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45" windowHeight="6585"/>
  </bookViews>
  <sheets>
    <sheet name="Instructions" sheetId="4" r:id="rId1"/>
    <sheet name="Basic Country Info" sheetId="5" r:id="rId2"/>
    <sheet name="Financing inputs" sheetId="2" r:id="rId3"/>
    <sheet name="Financing inputs local" sheetId="6" r:id="rId4"/>
    <sheet name="Financing inputs USD" sheetId="8" r:id="rId5"/>
    <sheet name="Financing inputs Euro" sheetId="9" r:id="rId6"/>
    <sheet name="Gap analysis" sheetId="1" r:id="rId7"/>
    <sheet name="Gap summary" sheetId="3" r:id="rId8"/>
  </sheets>
  <definedNames>
    <definedName name="Currency">'Financing inputs'!$A$284:$A$287</definedName>
    <definedName name="Euro">'Financing inputs Euro'!$A$3:$O$255</definedName>
    <definedName name="Euro_USD">'Basic Country Info'!$C$7</definedName>
    <definedName name="Loc_Euro">'Basic Country Info'!$E$6</definedName>
    <definedName name="Loc_USD">'Basic Country Info'!$C$6</definedName>
    <definedName name="Local">'Financing inputs local'!$A$3:$O$255</definedName>
    <definedName name="USD">'Financing inputs USD'!$A$3:$O$255</definedName>
    <definedName name="Yr_End">'Basic Country Info'!$E$9</definedName>
    <definedName name="Yr_Euro">'Financing inputs Euro'!$A$1:$O$1</definedName>
    <definedName name="Yr_Local">'Financing inputs local'!$A$1:$O$1</definedName>
    <definedName name="Yr_Start">'Basic Country Info'!$C$9</definedName>
    <definedName name="Yr_USD">'Financing inputs USD'!$A$1:$O$1</definedName>
  </definedNames>
  <calcPr calcId="145621"/>
</workbook>
</file>

<file path=xl/calcChain.xml><?xml version="1.0" encoding="utf-8"?>
<calcChain xmlns="http://schemas.openxmlformats.org/spreadsheetml/2006/main">
  <c r="A44" i="3" l="1"/>
  <c r="A29" i="3" s="1"/>
  <c r="A14" i="3" s="1"/>
  <c r="A43" i="3"/>
  <c r="A28" i="3" s="1"/>
  <c r="A13" i="3" s="1"/>
  <c r="A42" i="3"/>
  <c r="A27" i="3" s="1"/>
  <c r="A12" i="3" s="1"/>
  <c r="A41" i="3"/>
  <c r="A26" i="3" s="1"/>
  <c r="A11" i="3" s="1"/>
  <c r="A40" i="3"/>
  <c r="A39" i="3"/>
  <c r="A24" i="3" s="1"/>
  <c r="A9" i="3" s="1"/>
  <c r="A38" i="3"/>
  <c r="A23" i="3" s="1"/>
  <c r="A8" i="3" s="1"/>
  <c r="A37" i="3"/>
  <c r="A22" i="3" s="1"/>
  <c r="A7" i="3" s="1"/>
  <c r="A36" i="3"/>
  <c r="A21" i="3" s="1"/>
  <c r="A6" i="3" s="1"/>
  <c r="A35" i="3"/>
  <c r="A20" i="3" s="1"/>
  <c r="A5" i="3" s="1"/>
  <c r="A34" i="3"/>
  <c r="A19" i="3" s="1"/>
  <c r="A4" i="3" s="1"/>
  <c r="B32" i="3"/>
  <c r="D32" i="3" s="1"/>
  <c r="F32" i="3" s="1"/>
  <c r="H32" i="3" s="1"/>
  <c r="J32" i="3" s="1"/>
  <c r="L32" i="3" s="1"/>
  <c r="N32" i="3" s="1"/>
  <c r="P32" i="3" s="1"/>
  <c r="R32" i="3" s="1"/>
  <c r="T32" i="3" s="1"/>
  <c r="V32" i="3" s="1"/>
  <c r="X32" i="3" s="1"/>
  <c r="B17" i="3"/>
  <c r="D17" i="3" s="1"/>
  <c r="F17" i="3" s="1"/>
  <c r="H17" i="3" s="1"/>
  <c r="J17" i="3" s="1"/>
  <c r="L17" i="3" s="1"/>
  <c r="N17" i="3" s="1"/>
  <c r="P17" i="3" s="1"/>
  <c r="R17" i="3" s="1"/>
  <c r="T17" i="3" s="1"/>
  <c r="V17" i="3" s="1"/>
  <c r="X17" i="3" s="1"/>
  <c r="B2" i="3"/>
  <c r="D2" i="3" s="1"/>
  <c r="F2" i="3" s="1"/>
  <c r="H2" i="3" s="1"/>
  <c r="J2" i="3" s="1"/>
  <c r="L2" i="3" s="1"/>
  <c r="N2" i="3" s="1"/>
  <c r="P2" i="3" s="1"/>
  <c r="R2" i="3" s="1"/>
  <c r="T2" i="3" s="1"/>
  <c r="V2" i="3" s="1"/>
  <c r="X2" i="3" s="1"/>
  <c r="B45" i="3"/>
  <c r="C45" i="3" s="1"/>
  <c r="C218" i="1"/>
  <c r="D218" i="1" s="1"/>
  <c r="E218" i="1" s="1"/>
  <c r="F218" i="1" s="1"/>
  <c r="G218" i="1" s="1"/>
  <c r="H218" i="1" s="1"/>
  <c r="I218" i="1" s="1"/>
  <c r="J218" i="1" s="1"/>
  <c r="K218" i="1" s="1"/>
  <c r="L218" i="1" s="1"/>
  <c r="M218" i="1" s="1"/>
  <c r="N218" i="1" s="1"/>
  <c r="B215" i="1"/>
  <c r="B229" i="1" s="1"/>
  <c r="B214" i="1"/>
  <c r="B228" i="1" s="1"/>
  <c r="B213" i="1"/>
  <c r="B227" i="1" s="1"/>
  <c r="B212" i="1"/>
  <c r="B226" i="1" s="1"/>
  <c r="B211" i="1"/>
  <c r="B225" i="1" s="1"/>
  <c r="B210" i="1"/>
  <c r="B224" i="1" s="1"/>
  <c r="B209" i="1"/>
  <c r="B223" i="1" s="1"/>
  <c r="B208" i="1"/>
  <c r="B222" i="1" s="1"/>
  <c r="B207" i="1"/>
  <c r="B221" i="1" s="1"/>
  <c r="B206" i="1"/>
  <c r="B220" i="1" s="1"/>
  <c r="B205" i="1"/>
  <c r="B219" i="1" s="1"/>
  <c r="C204" i="1"/>
  <c r="D204" i="1" s="1"/>
  <c r="E204" i="1" s="1"/>
  <c r="F204" i="1" s="1"/>
  <c r="G204" i="1" s="1"/>
  <c r="H204" i="1" s="1"/>
  <c r="I204" i="1" s="1"/>
  <c r="J204" i="1" s="1"/>
  <c r="K204" i="1" s="1"/>
  <c r="L204" i="1" s="1"/>
  <c r="M204" i="1" s="1"/>
  <c r="N204" i="1" s="1"/>
  <c r="P17" i="1"/>
  <c r="P16" i="1"/>
  <c r="P15" i="1"/>
  <c r="P14" i="1"/>
  <c r="P13" i="1"/>
  <c r="P12" i="1"/>
  <c r="P11" i="1"/>
  <c r="P10" i="1"/>
  <c r="P9" i="1"/>
  <c r="P8" i="1"/>
  <c r="P7" i="1"/>
  <c r="P6" i="1"/>
  <c r="P5" i="1"/>
  <c r="P4" i="1"/>
  <c r="P26" i="1"/>
  <c r="U181" i="1"/>
  <c r="U180" i="1"/>
  <c r="AH179" i="1"/>
  <c r="U165" i="1"/>
  <c r="U164" i="1"/>
  <c r="AH163" i="1"/>
  <c r="U149" i="1"/>
  <c r="U148" i="1"/>
  <c r="AH147" i="1"/>
  <c r="U133" i="1"/>
  <c r="U132" i="1"/>
  <c r="AH131" i="1"/>
  <c r="U117" i="1"/>
  <c r="U116" i="1"/>
  <c r="AH115" i="1"/>
  <c r="U101" i="1"/>
  <c r="U100" i="1"/>
  <c r="AH99" i="1"/>
  <c r="U85" i="1"/>
  <c r="U84" i="1"/>
  <c r="AH83" i="1"/>
  <c r="U69" i="1"/>
  <c r="U68" i="1"/>
  <c r="AH67" i="1"/>
  <c r="U53" i="1"/>
  <c r="U52" i="1"/>
  <c r="AH51" i="1"/>
  <c r="U37" i="1"/>
  <c r="U36" i="1"/>
  <c r="AH35" i="1"/>
  <c r="U21" i="1"/>
  <c r="U20" i="1"/>
  <c r="AH19" i="1"/>
  <c r="U5" i="1"/>
  <c r="U4" i="1"/>
  <c r="U3" i="1"/>
  <c r="AH3" i="1"/>
  <c r="A179" i="1"/>
  <c r="U179" i="1" s="1"/>
  <c r="A163" i="1"/>
  <c r="U163" i="1" s="1"/>
  <c r="A147" i="1"/>
  <c r="U147" i="1" s="1"/>
  <c r="A131" i="1"/>
  <c r="U131" i="1" s="1"/>
  <c r="A115" i="1"/>
  <c r="U115" i="1" s="1"/>
  <c r="A99" i="1"/>
  <c r="U99" i="1" s="1"/>
  <c r="A83" i="1"/>
  <c r="U83" i="1" s="1"/>
  <c r="A67" i="1"/>
  <c r="U67" i="1" s="1"/>
  <c r="A51" i="1"/>
  <c r="U51" i="1" s="1"/>
  <c r="A35" i="1"/>
  <c r="U35" i="1" s="1"/>
  <c r="A19" i="1"/>
  <c r="U19" i="1" s="1"/>
  <c r="P154" i="1" l="1"/>
  <c r="P165" i="1"/>
  <c r="P183" i="1"/>
  <c r="P126" i="1"/>
  <c r="P59" i="1"/>
  <c r="P187" i="1"/>
  <c r="P94" i="1"/>
  <c r="P192" i="1"/>
  <c r="P118" i="1"/>
  <c r="P55" i="1"/>
  <c r="P173" i="1"/>
  <c r="P86" i="1"/>
  <c r="P63" i="1"/>
  <c r="P169" i="1"/>
  <c r="P177" i="1"/>
  <c r="P100" i="1"/>
  <c r="P108" i="1"/>
  <c r="P41" i="1"/>
  <c r="P49" i="1"/>
  <c r="P186" i="1"/>
  <c r="P164" i="1"/>
  <c r="P172" i="1"/>
  <c r="P150" i="1"/>
  <c r="P119" i="1"/>
  <c r="P101" i="1"/>
  <c r="P109" i="1"/>
  <c r="P90" i="1"/>
  <c r="P58" i="1"/>
  <c r="P36" i="1"/>
  <c r="P44" i="1"/>
  <c r="P22" i="1"/>
  <c r="P104" i="1"/>
  <c r="P112" i="1"/>
  <c r="P37" i="1"/>
  <c r="P45" i="1"/>
  <c r="P182" i="1"/>
  <c r="P191" i="1"/>
  <c r="P168" i="1"/>
  <c r="P176" i="1"/>
  <c r="P158" i="1"/>
  <c r="P127" i="1"/>
  <c r="P105" i="1"/>
  <c r="P113" i="1"/>
  <c r="P54" i="1"/>
  <c r="P62" i="1"/>
  <c r="P40" i="1"/>
  <c r="P48" i="1"/>
  <c r="P30" i="1"/>
  <c r="A25" i="3"/>
  <c r="P123" i="1"/>
  <c r="P122" i="1"/>
  <c r="E45" i="3"/>
  <c r="D45" i="3"/>
  <c r="P136" i="1"/>
  <c r="P68" i="1"/>
  <c r="P76" i="1"/>
  <c r="P80" i="1"/>
  <c r="P151" i="1"/>
  <c r="P159" i="1"/>
  <c r="P133" i="1"/>
  <c r="P137" i="1"/>
  <c r="P145" i="1"/>
  <c r="P87" i="1"/>
  <c r="P95" i="1"/>
  <c r="P73" i="1"/>
  <c r="P81" i="1"/>
  <c r="P27" i="1"/>
  <c r="P180" i="1"/>
  <c r="P184" i="1"/>
  <c r="P188" i="1"/>
  <c r="P193" i="1"/>
  <c r="P166" i="1"/>
  <c r="P170" i="1"/>
  <c r="P174" i="1"/>
  <c r="P148" i="1"/>
  <c r="P152" i="1"/>
  <c r="P156" i="1"/>
  <c r="P160" i="1"/>
  <c r="P134" i="1"/>
  <c r="P138" i="1"/>
  <c r="P142" i="1"/>
  <c r="P116" i="1"/>
  <c r="P120" i="1"/>
  <c r="P124" i="1"/>
  <c r="P128" i="1"/>
  <c r="P102" i="1"/>
  <c r="P106" i="1"/>
  <c r="P110" i="1"/>
  <c r="P84" i="1"/>
  <c r="P88" i="1"/>
  <c r="P92" i="1"/>
  <c r="P96" i="1"/>
  <c r="P70" i="1"/>
  <c r="P74" i="1"/>
  <c r="P78" i="1"/>
  <c r="P52" i="1"/>
  <c r="P56" i="1"/>
  <c r="P60" i="1"/>
  <c r="P64" i="1"/>
  <c r="P38" i="1"/>
  <c r="P42" i="1"/>
  <c r="P46" i="1"/>
  <c r="P20" i="1"/>
  <c r="P24" i="1"/>
  <c r="P28" i="1"/>
  <c r="P32" i="1"/>
  <c r="P132" i="1"/>
  <c r="P140" i="1"/>
  <c r="P144" i="1"/>
  <c r="P72" i="1"/>
  <c r="P155" i="1"/>
  <c r="P141" i="1"/>
  <c r="P91" i="1"/>
  <c r="P69" i="1"/>
  <c r="P77" i="1"/>
  <c r="P23" i="1"/>
  <c r="P31" i="1"/>
  <c r="P181" i="1"/>
  <c r="P185" i="1"/>
  <c r="P190" i="1"/>
  <c r="P189" i="1"/>
  <c r="P167" i="1"/>
  <c r="P171" i="1"/>
  <c r="P175" i="1"/>
  <c r="P149" i="1"/>
  <c r="P153" i="1"/>
  <c r="P157" i="1"/>
  <c r="P161" i="1"/>
  <c r="P135" i="1"/>
  <c r="P139" i="1"/>
  <c r="P143" i="1"/>
  <c r="P117" i="1"/>
  <c r="P121" i="1"/>
  <c r="P125" i="1"/>
  <c r="P129" i="1"/>
  <c r="P103" i="1"/>
  <c r="P107" i="1"/>
  <c r="P111" i="1"/>
  <c r="P85" i="1"/>
  <c r="P89" i="1"/>
  <c r="P93" i="1"/>
  <c r="P97" i="1"/>
  <c r="P71" i="1"/>
  <c r="P75" i="1"/>
  <c r="P79" i="1"/>
  <c r="P53" i="1"/>
  <c r="P57" i="1"/>
  <c r="P61" i="1"/>
  <c r="P65" i="1"/>
  <c r="P39" i="1"/>
  <c r="P43" i="1"/>
  <c r="P47" i="1"/>
  <c r="P21" i="1"/>
  <c r="P25" i="1"/>
  <c r="P29" i="1"/>
  <c r="P33" i="1"/>
  <c r="A10" i="3" l="1"/>
  <c r="G45" i="3"/>
  <c r="F45" i="3"/>
  <c r="I45" i="3" l="1"/>
  <c r="H45" i="3"/>
  <c r="J45" i="3" l="1"/>
  <c r="K45" i="3"/>
  <c r="L45" i="3" l="1"/>
  <c r="M45" i="3"/>
  <c r="O45" i="3" l="1"/>
  <c r="N45" i="3"/>
  <c r="P45" i="3" l="1"/>
  <c r="Q45" i="3"/>
  <c r="S45" i="3" l="1"/>
  <c r="R45" i="3"/>
  <c r="T45" i="3" l="1"/>
  <c r="U45" i="3"/>
  <c r="W45" i="3" l="1"/>
  <c r="V45" i="3"/>
  <c r="X45" i="3" l="1"/>
  <c r="Y45" i="3"/>
  <c r="C1" i="1" l="1"/>
  <c r="N24" i="8"/>
  <c r="M24" i="8"/>
  <c r="L24" i="8"/>
  <c r="K24" i="8"/>
  <c r="J24" i="8"/>
  <c r="I24" i="8"/>
  <c r="H24" i="8"/>
  <c r="G24" i="8"/>
  <c r="F24" i="8"/>
  <c r="E24" i="8"/>
  <c r="D24" i="8"/>
  <c r="C24" i="8"/>
  <c r="N23" i="8"/>
  <c r="M23" i="8"/>
  <c r="L23" i="8"/>
  <c r="K23" i="8"/>
  <c r="J23" i="8"/>
  <c r="I23" i="8"/>
  <c r="H23" i="8"/>
  <c r="G23" i="8"/>
  <c r="F23" i="8"/>
  <c r="E23" i="8"/>
  <c r="D23" i="8"/>
  <c r="C23" i="8"/>
  <c r="N22" i="8"/>
  <c r="M22" i="8"/>
  <c r="L22" i="8"/>
  <c r="K22" i="8"/>
  <c r="J22" i="8"/>
  <c r="I22" i="8"/>
  <c r="H22" i="8"/>
  <c r="G22" i="8"/>
  <c r="F22" i="8"/>
  <c r="E22" i="8"/>
  <c r="D22" i="8"/>
  <c r="C22" i="8"/>
  <c r="N21" i="8"/>
  <c r="M21" i="8"/>
  <c r="L21" i="8"/>
  <c r="K21" i="8"/>
  <c r="J21" i="8"/>
  <c r="I21" i="8"/>
  <c r="H21" i="8"/>
  <c r="G21" i="8"/>
  <c r="F21" i="8"/>
  <c r="E21" i="8"/>
  <c r="D21" i="8"/>
  <c r="C21" i="8"/>
  <c r="N20" i="8"/>
  <c r="M20" i="8"/>
  <c r="L20" i="8"/>
  <c r="K20" i="8"/>
  <c r="J20" i="8"/>
  <c r="I20" i="8"/>
  <c r="H20" i="8"/>
  <c r="G20" i="8"/>
  <c r="F20" i="8"/>
  <c r="E20" i="8"/>
  <c r="D20" i="8"/>
  <c r="C20" i="8"/>
  <c r="N19" i="8"/>
  <c r="M19" i="8"/>
  <c r="L19" i="8"/>
  <c r="K19" i="8"/>
  <c r="J19" i="8"/>
  <c r="I19" i="8"/>
  <c r="H19" i="8"/>
  <c r="G19" i="8"/>
  <c r="F19" i="8"/>
  <c r="E19" i="8"/>
  <c r="D19" i="8"/>
  <c r="C19" i="8"/>
  <c r="N18" i="8"/>
  <c r="M18" i="8"/>
  <c r="L18" i="8"/>
  <c r="K18" i="8"/>
  <c r="J18" i="8"/>
  <c r="I18" i="8"/>
  <c r="H18" i="8"/>
  <c r="G18" i="8"/>
  <c r="F18" i="8"/>
  <c r="E18" i="8"/>
  <c r="D18" i="8"/>
  <c r="C18" i="8"/>
  <c r="N17" i="8"/>
  <c r="M17" i="8"/>
  <c r="L17" i="8"/>
  <c r="K17" i="8"/>
  <c r="J17" i="8"/>
  <c r="I17" i="8"/>
  <c r="H17" i="8"/>
  <c r="G17" i="8"/>
  <c r="F17" i="8"/>
  <c r="E17" i="8"/>
  <c r="D17" i="8"/>
  <c r="C17" i="8"/>
  <c r="N16" i="8"/>
  <c r="M16" i="8"/>
  <c r="L16" i="8"/>
  <c r="K16" i="8"/>
  <c r="J16" i="8"/>
  <c r="I16" i="8"/>
  <c r="H16" i="8"/>
  <c r="G16" i="8"/>
  <c r="F16" i="8"/>
  <c r="E16" i="8"/>
  <c r="D16" i="8"/>
  <c r="C16" i="8"/>
  <c r="N15" i="8"/>
  <c r="M15" i="8"/>
  <c r="L15" i="8"/>
  <c r="K15" i="8"/>
  <c r="J15" i="8"/>
  <c r="I15" i="8"/>
  <c r="H15" i="8"/>
  <c r="G15" i="8"/>
  <c r="F15" i="8"/>
  <c r="E15" i="8"/>
  <c r="D15" i="8"/>
  <c r="C15" i="8"/>
  <c r="N14" i="8"/>
  <c r="M14" i="8"/>
  <c r="L14" i="8"/>
  <c r="K14" i="8"/>
  <c r="J14" i="8"/>
  <c r="I14" i="8"/>
  <c r="H14" i="8"/>
  <c r="G14" i="8"/>
  <c r="F14" i="8"/>
  <c r="E14" i="8"/>
  <c r="D14" i="8"/>
  <c r="C14" i="8"/>
  <c r="N13" i="8"/>
  <c r="M13" i="8"/>
  <c r="L13" i="8"/>
  <c r="K13" i="8"/>
  <c r="J13" i="8"/>
  <c r="I13" i="8"/>
  <c r="H13" i="8"/>
  <c r="G13" i="8"/>
  <c r="F13" i="8"/>
  <c r="E13" i="8"/>
  <c r="D13" i="8"/>
  <c r="C13" i="8"/>
  <c r="N12" i="8"/>
  <c r="M12" i="8"/>
  <c r="L12" i="8"/>
  <c r="K12" i="8"/>
  <c r="J12" i="8"/>
  <c r="I12" i="8"/>
  <c r="H12" i="8"/>
  <c r="G12" i="8"/>
  <c r="F12" i="8"/>
  <c r="E12" i="8"/>
  <c r="D12" i="8"/>
  <c r="C12" i="8"/>
  <c r="N11" i="8"/>
  <c r="M11" i="8"/>
  <c r="L11" i="8"/>
  <c r="K11" i="8"/>
  <c r="J11" i="8"/>
  <c r="I11" i="8"/>
  <c r="H11" i="8"/>
  <c r="G11" i="8"/>
  <c r="F11" i="8"/>
  <c r="E11" i="8"/>
  <c r="D11" i="8"/>
  <c r="C11" i="8"/>
  <c r="N10" i="8"/>
  <c r="M10" i="8"/>
  <c r="L10" i="8"/>
  <c r="K10" i="8"/>
  <c r="J10" i="8"/>
  <c r="I10" i="8"/>
  <c r="H10" i="8"/>
  <c r="G10" i="8"/>
  <c r="F10" i="8"/>
  <c r="E10" i="8"/>
  <c r="D10" i="8"/>
  <c r="C10" i="8"/>
  <c r="N9" i="8"/>
  <c r="M9" i="8"/>
  <c r="L9" i="8"/>
  <c r="K9" i="8"/>
  <c r="J9" i="8"/>
  <c r="I9" i="8"/>
  <c r="H9" i="8"/>
  <c r="G9" i="8"/>
  <c r="F9" i="8"/>
  <c r="E9" i="8"/>
  <c r="D9" i="8"/>
  <c r="C9" i="8"/>
  <c r="N8" i="8"/>
  <c r="M8" i="8"/>
  <c r="L8" i="8"/>
  <c r="K8" i="8"/>
  <c r="J8" i="8"/>
  <c r="I8" i="8"/>
  <c r="H8" i="8"/>
  <c r="G8" i="8"/>
  <c r="F8" i="8"/>
  <c r="E8" i="8"/>
  <c r="D8" i="8"/>
  <c r="C8" i="8"/>
  <c r="N7" i="8"/>
  <c r="M7" i="8"/>
  <c r="L7" i="8"/>
  <c r="K7" i="8"/>
  <c r="J7" i="8"/>
  <c r="I7" i="8"/>
  <c r="H7" i="8"/>
  <c r="G7" i="8"/>
  <c r="F7" i="8"/>
  <c r="E7" i="8"/>
  <c r="D7" i="8"/>
  <c r="C7" i="8"/>
  <c r="N6" i="8"/>
  <c r="M6" i="8"/>
  <c r="M25" i="8" s="1"/>
  <c r="L6" i="8"/>
  <c r="K6" i="8"/>
  <c r="K25" i="8" s="1"/>
  <c r="J6" i="8"/>
  <c r="J25" i="8" s="1"/>
  <c r="I6" i="8"/>
  <c r="I25" i="8" s="1"/>
  <c r="H6" i="8"/>
  <c r="G6" i="8"/>
  <c r="G25" i="8" s="1"/>
  <c r="F6" i="8"/>
  <c r="F25" i="8" s="1"/>
  <c r="E6" i="8"/>
  <c r="E25" i="8" s="1"/>
  <c r="D6" i="8"/>
  <c r="C6" i="8"/>
  <c r="C25" i="8" s="1"/>
  <c r="N5" i="8"/>
  <c r="M5" i="8"/>
  <c r="L5" i="8"/>
  <c r="K5" i="8"/>
  <c r="J5" i="8"/>
  <c r="I5" i="8"/>
  <c r="H5" i="8"/>
  <c r="G5" i="8"/>
  <c r="F5" i="8"/>
  <c r="E5" i="8"/>
  <c r="D5" i="8"/>
  <c r="C5" i="8"/>
  <c r="N4" i="8"/>
  <c r="M4" i="8"/>
  <c r="L4" i="8"/>
  <c r="K4" i="8"/>
  <c r="J4" i="8"/>
  <c r="I4" i="8"/>
  <c r="H4" i="8"/>
  <c r="G4" i="8"/>
  <c r="F4" i="8"/>
  <c r="E4" i="8"/>
  <c r="D4" i="8"/>
  <c r="C4" i="8"/>
  <c r="N47" i="8"/>
  <c r="M47" i="8"/>
  <c r="L47" i="8"/>
  <c r="K47" i="8"/>
  <c r="J47" i="8"/>
  <c r="I47" i="8"/>
  <c r="H47" i="8"/>
  <c r="G47" i="8"/>
  <c r="F47" i="8"/>
  <c r="E47" i="8"/>
  <c r="D47" i="8"/>
  <c r="C47" i="8"/>
  <c r="N46" i="8"/>
  <c r="M46" i="8"/>
  <c r="L46" i="8"/>
  <c r="K46" i="8"/>
  <c r="J46" i="8"/>
  <c r="I46" i="8"/>
  <c r="H46" i="8"/>
  <c r="G46" i="8"/>
  <c r="F46" i="8"/>
  <c r="E46" i="8"/>
  <c r="D46" i="8"/>
  <c r="C46" i="8"/>
  <c r="N45" i="8"/>
  <c r="M45" i="8"/>
  <c r="L45" i="8"/>
  <c r="K45" i="8"/>
  <c r="J45" i="8"/>
  <c r="I45" i="8"/>
  <c r="H45" i="8"/>
  <c r="G45" i="8"/>
  <c r="F45" i="8"/>
  <c r="E45" i="8"/>
  <c r="D45" i="8"/>
  <c r="C45" i="8"/>
  <c r="N44" i="8"/>
  <c r="M44" i="8"/>
  <c r="L44" i="8"/>
  <c r="K44" i="8"/>
  <c r="J44" i="8"/>
  <c r="I44" i="8"/>
  <c r="H44" i="8"/>
  <c r="G44" i="8"/>
  <c r="F44" i="8"/>
  <c r="E44" i="8"/>
  <c r="D44" i="8"/>
  <c r="C44" i="8"/>
  <c r="N43" i="8"/>
  <c r="M43" i="8"/>
  <c r="L43" i="8"/>
  <c r="K43" i="8"/>
  <c r="J43" i="8"/>
  <c r="I43" i="8"/>
  <c r="H43" i="8"/>
  <c r="G43" i="8"/>
  <c r="F43" i="8"/>
  <c r="E43" i="8"/>
  <c r="D43" i="8"/>
  <c r="C43" i="8"/>
  <c r="N42" i="8"/>
  <c r="M42" i="8"/>
  <c r="L42" i="8"/>
  <c r="K42" i="8"/>
  <c r="J42" i="8"/>
  <c r="I42" i="8"/>
  <c r="H42" i="8"/>
  <c r="G42" i="8"/>
  <c r="F42" i="8"/>
  <c r="E42" i="8"/>
  <c r="D42" i="8"/>
  <c r="C42" i="8"/>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3" i="8"/>
  <c r="M33" i="8"/>
  <c r="L33" i="8"/>
  <c r="K33" i="8"/>
  <c r="J33" i="8"/>
  <c r="I33" i="8"/>
  <c r="H33" i="8"/>
  <c r="G33" i="8"/>
  <c r="F33" i="8"/>
  <c r="E33" i="8"/>
  <c r="D33" i="8"/>
  <c r="C33" i="8"/>
  <c r="N32" i="8"/>
  <c r="M32" i="8"/>
  <c r="L32" i="8"/>
  <c r="K32" i="8"/>
  <c r="J32" i="8"/>
  <c r="I32" i="8"/>
  <c r="H32" i="8"/>
  <c r="G32" i="8"/>
  <c r="F32" i="8"/>
  <c r="E32" i="8"/>
  <c r="D32" i="8"/>
  <c r="C32" i="8"/>
  <c r="N31" i="8"/>
  <c r="M31" i="8"/>
  <c r="L31" i="8"/>
  <c r="K31" i="8"/>
  <c r="J31" i="8"/>
  <c r="I31" i="8"/>
  <c r="H31" i="8"/>
  <c r="G31" i="8"/>
  <c r="F31" i="8"/>
  <c r="E31" i="8"/>
  <c r="D31" i="8"/>
  <c r="C31" i="8"/>
  <c r="N30" i="8"/>
  <c r="M30" i="8"/>
  <c r="L30" i="8"/>
  <c r="K30" i="8"/>
  <c r="J30" i="8"/>
  <c r="I30" i="8"/>
  <c r="H30" i="8"/>
  <c r="G30" i="8"/>
  <c r="F30" i="8"/>
  <c r="E30" i="8"/>
  <c r="D30" i="8"/>
  <c r="C30" i="8"/>
  <c r="N29" i="8"/>
  <c r="N48" i="8" s="1"/>
  <c r="M29" i="8"/>
  <c r="L29" i="8"/>
  <c r="L48" i="8" s="1"/>
  <c r="K29" i="8"/>
  <c r="K48" i="8" s="1"/>
  <c r="J29" i="8"/>
  <c r="J48" i="8" s="1"/>
  <c r="I29" i="8"/>
  <c r="H29" i="8"/>
  <c r="H48" i="8" s="1"/>
  <c r="G29" i="8"/>
  <c r="G48" i="8" s="1"/>
  <c r="F29" i="8"/>
  <c r="F48" i="8" s="1"/>
  <c r="E29" i="8"/>
  <c r="D29" i="8"/>
  <c r="D48" i="8" s="1"/>
  <c r="C29" i="8"/>
  <c r="C48" i="8" s="1"/>
  <c r="N28" i="8"/>
  <c r="M28" i="8"/>
  <c r="L28" i="8"/>
  <c r="K28" i="8"/>
  <c r="J28" i="8"/>
  <c r="I28" i="8"/>
  <c r="H28" i="8"/>
  <c r="G28" i="8"/>
  <c r="F28" i="8"/>
  <c r="E28" i="8"/>
  <c r="D28" i="8"/>
  <c r="C28" i="8"/>
  <c r="N27" i="8"/>
  <c r="M27" i="8"/>
  <c r="L27" i="8"/>
  <c r="K27" i="8"/>
  <c r="J27" i="8"/>
  <c r="I27" i="8"/>
  <c r="H27" i="8"/>
  <c r="G27" i="8"/>
  <c r="F27" i="8"/>
  <c r="E27" i="8"/>
  <c r="D27" i="8"/>
  <c r="C27" i="8"/>
  <c r="N70" i="8"/>
  <c r="M70" i="8"/>
  <c r="L70" i="8"/>
  <c r="K70" i="8"/>
  <c r="J70" i="8"/>
  <c r="I70" i="8"/>
  <c r="H70" i="8"/>
  <c r="G70" i="8"/>
  <c r="F70" i="8"/>
  <c r="E70" i="8"/>
  <c r="D70" i="8"/>
  <c r="C70" i="8"/>
  <c r="N69" i="8"/>
  <c r="M69" i="8"/>
  <c r="L69" i="8"/>
  <c r="K69" i="8"/>
  <c r="J69" i="8"/>
  <c r="I69" i="8"/>
  <c r="H69" i="8"/>
  <c r="G69" i="8"/>
  <c r="F69" i="8"/>
  <c r="E69" i="8"/>
  <c r="D69" i="8"/>
  <c r="C69" i="8"/>
  <c r="N68" i="8"/>
  <c r="M68" i="8"/>
  <c r="L68" i="8"/>
  <c r="K68" i="8"/>
  <c r="J68" i="8"/>
  <c r="I68" i="8"/>
  <c r="H68" i="8"/>
  <c r="G68" i="8"/>
  <c r="F68" i="8"/>
  <c r="E68" i="8"/>
  <c r="D68" i="8"/>
  <c r="C68" i="8"/>
  <c r="N67" i="8"/>
  <c r="M67" i="8"/>
  <c r="L67" i="8"/>
  <c r="K67" i="8"/>
  <c r="J67" i="8"/>
  <c r="I67" i="8"/>
  <c r="H67" i="8"/>
  <c r="G67" i="8"/>
  <c r="F67" i="8"/>
  <c r="E67" i="8"/>
  <c r="D67" i="8"/>
  <c r="C67" i="8"/>
  <c r="N66" i="8"/>
  <c r="M66" i="8"/>
  <c r="L66" i="8"/>
  <c r="K66" i="8"/>
  <c r="J66" i="8"/>
  <c r="I66" i="8"/>
  <c r="H66" i="8"/>
  <c r="G66" i="8"/>
  <c r="F66" i="8"/>
  <c r="E66" i="8"/>
  <c r="D66" i="8"/>
  <c r="C66" i="8"/>
  <c r="N65" i="8"/>
  <c r="M65" i="8"/>
  <c r="L65" i="8"/>
  <c r="K65" i="8"/>
  <c r="J65" i="8"/>
  <c r="I65" i="8"/>
  <c r="H65" i="8"/>
  <c r="G65" i="8"/>
  <c r="F65" i="8"/>
  <c r="E65" i="8"/>
  <c r="D65" i="8"/>
  <c r="C65" i="8"/>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N61" i="8"/>
  <c r="M61" i="8"/>
  <c r="L61" i="8"/>
  <c r="K61" i="8"/>
  <c r="J61" i="8"/>
  <c r="I61" i="8"/>
  <c r="H61" i="8"/>
  <c r="G61" i="8"/>
  <c r="F61" i="8"/>
  <c r="E61" i="8"/>
  <c r="D61" i="8"/>
  <c r="C61" i="8"/>
  <c r="N60" i="8"/>
  <c r="M60" i="8"/>
  <c r="L60" i="8"/>
  <c r="K60" i="8"/>
  <c r="J60" i="8"/>
  <c r="I60" i="8"/>
  <c r="H60" i="8"/>
  <c r="G60" i="8"/>
  <c r="F60" i="8"/>
  <c r="E60" i="8"/>
  <c r="D60" i="8"/>
  <c r="C60" i="8"/>
  <c r="N59" i="8"/>
  <c r="M59" i="8"/>
  <c r="L59" i="8"/>
  <c r="K59" i="8"/>
  <c r="J59" i="8"/>
  <c r="I59" i="8"/>
  <c r="H59" i="8"/>
  <c r="G59" i="8"/>
  <c r="F59" i="8"/>
  <c r="E59" i="8"/>
  <c r="D59" i="8"/>
  <c r="C59" i="8"/>
  <c r="N58" i="8"/>
  <c r="M58" i="8"/>
  <c r="L58"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N55" i="8"/>
  <c r="M55" i="8"/>
  <c r="L55" i="8"/>
  <c r="K55" i="8"/>
  <c r="J55" i="8"/>
  <c r="I55" i="8"/>
  <c r="H55" i="8"/>
  <c r="G55" i="8"/>
  <c r="F55" i="8"/>
  <c r="E55" i="8"/>
  <c r="D55" i="8"/>
  <c r="C55" i="8"/>
  <c r="N54" i="8"/>
  <c r="M54" i="8"/>
  <c r="L54" i="8"/>
  <c r="K54" i="8"/>
  <c r="J54" i="8"/>
  <c r="I54" i="8"/>
  <c r="H54" i="8"/>
  <c r="G54" i="8"/>
  <c r="F54" i="8"/>
  <c r="E54" i="8"/>
  <c r="D54" i="8"/>
  <c r="C54" i="8"/>
  <c r="N53" i="8"/>
  <c r="M53" i="8"/>
  <c r="L53" i="8"/>
  <c r="K53" i="8"/>
  <c r="J53" i="8"/>
  <c r="I53" i="8"/>
  <c r="H53" i="8"/>
  <c r="G53" i="8"/>
  <c r="F53" i="8"/>
  <c r="E53" i="8"/>
  <c r="D53" i="8"/>
  <c r="C53" i="8"/>
  <c r="N52" i="8"/>
  <c r="N71" i="8" s="1"/>
  <c r="M52" i="8"/>
  <c r="M71" i="8" s="1"/>
  <c r="L52" i="8"/>
  <c r="K52" i="8"/>
  <c r="K71" i="8" s="1"/>
  <c r="J52" i="8"/>
  <c r="J71" i="8" s="1"/>
  <c r="I52" i="8"/>
  <c r="I71" i="8" s="1"/>
  <c r="H52" i="8"/>
  <c r="G52" i="8"/>
  <c r="G71" i="8" s="1"/>
  <c r="F52" i="8"/>
  <c r="F71" i="8" s="1"/>
  <c r="E52" i="8"/>
  <c r="E71" i="8" s="1"/>
  <c r="D52" i="8"/>
  <c r="C52" i="8"/>
  <c r="C71" i="8" s="1"/>
  <c r="N51" i="8"/>
  <c r="M51" i="8"/>
  <c r="L51" i="8"/>
  <c r="K51" i="8"/>
  <c r="J51" i="8"/>
  <c r="I51" i="8"/>
  <c r="H51" i="8"/>
  <c r="G51" i="8"/>
  <c r="F51" i="8"/>
  <c r="E51" i="8"/>
  <c r="D51" i="8"/>
  <c r="C51" i="8"/>
  <c r="N50" i="8"/>
  <c r="M50" i="8"/>
  <c r="L50" i="8"/>
  <c r="K50" i="8"/>
  <c r="J50" i="8"/>
  <c r="I50" i="8"/>
  <c r="H50" i="8"/>
  <c r="G50" i="8"/>
  <c r="F50" i="8"/>
  <c r="E50" i="8"/>
  <c r="D50" i="8"/>
  <c r="C50" i="8"/>
  <c r="N93" i="8"/>
  <c r="M93" i="8"/>
  <c r="L93" i="8"/>
  <c r="K93" i="8"/>
  <c r="J93" i="8"/>
  <c r="I93" i="8"/>
  <c r="H93" i="8"/>
  <c r="G93" i="8"/>
  <c r="F93" i="8"/>
  <c r="E93" i="8"/>
  <c r="D93" i="8"/>
  <c r="C93" i="8"/>
  <c r="N92" i="8"/>
  <c r="M92" i="8"/>
  <c r="L92" i="8"/>
  <c r="K92" i="8"/>
  <c r="J92" i="8"/>
  <c r="I92" i="8"/>
  <c r="H92" i="8"/>
  <c r="G92" i="8"/>
  <c r="F92" i="8"/>
  <c r="E92" i="8"/>
  <c r="D92" i="8"/>
  <c r="C92" i="8"/>
  <c r="N91" i="8"/>
  <c r="M91" i="8"/>
  <c r="L91" i="8"/>
  <c r="K91" i="8"/>
  <c r="J91" i="8"/>
  <c r="I91" i="8"/>
  <c r="H91" i="8"/>
  <c r="G91" i="8"/>
  <c r="F91" i="8"/>
  <c r="E91" i="8"/>
  <c r="D91" i="8"/>
  <c r="C91" i="8"/>
  <c r="N90" i="8"/>
  <c r="M90" i="8"/>
  <c r="L90" i="8"/>
  <c r="K90" i="8"/>
  <c r="J90" i="8"/>
  <c r="I90" i="8"/>
  <c r="H90" i="8"/>
  <c r="G90" i="8"/>
  <c r="F90" i="8"/>
  <c r="E90" i="8"/>
  <c r="D90" i="8"/>
  <c r="C90" i="8"/>
  <c r="N89" i="8"/>
  <c r="M89" i="8"/>
  <c r="L89" i="8"/>
  <c r="K89" i="8"/>
  <c r="J89" i="8"/>
  <c r="I89" i="8"/>
  <c r="H89" i="8"/>
  <c r="G89" i="8"/>
  <c r="F89" i="8"/>
  <c r="E89" i="8"/>
  <c r="D89" i="8"/>
  <c r="C89" i="8"/>
  <c r="N88" i="8"/>
  <c r="M88" i="8"/>
  <c r="L88" i="8"/>
  <c r="K88" i="8"/>
  <c r="J88" i="8"/>
  <c r="I88" i="8"/>
  <c r="H88" i="8"/>
  <c r="G88" i="8"/>
  <c r="F88" i="8"/>
  <c r="E88" i="8"/>
  <c r="D88" i="8"/>
  <c r="C88" i="8"/>
  <c r="N87" i="8"/>
  <c r="M87" i="8"/>
  <c r="L87" i="8"/>
  <c r="K87" i="8"/>
  <c r="J87" i="8"/>
  <c r="I87" i="8"/>
  <c r="H87" i="8"/>
  <c r="G87" i="8"/>
  <c r="F87" i="8"/>
  <c r="E87" i="8"/>
  <c r="D87" i="8"/>
  <c r="C87" i="8"/>
  <c r="N86" i="8"/>
  <c r="M86" i="8"/>
  <c r="L86" i="8"/>
  <c r="K86" i="8"/>
  <c r="J86" i="8"/>
  <c r="I86" i="8"/>
  <c r="H86" i="8"/>
  <c r="G86" i="8"/>
  <c r="F86" i="8"/>
  <c r="E86" i="8"/>
  <c r="D86" i="8"/>
  <c r="C86" i="8"/>
  <c r="N85" i="8"/>
  <c r="M85" i="8"/>
  <c r="L85" i="8"/>
  <c r="K85" i="8"/>
  <c r="J85" i="8"/>
  <c r="I85" i="8"/>
  <c r="H85" i="8"/>
  <c r="G85" i="8"/>
  <c r="F85" i="8"/>
  <c r="E85" i="8"/>
  <c r="D85" i="8"/>
  <c r="C85" i="8"/>
  <c r="N84" i="8"/>
  <c r="M84" i="8"/>
  <c r="L84" i="8"/>
  <c r="K84" i="8"/>
  <c r="J84" i="8"/>
  <c r="I84" i="8"/>
  <c r="H84" i="8"/>
  <c r="G84" i="8"/>
  <c r="F84" i="8"/>
  <c r="E84" i="8"/>
  <c r="D84" i="8"/>
  <c r="C84" i="8"/>
  <c r="N83" i="8"/>
  <c r="M83" i="8"/>
  <c r="L83" i="8"/>
  <c r="K83" i="8"/>
  <c r="J83" i="8"/>
  <c r="I83" i="8"/>
  <c r="H83" i="8"/>
  <c r="G83" i="8"/>
  <c r="F83" i="8"/>
  <c r="E83" i="8"/>
  <c r="D83" i="8"/>
  <c r="C83" i="8"/>
  <c r="N82" i="8"/>
  <c r="M82" i="8"/>
  <c r="L82" i="8"/>
  <c r="K82" i="8"/>
  <c r="J82" i="8"/>
  <c r="I82" i="8"/>
  <c r="H82" i="8"/>
  <c r="G82" i="8"/>
  <c r="F82" i="8"/>
  <c r="E82" i="8"/>
  <c r="D82" i="8"/>
  <c r="C82" i="8"/>
  <c r="N81" i="8"/>
  <c r="M81" i="8"/>
  <c r="L81" i="8"/>
  <c r="K81" i="8"/>
  <c r="J81" i="8"/>
  <c r="I81" i="8"/>
  <c r="H81" i="8"/>
  <c r="G81" i="8"/>
  <c r="F81" i="8"/>
  <c r="E81" i="8"/>
  <c r="D81" i="8"/>
  <c r="C81" i="8"/>
  <c r="N80" i="8"/>
  <c r="M80" i="8"/>
  <c r="L80" i="8"/>
  <c r="K80" i="8"/>
  <c r="J80" i="8"/>
  <c r="I80" i="8"/>
  <c r="H80" i="8"/>
  <c r="G80" i="8"/>
  <c r="F80" i="8"/>
  <c r="E80" i="8"/>
  <c r="D80" i="8"/>
  <c r="C80" i="8"/>
  <c r="N79" i="8"/>
  <c r="M79" i="8"/>
  <c r="L79" i="8"/>
  <c r="K79" i="8"/>
  <c r="J79" i="8"/>
  <c r="I79" i="8"/>
  <c r="H79" i="8"/>
  <c r="G79" i="8"/>
  <c r="F79" i="8"/>
  <c r="E79" i="8"/>
  <c r="D79" i="8"/>
  <c r="C79" i="8"/>
  <c r="N78" i="8"/>
  <c r="M78" i="8"/>
  <c r="L78" i="8"/>
  <c r="K78" i="8"/>
  <c r="J78" i="8"/>
  <c r="I78" i="8"/>
  <c r="H78" i="8"/>
  <c r="G78" i="8"/>
  <c r="F78" i="8"/>
  <c r="E78" i="8"/>
  <c r="D78" i="8"/>
  <c r="C78" i="8"/>
  <c r="N77" i="8"/>
  <c r="M77" i="8"/>
  <c r="L77" i="8"/>
  <c r="K77" i="8"/>
  <c r="J77" i="8"/>
  <c r="I77" i="8"/>
  <c r="H77" i="8"/>
  <c r="G77" i="8"/>
  <c r="F77" i="8"/>
  <c r="E77" i="8"/>
  <c r="D77" i="8"/>
  <c r="C77" i="8"/>
  <c r="N76" i="8"/>
  <c r="M76" i="8"/>
  <c r="L76" i="8"/>
  <c r="K76" i="8"/>
  <c r="J76" i="8"/>
  <c r="I76" i="8"/>
  <c r="H76" i="8"/>
  <c r="G76" i="8"/>
  <c r="F76" i="8"/>
  <c r="E76" i="8"/>
  <c r="D76" i="8"/>
  <c r="C76" i="8"/>
  <c r="N75" i="8"/>
  <c r="M75" i="8"/>
  <c r="M94" i="8" s="1"/>
  <c r="L75" i="8"/>
  <c r="K75" i="8"/>
  <c r="J75" i="8"/>
  <c r="I75" i="8"/>
  <c r="I94" i="8" s="1"/>
  <c r="H75" i="8"/>
  <c r="G75" i="8"/>
  <c r="G94" i="8" s="1"/>
  <c r="F75" i="8"/>
  <c r="E75" i="8"/>
  <c r="E94" i="8" s="1"/>
  <c r="D75" i="8"/>
  <c r="C75" i="8"/>
  <c r="C94" i="8" s="1"/>
  <c r="N74" i="8"/>
  <c r="M74" i="8"/>
  <c r="L74" i="8"/>
  <c r="K74" i="8"/>
  <c r="J74" i="8"/>
  <c r="I74" i="8"/>
  <c r="H74" i="8"/>
  <c r="G74" i="8"/>
  <c r="F74" i="8"/>
  <c r="E74" i="8"/>
  <c r="D74" i="8"/>
  <c r="C74" i="8"/>
  <c r="N73" i="8"/>
  <c r="M73" i="8"/>
  <c r="L73" i="8"/>
  <c r="K73" i="8"/>
  <c r="J73" i="8"/>
  <c r="I73" i="8"/>
  <c r="H73" i="8"/>
  <c r="G73" i="8"/>
  <c r="F73" i="8"/>
  <c r="E73" i="8"/>
  <c r="D73" i="8"/>
  <c r="C73" i="8"/>
  <c r="N116" i="8"/>
  <c r="M116" i="8"/>
  <c r="L116" i="8"/>
  <c r="K116" i="8"/>
  <c r="J116" i="8"/>
  <c r="I116" i="8"/>
  <c r="H116" i="8"/>
  <c r="G116" i="8"/>
  <c r="F116" i="8"/>
  <c r="E116" i="8"/>
  <c r="D116" i="8"/>
  <c r="C116" i="8"/>
  <c r="N115" i="8"/>
  <c r="M115" i="8"/>
  <c r="L115" i="8"/>
  <c r="K115" i="8"/>
  <c r="J115" i="8"/>
  <c r="I115" i="8"/>
  <c r="H115" i="8"/>
  <c r="G115" i="8"/>
  <c r="F115" i="8"/>
  <c r="E115" i="8"/>
  <c r="D115" i="8"/>
  <c r="C115" i="8"/>
  <c r="N114" i="8"/>
  <c r="M114" i="8"/>
  <c r="L114" i="8"/>
  <c r="K114" i="8"/>
  <c r="J114" i="8"/>
  <c r="I114" i="8"/>
  <c r="H114" i="8"/>
  <c r="G114" i="8"/>
  <c r="F114" i="8"/>
  <c r="E114" i="8"/>
  <c r="D114" i="8"/>
  <c r="C114" i="8"/>
  <c r="N113" i="8"/>
  <c r="M113" i="8"/>
  <c r="L113" i="8"/>
  <c r="K113" i="8"/>
  <c r="J113" i="8"/>
  <c r="I113" i="8"/>
  <c r="H113" i="8"/>
  <c r="G113" i="8"/>
  <c r="F113" i="8"/>
  <c r="E113" i="8"/>
  <c r="D113" i="8"/>
  <c r="C113" i="8"/>
  <c r="N112" i="8"/>
  <c r="M112" i="8"/>
  <c r="L112" i="8"/>
  <c r="K112" i="8"/>
  <c r="J112" i="8"/>
  <c r="I112" i="8"/>
  <c r="H112" i="8"/>
  <c r="G112" i="8"/>
  <c r="F112" i="8"/>
  <c r="E112" i="8"/>
  <c r="D112" i="8"/>
  <c r="C112" i="8"/>
  <c r="N111" i="8"/>
  <c r="M111" i="8"/>
  <c r="L111" i="8"/>
  <c r="K111" i="8"/>
  <c r="J111" i="8"/>
  <c r="I111" i="8"/>
  <c r="H111" i="8"/>
  <c r="G111" i="8"/>
  <c r="F111" i="8"/>
  <c r="E111" i="8"/>
  <c r="D111" i="8"/>
  <c r="C111" i="8"/>
  <c r="N110" i="8"/>
  <c r="M110" i="8"/>
  <c r="L110" i="8"/>
  <c r="K110" i="8"/>
  <c r="J110" i="8"/>
  <c r="I110" i="8"/>
  <c r="H110" i="8"/>
  <c r="G110" i="8"/>
  <c r="F110" i="8"/>
  <c r="E110" i="8"/>
  <c r="D110" i="8"/>
  <c r="C110" i="8"/>
  <c r="N109" i="8"/>
  <c r="M109" i="8"/>
  <c r="L109" i="8"/>
  <c r="K109" i="8"/>
  <c r="J109" i="8"/>
  <c r="I109" i="8"/>
  <c r="H109" i="8"/>
  <c r="G109" i="8"/>
  <c r="F109" i="8"/>
  <c r="E109" i="8"/>
  <c r="D109" i="8"/>
  <c r="C109" i="8"/>
  <c r="N108" i="8"/>
  <c r="M108" i="8"/>
  <c r="L108" i="8"/>
  <c r="K108" i="8"/>
  <c r="J108" i="8"/>
  <c r="I108" i="8"/>
  <c r="H108" i="8"/>
  <c r="G108" i="8"/>
  <c r="F108" i="8"/>
  <c r="E108" i="8"/>
  <c r="D108" i="8"/>
  <c r="C108" i="8"/>
  <c r="N107" i="8"/>
  <c r="M107" i="8"/>
  <c r="L107" i="8"/>
  <c r="K107" i="8"/>
  <c r="J107" i="8"/>
  <c r="I107" i="8"/>
  <c r="H107" i="8"/>
  <c r="G107" i="8"/>
  <c r="F107" i="8"/>
  <c r="E107" i="8"/>
  <c r="D107" i="8"/>
  <c r="C107" i="8"/>
  <c r="N106" i="8"/>
  <c r="M106" i="8"/>
  <c r="L106" i="8"/>
  <c r="K106" i="8"/>
  <c r="J106" i="8"/>
  <c r="I106" i="8"/>
  <c r="H106" i="8"/>
  <c r="G106" i="8"/>
  <c r="F106" i="8"/>
  <c r="E106" i="8"/>
  <c r="D106" i="8"/>
  <c r="C106" i="8"/>
  <c r="N105" i="8"/>
  <c r="M105" i="8"/>
  <c r="L105" i="8"/>
  <c r="K105" i="8"/>
  <c r="J105" i="8"/>
  <c r="I105" i="8"/>
  <c r="H105" i="8"/>
  <c r="G105" i="8"/>
  <c r="F105" i="8"/>
  <c r="E105" i="8"/>
  <c r="D105" i="8"/>
  <c r="C105" i="8"/>
  <c r="N104" i="8"/>
  <c r="M104" i="8"/>
  <c r="L104" i="8"/>
  <c r="K104" i="8"/>
  <c r="J104" i="8"/>
  <c r="I104" i="8"/>
  <c r="H104" i="8"/>
  <c r="G104" i="8"/>
  <c r="F104" i="8"/>
  <c r="E104" i="8"/>
  <c r="D104" i="8"/>
  <c r="C104" i="8"/>
  <c r="N103" i="8"/>
  <c r="M103" i="8"/>
  <c r="L103" i="8"/>
  <c r="K103" i="8"/>
  <c r="J103" i="8"/>
  <c r="I103" i="8"/>
  <c r="H103" i="8"/>
  <c r="G103" i="8"/>
  <c r="F103" i="8"/>
  <c r="E103" i="8"/>
  <c r="D103" i="8"/>
  <c r="C103" i="8"/>
  <c r="N102" i="8"/>
  <c r="M102" i="8"/>
  <c r="L102" i="8"/>
  <c r="K102" i="8"/>
  <c r="J102" i="8"/>
  <c r="I102" i="8"/>
  <c r="H102" i="8"/>
  <c r="G102" i="8"/>
  <c r="F102" i="8"/>
  <c r="E102" i="8"/>
  <c r="D102" i="8"/>
  <c r="C102" i="8"/>
  <c r="N101" i="8"/>
  <c r="M101" i="8"/>
  <c r="L101" i="8"/>
  <c r="K101" i="8"/>
  <c r="J101" i="8"/>
  <c r="I101" i="8"/>
  <c r="H101" i="8"/>
  <c r="G101" i="8"/>
  <c r="F101" i="8"/>
  <c r="E101" i="8"/>
  <c r="D101" i="8"/>
  <c r="C101" i="8"/>
  <c r="N100" i="8"/>
  <c r="M100" i="8"/>
  <c r="L100" i="8"/>
  <c r="K100" i="8"/>
  <c r="J100" i="8"/>
  <c r="I100" i="8"/>
  <c r="H100" i="8"/>
  <c r="G100" i="8"/>
  <c r="F100" i="8"/>
  <c r="E100" i="8"/>
  <c r="D100" i="8"/>
  <c r="C100" i="8"/>
  <c r="N99" i="8"/>
  <c r="M99" i="8"/>
  <c r="L99" i="8"/>
  <c r="K99" i="8"/>
  <c r="J99" i="8"/>
  <c r="I99" i="8"/>
  <c r="H99" i="8"/>
  <c r="G99" i="8"/>
  <c r="F99" i="8"/>
  <c r="E99" i="8"/>
  <c r="D99" i="8"/>
  <c r="C99" i="8"/>
  <c r="N98" i="8"/>
  <c r="N117" i="8" s="1"/>
  <c r="M98" i="8"/>
  <c r="L98" i="8"/>
  <c r="K98" i="8"/>
  <c r="K117" i="8" s="1"/>
  <c r="J98" i="8"/>
  <c r="J117" i="8" s="1"/>
  <c r="I98" i="8"/>
  <c r="H98" i="8"/>
  <c r="G98" i="8"/>
  <c r="G117" i="8" s="1"/>
  <c r="F98" i="8"/>
  <c r="F117" i="8" s="1"/>
  <c r="E98" i="8"/>
  <c r="D98" i="8"/>
  <c r="C98" i="8"/>
  <c r="C117" i="8" s="1"/>
  <c r="N97" i="8"/>
  <c r="M97" i="8"/>
  <c r="L97" i="8"/>
  <c r="K97" i="8"/>
  <c r="J97" i="8"/>
  <c r="I97" i="8"/>
  <c r="H97" i="8"/>
  <c r="G97" i="8"/>
  <c r="F97" i="8"/>
  <c r="E97" i="8"/>
  <c r="D97" i="8"/>
  <c r="C97" i="8"/>
  <c r="N96" i="8"/>
  <c r="M96" i="8"/>
  <c r="L96" i="8"/>
  <c r="K96" i="8"/>
  <c r="J96" i="8"/>
  <c r="I96" i="8"/>
  <c r="H96" i="8"/>
  <c r="G96" i="8"/>
  <c r="F96" i="8"/>
  <c r="E96" i="8"/>
  <c r="D96" i="8"/>
  <c r="C96" i="8"/>
  <c r="N139" i="8"/>
  <c r="M139" i="8"/>
  <c r="L139" i="8"/>
  <c r="K139" i="8"/>
  <c r="J139" i="8"/>
  <c r="I139" i="8"/>
  <c r="H139" i="8"/>
  <c r="G139" i="8"/>
  <c r="F139" i="8"/>
  <c r="E139" i="8"/>
  <c r="D139" i="8"/>
  <c r="C139" i="8"/>
  <c r="N138" i="8"/>
  <c r="M138" i="8"/>
  <c r="L138" i="8"/>
  <c r="K138" i="8"/>
  <c r="J138" i="8"/>
  <c r="I138" i="8"/>
  <c r="H138" i="8"/>
  <c r="G138" i="8"/>
  <c r="F138" i="8"/>
  <c r="E138" i="8"/>
  <c r="D138" i="8"/>
  <c r="C138" i="8"/>
  <c r="N137" i="8"/>
  <c r="M137" i="8"/>
  <c r="L137" i="8"/>
  <c r="K137" i="8"/>
  <c r="J137" i="8"/>
  <c r="I137" i="8"/>
  <c r="H137" i="8"/>
  <c r="G137" i="8"/>
  <c r="F137" i="8"/>
  <c r="E137" i="8"/>
  <c r="D137" i="8"/>
  <c r="C137" i="8"/>
  <c r="N136" i="8"/>
  <c r="M136" i="8"/>
  <c r="L136" i="8"/>
  <c r="K136" i="8"/>
  <c r="J136" i="8"/>
  <c r="I136" i="8"/>
  <c r="H136" i="8"/>
  <c r="G136" i="8"/>
  <c r="F136" i="8"/>
  <c r="E136" i="8"/>
  <c r="D136" i="8"/>
  <c r="C136" i="8"/>
  <c r="N135" i="8"/>
  <c r="M135" i="8"/>
  <c r="L135" i="8"/>
  <c r="K135" i="8"/>
  <c r="J135" i="8"/>
  <c r="I135" i="8"/>
  <c r="H135" i="8"/>
  <c r="G135" i="8"/>
  <c r="F135" i="8"/>
  <c r="E135" i="8"/>
  <c r="D135" i="8"/>
  <c r="C135" i="8"/>
  <c r="N134" i="8"/>
  <c r="M134" i="8"/>
  <c r="L134" i="8"/>
  <c r="K134" i="8"/>
  <c r="J134" i="8"/>
  <c r="I134" i="8"/>
  <c r="H134" i="8"/>
  <c r="G134" i="8"/>
  <c r="F134" i="8"/>
  <c r="E134" i="8"/>
  <c r="D134" i="8"/>
  <c r="C134" i="8"/>
  <c r="N133" i="8"/>
  <c r="M133" i="8"/>
  <c r="L133" i="8"/>
  <c r="K133" i="8"/>
  <c r="J133" i="8"/>
  <c r="I133" i="8"/>
  <c r="H133" i="8"/>
  <c r="G133" i="8"/>
  <c r="F133" i="8"/>
  <c r="E133" i="8"/>
  <c r="D133" i="8"/>
  <c r="C133" i="8"/>
  <c r="N132" i="8"/>
  <c r="M132" i="8"/>
  <c r="L132" i="8"/>
  <c r="K132" i="8"/>
  <c r="J132" i="8"/>
  <c r="I132" i="8"/>
  <c r="H132" i="8"/>
  <c r="G132" i="8"/>
  <c r="F132" i="8"/>
  <c r="E132" i="8"/>
  <c r="D132" i="8"/>
  <c r="C132" i="8"/>
  <c r="N131" i="8"/>
  <c r="M131" i="8"/>
  <c r="L131" i="8"/>
  <c r="K131" i="8"/>
  <c r="J131" i="8"/>
  <c r="I131" i="8"/>
  <c r="H131" i="8"/>
  <c r="G131" i="8"/>
  <c r="F131" i="8"/>
  <c r="E131" i="8"/>
  <c r="D131" i="8"/>
  <c r="C131" i="8"/>
  <c r="N130" i="8"/>
  <c r="M130" i="8"/>
  <c r="L130" i="8"/>
  <c r="K130" i="8"/>
  <c r="J130" i="8"/>
  <c r="I130" i="8"/>
  <c r="H130" i="8"/>
  <c r="G130" i="8"/>
  <c r="F130" i="8"/>
  <c r="E130" i="8"/>
  <c r="D130" i="8"/>
  <c r="C130" i="8"/>
  <c r="N129" i="8"/>
  <c r="M129" i="8"/>
  <c r="L129" i="8"/>
  <c r="K129" i="8"/>
  <c r="J129" i="8"/>
  <c r="I129" i="8"/>
  <c r="H129" i="8"/>
  <c r="G129" i="8"/>
  <c r="F129" i="8"/>
  <c r="E129" i="8"/>
  <c r="D129" i="8"/>
  <c r="C129" i="8"/>
  <c r="N128" i="8"/>
  <c r="M128" i="8"/>
  <c r="L128" i="8"/>
  <c r="K128" i="8"/>
  <c r="J128" i="8"/>
  <c r="I128" i="8"/>
  <c r="H128" i="8"/>
  <c r="G128" i="8"/>
  <c r="F128" i="8"/>
  <c r="E128" i="8"/>
  <c r="D128" i="8"/>
  <c r="C128" i="8"/>
  <c r="N127" i="8"/>
  <c r="M127" i="8"/>
  <c r="L127" i="8"/>
  <c r="K127" i="8"/>
  <c r="J127" i="8"/>
  <c r="I127" i="8"/>
  <c r="H127" i="8"/>
  <c r="G127" i="8"/>
  <c r="F127" i="8"/>
  <c r="E127" i="8"/>
  <c r="D127" i="8"/>
  <c r="C127" i="8"/>
  <c r="N126" i="8"/>
  <c r="M126" i="8"/>
  <c r="L126" i="8"/>
  <c r="K126" i="8"/>
  <c r="J126" i="8"/>
  <c r="I126" i="8"/>
  <c r="H126" i="8"/>
  <c r="G126" i="8"/>
  <c r="F126" i="8"/>
  <c r="E126" i="8"/>
  <c r="D126" i="8"/>
  <c r="C126" i="8"/>
  <c r="N125" i="8"/>
  <c r="M125" i="8"/>
  <c r="L125" i="8"/>
  <c r="K125" i="8"/>
  <c r="J125" i="8"/>
  <c r="I125" i="8"/>
  <c r="H125" i="8"/>
  <c r="G125" i="8"/>
  <c r="F125" i="8"/>
  <c r="E125" i="8"/>
  <c r="D125" i="8"/>
  <c r="C125" i="8"/>
  <c r="N124" i="8"/>
  <c r="M124" i="8"/>
  <c r="L124" i="8"/>
  <c r="K124" i="8"/>
  <c r="J124" i="8"/>
  <c r="I124" i="8"/>
  <c r="H124" i="8"/>
  <c r="G124" i="8"/>
  <c r="F124" i="8"/>
  <c r="E124" i="8"/>
  <c r="D124" i="8"/>
  <c r="C124" i="8"/>
  <c r="N123" i="8"/>
  <c r="M123" i="8"/>
  <c r="L123" i="8"/>
  <c r="K123" i="8"/>
  <c r="J123" i="8"/>
  <c r="I123" i="8"/>
  <c r="H123" i="8"/>
  <c r="G123" i="8"/>
  <c r="F123" i="8"/>
  <c r="E123" i="8"/>
  <c r="D123" i="8"/>
  <c r="C123" i="8"/>
  <c r="N122" i="8"/>
  <c r="M122" i="8"/>
  <c r="L122" i="8"/>
  <c r="K122" i="8"/>
  <c r="J122" i="8"/>
  <c r="I122" i="8"/>
  <c r="H122" i="8"/>
  <c r="G122" i="8"/>
  <c r="F122" i="8"/>
  <c r="E122" i="8"/>
  <c r="D122" i="8"/>
  <c r="C122" i="8"/>
  <c r="N121" i="8"/>
  <c r="N140" i="8" s="1"/>
  <c r="M121" i="8"/>
  <c r="L121" i="8"/>
  <c r="L140" i="8" s="1"/>
  <c r="K121" i="8"/>
  <c r="K140" i="8" s="1"/>
  <c r="J121" i="8"/>
  <c r="J140" i="8" s="1"/>
  <c r="I121" i="8"/>
  <c r="H121" i="8"/>
  <c r="H140" i="8" s="1"/>
  <c r="G121" i="8"/>
  <c r="G140" i="8" s="1"/>
  <c r="F121" i="8"/>
  <c r="F140" i="8" s="1"/>
  <c r="E121" i="8"/>
  <c r="D121" i="8"/>
  <c r="D140" i="8" s="1"/>
  <c r="C121" i="8"/>
  <c r="C140" i="8" s="1"/>
  <c r="N120" i="8"/>
  <c r="M120" i="8"/>
  <c r="L120" i="8"/>
  <c r="K120" i="8"/>
  <c r="J120" i="8"/>
  <c r="I120" i="8"/>
  <c r="H120" i="8"/>
  <c r="G120" i="8"/>
  <c r="F120" i="8"/>
  <c r="E120" i="8"/>
  <c r="D120" i="8"/>
  <c r="C120" i="8"/>
  <c r="N119" i="8"/>
  <c r="M119" i="8"/>
  <c r="L119" i="8"/>
  <c r="K119" i="8"/>
  <c r="J119" i="8"/>
  <c r="I119" i="8"/>
  <c r="H119" i="8"/>
  <c r="G119" i="8"/>
  <c r="F119" i="8"/>
  <c r="E119" i="8"/>
  <c r="D119" i="8"/>
  <c r="C119" i="8"/>
  <c r="N162" i="8"/>
  <c r="M162" i="8"/>
  <c r="L162" i="8"/>
  <c r="K162" i="8"/>
  <c r="J162" i="8"/>
  <c r="I162" i="8"/>
  <c r="H162" i="8"/>
  <c r="G162" i="8"/>
  <c r="F162" i="8"/>
  <c r="E162" i="8"/>
  <c r="D162" i="8"/>
  <c r="C162" i="8"/>
  <c r="N161" i="8"/>
  <c r="M161" i="8"/>
  <c r="L161" i="8"/>
  <c r="K161" i="8"/>
  <c r="J161" i="8"/>
  <c r="I161" i="8"/>
  <c r="H161" i="8"/>
  <c r="G161" i="8"/>
  <c r="F161" i="8"/>
  <c r="E161" i="8"/>
  <c r="D161" i="8"/>
  <c r="C161" i="8"/>
  <c r="N160" i="8"/>
  <c r="M160" i="8"/>
  <c r="L160" i="8"/>
  <c r="K160" i="8"/>
  <c r="J160" i="8"/>
  <c r="I160" i="8"/>
  <c r="H160" i="8"/>
  <c r="G160" i="8"/>
  <c r="F160" i="8"/>
  <c r="E160" i="8"/>
  <c r="D160" i="8"/>
  <c r="C160" i="8"/>
  <c r="N159" i="8"/>
  <c r="M159" i="8"/>
  <c r="L159" i="8"/>
  <c r="K159" i="8"/>
  <c r="J159" i="8"/>
  <c r="I159" i="8"/>
  <c r="H159" i="8"/>
  <c r="G159" i="8"/>
  <c r="F159" i="8"/>
  <c r="E159" i="8"/>
  <c r="D159" i="8"/>
  <c r="C159" i="8"/>
  <c r="N158" i="8"/>
  <c r="M158" i="8"/>
  <c r="L158" i="8"/>
  <c r="K158" i="8"/>
  <c r="J158" i="8"/>
  <c r="I158" i="8"/>
  <c r="H158" i="8"/>
  <c r="G158" i="8"/>
  <c r="F158" i="8"/>
  <c r="E158" i="8"/>
  <c r="D158" i="8"/>
  <c r="C158" i="8"/>
  <c r="N157" i="8"/>
  <c r="M157" i="8"/>
  <c r="L157" i="8"/>
  <c r="K157" i="8"/>
  <c r="J157" i="8"/>
  <c r="I157" i="8"/>
  <c r="H157" i="8"/>
  <c r="G157" i="8"/>
  <c r="F157" i="8"/>
  <c r="E157" i="8"/>
  <c r="D157" i="8"/>
  <c r="C157" i="8"/>
  <c r="N156" i="8"/>
  <c r="M156" i="8"/>
  <c r="L156" i="8"/>
  <c r="K156" i="8"/>
  <c r="J156" i="8"/>
  <c r="I156" i="8"/>
  <c r="H156" i="8"/>
  <c r="G156" i="8"/>
  <c r="F156" i="8"/>
  <c r="E156" i="8"/>
  <c r="D156" i="8"/>
  <c r="C156" i="8"/>
  <c r="N155" i="8"/>
  <c r="M155" i="8"/>
  <c r="L155" i="8"/>
  <c r="K155" i="8"/>
  <c r="J155" i="8"/>
  <c r="I155" i="8"/>
  <c r="H155" i="8"/>
  <c r="G155" i="8"/>
  <c r="F155" i="8"/>
  <c r="E155" i="8"/>
  <c r="D155" i="8"/>
  <c r="C155" i="8"/>
  <c r="N154" i="8"/>
  <c r="M154" i="8"/>
  <c r="L154" i="8"/>
  <c r="K154" i="8"/>
  <c r="J154" i="8"/>
  <c r="I154" i="8"/>
  <c r="H154" i="8"/>
  <c r="G154" i="8"/>
  <c r="F154" i="8"/>
  <c r="E154" i="8"/>
  <c r="D154" i="8"/>
  <c r="C154" i="8"/>
  <c r="N153" i="8"/>
  <c r="M153" i="8"/>
  <c r="L153" i="8"/>
  <c r="K153" i="8"/>
  <c r="J153" i="8"/>
  <c r="I153" i="8"/>
  <c r="H153" i="8"/>
  <c r="G153" i="8"/>
  <c r="F153" i="8"/>
  <c r="E153" i="8"/>
  <c r="D153" i="8"/>
  <c r="C153" i="8"/>
  <c r="N152" i="8"/>
  <c r="M152" i="8"/>
  <c r="L152" i="8"/>
  <c r="K152" i="8"/>
  <c r="J152" i="8"/>
  <c r="I152" i="8"/>
  <c r="H152" i="8"/>
  <c r="G152" i="8"/>
  <c r="F152" i="8"/>
  <c r="E152" i="8"/>
  <c r="D152" i="8"/>
  <c r="C152" i="8"/>
  <c r="N151" i="8"/>
  <c r="M151" i="8"/>
  <c r="L151" i="8"/>
  <c r="K151" i="8"/>
  <c r="J151" i="8"/>
  <c r="I151" i="8"/>
  <c r="H151" i="8"/>
  <c r="G151" i="8"/>
  <c r="F151" i="8"/>
  <c r="E151" i="8"/>
  <c r="D151" i="8"/>
  <c r="C151" i="8"/>
  <c r="N150" i="8"/>
  <c r="M150" i="8"/>
  <c r="L150" i="8"/>
  <c r="K150" i="8"/>
  <c r="J150" i="8"/>
  <c r="I150" i="8"/>
  <c r="H150" i="8"/>
  <c r="G150" i="8"/>
  <c r="F150" i="8"/>
  <c r="E150" i="8"/>
  <c r="D150" i="8"/>
  <c r="C150" i="8"/>
  <c r="N149" i="8"/>
  <c r="M149" i="8"/>
  <c r="L149" i="8"/>
  <c r="K149" i="8"/>
  <c r="J149" i="8"/>
  <c r="I149" i="8"/>
  <c r="H149" i="8"/>
  <c r="G149" i="8"/>
  <c r="F149" i="8"/>
  <c r="E149" i="8"/>
  <c r="D149" i="8"/>
  <c r="C149" i="8"/>
  <c r="N148" i="8"/>
  <c r="M148" i="8"/>
  <c r="L148" i="8"/>
  <c r="K148" i="8"/>
  <c r="J148" i="8"/>
  <c r="I148" i="8"/>
  <c r="H148" i="8"/>
  <c r="G148" i="8"/>
  <c r="F148" i="8"/>
  <c r="E148" i="8"/>
  <c r="D148" i="8"/>
  <c r="C148" i="8"/>
  <c r="N147" i="8"/>
  <c r="M147" i="8"/>
  <c r="L147" i="8"/>
  <c r="K147" i="8"/>
  <c r="J147" i="8"/>
  <c r="I147" i="8"/>
  <c r="H147" i="8"/>
  <c r="G147" i="8"/>
  <c r="F147" i="8"/>
  <c r="E147" i="8"/>
  <c r="D147" i="8"/>
  <c r="C147" i="8"/>
  <c r="N146" i="8"/>
  <c r="M146" i="8"/>
  <c r="L146" i="8"/>
  <c r="K146" i="8"/>
  <c r="J146" i="8"/>
  <c r="I146" i="8"/>
  <c r="H146" i="8"/>
  <c r="G146" i="8"/>
  <c r="F146" i="8"/>
  <c r="E146" i="8"/>
  <c r="D146" i="8"/>
  <c r="C146" i="8"/>
  <c r="N145" i="8"/>
  <c r="M145" i="8"/>
  <c r="L145" i="8"/>
  <c r="K145" i="8"/>
  <c r="J145" i="8"/>
  <c r="I145" i="8"/>
  <c r="H145" i="8"/>
  <c r="G145" i="8"/>
  <c r="F145" i="8"/>
  <c r="E145" i="8"/>
  <c r="D145" i="8"/>
  <c r="C145" i="8"/>
  <c r="N144" i="8"/>
  <c r="N163" i="8" s="1"/>
  <c r="M144" i="8"/>
  <c r="M163" i="8" s="1"/>
  <c r="L144" i="8"/>
  <c r="K144" i="8"/>
  <c r="K163" i="8" s="1"/>
  <c r="J144" i="8"/>
  <c r="J163" i="8" s="1"/>
  <c r="I144" i="8"/>
  <c r="I163" i="8" s="1"/>
  <c r="H144" i="8"/>
  <c r="G144" i="8"/>
  <c r="G163" i="8" s="1"/>
  <c r="F144" i="8"/>
  <c r="F163" i="8" s="1"/>
  <c r="E144" i="8"/>
  <c r="E163" i="8" s="1"/>
  <c r="D144" i="8"/>
  <c r="C144" i="8"/>
  <c r="C163" i="8" s="1"/>
  <c r="N143" i="8"/>
  <c r="M143" i="8"/>
  <c r="L143" i="8"/>
  <c r="K143" i="8"/>
  <c r="J143" i="8"/>
  <c r="I143" i="8"/>
  <c r="H143" i="8"/>
  <c r="G143" i="8"/>
  <c r="F143" i="8"/>
  <c r="E143" i="8"/>
  <c r="D143" i="8"/>
  <c r="C143" i="8"/>
  <c r="N142" i="8"/>
  <c r="M142" i="8"/>
  <c r="L142" i="8"/>
  <c r="K142" i="8"/>
  <c r="J142" i="8"/>
  <c r="I142" i="8"/>
  <c r="H142" i="8"/>
  <c r="G142" i="8"/>
  <c r="F142" i="8"/>
  <c r="E142" i="8"/>
  <c r="D142" i="8"/>
  <c r="C142" i="8"/>
  <c r="N185" i="8"/>
  <c r="M185" i="8"/>
  <c r="L185" i="8"/>
  <c r="K185" i="8"/>
  <c r="J185" i="8"/>
  <c r="I185" i="8"/>
  <c r="H185" i="8"/>
  <c r="G185" i="8"/>
  <c r="F185" i="8"/>
  <c r="E185" i="8"/>
  <c r="D185" i="8"/>
  <c r="C185" i="8"/>
  <c r="N184" i="8"/>
  <c r="M184" i="8"/>
  <c r="L184" i="8"/>
  <c r="K184" i="8"/>
  <c r="J184" i="8"/>
  <c r="I184" i="8"/>
  <c r="H184" i="8"/>
  <c r="G184" i="8"/>
  <c r="F184" i="8"/>
  <c r="E184" i="8"/>
  <c r="D184" i="8"/>
  <c r="C184" i="8"/>
  <c r="N183" i="8"/>
  <c r="M183" i="8"/>
  <c r="L183" i="8"/>
  <c r="K183" i="8"/>
  <c r="J183" i="8"/>
  <c r="I183" i="8"/>
  <c r="H183" i="8"/>
  <c r="G183" i="8"/>
  <c r="F183" i="8"/>
  <c r="E183" i="8"/>
  <c r="D183" i="8"/>
  <c r="C183" i="8"/>
  <c r="N182" i="8"/>
  <c r="M182" i="8"/>
  <c r="L182" i="8"/>
  <c r="K182" i="8"/>
  <c r="J182" i="8"/>
  <c r="I182" i="8"/>
  <c r="H182" i="8"/>
  <c r="G182" i="8"/>
  <c r="F182" i="8"/>
  <c r="E182" i="8"/>
  <c r="D182" i="8"/>
  <c r="C182" i="8"/>
  <c r="N181" i="8"/>
  <c r="M181" i="8"/>
  <c r="L181" i="8"/>
  <c r="K181" i="8"/>
  <c r="J181" i="8"/>
  <c r="I181" i="8"/>
  <c r="H181" i="8"/>
  <c r="G181" i="8"/>
  <c r="F181" i="8"/>
  <c r="E181" i="8"/>
  <c r="D181" i="8"/>
  <c r="C181" i="8"/>
  <c r="N180" i="8"/>
  <c r="M180" i="8"/>
  <c r="L180" i="8"/>
  <c r="K180" i="8"/>
  <c r="J180" i="8"/>
  <c r="I180" i="8"/>
  <c r="H180" i="8"/>
  <c r="G180" i="8"/>
  <c r="F180" i="8"/>
  <c r="E180" i="8"/>
  <c r="D180" i="8"/>
  <c r="C180" i="8"/>
  <c r="N179" i="8"/>
  <c r="M179" i="8"/>
  <c r="L179" i="8"/>
  <c r="K179" i="8"/>
  <c r="J179" i="8"/>
  <c r="I179" i="8"/>
  <c r="H179" i="8"/>
  <c r="G179" i="8"/>
  <c r="F179" i="8"/>
  <c r="E179" i="8"/>
  <c r="D179" i="8"/>
  <c r="C179" i="8"/>
  <c r="N178" i="8"/>
  <c r="M178" i="8"/>
  <c r="L178" i="8"/>
  <c r="K178" i="8"/>
  <c r="J178" i="8"/>
  <c r="I178" i="8"/>
  <c r="H178" i="8"/>
  <c r="G178" i="8"/>
  <c r="F178" i="8"/>
  <c r="E178" i="8"/>
  <c r="D178" i="8"/>
  <c r="C178" i="8"/>
  <c r="N177" i="8"/>
  <c r="M177" i="8"/>
  <c r="L177" i="8"/>
  <c r="K177" i="8"/>
  <c r="J177" i="8"/>
  <c r="I177" i="8"/>
  <c r="H177" i="8"/>
  <c r="G177" i="8"/>
  <c r="F177" i="8"/>
  <c r="E177" i="8"/>
  <c r="D177" i="8"/>
  <c r="C177" i="8"/>
  <c r="N176" i="8"/>
  <c r="M176" i="8"/>
  <c r="L176" i="8"/>
  <c r="K176" i="8"/>
  <c r="J176" i="8"/>
  <c r="I176" i="8"/>
  <c r="H176" i="8"/>
  <c r="G176" i="8"/>
  <c r="F176" i="8"/>
  <c r="E176" i="8"/>
  <c r="D176" i="8"/>
  <c r="C176" i="8"/>
  <c r="N175" i="8"/>
  <c r="M175" i="8"/>
  <c r="L175" i="8"/>
  <c r="K175" i="8"/>
  <c r="J175" i="8"/>
  <c r="I175" i="8"/>
  <c r="H175" i="8"/>
  <c r="G175" i="8"/>
  <c r="F175" i="8"/>
  <c r="E175" i="8"/>
  <c r="D175" i="8"/>
  <c r="C175" i="8"/>
  <c r="N174" i="8"/>
  <c r="M174" i="8"/>
  <c r="L174" i="8"/>
  <c r="K174" i="8"/>
  <c r="J174" i="8"/>
  <c r="I174" i="8"/>
  <c r="H174" i="8"/>
  <c r="G174" i="8"/>
  <c r="F174" i="8"/>
  <c r="E174" i="8"/>
  <c r="D174" i="8"/>
  <c r="C174" i="8"/>
  <c r="N173" i="8"/>
  <c r="M173" i="8"/>
  <c r="L173" i="8"/>
  <c r="K173" i="8"/>
  <c r="J173" i="8"/>
  <c r="I173" i="8"/>
  <c r="H173" i="8"/>
  <c r="G173" i="8"/>
  <c r="F173" i="8"/>
  <c r="E173" i="8"/>
  <c r="D173" i="8"/>
  <c r="C173" i="8"/>
  <c r="N172" i="8"/>
  <c r="M172" i="8"/>
  <c r="L172" i="8"/>
  <c r="K172" i="8"/>
  <c r="J172" i="8"/>
  <c r="I172" i="8"/>
  <c r="H172" i="8"/>
  <c r="G172" i="8"/>
  <c r="F172" i="8"/>
  <c r="E172" i="8"/>
  <c r="D172" i="8"/>
  <c r="C172" i="8"/>
  <c r="N171" i="8"/>
  <c r="M171" i="8"/>
  <c r="L171" i="8"/>
  <c r="K171" i="8"/>
  <c r="J171" i="8"/>
  <c r="I171" i="8"/>
  <c r="H171" i="8"/>
  <c r="G171" i="8"/>
  <c r="F171" i="8"/>
  <c r="E171" i="8"/>
  <c r="D171" i="8"/>
  <c r="C171" i="8"/>
  <c r="N170" i="8"/>
  <c r="M170" i="8"/>
  <c r="L170" i="8"/>
  <c r="K170" i="8"/>
  <c r="J170" i="8"/>
  <c r="I170" i="8"/>
  <c r="H170" i="8"/>
  <c r="G170" i="8"/>
  <c r="F170" i="8"/>
  <c r="E170" i="8"/>
  <c r="D170" i="8"/>
  <c r="C170" i="8"/>
  <c r="N169" i="8"/>
  <c r="M169" i="8"/>
  <c r="L169" i="8"/>
  <c r="K169" i="8"/>
  <c r="J169" i="8"/>
  <c r="I169" i="8"/>
  <c r="H169" i="8"/>
  <c r="G169" i="8"/>
  <c r="F169" i="8"/>
  <c r="E169" i="8"/>
  <c r="D169" i="8"/>
  <c r="C169" i="8"/>
  <c r="N168" i="8"/>
  <c r="M168" i="8"/>
  <c r="L168" i="8"/>
  <c r="K168" i="8"/>
  <c r="J168" i="8"/>
  <c r="I168" i="8"/>
  <c r="H168" i="8"/>
  <c r="G168" i="8"/>
  <c r="F168" i="8"/>
  <c r="E168" i="8"/>
  <c r="D168" i="8"/>
  <c r="C168" i="8"/>
  <c r="N167" i="8"/>
  <c r="N186" i="8" s="1"/>
  <c r="M167" i="8"/>
  <c r="M186" i="8" s="1"/>
  <c r="L167" i="8"/>
  <c r="K167" i="8"/>
  <c r="K186" i="8" s="1"/>
  <c r="J167" i="8"/>
  <c r="J186" i="8" s="1"/>
  <c r="I167" i="8"/>
  <c r="I186" i="8" s="1"/>
  <c r="H167" i="8"/>
  <c r="G167" i="8"/>
  <c r="G186" i="8" s="1"/>
  <c r="F167" i="8"/>
  <c r="F186" i="8" s="1"/>
  <c r="E167" i="8"/>
  <c r="E186" i="8" s="1"/>
  <c r="D167" i="8"/>
  <c r="C167" i="8"/>
  <c r="C186" i="8" s="1"/>
  <c r="N166" i="8"/>
  <c r="M166" i="8"/>
  <c r="L166" i="8"/>
  <c r="K166" i="8"/>
  <c r="J166" i="8"/>
  <c r="I166" i="8"/>
  <c r="H166" i="8"/>
  <c r="G166" i="8"/>
  <c r="F166" i="8"/>
  <c r="E166" i="8"/>
  <c r="D166" i="8"/>
  <c r="C166" i="8"/>
  <c r="N165" i="8"/>
  <c r="M165" i="8"/>
  <c r="L165" i="8"/>
  <c r="K165" i="8"/>
  <c r="J165" i="8"/>
  <c r="I165" i="8"/>
  <c r="H165" i="8"/>
  <c r="G165" i="8"/>
  <c r="F165" i="8"/>
  <c r="E165" i="8"/>
  <c r="D165" i="8"/>
  <c r="C165" i="8"/>
  <c r="N208" i="8"/>
  <c r="M208" i="8"/>
  <c r="L208" i="8"/>
  <c r="K208" i="8"/>
  <c r="J208" i="8"/>
  <c r="I208" i="8"/>
  <c r="H208" i="8"/>
  <c r="G208" i="8"/>
  <c r="F208" i="8"/>
  <c r="E208" i="8"/>
  <c r="D208" i="8"/>
  <c r="C208" i="8"/>
  <c r="N207" i="8"/>
  <c r="M207" i="8"/>
  <c r="L207" i="8"/>
  <c r="K207" i="8"/>
  <c r="J207" i="8"/>
  <c r="I207" i="8"/>
  <c r="H207" i="8"/>
  <c r="G207" i="8"/>
  <c r="F207" i="8"/>
  <c r="E207" i="8"/>
  <c r="D207" i="8"/>
  <c r="C207" i="8"/>
  <c r="N206" i="8"/>
  <c r="M206" i="8"/>
  <c r="L206" i="8"/>
  <c r="K206" i="8"/>
  <c r="J206" i="8"/>
  <c r="I206" i="8"/>
  <c r="H206" i="8"/>
  <c r="G206" i="8"/>
  <c r="F206" i="8"/>
  <c r="E206" i="8"/>
  <c r="D206" i="8"/>
  <c r="C206" i="8"/>
  <c r="N205" i="8"/>
  <c r="M205" i="8"/>
  <c r="L205" i="8"/>
  <c r="K205" i="8"/>
  <c r="J205" i="8"/>
  <c r="I205" i="8"/>
  <c r="H205" i="8"/>
  <c r="G205" i="8"/>
  <c r="F205" i="8"/>
  <c r="E205" i="8"/>
  <c r="D205" i="8"/>
  <c r="C205" i="8"/>
  <c r="N204" i="8"/>
  <c r="M204" i="8"/>
  <c r="L204" i="8"/>
  <c r="K204" i="8"/>
  <c r="J204" i="8"/>
  <c r="I204" i="8"/>
  <c r="H204" i="8"/>
  <c r="G204" i="8"/>
  <c r="F204" i="8"/>
  <c r="E204" i="8"/>
  <c r="D204" i="8"/>
  <c r="C204" i="8"/>
  <c r="N203" i="8"/>
  <c r="M203" i="8"/>
  <c r="L203" i="8"/>
  <c r="K203" i="8"/>
  <c r="J203" i="8"/>
  <c r="I203" i="8"/>
  <c r="H203" i="8"/>
  <c r="G203" i="8"/>
  <c r="F203" i="8"/>
  <c r="E203" i="8"/>
  <c r="D203" i="8"/>
  <c r="C203" i="8"/>
  <c r="N202" i="8"/>
  <c r="M202" i="8"/>
  <c r="L202" i="8"/>
  <c r="K202" i="8"/>
  <c r="J202" i="8"/>
  <c r="I202" i="8"/>
  <c r="H202" i="8"/>
  <c r="G202" i="8"/>
  <c r="F202" i="8"/>
  <c r="E202" i="8"/>
  <c r="D202" i="8"/>
  <c r="C202" i="8"/>
  <c r="N201" i="8"/>
  <c r="M201" i="8"/>
  <c r="L201" i="8"/>
  <c r="K201" i="8"/>
  <c r="J201" i="8"/>
  <c r="I201" i="8"/>
  <c r="H201" i="8"/>
  <c r="G201" i="8"/>
  <c r="F201" i="8"/>
  <c r="E201" i="8"/>
  <c r="D201" i="8"/>
  <c r="C201" i="8"/>
  <c r="N200" i="8"/>
  <c r="M200" i="8"/>
  <c r="L200" i="8"/>
  <c r="K200" i="8"/>
  <c r="J200" i="8"/>
  <c r="I200" i="8"/>
  <c r="H200" i="8"/>
  <c r="G200" i="8"/>
  <c r="F200" i="8"/>
  <c r="E200" i="8"/>
  <c r="D200" i="8"/>
  <c r="C200" i="8"/>
  <c r="N199" i="8"/>
  <c r="M199" i="8"/>
  <c r="L199" i="8"/>
  <c r="K199" i="8"/>
  <c r="J199" i="8"/>
  <c r="I199" i="8"/>
  <c r="H199" i="8"/>
  <c r="G199" i="8"/>
  <c r="F199" i="8"/>
  <c r="E199" i="8"/>
  <c r="D199" i="8"/>
  <c r="C199" i="8"/>
  <c r="N198" i="8"/>
  <c r="M198" i="8"/>
  <c r="L198" i="8"/>
  <c r="K198" i="8"/>
  <c r="J198" i="8"/>
  <c r="I198" i="8"/>
  <c r="H198" i="8"/>
  <c r="G198" i="8"/>
  <c r="F198" i="8"/>
  <c r="E198" i="8"/>
  <c r="D198" i="8"/>
  <c r="C198" i="8"/>
  <c r="N197" i="8"/>
  <c r="M197" i="8"/>
  <c r="L197" i="8"/>
  <c r="K197" i="8"/>
  <c r="J197" i="8"/>
  <c r="I197" i="8"/>
  <c r="H197" i="8"/>
  <c r="G197" i="8"/>
  <c r="F197" i="8"/>
  <c r="E197" i="8"/>
  <c r="D197" i="8"/>
  <c r="C197" i="8"/>
  <c r="N196" i="8"/>
  <c r="M196" i="8"/>
  <c r="L196" i="8"/>
  <c r="K196" i="8"/>
  <c r="J196" i="8"/>
  <c r="I196" i="8"/>
  <c r="H196" i="8"/>
  <c r="G196" i="8"/>
  <c r="F196" i="8"/>
  <c r="E196" i="8"/>
  <c r="D196" i="8"/>
  <c r="C196" i="8"/>
  <c r="N195" i="8"/>
  <c r="M195" i="8"/>
  <c r="L195" i="8"/>
  <c r="K195" i="8"/>
  <c r="J195" i="8"/>
  <c r="I195" i="8"/>
  <c r="H195" i="8"/>
  <c r="G195" i="8"/>
  <c r="F195" i="8"/>
  <c r="E195" i="8"/>
  <c r="D195" i="8"/>
  <c r="C195" i="8"/>
  <c r="N194" i="8"/>
  <c r="M194" i="8"/>
  <c r="L194" i="8"/>
  <c r="K194" i="8"/>
  <c r="J194" i="8"/>
  <c r="I194" i="8"/>
  <c r="H194" i="8"/>
  <c r="G194" i="8"/>
  <c r="F194" i="8"/>
  <c r="E194" i="8"/>
  <c r="D194" i="8"/>
  <c r="C194" i="8"/>
  <c r="N193" i="8"/>
  <c r="M193" i="8"/>
  <c r="L193" i="8"/>
  <c r="K193" i="8"/>
  <c r="J193" i="8"/>
  <c r="I193" i="8"/>
  <c r="H193" i="8"/>
  <c r="G193" i="8"/>
  <c r="F193" i="8"/>
  <c r="E193" i="8"/>
  <c r="D193" i="8"/>
  <c r="C193" i="8"/>
  <c r="N192" i="8"/>
  <c r="M192" i="8"/>
  <c r="L192" i="8"/>
  <c r="K192" i="8"/>
  <c r="J192" i="8"/>
  <c r="I192" i="8"/>
  <c r="H192" i="8"/>
  <c r="G192" i="8"/>
  <c r="F192" i="8"/>
  <c r="E192" i="8"/>
  <c r="D192" i="8"/>
  <c r="C192" i="8"/>
  <c r="N191" i="8"/>
  <c r="M191" i="8"/>
  <c r="L191" i="8"/>
  <c r="K191" i="8"/>
  <c r="J191" i="8"/>
  <c r="I191" i="8"/>
  <c r="H191" i="8"/>
  <c r="G191" i="8"/>
  <c r="F191" i="8"/>
  <c r="E191" i="8"/>
  <c r="D191" i="8"/>
  <c r="C191" i="8"/>
  <c r="N190" i="8"/>
  <c r="N209" i="8" s="1"/>
  <c r="M190" i="8"/>
  <c r="M209" i="8" s="1"/>
  <c r="L190" i="8"/>
  <c r="K190" i="8"/>
  <c r="K209" i="8" s="1"/>
  <c r="J190" i="8"/>
  <c r="J209" i="8" s="1"/>
  <c r="I190" i="8"/>
  <c r="I209" i="8" s="1"/>
  <c r="H190" i="8"/>
  <c r="G190" i="8"/>
  <c r="G209" i="8" s="1"/>
  <c r="F190" i="8"/>
  <c r="F209" i="8" s="1"/>
  <c r="E190" i="8"/>
  <c r="E209" i="8" s="1"/>
  <c r="D190" i="8"/>
  <c r="C190" i="8"/>
  <c r="C209" i="8" s="1"/>
  <c r="N189" i="8"/>
  <c r="M189" i="8"/>
  <c r="L189" i="8"/>
  <c r="K189" i="8"/>
  <c r="J189" i="8"/>
  <c r="I189" i="8"/>
  <c r="H189" i="8"/>
  <c r="G189" i="8"/>
  <c r="F189" i="8"/>
  <c r="E189" i="8"/>
  <c r="D189" i="8"/>
  <c r="C189" i="8"/>
  <c r="N188" i="8"/>
  <c r="M188" i="8"/>
  <c r="L188" i="8"/>
  <c r="K188" i="8"/>
  <c r="J188" i="8"/>
  <c r="I188" i="8"/>
  <c r="H188" i="8"/>
  <c r="G188" i="8"/>
  <c r="F188" i="8"/>
  <c r="E188" i="8"/>
  <c r="D188" i="8"/>
  <c r="C188" i="8"/>
  <c r="N231" i="8"/>
  <c r="M231" i="8"/>
  <c r="L231" i="8"/>
  <c r="K231" i="8"/>
  <c r="J231" i="8"/>
  <c r="I231" i="8"/>
  <c r="H231" i="8"/>
  <c r="G231" i="8"/>
  <c r="F231" i="8"/>
  <c r="E231" i="8"/>
  <c r="D231" i="8"/>
  <c r="C231" i="8"/>
  <c r="N230" i="8"/>
  <c r="M230" i="8"/>
  <c r="L230" i="8"/>
  <c r="K230" i="8"/>
  <c r="J230" i="8"/>
  <c r="I230" i="8"/>
  <c r="H230" i="8"/>
  <c r="G230" i="8"/>
  <c r="F230" i="8"/>
  <c r="E230" i="8"/>
  <c r="D230" i="8"/>
  <c r="C230" i="8"/>
  <c r="N229" i="8"/>
  <c r="M229" i="8"/>
  <c r="L229" i="8"/>
  <c r="K229" i="8"/>
  <c r="J229" i="8"/>
  <c r="I229" i="8"/>
  <c r="H229" i="8"/>
  <c r="G229" i="8"/>
  <c r="F229" i="8"/>
  <c r="E229" i="8"/>
  <c r="D229" i="8"/>
  <c r="C229" i="8"/>
  <c r="N228" i="8"/>
  <c r="M228" i="8"/>
  <c r="L228" i="8"/>
  <c r="K228" i="8"/>
  <c r="J228" i="8"/>
  <c r="I228" i="8"/>
  <c r="H228" i="8"/>
  <c r="G228" i="8"/>
  <c r="F228" i="8"/>
  <c r="E228" i="8"/>
  <c r="D228" i="8"/>
  <c r="C228" i="8"/>
  <c r="N227" i="8"/>
  <c r="M227" i="8"/>
  <c r="L227" i="8"/>
  <c r="K227" i="8"/>
  <c r="J227" i="8"/>
  <c r="I227" i="8"/>
  <c r="H227" i="8"/>
  <c r="G227" i="8"/>
  <c r="F227" i="8"/>
  <c r="E227" i="8"/>
  <c r="D227" i="8"/>
  <c r="C227" i="8"/>
  <c r="N226" i="8"/>
  <c r="M226" i="8"/>
  <c r="L226" i="8"/>
  <c r="K226" i="8"/>
  <c r="J226" i="8"/>
  <c r="I226" i="8"/>
  <c r="H226" i="8"/>
  <c r="G226" i="8"/>
  <c r="F226" i="8"/>
  <c r="E226" i="8"/>
  <c r="D226" i="8"/>
  <c r="C226" i="8"/>
  <c r="N225" i="8"/>
  <c r="M225" i="8"/>
  <c r="L225" i="8"/>
  <c r="K225" i="8"/>
  <c r="J225" i="8"/>
  <c r="I225" i="8"/>
  <c r="H225" i="8"/>
  <c r="G225" i="8"/>
  <c r="F225" i="8"/>
  <c r="E225" i="8"/>
  <c r="D225" i="8"/>
  <c r="C225" i="8"/>
  <c r="N224" i="8"/>
  <c r="M224" i="8"/>
  <c r="L224" i="8"/>
  <c r="K224" i="8"/>
  <c r="J224" i="8"/>
  <c r="I224" i="8"/>
  <c r="H224" i="8"/>
  <c r="G224" i="8"/>
  <c r="F224" i="8"/>
  <c r="E224" i="8"/>
  <c r="D224" i="8"/>
  <c r="C224" i="8"/>
  <c r="N223" i="8"/>
  <c r="M223" i="8"/>
  <c r="L223" i="8"/>
  <c r="K223" i="8"/>
  <c r="J223" i="8"/>
  <c r="I223" i="8"/>
  <c r="H223" i="8"/>
  <c r="G223" i="8"/>
  <c r="F223" i="8"/>
  <c r="E223" i="8"/>
  <c r="D223" i="8"/>
  <c r="C223" i="8"/>
  <c r="N222" i="8"/>
  <c r="M222" i="8"/>
  <c r="L222" i="8"/>
  <c r="K222" i="8"/>
  <c r="J222" i="8"/>
  <c r="I222" i="8"/>
  <c r="H222" i="8"/>
  <c r="G222" i="8"/>
  <c r="F222" i="8"/>
  <c r="E222" i="8"/>
  <c r="D222" i="8"/>
  <c r="C222" i="8"/>
  <c r="N221" i="8"/>
  <c r="M221" i="8"/>
  <c r="L221" i="8"/>
  <c r="K221" i="8"/>
  <c r="J221" i="8"/>
  <c r="I221" i="8"/>
  <c r="H221" i="8"/>
  <c r="G221" i="8"/>
  <c r="F221" i="8"/>
  <c r="E221" i="8"/>
  <c r="D221" i="8"/>
  <c r="C221" i="8"/>
  <c r="N220" i="8"/>
  <c r="M220" i="8"/>
  <c r="L220" i="8"/>
  <c r="K220" i="8"/>
  <c r="J220" i="8"/>
  <c r="I220" i="8"/>
  <c r="H220" i="8"/>
  <c r="G220" i="8"/>
  <c r="F220" i="8"/>
  <c r="E220" i="8"/>
  <c r="D220" i="8"/>
  <c r="C220" i="8"/>
  <c r="N219" i="8"/>
  <c r="M219" i="8"/>
  <c r="L219" i="8"/>
  <c r="K219" i="8"/>
  <c r="J219" i="8"/>
  <c r="I219" i="8"/>
  <c r="H219" i="8"/>
  <c r="G219" i="8"/>
  <c r="F219" i="8"/>
  <c r="E219" i="8"/>
  <c r="D219" i="8"/>
  <c r="C219" i="8"/>
  <c r="N218" i="8"/>
  <c r="M218" i="8"/>
  <c r="L218" i="8"/>
  <c r="K218" i="8"/>
  <c r="J218" i="8"/>
  <c r="I218" i="8"/>
  <c r="H218" i="8"/>
  <c r="G218" i="8"/>
  <c r="F218" i="8"/>
  <c r="E218" i="8"/>
  <c r="D218" i="8"/>
  <c r="C218" i="8"/>
  <c r="N217" i="8"/>
  <c r="M217" i="8"/>
  <c r="L217" i="8"/>
  <c r="K217" i="8"/>
  <c r="J217" i="8"/>
  <c r="I217" i="8"/>
  <c r="H217" i="8"/>
  <c r="G217" i="8"/>
  <c r="F217" i="8"/>
  <c r="E217" i="8"/>
  <c r="D217" i="8"/>
  <c r="C217" i="8"/>
  <c r="N216" i="8"/>
  <c r="M216" i="8"/>
  <c r="L216" i="8"/>
  <c r="K216" i="8"/>
  <c r="J216" i="8"/>
  <c r="I216" i="8"/>
  <c r="H216" i="8"/>
  <c r="G216" i="8"/>
  <c r="F216" i="8"/>
  <c r="E216" i="8"/>
  <c r="D216" i="8"/>
  <c r="C216" i="8"/>
  <c r="N215" i="8"/>
  <c r="M215" i="8"/>
  <c r="L215" i="8"/>
  <c r="K215" i="8"/>
  <c r="J215" i="8"/>
  <c r="I215" i="8"/>
  <c r="H215" i="8"/>
  <c r="G215" i="8"/>
  <c r="F215" i="8"/>
  <c r="E215" i="8"/>
  <c r="D215" i="8"/>
  <c r="C215" i="8"/>
  <c r="N214" i="8"/>
  <c r="M214" i="8"/>
  <c r="L214" i="8"/>
  <c r="K214" i="8"/>
  <c r="J214" i="8"/>
  <c r="I214" i="8"/>
  <c r="H214" i="8"/>
  <c r="G214" i="8"/>
  <c r="F214" i="8"/>
  <c r="E214" i="8"/>
  <c r="D214" i="8"/>
  <c r="C214" i="8"/>
  <c r="N213" i="8"/>
  <c r="N232" i="8" s="1"/>
  <c r="M213" i="8"/>
  <c r="M232" i="8" s="1"/>
  <c r="L213" i="8"/>
  <c r="K213" i="8"/>
  <c r="K232" i="8" s="1"/>
  <c r="J213" i="8"/>
  <c r="J232" i="8" s="1"/>
  <c r="I213" i="8"/>
  <c r="I232" i="8" s="1"/>
  <c r="H213" i="8"/>
  <c r="G213" i="8"/>
  <c r="G232" i="8" s="1"/>
  <c r="F213" i="8"/>
  <c r="E213" i="8"/>
  <c r="E232" i="8" s="1"/>
  <c r="D213" i="8"/>
  <c r="C213" i="8"/>
  <c r="C232" i="8" s="1"/>
  <c r="N212" i="8"/>
  <c r="M212" i="8"/>
  <c r="L212" i="8"/>
  <c r="K212" i="8"/>
  <c r="J212" i="8"/>
  <c r="I212" i="8"/>
  <c r="H212" i="8"/>
  <c r="G212" i="8"/>
  <c r="F212" i="8"/>
  <c r="E212" i="8"/>
  <c r="D212" i="8"/>
  <c r="C212" i="8"/>
  <c r="N211" i="8"/>
  <c r="M211" i="8"/>
  <c r="L211" i="8"/>
  <c r="K211" i="8"/>
  <c r="J211" i="8"/>
  <c r="I211" i="8"/>
  <c r="H211" i="8"/>
  <c r="G211" i="8"/>
  <c r="F211" i="8"/>
  <c r="E211" i="8"/>
  <c r="D211" i="8"/>
  <c r="C211" i="8"/>
  <c r="N254" i="9"/>
  <c r="M254" i="9"/>
  <c r="L254" i="9"/>
  <c r="K254" i="9"/>
  <c r="J254" i="9"/>
  <c r="I254" i="9"/>
  <c r="H254" i="9"/>
  <c r="G254" i="9"/>
  <c r="F254" i="9"/>
  <c r="E254" i="9"/>
  <c r="D254" i="9"/>
  <c r="C254" i="9"/>
  <c r="N253" i="9"/>
  <c r="M253" i="9"/>
  <c r="L253" i="9"/>
  <c r="K253" i="9"/>
  <c r="J253" i="9"/>
  <c r="I253" i="9"/>
  <c r="H253" i="9"/>
  <c r="G253" i="9"/>
  <c r="F253" i="9"/>
  <c r="E253" i="9"/>
  <c r="D253" i="9"/>
  <c r="C253" i="9"/>
  <c r="N252" i="9"/>
  <c r="M252" i="9"/>
  <c r="L252" i="9"/>
  <c r="K252" i="9"/>
  <c r="J252" i="9"/>
  <c r="I252" i="9"/>
  <c r="H252" i="9"/>
  <c r="G252" i="9"/>
  <c r="F252" i="9"/>
  <c r="E252" i="9"/>
  <c r="D252" i="9"/>
  <c r="C252" i="9"/>
  <c r="N251" i="9"/>
  <c r="M251" i="9"/>
  <c r="L251" i="9"/>
  <c r="K251" i="9"/>
  <c r="J251" i="9"/>
  <c r="I251" i="9"/>
  <c r="H251" i="9"/>
  <c r="G251" i="9"/>
  <c r="F251" i="9"/>
  <c r="E251" i="9"/>
  <c r="D251" i="9"/>
  <c r="C251" i="9"/>
  <c r="N250" i="9"/>
  <c r="M250" i="9"/>
  <c r="L250" i="9"/>
  <c r="K250" i="9"/>
  <c r="J250" i="9"/>
  <c r="I250" i="9"/>
  <c r="H250" i="9"/>
  <c r="G250" i="9"/>
  <c r="F250" i="9"/>
  <c r="E250" i="9"/>
  <c r="D250" i="9"/>
  <c r="C250" i="9"/>
  <c r="N249" i="9"/>
  <c r="M249" i="9"/>
  <c r="L249" i="9"/>
  <c r="K249" i="9"/>
  <c r="J249" i="9"/>
  <c r="I249" i="9"/>
  <c r="H249" i="9"/>
  <c r="G249" i="9"/>
  <c r="F249" i="9"/>
  <c r="E249" i="9"/>
  <c r="D249" i="9"/>
  <c r="C249" i="9"/>
  <c r="N248" i="9"/>
  <c r="M248" i="9"/>
  <c r="L248" i="9"/>
  <c r="K248" i="9"/>
  <c r="J248" i="9"/>
  <c r="I248" i="9"/>
  <c r="H248" i="9"/>
  <c r="G248" i="9"/>
  <c r="F248" i="9"/>
  <c r="E248" i="9"/>
  <c r="D248" i="9"/>
  <c r="C248" i="9"/>
  <c r="N247" i="9"/>
  <c r="M247" i="9"/>
  <c r="L247" i="9"/>
  <c r="K247" i="9"/>
  <c r="J247" i="9"/>
  <c r="I247" i="9"/>
  <c r="H247" i="9"/>
  <c r="G247" i="9"/>
  <c r="F247" i="9"/>
  <c r="E247" i="9"/>
  <c r="D247" i="9"/>
  <c r="C247" i="9"/>
  <c r="N246" i="9"/>
  <c r="M246" i="9"/>
  <c r="L246" i="9"/>
  <c r="K246" i="9"/>
  <c r="J246" i="9"/>
  <c r="I246" i="9"/>
  <c r="H246" i="9"/>
  <c r="G246" i="9"/>
  <c r="F246" i="9"/>
  <c r="E246" i="9"/>
  <c r="D246" i="9"/>
  <c r="C246" i="9"/>
  <c r="N245" i="9"/>
  <c r="M245" i="9"/>
  <c r="L245" i="9"/>
  <c r="K245" i="9"/>
  <c r="J245" i="9"/>
  <c r="I245" i="9"/>
  <c r="H245" i="9"/>
  <c r="G245" i="9"/>
  <c r="F245" i="9"/>
  <c r="E245" i="9"/>
  <c r="D245" i="9"/>
  <c r="C245" i="9"/>
  <c r="N244" i="9"/>
  <c r="M244" i="9"/>
  <c r="L244" i="9"/>
  <c r="K244" i="9"/>
  <c r="J244" i="9"/>
  <c r="I244" i="9"/>
  <c r="H244" i="9"/>
  <c r="G244" i="9"/>
  <c r="F244" i="9"/>
  <c r="E244" i="9"/>
  <c r="D244" i="9"/>
  <c r="C244" i="9"/>
  <c r="N243" i="9"/>
  <c r="M243" i="9"/>
  <c r="L243" i="9"/>
  <c r="K243" i="9"/>
  <c r="J243" i="9"/>
  <c r="I243" i="9"/>
  <c r="H243" i="9"/>
  <c r="G243" i="9"/>
  <c r="F243" i="9"/>
  <c r="E243" i="9"/>
  <c r="D243" i="9"/>
  <c r="C243" i="9"/>
  <c r="N242" i="9"/>
  <c r="M242" i="9"/>
  <c r="L242" i="9"/>
  <c r="K242" i="9"/>
  <c r="J242" i="9"/>
  <c r="I242" i="9"/>
  <c r="H242" i="9"/>
  <c r="G242" i="9"/>
  <c r="F242" i="9"/>
  <c r="E242" i="9"/>
  <c r="D242" i="9"/>
  <c r="C242" i="9"/>
  <c r="N241" i="9"/>
  <c r="M241" i="9"/>
  <c r="L241" i="9"/>
  <c r="K241" i="9"/>
  <c r="J241" i="9"/>
  <c r="I241" i="9"/>
  <c r="H241" i="9"/>
  <c r="G241" i="9"/>
  <c r="F241" i="9"/>
  <c r="E241" i="9"/>
  <c r="D241" i="9"/>
  <c r="C241" i="9"/>
  <c r="N240" i="9"/>
  <c r="M240" i="9"/>
  <c r="L240" i="9"/>
  <c r="K240" i="9"/>
  <c r="J240" i="9"/>
  <c r="I240" i="9"/>
  <c r="H240" i="9"/>
  <c r="G240" i="9"/>
  <c r="F240" i="9"/>
  <c r="E240" i="9"/>
  <c r="D240" i="9"/>
  <c r="C240" i="9"/>
  <c r="N239" i="9"/>
  <c r="M239" i="9"/>
  <c r="L239" i="9"/>
  <c r="K239" i="9"/>
  <c r="J239" i="9"/>
  <c r="I239" i="9"/>
  <c r="H239" i="9"/>
  <c r="G239" i="9"/>
  <c r="F239" i="9"/>
  <c r="E239" i="9"/>
  <c r="D239" i="9"/>
  <c r="C239" i="9"/>
  <c r="N238" i="9"/>
  <c r="M238" i="9"/>
  <c r="L238" i="9"/>
  <c r="K238" i="9"/>
  <c r="J238" i="9"/>
  <c r="I238" i="9"/>
  <c r="H238" i="9"/>
  <c r="G238" i="9"/>
  <c r="F238" i="9"/>
  <c r="E238" i="9"/>
  <c r="D238" i="9"/>
  <c r="C238" i="9"/>
  <c r="N237" i="9"/>
  <c r="M237" i="9"/>
  <c r="L237" i="9"/>
  <c r="K237" i="9"/>
  <c r="J237" i="9"/>
  <c r="I237" i="9"/>
  <c r="H237" i="9"/>
  <c r="G237" i="9"/>
  <c r="F237" i="9"/>
  <c r="E237" i="9"/>
  <c r="D237" i="9"/>
  <c r="C237" i="9"/>
  <c r="N236" i="9"/>
  <c r="N255" i="9" s="1"/>
  <c r="M236" i="9"/>
  <c r="M255" i="9" s="1"/>
  <c r="L236" i="9"/>
  <c r="K236" i="9"/>
  <c r="K255" i="9" s="1"/>
  <c r="J236" i="9"/>
  <c r="J255" i="9" s="1"/>
  <c r="I236" i="9"/>
  <c r="I255" i="9" s="1"/>
  <c r="H236" i="9"/>
  <c r="G236" i="9"/>
  <c r="G255" i="9" s="1"/>
  <c r="F236" i="9"/>
  <c r="F255" i="9" s="1"/>
  <c r="E236" i="9"/>
  <c r="E255" i="9" s="1"/>
  <c r="D236" i="9"/>
  <c r="C236" i="9"/>
  <c r="C255" i="9" s="1"/>
  <c r="N235" i="9"/>
  <c r="M235" i="9"/>
  <c r="L235" i="9"/>
  <c r="K235" i="9"/>
  <c r="J235" i="9"/>
  <c r="I235" i="9"/>
  <c r="H235" i="9"/>
  <c r="G235" i="9"/>
  <c r="F235" i="9"/>
  <c r="E235" i="9"/>
  <c r="D235" i="9"/>
  <c r="C235" i="9"/>
  <c r="N234" i="9"/>
  <c r="M234" i="9"/>
  <c r="L234" i="9"/>
  <c r="K234" i="9"/>
  <c r="J234" i="9"/>
  <c r="I234" i="9"/>
  <c r="H234" i="9"/>
  <c r="G234" i="9"/>
  <c r="F234" i="9"/>
  <c r="E234" i="9"/>
  <c r="D234" i="9"/>
  <c r="C234" i="9"/>
  <c r="N231" i="9"/>
  <c r="M231" i="9"/>
  <c r="L231" i="9"/>
  <c r="K231" i="9"/>
  <c r="J231" i="9"/>
  <c r="I231" i="9"/>
  <c r="H231" i="9"/>
  <c r="G231" i="9"/>
  <c r="F231" i="9"/>
  <c r="E231" i="9"/>
  <c r="D231" i="9"/>
  <c r="C231" i="9"/>
  <c r="N230" i="9"/>
  <c r="M230" i="9"/>
  <c r="L230" i="9"/>
  <c r="K230" i="9"/>
  <c r="J230" i="9"/>
  <c r="I230" i="9"/>
  <c r="H230" i="9"/>
  <c r="G230" i="9"/>
  <c r="F230" i="9"/>
  <c r="E230" i="9"/>
  <c r="D230" i="9"/>
  <c r="C230" i="9"/>
  <c r="N229" i="9"/>
  <c r="M229" i="9"/>
  <c r="L229" i="9"/>
  <c r="K229" i="9"/>
  <c r="J229" i="9"/>
  <c r="I229" i="9"/>
  <c r="H229" i="9"/>
  <c r="G229" i="9"/>
  <c r="F229" i="9"/>
  <c r="E229" i="9"/>
  <c r="D229" i="9"/>
  <c r="C229" i="9"/>
  <c r="N228" i="9"/>
  <c r="M228" i="9"/>
  <c r="L228" i="9"/>
  <c r="K228" i="9"/>
  <c r="J228" i="9"/>
  <c r="I228" i="9"/>
  <c r="H228" i="9"/>
  <c r="G228" i="9"/>
  <c r="F228" i="9"/>
  <c r="E228" i="9"/>
  <c r="D228" i="9"/>
  <c r="C228" i="9"/>
  <c r="N227" i="9"/>
  <c r="M227" i="9"/>
  <c r="L227" i="9"/>
  <c r="K227" i="9"/>
  <c r="J227" i="9"/>
  <c r="I227" i="9"/>
  <c r="H227" i="9"/>
  <c r="G227" i="9"/>
  <c r="F227" i="9"/>
  <c r="E227" i="9"/>
  <c r="D227" i="9"/>
  <c r="C227" i="9"/>
  <c r="N226" i="9"/>
  <c r="M226" i="9"/>
  <c r="L226" i="9"/>
  <c r="K226" i="9"/>
  <c r="J226" i="9"/>
  <c r="I226" i="9"/>
  <c r="H226" i="9"/>
  <c r="G226" i="9"/>
  <c r="F226" i="9"/>
  <c r="E226" i="9"/>
  <c r="D226" i="9"/>
  <c r="C226" i="9"/>
  <c r="N225" i="9"/>
  <c r="M225" i="9"/>
  <c r="L225" i="9"/>
  <c r="K225" i="9"/>
  <c r="J225" i="9"/>
  <c r="I225" i="9"/>
  <c r="H225" i="9"/>
  <c r="G225" i="9"/>
  <c r="F225" i="9"/>
  <c r="E225" i="9"/>
  <c r="D225" i="9"/>
  <c r="C225" i="9"/>
  <c r="N224" i="9"/>
  <c r="M224" i="9"/>
  <c r="L224" i="9"/>
  <c r="K224" i="9"/>
  <c r="J224" i="9"/>
  <c r="I224" i="9"/>
  <c r="H224" i="9"/>
  <c r="G224" i="9"/>
  <c r="F224" i="9"/>
  <c r="E224" i="9"/>
  <c r="D224" i="9"/>
  <c r="C224" i="9"/>
  <c r="N223" i="9"/>
  <c r="M223" i="9"/>
  <c r="L223" i="9"/>
  <c r="K223" i="9"/>
  <c r="J223" i="9"/>
  <c r="I223" i="9"/>
  <c r="H223" i="9"/>
  <c r="G223" i="9"/>
  <c r="F223" i="9"/>
  <c r="E223" i="9"/>
  <c r="D223" i="9"/>
  <c r="C223" i="9"/>
  <c r="N222" i="9"/>
  <c r="M222" i="9"/>
  <c r="L222" i="9"/>
  <c r="K222" i="9"/>
  <c r="J222" i="9"/>
  <c r="I222" i="9"/>
  <c r="H222" i="9"/>
  <c r="G222" i="9"/>
  <c r="F222" i="9"/>
  <c r="E222" i="9"/>
  <c r="D222" i="9"/>
  <c r="C222" i="9"/>
  <c r="N221" i="9"/>
  <c r="M221" i="9"/>
  <c r="L221" i="9"/>
  <c r="K221" i="9"/>
  <c r="J221" i="9"/>
  <c r="I221" i="9"/>
  <c r="H221" i="9"/>
  <c r="G221" i="9"/>
  <c r="F221" i="9"/>
  <c r="E221" i="9"/>
  <c r="D221" i="9"/>
  <c r="C221" i="9"/>
  <c r="N220" i="9"/>
  <c r="M220" i="9"/>
  <c r="L220" i="9"/>
  <c r="K220" i="9"/>
  <c r="J220" i="9"/>
  <c r="I220" i="9"/>
  <c r="H220" i="9"/>
  <c r="G220" i="9"/>
  <c r="F220" i="9"/>
  <c r="E220" i="9"/>
  <c r="D220" i="9"/>
  <c r="C220" i="9"/>
  <c r="N219" i="9"/>
  <c r="M219" i="9"/>
  <c r="L219" i="9"/>
  <c r="K219" i="9"/>
  <c r="J219" i="9"/>
  <c r="I219" i="9"/>
  <c r="H219" i="9"/>
  <c r="G219" i="9"/>
  <c r="F219" i="9"/>
  <c r="E219" i="9"/>
  <c r="D219" i="9"/>
  <c r="C219" i="9"/>
  <c r="N218" i="9"/>
  <c r="M218" i="9"/>
  <c r="L218" i="9"/>
  <c r="K218" i="9"/>
  <c r="J218" i="9"/>
  <c r="I218" i="9"/>
  <c r="H218" i="9"/>
  <c r="G218" i="9"/>
  <c r="F218" i="9"/>
  <c r="E218" i="9"/>
  <c r="D218" i="9"/>
  <c r="C218" i="9"/>
  <c r="N217" i="9"/>
  <c r="M217" i="9"/>
  <c r="L217" i="9"/>
  <c r="K217" i="9"/>
  <c r="J217" i="9"/>
  <c r="I217" i="9"/>
  <c r="H217" i="9"/>
  <c r="G217" i="9"/>
  <c r="F217" i="9"/>
  <c r="E217" i="9"/>
  <c r="D217" i="9"/>
  <c r="C217" i="9"/>
  <c r="N216" i="9"/>
  <c r="M216" i="9"/>
  <c r="L216" i="9"/>
  <c r="K216" i="9"/>
  <c r="J216" i="9"/>
  <c r="I216" i="9"/>
  <c r="H216" i="9"/>
  <c r="G216" i="9"/>
  <c r="F216" i="9"/>
  <c r="E216" i="9"/>
  <c r="D216" i="9"/>
  <c r="C216" i="9"/>
  <c r="N215" i="9"/>
  <c r="M215" i="9"/>
  <c r="L215" i="9"/>
  <c r="K215" i="9"/>
  <c r="J215" i="9"/>
  <c r="I215" i="9"/>
  <c r="H215" i="9"/>
  <c r="G215" i="9"/>
  <c r="F215" i="9"/>
  <c r="E215" i="9"/>
  <c r="D215" i="9"/>
  <c r="C215" i="9"/>
  <c r="N214" i="9"/>
  <c r="M214" i="9"/>
  <c r="L214" i="9"/>
  <c r="K214" i="9"/>
  <c r="J214" i="9"/>
  <c r="I214" i="9"/>
  <c r="H214" i="9"/>
  <c r="G214" i="9"/>
  <c r="F214" i="9"/>
  <c r="E214" i="9"/>
  <c r="D214" i="9"/>
  <c r="C214" i="9"/>
  <c r="N213" i="9"/>
  <c r="N232" i="9" s="1"/>
  <c r="M213" i="9"/>
  <c r="L213" i="9"/>
  <c r="K213" i="9"/>
  <c r="K232" i="9" s="1"/>
  <c r="J213" i="9"/>
  <c r="J232" i="9" s="1"/>
  <c r="I213" i="9"/>
  <c r="H213" i="9"/>
  <c r="G213" i="9"/>
  <c r="G232" i="9" s="1"/>
  <c r="F213" i="9"/>
  <c r="F232" i="9" s="1"/>
  <c r="E213" i="9"/>
  <c r="D213" i="9"/>
  <c r="C213" i="9"/>
  <c r="C232" i="9" s="1"/>
  <c r="N212" i="9"/>
  <c r="M212" i="9"/>
  <c r="L212" i="9"/>
  <c r="K212" i="9"/>
  <c r="J212" i="9"/>
  <c r="I212" i="9"/>
  <c r="H212" i="9"/>
  <c r="G212" i="9"/>
  <c r="F212" i="9"/>
  <c r="E212" i="9"/>
  <c r="D212" i="9"/>
  <c r="C212" i="9"/>
  <c r="N211" i="9"/>
  <c r="M211" i="9"/>
  <c r="L211" i="9"/>
  <c r="K211" i="9"/>
  <c r="J211" i="9"/>
  <c r="I211" i="9"/>
  <c r="H211" i="9"/>
  <c r="G211" i="9"/>
  <c r="F211" i="9"/>
  <c r="E211" i="9"/>
  <c r="D211" i="9"/>
  <c r="C211" i="9"/>
  <c r="N208" i="9"/>
  <c r="M208" i="9"/>
  <c r="L208" i="9"/>
  <c r="K208" i="9"/>
  <c r="J208" i="9"/>
  <c r="I208" i="9"/>
  <c r="H208" i="9"/>
  <c r="G208" i="9"/>
  <c r="F208" i="9"/>
  <c r="E208" i="9"/>
  <c r="D208" i="9"/>
  <c r="C208" i="9"/>
  <c r="N207" i="9"/>
  <c r="M207" i="9"/>
  <c r="L207" i="9"/>
  <c r="K207" i="9"/>
  <c r="J207" i="9"/>
  <c r="I207" i="9"/>
  <c r="H207" i="9"/>
  <c r="G207" i="9"/>
  <c r="F207" i="9"/>
  <c r="E207" i="9"/>
  <c r="D207" i="9"/>
  <c r="C207" i="9"/>
  <c r="N206" i="9"/>
  <c r="M206" i="9"/>
  <c r="L206" i="9"/>
  <c r="K206" i="9"/>
  <c r="J206" i="9"/>
  <c r="I206" i="9"/>
  <c r="H206" i="9"/>
  <c r="G206" i="9"/>
  <c r="F206" i="9"/>
  <c r="E206" i="9"/>
  <c r="D206" i="9"/>
  <c r="C206" i="9"/>
  <c r="N205" i="9"/>
  <c r="M205" i="9"/>
  <c r="L205" i="9"/>
  <c r="K205" i="9"/>
  <c r="J205" i="9"/>
  <c r="I205" i="9"/>
  <c r="H205" i="9"/>
  <c r="G205" i="9"/>
  <c r="F205" i="9"/>
  <c r="E205" i="9"/>
  <c r="D205" i="9"/>
  <c r="C205" i="9"/>
  <c r="N204" i="9"/>
  <c r="M204" i="9"/>
  <c r="L204" i="9"/>
  <c r="K204" i="9"/>
  <c r="J204" i="9"/>
  <c r="I204" i="9"/>
  <c r="H204" i="9"/>
  <c r="G204" i="9"/>
  <c r="F204" i="9"/>
  <c r="E204" i="9"/>
  <c r="D204" i="9"/>
  <c r="C204" i="9"/>
  <c r="N203" i="9"/>
  <c r="M203" i="9"/>
  <c r="L203" i="9"/>
  <c r="K203" i="9"/>
  <c r="J203" i="9"/>
  <c r="I203" i="9"/>
  <c r="H203" i="9"/>
  <c r="G203" i="9"/>
  <c r="F203" i="9"/>
  <c r="E203" i="9"/>
  <c r="D203" i="9"/>
  <c r="C203" i="9"/>
  <c r="N202" i="9"/>
  <c r="M202" i="9"/>
  <c r="L202" i="9"/>
  <c r="K202" i="9"/>
  <c r="J202" i="9"/>
  <c r="I202" i="9"/>
  <c r="H202" i="9"/>
  <c r="G202" i="9"/>
  <c r="F202" i="9"/>
  <c r="E202" i="9"/>
  <c r="D202" i="9"/>
  <c r="C202" i="9"/>
  <c r="N201" i="9"/>
  <c r="M201" i="9"/>
  <c r="L201" i="9"/>
  <c r="K201" i="9"/>
  <c r="J201" i="9"/>
  <c r="I201" i="9"/>
  <c r="H201" i="9"/>
  <c r="G201" i="9"/>
  <c r="F201" i="9"/>
  <c r="E201" i="9"/>
  <c r="D201" i="9"/>
  <c r="C201" i="9"/>
  <c r="N200" i="9"/>
  <c r="M200" i="9"/>
  <c r="L200" i="9"/>
  <c r="K200" i="9"/>
  <c r="J200" i="9"/>
  <c r="I200" i="9"/>
  <c r="H200" i="9"/>
  <c r="G200" i="9"/>
  <c r="F200" i="9"/>
  <c r="E200" i="9"/>
  <c r="D200" i="9"/>
  <c r="C200" i="9"/>
  <c r="N199" i="9"/>
  <c r="M199" i="9"/>
  <c r="L199" i="9"/>
  <c r="K199" i="9"/>
  <c r="J199" i="9"/>
  <c r="I199" i="9"/>
  <c r="H199" i="9"/>
  <c r="G199" i="9"/>
  <c r="F199" i="9"/>
  <c r="E199" i="9"/>
  <c r="D199" i="9"/>
  <c r="C199" i="9"/>
  <c r="N198" i="9"/>
  <c r="M198" i="9"/>
  <c r="L198" i="9"/>
  <c r="K198" i="9"/>
  <c r="J198" i="9"/>
  <c r="I198" i="9"/>
  <c r="H198" i="9"/>
  <c r="G198" i="9"/>
  <c r="F198" i="9"/>
  <c r="E198" i="9"/>
  <c r="D198" i="9"/>
  <c r="C198" i="9"/>
  <c r="N197" i="9"/>
  <c r="M197" i="9"/>
  <c r="L197" i="9"/>
  <c r="K197" i="9"/>
  <c r="J197" i="9"/>
  <c r="I197" i="9"/>
  <c r="H197" i="9"/>
  <c r="G197" i="9"/>
  <c r="F197" i="9"/>
  <c r="E197" i="9"/>
  <c r="D197" i="9"/>
  <c r="C197" i="9"/>
  <c r="N196" i="9"/>
  <c r="M196" i="9"/>
  <c r="L196" i="9"/>
  <c r="K196" i="9"/>
  <c r="J196" i="9"/>
  <c r="I196" i="9"/>
  <c r="H196" i="9"/>
  <c r="G196" i="9"/>
  <c r="F196" i="9"/>
  <c r="E196" i="9"/>
  <c r="D196" i="9"/>
  <c r="C196" i="9"/>
  <c r="N195" i="9"/>
  <c r="M195" i="9"/>
  <c r="L195" i="9"/>
  <c r="K195" i="9"/>
  <c r="J195" i="9"/>
  <c r="I195" i="9"/>
  <c r="H195" i="9"/>
  <c r="G195" i="9"/>
  <c r="F195" i="9"/>
  <c r="E195" i="9"/>
  <c r="D195" i="9"/>
  <c r="C195" i="9"/>
  <c r="N194" i="9"/>
  <c r="M194" i="9"/>
  <c r="L194" i="9"/>
  <c r="K194" i="9"/>
  <c r="J194" i="9"/>
  <c r="I194" i="9"/>
  <c r="H194" i="9"/>
  <c r="G194" i="9"/>
  <c r="F194" i="9"/>
  <c r="E194" i="9"/>
  <c r="D194" i="9"/>
  <c r="C194" i="9"/>
  <c r="N193" i="9"/>
  <c r="M193" i="9"/>
  <c r="L193" i="9"/>
  <c r="K193" i="9"/>
  <c r="J193" i="9"/>
  <c r="I193" i="9"/>
  <c r="H193" i="9"/>
  <c r="G193" i="9"/>
  <c r="F193" i="9"/>
  <c r="E193" i="9"/>
  <c r="D193" i="9"/>
  <c r="C193" i="9"/>
  <c r="N192" i="9"/>
  <c r="M192" i="9"/>
  <c r="L192" i="9"/>
  <c r="K192" i="9"/>
  <c r="J192" i="9"/>
  <c r="I192" i="9"/>
  <c r="H192" i="9"/>
  <c r="G192" i="9"/>
  <c r="F192" i="9"/>
  <c r="E192" i="9"/>
  <c r="D192" i="9"/>
  <c r="C192" i="9"/>
  <c r="N191" i="9"/>
  <c r="M191" i="9"/>
  <c r="L191" i="9"/>
  <c r="K191" i="9"/>
  <c r="J191" i="9"/>
  <c r="I191" i="9"/>
  <c r="H191" i="9"/>
  <c r="G191" i="9"/>
  <c r="F191" i="9"/>
  <c r="E191" i="9"/>
  <c r="D191" i="9"/>
  <c r="C191" i="9"/>
  <c r="N190" i="9"/>
  <c r="N209" i="9" s="1"/>
  <c r="M190" i="9"/>
  <c r="L190" i="9"/>
  <c r="L209" i="9" s="1"/>
  <c r="K190" i="9"/>
  <c r="K209" i="9" s="1"/>
  <c r="J190" i="9"/>
  <c r="J209" i="9" s="1"/>
  <c r="I190" i="9"/>
  <c r="H190" i="9"/>
  <c r="H209" i="9" s="1"/>
  <c r="G190" i="9"/>
  <c r="G209" i="9" s="1"/>
  <c r="F190" i="9"/>
  <c r="F209" i="9" s="1"/>
  <c r="E190" i="9"/>
  <c r="D190" i="9"/>
  <c r="D209" i="9" s="1"/>
  <c r="C190" i="9"/>
  <c r="C209" i="9" s="1"/>
  <c r="N189" i="9"/>
  <c r="M189" i="9"/>
  <c r="L189" i="9"/>
  <c r="K189" i="9"/>
  <c r="J189" i="9"/>
  <c r="I189" i="9"/>
  <c r="H189" i="9"/>
  <c r="G189" i="9"/>
  <c r="F189" i="9"/>
  <c r="E189" i="9"/>
  <c r="D189" i="9"/>
  <c r="C189" i="9"/>
  <c r="N188" i="9"/>
  <c r="M188" i="9"/>
  <c r="L188" i="9"/>
  <c r="K188" i="9"/>
  <c r="J188" i="9"/>
  <c r="I188" i="9"/>
  <c r="H188" i="9"/>
  <c r="G188" i="9"/>
  <c r="F188" i="9"/>
  <c r="E188" i="9"/>
  <c r="D188" i="9"/>
  <c r="C188" i="9"/>
  <c r="N185" i="9"/>
  <c r="M185" i="9"/>
  <c r="L185" i="9"/>
  <c r="K185" i="9"/>
  <c r="J185" i="9"/>
  <c r="I185" i="9"/>
  <c r="H185" i="9"/>
  <c r="G185" i="9"/>
  <c r="F185" i="9"/>
  <c r="E185" i="9"/>
  <c r="D185" i="9"/>
  <c r="C185" i="9"/>
  <c r="N184" i="9"/>
  <c r="M184" i="9"/>
  <c r="L184" i="9"/>
  <c r="K184" i="9"/>
  <c r="J184" i="9"/>
  <c r="I184" i="9"/>
  <c r="H184" i="9"/>
  <c r="G184" i="9"/>
  <c r="F184" i="9"/>
  <c r="E184" i="9"/>
  <c r="D184" i="9"/>
  <c r="C184" i="9"/>
  <c r="N183" i="9"/>
  <c r="M183" i="9"/>
  <c r="L183" i="9"/>
  <c r="K183" i="9"/>
  <c r="J183" i="9"/>
  <c r="I183" i="9"/>
  <c r="H183" i="9"/>
  <c r="G183" i="9"/>
  <c r="F183" i="9"/>
  <c r="E183" i="9"/>
  <c r="D183" i="9"/>
  <c r="C183" i="9"/>
  <c r="N182" i="9"/>
  <c r="M182" i="9"/>
  <c r="L182" i="9"/>
  <c r="K182" i="9"/>
  <c r="J182" i="9"/>
  <c r="I182" i="9"/>
  <c r="H182" i="9"/>
  <c r="G182" i="9"/>
  <c r="F182" i="9"/>
  <c r="E182" i="9"/>
  <c r="D182" i="9"/>
  <c r="C182" i="9"/>
  <c r="N181" i="9"/>
  <c r="M181" i="9"/>
  <c r="L181" i="9"/>
  <c r="K181" i="9"/>
  <c r="J181" i="9"/>
  <c r="I181" i="9"/>
  <c r="H181" i="9"/>
  <c r="G181" i="9"/>
  <c r="F181" i="9"/>
  <c r="E181" i="9"/>
  <c r="D181" i="9"/>
  <c r="C181" i="9"/>
  <c r="N180" i="9"/>
  <c r="M180" i="9"/>
  <c r="L180" i="9"/>
  <c r="K180" i="9"/>
  <c r="J180" i="9"/>
  <c r="I180" i="9"/>
  <c r="H180" i="9"/>
  <c r="G180" i="9"/>
  <c r="F180" i="9"/>
  <c r="E180" i="9"/>
  <c r="D180" i="9"/>
  <c r="C180" i="9"/>
  <c r="N179" i="9"/>
  <c r="M179" i="9"/>
  <c r="L179" i="9"/>
  <c r="K179" i="9"/>
  <c r="J179" i="9"/>
  <c r="I179" i="9"/>
  <c r="H179" i="9"/>
  <c r="G179" i="9"/>
  <c r="F179" i="9"/>
  <c r="E179" i="9"/>
  <c r="D179" i="9"/>
  <c r="C179" i="9"/>
  <c r="N178" i="9"/>
  <c r="M178" i="9"/>
  <c r="L178" i="9"/>
  <c r="K178" i="9"/>
  <c r="J178" i="9"/>
  <c r="I178" i="9"/>
  <c r="H178" i="9"/>
  <c r="G178" i="9"/>
  <c r="F178" i="9"/>
  <c r="E178" i="9"/>
  <c r="D178" i="9"/>
  <c r="C178" i="9"/>
  <c r="N177" i="9"/>
  <c r="M177" i="9"/>
  <c r="L177" i="9"/>
  <c r="K177" i="9"/>
  <c r="J177" i="9"/>
  <c r="I177" i="9"/>
  <c r="H177" i="9"/>
  <c r="G177" i="9"/>
  <c r="F177" i="9"/>
  <c r="E177" i="9"/>
  <c r="D177" i="9"/>
  <c r="C177" i="9"/>
  <c r="N176" i="9"/>
  <c r="M176" i="9"/>
  <c r="L176" i="9"/>
  <c r="K176" i="9"/>
  <c r="J176" i="9"/>
  <c r="I176" i="9"/>
  <c r="H176" i="9"/>
  <c r="G176" i="9"/>
  <c r="F176" i="9"/>
  <c r="E176" i="9"/>
  <c r="D176" i="9"/>
  <c r="C176" i="9"/>
  <c r="N175" i="9"/>
  <c r="M175" i="9"/>
  <c r="L175" i="9"/>
  <c r="K175" i="9"/>
  <c r="J175" i="9"/>
  <c r="I175" i="9"/>
  <c r="H175" i="9"/>
  <c r="G175" i="9"/>
  <c r="F175" i="9"/>
  <c r="E175" i="9"/>
  <c r="D175" i="9"/>
  <c r="C175" i="9"/>
  <c r="N174" i="9"/>
  <c r="M174" i="9"/>
  <c r="L174" i="9"/>
  <c r="K174" i="9"/>
  <c r="J174" i="9"/>
  <c r="I174" i="9"/>
  <c r="H174" i="9"/>
  <c r="G174" i="9"/>
  <c r="F174" i="9"/>
  <c r="E174" i="9"/>
  <c r="D174" i="9"/>
  <c r="C174" i="9"/>
  <c r="N173" i="9"/>
  <c r="M173" i="9"/>
  <c r="L173" i="9"/>
  <c r="K173" i="9"/>
  <c r="J173" i="9"/>
  <c r="I173" i="9"/>
  <c r="H173" i="9"/>
  <c r="G173" i="9"/>
  <c r="F173" i="9"/>
  <c r="E173" i="9"/>
  <c r="D173" i="9"/>
  <c r="C173" i="9"/>
  <c r="N172" i="9"/>
  <c r="M172" i="9"/>
  <c r="L172" i="9"/>
  <c r="K172" i="9"/>
  <c r="J172" i="9"/>
  <c r="I172" i="9"/>
  <c r="H172" i="9"/>
  <c r="G172" i="9"/>
  <c r="F172" i="9"/>
  <c r="E172" i="9"/>
  <c r="D172" i="9"/>
  <c r="C172" i="9"/>
  <c r="N171" i="9"/>
  <c r="M171" i="9"/>
  <c r="L171" i="9"/>
  <c r="K171" i="9"/>
  <c r="J171" i="9"/>
  <c r="I171" i="9"/>
  <c r="H171" i="9"/>
  <c r="G171" i="9"/>
  <c r="F171" i="9"/>
  <c r="E171" i="9"/>
  <c r="D171" i="9"/>
  <c r="C171" i="9"/>
  <c r="N170" i="9"/>
  <c r="M170" i="9"/>
  <c r="L170" i="9"/>
  <c r="K170" i="9"/>
  <c r="J170" i="9"/>
  <c r="I170" i="9"/>
  <c r="H170" i="9"/>
  <c r="G170" i="9"/>
  <c r="F170" i="9"/>
  <c r="E170" i="9"/>
  <c r="D170" i="9"/>
  <c r="C170" i="9"/>
  <c r="N169" i="9"/>
  <c r="M169" i="9"/>
  <c r="L169" i="9"/>
  <c r="K169" i="9"/>
  <c r="J169" i="9"/>
  <c r="I169" i="9"/>
  <c r="H169" i="9"/>
  <c r="G169" i="9"/>
  <c r="F169" i="9"/>
  <c r="E169" i="9"/>
  <c r="D169" i="9"/>
  <c r="C169" i="9"/>
  <c r="N168" i="9"/>
  <c r="M168" i="9"/>
  <c r="L168" i="9"/>
  <c r="K168" i="9"/>
  <c r="J168" i="9"/>
  <c r="I168" i="9"/>
  <c r="H168" i="9"/>
  <c r="G168" i="9"/>
  <c r="F168" i="9"/>
  <c r="E168" i="9"/>
  <c r="D168" i="9"/>
  <c r="C168" i="9"/>
  <c r="N167" i="9"/>
  <c r="M167" i="9"/>
  <c r="M186" i="9" s="1"/>
  <c r="L167" i="9"/>
  <c r="K167" i="9"/>
  <c r="K186" i="9" s="1"/>
  <c r="J167" i="9"/>
  <c r="I167" i="9"/>
  <c r="I186" i="9" s="1"/>
  <c r="H167" i="9"/>
  <c r="G167" i="9"/>
  <c r="G186" i="9" s="1"/>
  <c r="F167" i="9"/>
  <c r="E167" i="9"/>
  <c r="E186" i="9" s="1"/>
  <c r="D167" i="9"/>
  <c r="C167" i="9"/>
  <c r="C186" i="9" s="1"/>
  <c r="N166" i="9"/>
  <c r="M166" i="9"/>
  <c r="L166" i="9"/>
  <c r="K166" i="9"/>
  <c r="J166" i="9"/>
  <c r="I166" i="9"/>
  <c r="H166" i="9"/>
  <c r="G166" i="9"/>
  <c r="F166" i="9"/>
  <c r="E166" i="9"/>
  <c r="D166" i="9"/>
  <c r="C166" i="9"/>
  <c r="N165" i="9"/>
  <c r="M165" i="9"/>
  <c r="L165" i="9"/>
  <c r="K165" i="9"/>
  <c r="J165" i="9"/>
  <c r="I165" i="9"/>
  <c r="H165" i="9"/>
  <c r="G165" i="9"/>
  <c r="F165" i="9"/>
  <c r="E165" i="9"/>
  <c r="D165" i="9"/>
  <c r="C165" i="9"/>
  <c r="N162" i="9"/>
  <c r="M162" i="9"/>
  <c r="L162" i="9"/>
  <c r="K162" i="9"/>
  <c r="J162" i="9"/>
  <c r="I162" i="9"/>
  <c r="H162" i="9"/>
  <c r="G162" i="9"/>
  <c r="F162" i="9"/>
  <c r="E162" i="9"/>
  <c r="D162" i="9"/>
  <c r="C162" i="9"/>
  <c r="N161" i="9"/>
  <c r="M161" i="9"/>
  <c r="L161" i="9"/>
  <c r="K161" i="9"/>
  <c r="J161" i="9"/>
  <c r="I161" i="9"/>
  <c r="H161" i="9"/>
  <c r="G161" i="9"/>
  <c r="F161" i="9"/>
  <c r="E161" i="9"/>
  <c r="D161" i="9"/>
  <c r="C161" i="9"/>
  <c r="N160" i="9"/>
  <c r="M160" i="9"/>
  <c r="L160" i="9"/>
  <c r="K160" i="9"/>
  <c r="J160" i="9"/>
  <c r="I160" i="9"/>
  <c r="H160" i="9"/>
  <c r="G160" i="9"/>
  <c r="F160" i="9"/>
  <c r="E160" i="9"/>
  <c r="D160" i="9"/>
  <c r="C160" i="9"/>
  <c r="N159" i="9"/>
  <c r="M159" i="9"/>
  <c r="L159" i="9"/>
  <c r="K159" i="9"/>
  <c r="J159" i="9"/>
  <c r="I159" i="9"/>
  <c r="H159" i="9"/>
  <c r="G159" i="9"/>
  <c r="F159" i="9"/>
  <c r="E159" i="9"/>
  <c r="D159" i="9"/>
  <c r="C159" i="9"/>
  <c r="N158" i="9"/>
  <c r="M158" i="9"/>
  <c r="L158" i="9"/>
  <c r="K158" i="9"/>
  <c r="J158" i="9"/>
  <c r="I158" i="9"/>
  <c r="H158" i="9"/>
  <c r="G158" i="9"/>
  <c r="F158" i="9"/>
  <c r="E158" i="9"/>
  <c r="D158" i="9"/>
  <c r="C158" i="9"/>
  <c r="N157" i="9"/>
  <c r="M157" i="9"/>
  <c r="L157" i="9"/>
  <c r="K157" i="9"/>
  <c r="J157" i="9"/>
  <c r="I157" i="9"/>
  <c r="H157" i="9"/>
  <c r="G157" i="9"/>
  <c r="F157" i="9"/>
  <c r="E157" i="9"/>
  <c r="D157" i="9"/>
  <c r="C157" i="9"/>
  <c r="N156" i="9"/>
  <c r="M156" i="9"/>
  <c r="L156" i="9"/>
  <c r="K156" i="9"/>
  <c r="J156" i="9"/>
  <c r="I156" i="9"/>
  <c r="H156" i="9"/>
  <c r="G156" i="9"/>
  <c r="F156" i="9"/>
  <c r="E156" i="9"/>
  <c r="D156" i="9"/>
  <c r="C156" i="9"/>
  <c r="N155" i="9"/>
  <c r="M155" i="9"/>
  <c r="L155" i="9"/>
  <c r="K155" i="9"/>
  <c r="J155" i="9"/>
  <c r="I155" i="9"/>
  <c r="H155" i="9"/>
  <c r="G155" i="9"/>
  <c r="F155" i="9"/>
  <c r="E155" i="9"/>
  <c r="D155" i="9"/>
  <c r="C155" i="9"/>
  <c r="N154" i="9"/>
  <c r="M154" i="9"/>
  <c r="L154" i="9"/>
  <c r="K154" i="9"/>
  <c r="J154" i="9"/>
  <c r="I154" i="9"/>
  <c r="H154" i="9"/>
  <c r="G154" i="9"/>
  <c r="F154" i="9"/>
  <c r="E154" i="9"/>
  <c r="D154" i="9"/>
  <c r="C154" i="9"/>
  <c r="N153" i="9"/>
  <c r="M153" i="9"/>
  <c r="L153" i="9"/>
  <c r="K153" i="9"/>
  <c r="J153" i="9"/>
  <c r="I153" i="9"/>
  <c r="H153" i="9"/>
  <c r="G153" i="9"/>
  <c r="F153" i="9"/>
  <c r="E153" i="9"/>
  <c r="D153" i="9"/>
  <c r="C153" i="9"/>
  <c r="N152" i="9"/>
  <c r="M152" i="9"/>
  <c r="L152" i="9"/>
  <c r="K152" i="9"/>
  <c r="J152" i="9"/>
  <c r="I152" i="9"/>
  <c r="H152" i="9"/>
  <c r="G152" i="9"/>
  <c r="F152" i="9"/>
  <c r="E152" i="9"/>
  <c r="D152" i="9"/>
  <c r="C152" i="9"/>
  <c r="N151" i="9"/>
  <c r="M151" i="9"/>
  <c r="L151" i="9"/>
  <c r="K151" i="9"/>
  <c r="J151" i="9"/>
  <c r="I151" i="9"/>
  <c r="H151" i="9"/>
  <c r="G151" i="9"/>
  <c r="F151" i="9"/>
  <c r="E151" i="9"/>
  <c r="D151" i="9"/>
  <c r="C151" i="9"/>
  <c r="N150" i="9"/>
  <c r="M150" i="9"/>
  <c r="L150" i="9"/>
  <c r="K150" i="9"/>
  <c r="J150" i="9"/>
  <c r="I150" i="9"/>
  <c r="H150" i="9"/>
  <c r="G150" i="9"/>
  <c r="F150" i="9"/>
  <c r="E150" i="9"/>
  <c r="D150" i="9"/>
  <c r="C150" i="9"/>
  <c r="N149" i="9"/>
  <c r="M149" i="9"/>
  <c r="L149" i="9"/>
  <c r="K149" i="9"/>
  <c r="J149" i="9"/>
  <c r="I149" i="9"/>
  <c r="H149" i="9"/>
  <c r="G149" i="9"/>
  <c r="F149" i="9"/>
  <c r="E149" i="9"/>
  <c r="D149" i="9"/>
  <c r="C149" i="9"/>
  <c r="N148" i="9"/>
  <c r="M148" i="9"/>
  <c r="L148" i="9"/>
  <c r="K148" i="9"/>
  <c r="J148" i="9"/>
  <c r="I148" i="9"/>
  <c r="H148" i="9"/>
  <c r="G148" i="9"/>
  <c r="F148" i="9"/>
  <c r="E148" i="9"/>
  <c r="D148" i="9"/>
  <c r="C148" i="9"/>
  <c r="N147" i="9"/>
  <c r="M147" i="9"/>
  <c r="L147" i="9"/>
  <c r="K147" i="9"/>
  <c r="J147" i="9"/>
  <c r="I147" i="9"/>
  <c r="H147" i="9"/>
  <c r="G147" i="9"/>
  <c r="F147" i="9"/>
  <c r="E147" i="9"/>
  <c r="D147" i="9"/>
  <c r="C147" i="9"/>
  <c r="N146" i="9"/>
  <c r="M146" i="9"/>
  <c r="L146" i="9"/>
  <c r="K146" i="9"/>
  <c r="J146" i="9"/>
  <c r="I146" i="9"/>
  <c r="H146" i="9"/>
  <c r="G146" i="9"/>
  <c r="F146" i="9"/>
  <c r="E146" i="9"/>
  <c r="D146" i="9"/>
  <c r="C146" i="9"/>
  <c r="N145" i="9"/>
  <c r="M145" i="9"/>
  <c r="L145" i="9"/>
  <c r="K145" i="9"/>
  <c r="J145" i="9"/>
  <c r="I145" i="9"/>
  <c r="H145" i="9"/>
  <c r="G145" i="9"/>
  <c r="F145" i="9"/>
  <c r="E145" i="9"/>
  <c r="D145" i="9"/>
  <c r="C145" i="9"/>
  <c r="N144" i="9"/>
  <c r="N163" i="9" s="1"/>
  <c r="M144" i="9"/>
  <c r="L144" i="9"/>
  <c r="L163" i="9" s="1"/>
  <c r="K144" i="9"/>
  <c r="K163" i="9" s="1"/>
  <c r="J144" i="9"/>
  <c r="J163" i="9" s="1"/>
  <c r="I144" i="9"/>
  <c r="H144" i="9"/>
  <c r="H163" i="9" s="1"/>
  <c r="G144" i="9"/>
  <c r="G163" i="9" s="1"/>
  <c r="F144" i="9"/>
  <c r="F163" i="9" s="1"/>
  <c r="E144" i="9"/>
  <c r="D144" i="9"/>
  <c r="C144" i="9"/>
  <c r="C163" i="9" s="1"/>
  <c r="N143" i="9"/>
  <c r="M143" i="9"/>
  <c r="L143" i="9"/>
  <c r="K143" i="9"/>
  <c r="J143" i="9"/>
  <c r="I143" i="9"/>
  <c r="H143" i="9"/>
  <c r="G143" i="9"/>
  <c r="F143" i="9"/>
  <c r="E143" i="9"/>
  <c r="D143" i="9"/>
  <c r="C143" i="9"/>
  <c r="N142" i="9"/>
  <c r="M142" i="9"/>
  <c r="L142" i="9"/>
  <c r="K142" i="9"/>
  <c r="J142" i="9"/>
  <c r="I142" i="9"/>
  <c r="H142" i="9"/>
  <c r="G142" i="9"/>
  <c r="F142" i="9"/>
  <c r="E142" i="9"/>
  <c r="D142" i="9"/>
  <c r="C142" i="9"/>
  <c r="N139" i="9"/>
  <c r="M139" i="9"/>
  <c r="L139" i="9"/>
  <c r="K139" i="9"/>
  <c r="J139" i="9"/>
  <c r="I139" i="9"/>
  <c r="H139" i="9"/>
  <c r="G139" i="9"/>
  <c r="F139" i="9"/>
  <c r="E139" i="9"/>
  <c r="D139" i="9"/>
  <c r="C139" i="9"/>
  <c r="N138" i="9"/>
  <c r="M138" i="9"/>
  <c r="L138" i="9"/>
  <c r="K138" i="9"/>
  <c r="J138" i="9"/>
  <c r="I138" i="9"/>
  <c r="H138" i="9"/>
  <c r="G138" i="9"/>
  <c r="F138" i="9"/>
  <c r="E138" i="9"/>
  <c r="D138" i="9"/>
  <c r="C138" i="9"/>
  <c r="N137" i="9"/>
  <c r="M137" i="9"/>
  <c r="L137" i="9"/>
  <c r="K137" i="9"/>
  <c r="J137" i="9"/>
  <c r="I137" i="9"/>
  <c r="H137" i="9"/>
  <c r="G137" i="9"/>
  <c r="F137" i="9"/>
  <c r="E137" i="9"/>
  <c r="D137" i="9"/>
  <c r="C137" i="9"/>
  <c r="N136" i="9"/>
  <c r="M136" i="9"/>
  <c r="L136" i="9"/>
  <c r="K136" i="9"/>
  <c r="J136" i="9"/>
  <c r="I136" i="9"/>
  <c r="H136" i="9"/>
  <c r="G136" i="9"/>
  <c r="F136" i="9"/>
  <c r="E136" i="9"/>
  <c r="D136" i="9"/>
  <c r="C136" i="9"/>
  <c r="N135" i="9"/>
  <c r="M135" i="9"/>
  <c r="L135" i="9"/>
  <c r="K135" i="9"/>
  <c r="J135" i="9"/>
  <c r="I135" i="9"/>
  <c r="H135" i="9"/>
  <c r="G135" i="9"/>
  <c r="F135" i="9"/>
  <c r="E135" i="9"/>
  <c r="D135" i="9"/>
  <c r="C135" i="9"/>
  <c r="N134" i="9"/>
  <c r="M134" i="9"/>
  <c r="L134" i="9"/>
  <c r="K134" i="9"/>
  <c r="J134" i="9"/>
  <c r="I134" i="9"/>
  <c r="H134" i="9"/>
  <c r="G134" i="9"/>
  <c r="F134" i="9"/>
  <c r="E134" i="9"/>
  <c r="D134" i="9"/>
  <c r="C134" i="9"/>
  <c r="N133" i="9"/>
  <c r="M133" i="9"/>
  <c r="L133" i="9"/>
  <c r="K133" i="9"/>
  <c r="J133" i="9"/>
  <c r="I133" i="9"/>
  <c r="H133" i="9"/>
  <c r="G133" i="9"/>
  <c r="F133" i="9"/>
  <c r="E133" i="9"/>
  <c r="D133" i="9"/>
  <c r="C133" i="9"/>
  <c r="N132" i="9"/>
  <c r="M132" i="9"/>
  <c r="L132" i="9"/>
  <c r="K132" i="9"/>
  <c r="J132" i="9"/>
  <c r="I132" i="9"/>
  <c r="H132" i="9"/>
  <c r="G132" i="9"/>
  <c r="F132" i="9"/>
  <c r="E132" i="9"/>
  <c r="D132" i="9"/>
  <c r="C132" i="9"/>
  <c r="N131" i="9"/>
  <c r="M131" i="9"/>
  <c r="L131" i="9"/>
  <c r="K131" i="9"/>
  <c r="J131" i="9"/>
  <c r="I131" i="9"/>
  <c r="H131" i="9"/>
  <c r="G131" i="9"/>
  <c r="F131" i="9"/>
  <c r="E131" i="9"/>
  <c r="D131" i="9"/>
  <c r="C131" i="9"/>
  <c r="N130" i="9"/>
  <c r="M130" i="9"/>
  <c r="L130" i="9"/>
  <c r="K130" i="9"/>
  <c r="J130" i="9"/>
  <c r="I130" i="9"/>
  <c r="H130" i="9"/>
  <c r="G130" i="9"/>
  <c r="F130" i="9"/>
  <c r="E130" i="9"/>
  <c r="D130" i="9"/>
  <c r="C130" i="9"/>
  <c r="N129" i="9"/>
  <c r="M129" i="9"/>
  <c r="L129" i="9"/>
  <c r="K129" i="9"/>
  <c r="J129" i="9"/>
  <c r="I129" i="9"/>
  <c r="H129" i="9"/>
  <c r="G129" i="9"/>
  <c r="F129" i="9"/>
  <c r="E129" i="9"/>
  <c r="D129" i="9"/>
  <c r="C129" i="9"/>
  <c r="N128" i="9"/>
  <c r="M128" i="9"/>
  <c r="L128" i="9"/>
  <c r="K128" i="9"/>
  <c r="J128" i="9"/>
  <c r="I128" i="9"/>
  <c r="H128" i="9"/>
  <c r="G128" i="9"/>
  <c r="F128" i="9"/>
  <c r="E128" i="9"/>
  <c r="D128" i="9"/>
  <c r="C128" i="9"/>
  <c r="N127" i="9"/>
  <c r="M127" i="9"/>
  <c r="L127" i="9"/>
  <c r="K127" i="9"/>
  <c r="J127" i="9"/>
  <c r="I127" i="9"/>
  <c r="H127" i="9"/>
  <c r="G127" i="9"/>
  <c r="F127" i="9"/>
  <c r="E127" i="9"/>
  <c r="D127" i="9"/>
  <c r="C127" i="9"/>
  <c r="N126" i="9"/>
  <c r="M126" i="9"/>
  <c r="L126" i="9"/>
  <c r="K126" i="9"/>
  <c r="J126" i="9"/>
  <c r="I126" i="9"/>
  <c r="H126" i="9"/>
  <c r="G126" i="9"/>
  <c r="F126" i="9"/>
  <c r="E126" i="9"/>
  <c r="D126" i="9"/>
  <c r="C126" i="9"/>
  <c r="N125" i="9"/>
  <c r="M125" i="9"/>
  <c r="L125" i="9"/>
  <c r="K125" i="9"/>
  <c r="J125" i="9"/>
  <c r="I125" i="9"/>
  <c r="H125" i="9"/>
  <c r="G125" i="9"/>
  <c r="F125" i="9"/>
  <c r="E125" i="9"/>
  <c r="D125" i="9"/>
  <c r="C125" i="9"/>
  <c r="N124" i="9"/>
  <c r="M124" i="9"/>
  <c r="L124" i="9"/>
  <c r="K124" i="9"/>
  <c r="J124" i="9"/>
  <c r="I124" i="9"/>
  <c r="H124" i="9"/>
  <c r="G124" i="9"/>
  <c r="F124" i="9"/>
  <c r="E124" i="9"/>
  <c r="D124" i="9"/>
  <c r="C124" i="9"/>
  <c r="N123" i="9"/>
  <c r="M123" i="9"/>
  <c r="L123" i="9"/>
  <c r="K123" i="9"/>
  <c r="J123" i="9"/>
  <c r="I123" i="9"/>
  <c r="H123" i="9"/>
  <c r="G123" i="9"/>
  <c r="F123" i="9"/>
  <c r="E123" i="9"/>
  <c r="D123" i="9"/>
  <c r="C123" i="9"/>
  <c r="N122" i="9"/>
  <c r="M122" i="9"/>
  <c r="L122" i="9"/>
  <c r="K122" i="9"/>
  <c r="J122" i="9"/>
  <c r="I122" i="9"/>
  <c r="H122" i="9"/>
  <c r="G122" i="9"/>
  <c r="F122" i="9"/>
  <c r="E122" i="9"/>
  <c r="D122" i="9"/>
  <c r="C122" i="9"/>
  <c r="N121" i="9"/>
  <c r="N140" i="9" s="1"/>
  <c r="M121" i="9"/>
  <c r="L121" i="9"/>
  <c r="K121" i="9"/>
  <c r="K140" i="9" s="1"/>
  <c r="J121" i="9"/>
  <c r="J140" i="9" s="1"/>
  <c r="I121" i="9"/>
  <c r="H121" i="9"/>
  <c r="G121" i="9"/>
  <c r="G140" i="9" s="1"/>
  <c r="F121" i="9"/>
  <c r="F140" i="9" s="1"/>
  <c r="E121" i="9"/>
  <c r="D121" i="9"/>
  <c r="C121" i="9"/>
  <c r="C140" i="9" s="1"/>
  <c r="N120" i="9"/>
  <c r="M120" i="9"/>
  <c r="L120" i="9"/>
  <c r="K120" i="9"/>
  <c r="J120" i="9"/>
  <c r="I120" i="9"/>
  <c r="H120" i="9"/>
  <c r="G120" i="9"/>
  <c r="F120" i="9"/>
  <c r="E120" i="9"/>
  <c r="D120" i="9"/>
  <c r="C120" i="9"/>
  <c r="N119" i="9"/>
  <c r="M119" i="9"/>
  <c r="L119" i="9"/>
  <c r="K119" i="9"/>
  <c r="J119" i="9"/>
  <c r="I119" i="9"/>
  <c r="H119" i="9"/>
  <c r="G119" i="9"/>
  <c r="F119" i="9"/>
  <c r="E119" i="9"/>
  <c r="D119" i="9"/>
  <c r="C119" i="9"/>
  <c r="N116" i="9"/>
  <c r="M116" i="9"/>
  <c r="L116" i="9"/>
  <c r="K116" i="9"/>
  <c r="J116" i="9"/>
  <c r="I116" i="9"/>
  <c r="H116" i="9"/>
  <c r="G116" i="9"/>
  <c r="F116" i="9"/>
  <c r="E116" i="9"/>
  <c r="D116" i="9"/>
  <c r="C116" i="9"/>
  <c r="N115" i="9"/>
  <c r="M115" i="9"/>
  <c r="L115" i="9"/>
  <c r="K115" i="9"/>
  <c r="J115" i="9"/>
  <c r="I115" i="9"/>
  <c r="H115" i="9"/>
  <c r="G115" i="9"/>
  <c r="F115" i="9"/>
  <c r="E115" i="9"/>
  <c r="D115" i="9"/>
  <c r="C115" i="9"/>
  <c r="N114" i="9"/>
  <c r="M114" i="9"/>
  <c r="L114" i="9"/>
  <c r="K114" i="9"/>
  <c r="J114" i="9"/>
  <c r="I114" i="9"/>
  <c r="H114" i="9"/>
  <c r="G114" i="9"/>
  <c r="F114" i="9"/>
  <c r="E114" i="9"/>
  <c r="D114" i="9"/>
  <c r="C114" i="9"/>
  <c r="N113" i="9"/>
  <c r="M113" i="9"/>
  <c r="L113" i="9"/>
  <c r="K113" i="9"/>
  <c r="J113" i="9"/>
  <c r="I113" i="9"/>
  <c r="H113" i="9"/>
  <c r="G113" i="9"/>
  <c r="F113" i="9"/>
  <c r="E113" i="9"/>
  <c r="D113" i="9"/>
  <c r="C113" i="9"/>
  <c r="N112" i="9"/>
  <c r="M112" i="9"/>
  <c r="L112" i="9"/>
  <c r="K112" i="9"/>
  <c r="J112" i="9"/>
  <c r="I112" i="9"/>
  <c r="H112" i="9"/>
  <c r="G112" i="9"/>
  <c r="F112" i="9"/>
  <c r="E112" i="9"/>
  <c r="D112" i="9"/>
  <c r="C112" i="9"/>
  <c r="N111" i="9"/>
  <c r="M111" i="9"/>
  <c r="L111" i="9"/>
  <c r="K111" i="9"/>
  <c r="J111" i="9"/>
  <c r="I111" i="9"/>
  <c r="H111" i="9"/>
  <c r="G111" i="9"/>
  <c r="F111" i="9"/>
  <c r="E111" i="9"/>
  <c r="D111" i="9"/>
  <c r="C111" i="9"/>
  <c r="N110" i="9"/>
  <c r="M110" i="9"/>
  <c r="L110" i="9"/>
  <c r="K110" i="9"/>
  <c r="J110" i="9"/>
  <c r="I110" i="9"/>
  <c r="H110" i="9"/>
  <c r="G110" i="9"/>
  <c r="F110" i="9"/>
  <c r="E110" i="9"/>
  <c r="D110" i="9"/>
  <c r="C110" i="9"/>
  <c r="N109" i="9"/>
  <c r="M109" i="9"/>
  <c r="L109" i="9"/>
  <c r="K109" i="9"/>
  <c r="J109" i="9"/>
  <c r="I109" i="9"/>
  <c r="H109" i="9"/>
  <c r="G109" i="9"/>
  <c r="F109" i="9"/>
  <c r="E109" i="9"/>
  <c r="D109" i="9"/>
  <c r="C109" i="9"/>
  <c r="N108" i="9"/>
  <c r="M108" i="9"/>
  <c r="L108" i="9"/>
  <c r="K108" i="9"/>
  <c r="J108" i="9"/>
  <c r="I108" i="9"/>
  <c r="H108" i="9"/>
  <c r="G108" i="9"/>
  <c r="F108" i="9"/>
  <c r="E108" i="9"/>
  <c r="D108" i="9"/>
  <c r="C108" i="9"/>
  <c r="N107" i="9"/>
  <c r="M107" i="9"/>
  <c r="L107" i="9"/>
  <c r="K107" i="9"/>
  <c r="J107" i="9"/>
  <c r="I107" i="9"/>
  <c r="H107" i="9"/>
  <c r="G107" i="9"/>
  <c r="F107" i="9"/>
  <c r="E107" i="9"/>
  <c r="D107" i="9"/>
  <c r="C107" i="9"/>
  <c r="N106" i="9"/>
  <c r="M106" i="9"/>
  <c r="L106" i="9"/>
  <c r="K106" i="9"/>
  <c r="J106" i="9"/>
  <c r="I106" i="9"/>
  <c r="H106" i="9"/>
  <c r="G106" i="9"/>
  <c r="F106" i="9"/>
  <c r="E106" i="9"/>
  <c r="D106" i="9"/>
  <c r="C106" i="9"/>
  <c r="N105" i="9"/>
  <c r="M105" i="9"/>
  <c r="L105" i="9"/>
  <c r="K105" i="9"/>
  <c r="J105" i="9"/>
  <c r="I105" i="9"/>
  <c r="H105" i="9"/>
  <c r="G105" i="9"/>
  <c r="F105" i="9"/>
  <c r="E105" i="9"/>
  <c r="D105" i="9"/>
  <c r="C105" i="9"/>
  <c r="N104" i="9"/>
  <c r="M104" i="9"/>
  <c r="L104" i="9"/>
  <c r="K104" i="9"/>
  <c r="J104" i="9"/>
  <c r="I104" i="9"/>
  <c r="H104" i="9"/>
  <c r="G104" i="9"/>
  <c r="F104" i="9"/>
  <c r="E104" i="9"/>
  <c r="D104" i="9"/>
  <c r="C104" i="9"/>
  <c r="N103" i="9"/>
  <c r="M103" i="9"/>
  <c r="L103" i="9"/>
  <c r="K103" i="9"/>
  <c r="J103" i="9"/>
  <c r="I103" i="9"/>
  <c r="H103" i="9"/>
  <c r="G103" i="9"/>
  <c r="F103" i="9"/>
  <c r="E103" i="9"/>
  <c r="D103" i="9"/>
  <c r="C103" i="9"/>
  <c r="N102" i="9"/>
  <c r="M102" i="9"/>
  <c r="L102" i="9"/>
  <c r="K102" i="9"/>
  <c r="J102" i="9"/>
  <c r="I102" i="9"/>
  <c r="H102" i="9"/>
  <c r="G102" i="9"/>
  <c r="F102" i="9"/>
  <c r="E102" i="9"/>
  <c r="D102" i="9"/>
  <c r="C102" i="9"/>
  <c r="N101" i="9"/>
  <c r="M101" i="9"/>
  <c r="L101" i="9"/>
  <c r="K101" i="9"/>
  <c r="J101" i="9"/>
  <c r="I101" i="9"/>
  <c r="H101" i="9"/>
  <c r="G101" i="9"/>
  <c r="F101" i="9"/>
  <c r="E101" i="9"/>
  <c r="D101" i="9"/>
  <c r="C101" i="9"/>
  <c r="N100" i="9"/>
  <c r="M100" i="9"/>
  <c r="L100" i="9"/>
  <c r="K100" i="9"/>
  <c r="J100" i="9"/>
  <c r="I100" i="9"/>
  <c r="H100" i="9"/>
  <c r="G100" i="9"/>
  <c r="F100" i="9"/>
  <c r="E100" i="9"/>
  <c r="D100" i="9"/>
  <c r="C100" i="9"/>
  <c r="N99" i="9"/>
  <c r="M99" i="9"/>
  <c r="L99" i="9"/>
  <c r="K99" i="9"/>
  <c r="J99" i="9"/>
  <c r="I99" i="9"/>
  <c r="H99" i="9"/>
  <c r="G99" i="9"/>
  <c r="F99" i="9"/>
  <c r="E99" i="9"/>
  <c r="D99" i="9"/>
  <c r="C99" i="9"/>
  <c r="N98" i="9"/>
  <c r="N117" i="9" s="1"/>
  <c r="M98" i="9"/>
  <c r="L98" i="9"/>
  <c r="K98" i="9"/>
  <c r="K117" i="9" s="1"/>
  <c r="J98" i="9"/>
  <c r="J117" i="9" s="1"/>
  <c r="I98" i="9"/>
  <c r="H98" i="9"/>
  <c r="G98" i="9"/>
  <c r="G117" i="9" s="1"/>
  <c r="F98" i="9"/>
  <c r="F117" i="9" s="1"/>
  <c r="E98" i="9"/>
  <c r="D98" i="9"/>
  <c r="C98" i="9"/>
  <c r="C117" i="9" s="1"/>
  <c r="N97" i="9"/>
  <c r="M97" i="9"/>
  <c r="L97" i="9"/>
  <c r="K97" i="9"/>
  <c r="J97" i="9"/>
  <c r="I97" i="9"/>
  <c r="H97" i="9"/>
  <c r="G97" i="9"/>
  <c r="F97" i="9"/>
  <c r="E97" i="9"/>
  <c r="D97" i="9"/>
  <c r="C97" i="9"/>
  <c r="N96" i="9"/>
  <c r="M96" i="9"/>
  <c r="L96" i="9"/>
  <c r="K96" i="9"/>
  <c r="J96" i="9"/>
  <c r="I96" i="9"/>
  <c r="H96" i="9"/>
  <c r="G96" i="9"/>
  <c r="F96" i="9"/>
  <c r="E96" i="9"/>
  <c r="D96" i="9"/>
  <c r="C96" i="9"/>
  <c r="N93" i="9"/>
  <c r="M93" i="9"/>
  <c r="L93" i="9"/>
  <c r="K93" i="9"/>
  <c r="J93" i="9"/>
  <c r="I93" i="9"/>
  <c r="H93" i="9"/>
  <c r="G93" i="9"/>
  <c r="F93" i="9"/>
  <c r="E93" i="9"/>
  <c r="D93" i="9"/>
  <c r="C93" i="9"/>
  <c r="N92" i="9"/>
  <c r="M92" i="9"/>
  <c r="L92" i="9"/>
  <c r="K92" i="9"/>
  <c r="J92" i="9"/>
  <c r="I92" i="9"/>
  <c r="H92" i="9"/>
  <c r="G92" i="9"/>
  <c r="F92" i="9"/>
  <c r="E92" i="9"/>
  <c r="D92" i="9"/>
  <c r="C92" i="9"/>
  <c r="N91" i="9"/>
  <c r="M91" i="9"/>
  <c r="L91" i="9"/>
  <c r="K91" i="9"/>
  <c r="J91" i="9"/>
  <c r="I91" i="9"/>
  <c r="H91" i="9"/>
  <c r="G91" i="9"/>
  <c r="F91" i="9"/>
  <c r="E91" i="9"/>
  <c r="D91" i="9"/>
  <c r="C91" i="9"/>
  <c r="N90" i="9"/>
  <c r="M90" i="9"/>
  <c r="L90" i="9"/>
  <c r="K90" i="9"/>
  <c r="J90" i="9"/>
  <c r="I90" i="9"/>
  <c r="H90" i="9"/>
  <c r="G90" i="9"/>
  <c r="F90" i="9"/>
  <c r="E90" i="9"/>
  <c r="D90" i="9"/>
  <c r="C90" i="9"/>
  <c r="N89" i="9"/>
  <c r="M89" i="9"/>
  <c r="L89" i="9"/>
  <c r="K89" i="9"/>
  <c r="J89" i="9"/>
  <c r="I89" i="9"/>
  <c r="H89" i="9"/>
  <c r="G89" i="9"/>
  <c r="F89" i="9"/>
  <c r="E89" i="9"/>
  <c r="D89" i="9"/>
  <c r="C89" i="9"/>
  <c r="N88" i="9"/>
  <c r="M88" i="9"/>
  <c r="L88" i="9"/>
  <c r="K88" i="9"/>
  <c r="J88" i="9"/>
  <c r="I88" i="9"/>
  <c r="H88" i="9"/>
  <c r="G88" i="9"/>
  <c r="F88" i="9"/>
  <c r="E88" i="9"/>
  <c r="D88" i="9"/>
  <c r="C88" i="9"/>
  <c r="N87" i="9"/>
  <c r="M87" i="9"/>
  <c r="L87" i="9"/>
  <c r="K87" i="9"/>
  <c r="J87" i="9"/>
  <c r="I87" i="9"/>
  <c r="H87" i="9"/>
  <c r="G87" i="9"/>
  <c r="F87" i="9"/>
  <c r="E87" i="9"/>
  <c r="D87" i="9"/>
  <c r="C87" i="9"/>
  <c r="N86" i="9"/>
  <c r="M86" i="9"/>
  <c r="L86" i="9"/>
  <c r="K86" i="9"/>
  <c r="J86" i="9"/>
  <c r="I86" i="9"/>
  <c r="H86" i="9"/>
  <c r="G86" i="9"/>
  <c r="F86" i="9"/>
  <c r="E86" i="9"/>
  <c r="D86" i="9"/>
  <c r="C86" i="9"/>
  <c r="N85" i="9"/>
  <c r="M85" i="9"/>
  <c r="L85" i="9"/>
  <c r="K85" i="9"/>
  <c r="J85" i="9"/>
  <c r="I85" i="9"/>
  <c r="H85" i="9"/>
  <c r="G85" i="9"/>
  <c r="F85" i="9"/>
  <c r="E85" i="9"/>
  <c r="D85" i="9"/>
  <c r="C85" i="9"/>
  <c r="N84" i="9"/>
  <c r="M84" i="9"/>
  <c r="L84" i="9"/>
  <c r="K84" i="9"/>
  <c r="J84" i="9"/>
  <c r="I84" i="9"/>
  <c r="H84" i="9"/>
  <c r="G84" i="9"/>
  <c r="F84" i="9"/>
  <c r="E84" i="9"/>
  <c r="D84" i="9"/>
  <c r="C84" i="9"/>
  <c r="N83" i="9"/>
  <c r="M83" i="9"/>
  <c r="L83" i="9"/>
  <c r="K83" i="9"/>
  <c r="J83" i="9"/>
  <c r="I83" i="9"/>
  <c r="H83" i="9"/>
  <c r="G83" i="9"/>
  <c r="F83" i="9"/>
  <c r="E83" i="9"/>
  <c r="D83" i="9"/>
  <c r="C83" i="9"/>
  <c r="N82" i="9"/>
  <c r="M82" i="9"/>
  <c r="L82" i="9"/>
  <c r="K82" i="9"/>
  <c r="J82" i="9"/>
  <c r="I82" i="9"/>
  <c r="H82" i="9"/>
  <c r="G82" i="9"/>
  <c r="F82" i="9"/>
  <c r="E82" i="9"/>
  <c r="D82" i="9"/>
  <c r="C82" i="9"/>
  <c r="N81" i="9"/>
  <c r="M81" i="9"/>
  <c r="L81" i="9"/>
  <c r="K81" i="9"/>
  <c r="J81" i="9"/>
  <c r="I81" i="9"/>
  <c r="H81" i="9"/>
  <c r="G81" i="9"/>
  <c r="F81" i="9"/>
  <c r="E81" i="9"/>
  <c r="D81" i="9"/>
  <c r="C81" i="9"/>
  <c r="N80" i="9"/>
  <c r="M80" i="9"/>
  <c r="L80" i="9"/>
  <c r="K80" i="9"/>
  <c r="J80" i="9"/>
  <c r="I80" i="9"/>
  <c r="H80" i="9"/>
  <c r="G80" i="9"/>
  <c r="F80" i="9"/>
  <c r="E80" i="9"/>
  <c r="D80" i="9"/>
  <c r="C80" i="9"/>
  <c r="N79" i="9"/>
  <c r="M79" i="9"/>
  <c r="L79" i="9"/>
  <c r="K79" i="9"/>
  <c r="J79" i="9"/>
  <c r="I79" i="9"/>
  <c r="H79" i="9"/>
  <c r="G79" i="9"/>
  <c r="F79" i="9"/>
  <c r="E79" i="9"/>
  <c r="D79" i="9"/>
  <c r="C79" i="9"/>
  <c r="N78" i="9"/>
  <c r="M78" i="9"/>
  <c r="L78" i="9"/>
  <c r="K78" i="9"/>
  <c r="J78" i="9"/>
  <c r="I78" i="9"/>
  <c r="H78" i="9"/>
  <c r="G78" i="9"/>
  <c r="F78" i="9"/>
  <c r="E78" i="9"/>
  <c r="D78" i="9"/>
  <c r="C78" i="9"/>
  <c r="N77" i="9"/>
  <c r="M77" i="9"/>
  <c r="L77" i="9"/>
  <c r="K77" i="9"/>
  <c r="J77" i="9"/>
  <c r="I77" i="9"/>
  <c r="H77" i="9"/>
  <c r="G77" i="9"/>
  <c r="F77" i="9"/>
  <c r="E77" i="9"/>
  <c r="D77" i="9"/>
  <c r="C77" i="9"/>
  <c r="N76" i="9"/>
  <c r="M76" i="9"/>
  <c r="L76" i="9"/>
  <c r="K76" i="9"/>
  <c r="J76" i="9"/>
  <c r="I76" i="9"/>
  <c r="H76" i="9"/>
  <c r="G76" i="9"/>
  <c r="F76" i="9"/>
  <c r="E76" i="9"/>
  <c r="D76" i="9"/>
  <c r="C76" i="9"/>
  <c r="N75" i="9"/>
  <c r="M75" i="9"/>
  <c r="M94" i="9" s="1"/>
  <c r="L75" i="9"/>
  <c r="K75" i="9"/>
  <c r="K94" i="9" s="1"/>
  <c r="J75" i="9"/>
  <c r="I75" i="9"/>
  <c r="I94" i="9" s="1"/>
  <c r="H75" i="9"/>
  <c r="G75" i="9"/>
  <c r="F75" i="9"/>
  <c r="E75" i="9"/>
  <c r="E94" i="9" s="1"/>
  <c r="D75" i="9"/>
  <c r="C75" i="9"/>
  <c r="C94" i="9" s="1"/>
  <c r="N74" i="9"/>
  <c r="M74" i="9"/>
  <c r="L74" i="9"/>
  <c r="K74" i="9"/>
  <c r="J74" i="9"/>
  <c r="I74" i="9"/>
  <c r="H74" i="9"/>
  <c r="G74" i="9"/>
  <c r="F74" i="9"/>
  <c r="E74" i="9"/>
  <c r="D74" i="9"/>
  <c r="C74" i="9"/>
  <c r="N73" i="9"/>
  <c r="M73" i="9"/>
  <c r="L73" i="9"/>
  <c r="K73" i="9"/>
  <c r="J73" i="9"/>
  <c r="I73" i="9"/>
  <c r="H73" i="9"/>
  <c r="G73" i="9"/>
  <c r="F73" i="9"/>
  <c r="E73" i="9"/>
  <c r="D73" i="9"/>
  <c r="C73" i="9"/>
  <c r="N70" i="9"/>
  <c r="M70" i="9"/>
  <c r="L70" i="9"/>
  <c r="K70" i="9"/>
  <c r="J70" i="9"/>
  <c r="I70" i="9"/>
  <c r="H70" i="9"/>
  <c r="G70" i="9"/>
  <c r="F70" i="9"/>
  <c r="E70" i="9"/>
  <c r="D70" i="9"/>
  <c r="C70" i="9"/>
  <c r="N69" i="9"/>
  <c r="M69" i="9"/>
  <c r="L69" i="9"/>
  <c r="K69" i="9"/>
  <c r="J69" i="9"/>
  <c r="I69" i="9"/>
  <c r="H69" i="9"/>
  <c r="G69" i="9"/>
  <c r="F69" i="9"/>
  <c r="E69" i="9"/>
  <c r="D69" i="9"/>
  <c r="C69" i="9"/>
  <c r="N68" i="9"/>
  <c r="M68" i="9"/>
  <c r="L68" i="9"/>
  <c r="K68" i="9"/>
  <c r="J68" i="9"/>
  <c r="I68" i="9"/>
  <c r="H68" i="9"/>
  <c r="G68" i="9"/>
  <c r="F68" i="9"/>
  <c r="E68" i="9"/>
  <c r="D68" i="9"/>
  <c r="C68" i="9"/>
  <c r="N67" i="9"/>
  <c r="M67" i="9"/>
  <c r="L67" i="9"/>
  <c r="K67" i="9"/>
  <c r="J67" i="9"/>
  <c r="I67" i="9"/>
  <c r="H67" i="9"/>
  <c r="G67" i="9"/>
  <c r="F67" i="9"/>
  <c r="E67" i="9"/>
  <c r="D67" i="9"/>
  <c r="C67" i="9"/>
  <c r="N66" i="9"/>
  <c r="M66" i="9"/>
  <c r="L66" i="9"/>
  <c r="K66" i="9"/>
  <c r="J66" i="9"/>
  <c r="I66" i="9"/>
  <c r="H66" i="9"/>
  <c r="G66" i="9"/>
  <c r="F66" i="9"/>
  <c r="E66" i="9"/>
  <c r="D66" i="9"/>
  <c r="C66" i="9"/>
  <c r="N65" i="9"/>
  <c r="M65" i="9"/>
  <c r="L65" i="9"/>
  <c r="K65" i="9"/>
  <c r="J65" i="9"/>
  <c r="I65" i="9"/>
  <c r="H65" i="9"/>
  <c r="G65" i="9"/>
  <c r="F65" i="9"/>
  <c r="E65" i="9"/>
  <c r="D65" i="9"/>
  <c r="C65" i="9"/>
  <c r="N64" i="9"/>
  <c r="M64" i="9"/>
  <c r="L64" i="9"/>
  <c r="K64" i="9"/>
  <c r="J64" i="9"/>
  <c r="I64" i="9"/>
  <c r="H64" i="9"/>
  <c r="G64" i="9"/>
  <c r="F64" i="9"/>
  <c r="E64" i="9"/>
  <c r="D64" i="9"/>
  <c r="C64" i="9"/>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N60" i="9"/>
  <c r="M60" i="9"/>
  <c r="L60" i="9"/>
  <c r="K60" i="9"/>
  <c r="J60" i="9"/>
  <c r="I60" i="9"/>
  <c r="H60" i="9"/>
  <c r="G60" i="9"/>
  <c r="F60" i="9"/>
  <c r="E60" i="9"/>
  <c r="D60" i="9"/>
  <c r="C60" i="9"/>
  <c r="N59" i="9"/>
  <c r="M59" i="9"/>
  <c r="L59" i="9"/>
  <c r="K59" i="9"/>
  <c r="J59" i="9"/>
  <c r="I59" i="9"/>
  <c r="H59" i="9"/>
  <c r="G59" i="9"/>
  <c r="F59" i="9"/>
  <c r="E59" i="9"/>
  <c r="D59" i="9"/>
  <c r="C59" i="9"/>
  <c r="N58" i="9"/>
  <c r="M58" i="9"/>
  <c r="L58" i="9"/>
  <c r="K58" i="9"/>
  <c r="J58" i="9"/>
  <c r="I58" i="9"/>
  <c r="H58" i="9"/>
  <c r="G58" i="9"/>
  <c r="F58" i="9"/>
  <c r="E58" i="9"/>
  <c r="D58" i="9"/>
  <c r="C58" i="9"/>
  <c r="N57" i="9"/>
  <c r="M57" i="9"/>
  <c r="L57" i="9"/>
  <c r="K57" i="9"/>
  <c r="J57" i="9"/>
  <c r="I57" i="9"/>
  <c r="H57" i="9"/>
  <c r="G57" i="9"/>
  <c r="F57" i="9"/>
  <c r="E57" i="9"/>
  <c r="D57" i="9"/>
  <c r="C57" i="9"/>
  <c r="N56" i="9"/>
  <c r="M56" i="9"/>
  <c r="L56" i="9"/>
  <c r="K56" i="9"/>
  <c r="J56" i="9"/>
  <c r="I56" i="9"/>
  <c r="H56" i="9"/>
  <c r="G56" i="9"/>
  <c r="F56" i="9"/>
  <c r="E56" i="9"/>
  <c r="D56" i="9"/>
  <c r="C56" i="9"/>
  <c r="N55" i="9"/>
  <c r="M55" i="9"/>
  <c r="L55" i="9"/>
  <c r="K55" i="9"/>
  <c r="J55" i="9"/>
  <c r="I55" i="9"/>
  <c r="H55" i="9"/>
  <c r="G55" i="9"/>
  <c r="F55" i="9"/>
  <c r="E55" i="9"/>
  <c r="D55" i="9"/>
  <c r="C55" i="9"/>
  <c r="N54" i="9"/>
  <c r="M54" i="9"/>
  <c r="L54" i="9"/>
  <c r="K54" i="9"/>
  <c r="J54" i="9"/>
  <c r="I54" i="9"/>
  <c r="H54" i="9"/>
  <c r="G54" i="9"/>
  <c r="F54" i="9"/>
  <c r="E54" i="9"/>
  <c r="D54" i="9"/>
  <c r="C54" i="9"/>
  <c r="N53" i="9"/>
  <c r="M53" i="9"/>
  <c r="L53" i="9"/>
  <c r="K53" i="9"/>
  <c r="J53" i="9"/>
  <c r="I53" i="9"/>
  <c r="H53" i="9"/>
  <c r="G53" i="9"/>
  <c r="F53" i="9"/>
  <c r="E53" i="9"/>
  <c r="D53" i="9"/>
  <c r="C53" i="9"/>
  <c r="N52" i="9"/>
  <c r="M52" i="9"/>
  <c r="L52" i="9"/>
  <c r="K52" i="9"/>
  <c r="K71" i="9" s="1"/>
  <c r="J52" i="9"/>
  <c r="I52" i="9"/>
  <c r="I71" i="9" s="1"/>
  <c r="H52" i="9"/>
  <c r="G52" i="9"/>
  <c r="G71" i="9" s="1"/>
  <c r="F52" i="9"/>
  <c r="E52" i="9"/>
  <c r="D52" i="9"/>
  <c r="C52" i="9"/>
  <c r="N51" i="9"/>
  <c r="M51" i="9"/>
  <c r="L51" i="9"/>
  <c r="K51" i="9"/>
  <c r="J51" i="9"/>
  <c r="I51" i="9"/>
  <c r="H51" i="9"/>
  <c r="G51" i="9"/>
  <c r="F51" i="9"/>
  <c r="E51" i="9"/>
  <c r="D51" i="9"/>
  <c r="C51" i="9"/>
  <c r="N50" i="9"/>
  <c r="M50" i="9"/>
  <c r="L50" i="9"/>
  <c r="K50" i="9"/>
  <c r="J50" i="9"/>
  <c r="I50" i="9"/>
  <c r="H50" i="9"/>
  <c r="G50" i="9"/>
  <c r="F50" i="9"/>
  <c r="E50" i="9"/>
  <c r="D50" i="9"/>
  <c r="C50" i="9"/>
  <c r="N47" i="9"/>
  <c r="M47" i="9"/>
  <c r="L47" i="9"/>
  <c r="K47" i="9"/>
  <c r="J47" i="9"/>
  <c r="I47" i="9"/>
  <c r="H47" i="9"/>
  <c r="G47" i="9"/>
  <c r="F47" i="9"/>
  <c r="E47" i="9"/>
  <c r="D47" i="9"/>
  <c r="C47" i="9"/>
  <c r="N46" i="9"/>
  <c r="M46" i="9"/>
  <c r="L46" i="9"/>
  <c r="K46" i="9"/>
  <c r="J46" i="9"/>
  <c r="I46" i="9"/>
  <c r="H46" i="9"/>
  <c r="G46" i="9"/>
  <c r="F46" i="9"/>
  <c r="E46" i="9"/>
  <c r="D46" i="9"/>
  <c r="C46" i="9"/>
  <c r="N45" i="9"/>
  <c r="M45" i="9"/>
  <c r="L45" i="9"/>
  <c r="K45" i="9"/>
  <c r="J45" i="9"/>
  <c r="I45" i="9"/>
  <c r="H45" i="9"/>
  <c r="G45" i="9"/>
  <c r="F45" i="9"/>
  <c r="E45" i="9"/>
  <c r="D45" i="9"/>
  <c r="C45" i="9"/>
  <c r="N44" i="9"/>
  <c r="M44" i="9"/>
  <c r="L44" i="9"/>
  <c r="K44" i="9"/>
  <c r="J44" i="9"/>
  <c r="I44" i="9"/>
  <c r="H44" i="9"/>
  <c r="G44" i="9"/>
  <c r="F44" i="9"/>
  <c r="E44" i="9"/>
  <c r="D44" i="9"/>
  <c r="C44" i="9"/>
  <c r="N43" i="9"/>
  <c r="M43" i="9"/>
  <c r="L43" i="9"/>
  <c r="K43" i="9"/>
  <c r="J43" i="9"/>
  <c r="I43" i="9"/>
  <c r="H43" i="9"/>
  <c r="G43" i="9"/>
  <c r="F43" i="9"/>
  <c r="E43" i="9"/>
  <c r="D43" i="9"/>
  <c r="C43" i="9"/>
  <c r="N42" i="9"/>
  <c r="M42" i="9"/>
  <c r="L42" i="9"/>
  <c r="K42" i="9"/>
  <c r="J42" i="9"/>
  <c r="I42" i="9"/>
  <c r="H42" i="9"/>
  <c r="G42" i="9"/>
  <c r="F42" i="9"/>
  <c r="E42" i="9"/>
  <c r="D42" i="9"/>
  <c r="C42" i="9"/>
  <c r="N41" i="9"/>
  <c r="M41" i="9"/>
  <c r="L41" i="9"/>
  <c r="K41" i="9"/>
  <c r="J41" i="9"/>
  <c r="I41" i="9"/>
  <c r="H41" i="9"/>
  <c r="G41" i="9"/>
  <c r="F41" i="9"/>
  <c r="E41" i="9"/>
  <c r="D41" i="9"/>
  <c r="C41" i="9"/>
  <c r="N40" i="9"/>
  <c r="M40" i="9"/>
  <c r="L40" i="9"/>
  <c r="K40" i="9"/>
  <c r="J40" i="9"/>
  <c r="I40" i="9"/>
  <c r="H40" i="9"/>
  <c r="G40" i="9"/>
  <c r="F40" i="9"/>
  <c r="E40" i="9"/>
  <c r="D40" i="9"/>
  <c r="C40" i="9"/>
  <c r="N39" i="9"/>
  <c r="M39" i="9"/>
  <c r="L39" i="9"/>
  <c r="K39" i="9"/>
  <c r="J39" i="9"/>
  <c r="I39" i="9"/>
  <c r="H39" i="9"/>
  <c r="G39" i="9"/>
  <c r="F39" i="9"/>
  <c r="E39" i="9"/>
  <c r="D39" i="9"/>
  <c r="C39" i="9"/>
  <c r="N38" i="9"/>
  <c r="M38" i="9"/>
  <c r="L38" i="9"/>
  <c r="K38" i="9"/>
  <c r="J38" i="9"/>
  <c r="I38" i="9"/>
  <c r="H38" i="9"/>
  <c r="G38" i="9"/>
  <c r="F38" i="9"/>
  <c r="E38" i="9"/>
  <c r="D38" i="9"/>
  <c r="C38" i="9"/>
  <c r="N37" i="9"/>
  <c r="M37" i="9"/>
  <c r="L37" i="9"/>
  <c r="K37" i="9"/>
  <c r="J37" i="9"/>
  <c r="I37" i="9"/>
  <c r="H37" i="9"/>
  <c r="G37" i="9"/>
  <c r="F37" i="9"/>
  <c r="E37" i="9"/>
  <c r="D37" i="9"/>
  <c r="C37" i="9"/>
  <c r="N36" i="9"/>
  <c r="M36" i="9"/>
  <c r="L36" i="9"/>
  <c r="K36" i="9"/>
  <c r="J36" i="9"/>
  <c r="I36" i="9"/>
  <c r="H36" i="9"/>
  <c r="G36" i="9"/>
  <c r="F36" i="9"/>
  <c r="E36" i="9"/>
  <c r="D36" i="9"/>
  <c r="C36" i="9"/>
  <c r="N35" i="9"/>
  <c r="M35" i="9"/>
  <c r="L35" i="9"/>
  <c r="K35" i="9"/>
  <c r="J35" i="9"/>
  <c r="I35" i="9"/>
  <c r="H35" i="9"/>
  <c r="G35" i="9"/>
  <c r="F35" i="9"/>
  <c r="E35" i="9"/>
  <c r="D35" i="9"/>
  <c r="C35" i="9"/>
  <c r="N34" i="9"/>
  <c r="M34" i="9"/>
  <c r="L34" i="9"/>
  <c r="K34" i="9"/>
  <c r="J34" i="9"/>
  <c r="I34" i="9"/>
  <c r="H34" i="9"/>
  <c r="G34" i="9"/>
  <c r="F34" i="9"/>
  <c r="E34" i="9"/>
  <c r="D34" i="9"/>
  <c r="C34" i="9"/>
  <c r="N33" i="9"/>
  <c r="M33" i="9"/>
  <c r="L33" i="9"/>
  <c r="K33" i="9"/>
  <c r="J33" i="9"/>
  <c r="I33" i="9"/>
  <c r="H33" i="9"/>
  <c r="G33" i="9"/>
  <c r="F33" i="9"/>
  <c r="E33" i="9"/>
  <c r="D33" i="9"/>
  <c r="C33" i="9"/>
  <c r="N32" i="9"/>
  <c r="M32" i="9"/>
  <c r="L32" i="9"/>
  <c r="K32" i="9"/>
  <c r="J32" i="9"/>
  <c r="I32" i="9"/>
  <c r="H32" i="9"/>
  <c r="G32" i="9"/>
  <c r="F32" i="9"/>
  <c r="E32" i="9"/>
  <c r="D32" i="9"/>
  <c r="C32" i="9"/>
  <c r="N31" i="9"/>
  <c r="M31" i="9"/>
  <c r="L31" i="9"/>
  <c r="K31" i="9"/>
  <c r="J31" i="9"/>
  <c r="I31" i="9"/>
  <c r="H31" i="9"/>
  <c r="G31" i="9"/>
  <c r="F31" i="9"/>
  <c r="E31" i="9"/>
  <c r="D31" i="9"/>
  <c r="C31" i="9"/>
  <c r="N30" i="9"/>
  <c r="M30" i="9"/>
  <c r="L30" i="9"/>
  <c r="K30" i="9"/>
  <c r="J30" i="9"/>
  <c r="I30" i="9"/>
  <c r="H30" i="9"/>
  <c r="G30" i="9"/>
  <c r="F30" i="9"/>
  <c r="E30" i="9"/>
  <c r="D30" i="9"/>
  <c r="C30" i="9"/>
  <c r="N29" i="9"/>
  <c r="M29" i="9"/>
  <c r="M48" i="9" s="1"/>
  <c r="L29" i="9"/>
  <c r="K29" i="9"/>
  <c r="K48" i="9" s="1"/>
  <c r="J29" i="9"/>
  <c r="I29" i="9"/>
  <c r="I48" i="9" s="1"/>
  <c r="H29" i="9"/>
  <c r="G29" i="9"/>
  <c r="G48" i="9" s="1"/>
  <c r="F29" i="9"/>
  <c r="E29" i="9"/>
  <c r="E48" i="9" s="1"/>
  <c r="D29" i="9"/>
  <c r="C29" i="9"/>
  <c r="N28" i="9"/>
  <c r="M28" i="9"/>
  <c r="L28" i="9"/>
  <c r="K28" i="9"/>
  <c r="J28" i="9"/>
  <c r="I28" i="9"/>
  <c r="H28" i="9"/>
  <c r="G28" i="9"/>
  <c r="F28" i="9"/>
  <c r="E28" i="9"/>
  <c r="D28" i="9"/>
  <c r="C28" i="9"/>
  <c r="N27" i="9"/>
  <c r="M27" i="9"/>
  <c r="L27" i="9"/>
  <c r="K27" i="9"/>
  <c r="J27" i="9"/>
  <c r="I27" i="9"/>
  <c r="H27" i="9"/>
  <c r="G27" i="9"/>
  <c r="F27" i="9"/>
  <c r="E27" i="9"/>
  <c r="D27" i="9"/>
  <c r="C27" i="9"/>
  <c r="N24" i="9"/>
  <c r="M24" i="9"/>
  <c r="L24" i="9"/>
  <c r="K24" i="9"/>
  <c r="J24" i="9"/>
  <c r="I24" i="9"/>
  <c r="H24" i="9"/>
  <c r="G24" i="9"/>
  <c r="F24" i="9"/>
  <c r="E24" i="9"/>
  <c r="D24" i="9"/>
  <c r="C24" i="9"/>
  <c r="N23" i="9"/>
  <c r="M23" i="9"/>
  <c r="L23" i="9"/>
  <c r="K23" i="9"/>
  <c r="J23" i="9"/>
  <c r="I23" i="9"/>
  <c r="H23" i="9"/>
  <c r="G23" i="9"/>
  <c r="F23" i="9"/>
  <c r="E23" i="9"/>
  <c r="D23" i="9"/>
  <c r="C23" i="9"/>
  <c r="N22" i="9"/>
  <c r="M22" i="9"/>
  <c r="L22" i="9"/>
  <c r="K22" i="9"/>
  <c r="J22" i="9"/>
  <c r="I22" i="9"/>
  <c r="H22" i="9"/>
  <c r="G22" i="9"/>
  <c r="F22" i="9"/>
  <c r="E22" i="9"/>
  <c r="D22" i="9"/>
  <c r="C22" i="9"/>
  <c r="N21" i="9"/>
  <c r="M21" i="9"/>
  <c r="L21" i="9"/>
  <c r="K21" i="9"/>
  <c r="J21" i="9"/>
  <c r="I21" i="9"/>
  <c r="H21" i="9"/>
  <c r="G21" i="9"/>
  <c r="F21" i="9"/>
  <c r="E21" i="9"/>
  <c r="D21" i="9"/>
  <c r="C21" i="9"/>
  <c r="N20" i="9"/>
  <c r="M20" i="9"/>
  <c r="L20" i="9"/>
  <c r="K20" i="9"/>
  <c r="J20" i="9"/>
  <c r="I20" i="9"/>
  <c r="H20" i="9"/>
  <c r="G20" i="9"/>
  <c r="F20" i="9"/>
  <c r="E20" i="9"/>
  <c r="D20"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N25" i="9" s="1"/>
  <c r="M6" i="9"/>
  <c r="M25" i="9" s="1"/>
  <c r="L6" i="9"/>
  <c r="L25" i="9" s="1"/>
  <c r="K6" i="9"/>
  <c r="J6" i="9"/>
  <c r="J25" i="9" s="1"/>
  <c r="I6" i="9"/>
  <c r="I25" i="9" s="1"/>
  <c r="H6" i="9"/>
  <c r="H25" i="9" s="1"/>
  <c r="G6" i="9"/>
  <c r="F6" i="9"/>
  <c r="F25" i="9" s="1"/>
  <c r="E6" i="9"/>
  <c r="E25" i="9" s="1"/>
  <c r="D6" i="9"/>
  <c r="D25" i="9" s="1"/>
  <c r="C6" i="9"/>
  <c r="N5" i="9"/>
  <c r="M5" i="9"/>
  <c r="L5" i="9"/>
  <c r="K5" i="9"/>
  <c r="J5" i="9"/>
  <c r="I5" i="9"/>
  <c r="H5" i="9"/>
  <c r="G5" i="9"/>
  <c r="F5" i="9"/>
  <c r="E5" i="9"/>
  <c r="D5" i="9"/>
  <c r="C5" i="9"/>
  <c r="N4" i="9"/>
  <c r="M4" i="9"/>
  <c r="L4" i="9"/>
  <c r="K4" i="9"/>
  <c r="J4" i="9"/>
  <c r="I4" i="9"/>
  <c r="H4" i="9"/>
  <c r="G4" i="9"/>
  <c r="F4" i="9"/>
  <c r="E4" i="9"/>
  <c r="D4" i="9"/>
  <c r="C4" i="9"/>
  <c r="A254" i="9"/>
  <c r="A253" i="9"/>
  <c r="A252" i="9"/>
  <c r="A251" i="9"/>
  <c r="A250" i="9"/>
  <c r="A249" i="9"/>
  <c r="A248" i="9"/>
  <c r="A247" i="9"/>
  <c r="A246" i="9"/>
  <c r="A245" i="9"/>
  <c r="A244" i="9"/>
  <c r="A243" i="9"/>
  <c r="A242" i="9"/>
  <c r="A241" i="9"/>
  <c r="A240" i="9"/>
  <c r="A239" i="9"/>
  <c r="A238" i="9"/>
  <c r="A237" i="9"/>
  <c r="A236" i="9"/>
  <c r="A235" i="9"/>
  <c r="A234" i="9"/>
  <c r="A233" i="9"/>
  <c r="A231" i="9"/>
  <c r="A230" i="9"/>
  <c r="A229" i="9"/>
  <c r="A228" i="9"/>
  <c r="A227" i="9"/>
  <c r="A226" i="9"/>
  <c r="A225" i="9"/>
  <c r="A224" i="9"/>
  <c r="A223" i="9"/>
  <c r="A222" i="9"/>
  <c r="A221" i="9"/>
  <c r="A220" i="9"/>
  <c r="A219" i="9"/>
  <c r="A218" i="9"/>
  <c r="A217" i="9"/>
  <c r="A216" i="9"/>
  <c r="A215" i="9"/>
  <c r="A214" i="9"/>
  <c r="A213" i="9"/>
  <c r="A212" i="9"/>
  <c r="A211" i="9"/>
  <c r="A210" i="9"/>
  <c r="P211" i="9" s="1"/>
  <c r="A208" i="9"/>
  <c r="A207" i="9"/>
  <c r="A206" i="9"/>
  <c r="A205" i="9"/>
  <c r="A204" i="9"/>
  <c r="A203" i="9"/>
  <c r="A202" i="9"/>
  <c r="A201" i="9"/>
  <c r="A200" i="9"/>
  <c r="A199" i="9"/>
  <c r="A198" i="9"/>
  <c r="A197" i="9"/>
  <c r="A196" i="9"/>
  <c r="A195" i="9"/>
  <c r="A194" i="9"/>
  <c r="A193" i="9"/>
  <c r="A192" i="9"/>
  <c r="A191" i="9"/>
  <c r="A190" i="9"/>
  <c r="A189" i="9"/>
  <c r="A188" i="9"/>
  <c r="A187" i="9"/>
  <c r="P208" i="9" s="1"/>
  <c r="A185" i="9"/>
  <c r="A184" i="9"/>
  <c r="A183" i="9"/>
  <c r="A182" i="9"/>
  <c r="A181" i="9"/>
  <c r="A180" i="9"/>
  <c r="A179" i="9"/>
  <c r="A178" i="9"/>
  <c r="A177" i="9"/>
  <c r="A176" i="9"/>
  <c r="A175" i="9"/>
  <c r="A174" i="9"/>
  <c r="A173" i="9"/>
  <c r="A172" i="9"/>
  <c r="A171" i="9"/>
  <c r="A170" i="9"/>
  <c r="A169" i="9"/>
  <c r="A168" i="9"/>
  <c r="A167" i="9"/>
  <c r="A166" i="9"/>
  <c r="A165" i="9"/>
  <c r="A164" i="9"/>
  <c r="A162" i="9"/>
  <c r="A161" i="9"/>
  <c r="A160" i="9"/>
  <c r="A159" i="9"/>
  <c r="A158" i="9"/>
  <c r="A157" i="9"/>
  <c r="A156" i="9"/>
  <c r="A155" i="9"/>
  <c r="A154" i="9"/>
  <c r="A153" i="9"/>
  <c r="A152" i="9"/>
  <c r="A151" i="9"/>
  <c r="A150" i="9"/>
  <c r="A149" i="9"/>
  <c r="A148" i="9"/>
  <c r="A147" i="9"/>
  <c r="A146" i="9"/>
  <c r="A145" i="9"/>
  <c r="A144" i="9"/>
  <c r="A143" i="9"/>
  <c r="A142" i="9"/>
  <c r="A141" i="9"/>
  <c r="P153" i="9" s="1"/>
  <c r="A139" i="9"/>
  <c r="A138" i="9"/>
  <c r="A137" i="9"/>
  <c r="A136" i="9"/>
  <c r="A135" i="9"/>
  <c r="A134" i="9"/>
  <c r="A133" i="9"/>
  <c r="A132" i="9"/>
  <c r="A131" i="9"/>
  <c r="A130" i="9"/>
  <c r="A129" i="9"/>
  <c r="A128" i="9"/>
  <c r="A127" i="9"/>
  <c r="A126" i="9"/>
  <c r="A125" i="9"/>
  <c r="A124" i="9"/>
  <c r="A123" i="9"/>
  <c r="A122" i="9"/>
  <c r="A121" i="9"/>
  <c r="A120" i="9"/>
  <c r="A119" i="9"/>
  <c r="A118" i="9"/>
  <c r="A116" i="9"/>
  <c r="A115" i="9"/>
  <c r="A114" i="9"/>
  <c r="A113" i="9"/>
  <c r="A112" i="9"/>
  <c r="A111" i="9"/>
  <c r="A110" i="9"/>
  <c r="A109" i="9"/>
  <c r="A108" i="9"/>
  <c r="A107" i="9"/>
  <c r="A106" i="9"/>
  <c r="A105" i="9"/>
  <c r="A104" i="9"/>
  <c r="A103" i="9"/>
  <c r="A102" i="9"/>
  <c r="A101" i="9"/>
  <c r="A100" i="9"/>
  <c r="A99" i="9"/>
  <c r="A98" i="9"/>
  <c r="A97" i="9"/>
  <c r="A96" i="9"/>
  <c r="A95" i="9"/>
  <c r="A93" i="9"/>
  <c r="A92" i="9"/>
  <c r="A91" i="9"/>
  <c r="A90" i="9"/>
  <c r="A89" i="9"/>
  <c r="A88" i="9"/>
  <c r="A87" i="9"/>
  <c r="A86" i="9"/>
  <c r="A85" i="9"/>
  <c r="A84" i="9"/>
  <c r="A83" i="9"/>
  <c r="A82" i="9"/>
  <c r="A81" i="9"/>
  <c r="A80" i="9"/>
  <c r="A79" i="9"/>
  <c r="A78" i="9"/>
  <c r="A77" i="9"/>
  <c r="A76" i="9"/>
  <c r="A75" i="9"/>
  <c r="A74" i="9"/>
  <c r="A73" i="9"/>
  <c r="A72" i="9"/>
  <c r="A70" i="9"/>
  <c r="A69" i="9"/>
  <c r="A68" i="9"/>
  <c r="A67" i="9"/>
  <c r="A66" i="9"/>
  <c r="A65" i="9"/>
  <c r="A64" i="9"/>
  <c r="A63" i="9"/>
  <c r="A62" i="9"/>
  <c r="A61" i="9"/>
  <c r="A60" i="9"/>
  <c r="A59" i="9"/>
  <c r="A58" i="9"/>
  <c r="A57" i="9"/>
  <c r="A56" i="9"/>
  <c r="A55" i="9"/>
  <c r="A54" i="9"/>
  <c r="A53" i="9"/>
  <c r="A52" i="9"/>
  <c r="A51" i="9"/>
  <c r="A50" i="9"/>
  <c r="A49" i="9"/>
  <c r="P71" i="9" s="1"/>
  <c r="A47" i="9"/>
  <c r="A46" i="9"/>
  <c r="A45" i="9"/>
  <c r="A44" i="9"/>
  <c r="A43" i="9"/>
  <c r="A42" i="9"/>
  <c r="A41" i="9"/>
  <c r="A40" i="9"/>
  <c r="A39" i="9"/>
  <c r="A38" i="9"/>
  <c r="A37" i="9"/>
  <c r="A36" i="9"/>
  <c r="A35" i="9"/>
  <c r="A34" i="9"/>
  <c r="A33" i="9"/>
  <c r="A32" i="9"/>
  <c r="A31" i="9"/>
  <c r="A30" i="9"/>
  <c r="A29" i="9"/>
  <c r="A28" i="9"/>
  <c r="A27" i="9"/>
  <c r="A26" i="9"/>
  <c r="P44" i="9" s="1"/>
  <c r="A24" i="9"/>
  <c r="A23" i="9"/>
  <c r="A22" i="9"/>
  <c r="A21" i="9"/>
  <c r="A20" i="9"/>
  <c r="A19" i="9"/>
  <c r="A18" i="9"/>
  <c r="A17" i="9"/>
  <c r="A16" i="9"/>
  <c r="A15" i="9"/>
  <c r="A14" i="9"/>
  <c r="A13" i="9"/>
  <c r="A12" i="9"/>
  <c r="A11" i="9"/>
  <c r="A10" i="9"/>
  <c r="A9" i="9"/>
  <c r="A8" i="9"/>
  <c r="A7" i="9"/>
  <c r="A6" i="9"/>
  <c r="A5" i="9"/>
  <c r="A4" i="9"/>
  <c r="A3" i="9"/>
  <c r="P13" i="9" s="1"/>
  <c r="C1" i="9"/>
  <c r="D1" i="9" s="1"/>
  <c r="E1" i="9" s="1"/>
  <c r="F1" i="9" s="1"/>
  <c r="G1" i="9" s="1"/>
  <c r="H1" i="9" s="1"/>
  <c r="I1" i="9" s="1"/>
  <c r="J1" i="9" s="1"/>
  <c r="K1" i="9" s="1"/>
  <c r="L1" i="9" s="1"/>
  <c r="M1" i="9" s="1"/>
  <c r="N1" i="9" s="1"/>
  <c r="N254" i="8"/>
  <c r="M254" i="8"/>
  <c r="L254" i="8"/>
  <c r="K254" i="8"/>
  <c r="J254" i="8"/>
  <c r="I254" i="8"/>
  <c r="H254" i="8"/>
  <c r="G254" i="8"/>
  <c r="F254" i="8"/>
  <c r="E254" i="8"/>
  <c r="D254" i="8"/>
  <c r="C254" i="8"/>
  <c r="N253" i="8"/>
  <c r="M253" i="8"/>
  <c r="L253" i="8"/>
  <c r="K253" i="8"/>
  <c r="J253" i="8"/>
  <c r="I253" i="8"/>
  <c r="H253" i="8"/>
  <c r="G253" i="8"/>
  <c r="F253" i="8"/>
  <c r="E253" i="8"/>
  <c r="D253" i="8"/>
  <c r="C253" i="8"/>
  <c r="N252" i="8"/>
  <c r="M252" i="8"/>
  <c r="L252" i="8"/>
  <c r="K252" i="8"/>
  <c r="J252" i="8"/>
  <c r="I252" i="8"/>
  <c r="H252" i="8"/>
  <c r="G252" i="8"/>
  <c r="F252" i="8"/>
  <c r="E252" i="8"/>
  <c r="D252" i="8"/>
  <c r="C252" i="8"/>
  <c r="N251" i="8"/>
  <c r="M251" i="8"/>
  <c r="L251" i="8"/>
  <c r="K251" i="8"/>
  <c r="J251" i="8"/>
  <c r="I251" i="8"/>
  <c r="H251" i="8"/>
  <c r="G251" i="8"/>
  <c r="F251" i="8"/>
  <c r="E251" i="8"/>
  <c r="D251" i="8"/>
  <c r="C251" i="8"/>
  <c r="N250" i="8"/>
  <c r="M250" i="8"/>
  <c r="L250" i="8"/>
  <c r="K250" i="8"/>
  <c r="J250" i="8"/>
  <c r="I250" i="8"/>
  <c r="H250" i="8"/>
  <c r="G250" i="8"/>
  <c r="F250" i="8"/>
  <c r="E250" i="8"/>
  <c r="D250" i="8"/>
  <c r="C250" i="8"/>
  <c r="N249" i="8"/>
  <c r="M249" i="8"/>
  <c r="L249" i="8"/>
  <c r="K249" i="8"/>
  <c r="J249" i="8"/>
  <c r="I249" i="8"/>
  <c r="H249" i="8"/>
  <c r="G249" i="8"/>
  <c r="F249" i="8"/>
  <c r="E249" i="8"/>
  <c r="D249" i="8"/>
  <c r="C249" i="8"/>
  <c r="N248" i="8"/>
  <c r="M248" i="8"/>
  <c r="L248" i="8"/>
  <c r="K248" i="8"/>
  <c r="J248" i="8"/>
  <c r="I248" i="8"/>
  <c r="H248" i="8"/>
  <c r="G248" i="8"/>
  <c r="F248" i="8"/>
  <c r="E248" i="8"/>
  <c r="D248" i="8"/>
  <c r="C248" i="8"/>
  <c r="N247" i="8"/>
  <c r="M247" i="8"/>
  <c r="L247" i="8"/>
  <c r="K247" i="8"/>
  <c r="J247" i="8"/>
  <c r="I247" i="8"/>
  <c r="H247" i="8"/>
  <c r="G247" i="8"/>
  <c r="F247" i="8"/>
  <c r="E247" i="8"/>
  <c r="D247" i="8"/>
  <c r="C247" i="8"/>
  <c r="N246" i="8"/>
  <c r="M246" i="8"/>
  <c r="L246" i="8"/>
  <c r="K246" i="8"/>
  <c r="J246" i="8"/>
  <c r="I246" i="8"/>
  <c r="H246" i="8"/>
  <c r="G246" i="8"/>
  <c r="F246" i="8"/>
  <c r="E246" i="8"/>
  <c r="D246" i="8"/>
  <c r="C246" i="8"/>
  <c r="N245" i="8"/>
  <c r="M245" i="8"/>
  <c r="L245" i="8"/>
  <c r="K245" i="8"/>
  <c r="J245" i="8"/>
  <c r="I245" i="8"/>
  <c r="H245" i="8"/>
  <c r="G245" i="8"/>
  <c r="F245" i="8"/>
  <c r="E245" i="8"/>
  <c r="D245" i="8"/>
  <c r="C245" i="8"/>
  <c r="N244" i="8"/>
  <c r="M244" i="8"/>
  <c r="L244" i="8"/>
  <c r="K244" i="8"/>
  <c r="J244" i="8"/>
  <c r="I244" i="8"/>
  <c r="H244" i="8"/>
  <c r="G244" i="8"/>
  <c r="F244" i="8"/>
  <c r="E244" i="8"/>
  <c r="D244" i="8"/>
  <c r="C244" i="8"/>
  <c r="N243" i="8"/>
  <c r="M243" i="8"/>
  <c r="L243" i="8"/>
  <c r="K243" i="8"/>
  <c r="J243" i="8"/>
  <c r="I243" i="8"/>
  <c r="H243" i="8"/>
  <c r="G243" i="8"/>
  <c r="F243" i="8"/>
  <c r="E243" i="8"/>
  <c r="D243" i="8"/>
  <c r="C243" i="8"/>
  <c r="N242" i="8"/>
  <c r="M242" i="8"/>
  <c r="L242" i="8"/>
  <c r="K242" i="8"/>
  <c r="J242" i="8"/>
  <c r="I242" i="8"/>
  <c r="H242" i="8"/>
  <c r="G242" i="8"/>
  <c r="F242" i="8"/>
  <c r="E242" i="8"/>
  <c r="D242" i="8"/>
  <c r="C242" i="8"/>
  <c r="N241" i="8"/>
  <c r="M241" i="8"/>
  <c r="L241" i="8"/>
  <c r="K241" i="8"/>
  <c r="J241" i="8"/>
  <c r="I241" i="8"/>
  <c r="H241" i="8"/>
  <c r="G241" i="8"/>
  <c r="F241" i="8"/>
  <c r="E241" i="8"/>
  <c r="D241" i="8"/>
  <c r="C241" i="8"/>
  <c r="N240" i="8"/>
  <c r="M240" i="8"/>
  <c r="L240" i="8"/>
  <c r="K240" i="8"/>
  <c r="J240" i="8"/>
  <c r="I240" i="8"/>
  <c r="H240" i="8"/>
  <c r="G240" i="8"/>
  <c r="F240" i="8"/>
  <c r="E240" i="8"/>
  <c r="D240" i="8"/>
  <c r="C240" i="8"/>
  <c r="N239" i="8"/>
  <c r="M239" i="8"/>
  <c r="L239" i="8"/>
  <c r="K239" i="8"/>
  <c r="J239" i="8"/>
  <c r="I239" i="8"/>
  <c r="H239" i="8"/>
  <c r="G239" i="8"/>
  <c r="F239" i="8"/>
  <c r="E239" i="8"/>
  <c r="D239" i="8"/>
  <c r="C239" i="8"/>
  <c r="N238" i="8"/>
  <c r="M238" i="8"/>
  <c r="L238" i="8"/>
  <c r="K238" i="8"/>
  <c r="J238" i="8"/>
  <c r="I238" i="8"/>
  <c r="H238" i="8"/>
  <c r="G238" i="8"/>
  <c r="F238" i="8"/>
  <c r="E238" i="8"/>
  <c r="D238" i="8"/>
  <c r="C238" i="8"/>
  <c r="N237" i="8"/>
  <c r="M237" i="8"/>
  <c r="L237" i="8"/>
  <c r="K237" i="8"/>
  <c r="J237" i="8"/>
  <c r="I237" i="8"/>
  <c r="H237" i="8"/>
  <c r="G237" i="8"/>
  <c r="F237" i="8"/>
  <c r="E237" i="8"/>
  <c r="D237" i="8"/>
  <c r="C237" i="8"/>
  <c r="N236" i="8"/>
  <c r="N255" i="8" s="1"/>
  <c r="M236" i="8"/>
  <c r="L236" i="8"/>
  <c r="K236" i="8"/>
  <c r="K255" i="8" s="1"/>
  <c r="J236" i="8"/>
  <c r="J255" i="8" s="1"/>
  <c r="I236" i="8"/>
  <c r="H236" i="8"/>
  <c r="H255" i="8" s="1"/>
  <c r="G236" i="8"/>
  <c r="G255" i="8" s="1"/>
  <c r="F236" i="8"/>
  <c r="F255" i="8" s="1"/>
  <c r="E236" i="8"/>
  <c r="D236" i="8"/>
  <c r="D255" i="8" s="1"/>
  <c r="C236" i="8"/>
  <c r="C255" i="8" s="1"/>
  <c r="N235" i="8"/>
  <c r="M235" i="8"/>
  <c r="L235" i="8"/>
  <c r="K235" i="8"/>
  <c r="J235" i="8"/>
  <c r="I235" i="8"/>
  <c r="H235" i="8"/>
  <c r="G235" i="8"/>
  <c r="F235" i="8"/>
  <c r="E235" i="8"/>
  <c r="D235" i="8"/>
  <c r="C235" i="8"/>
  <c r="N234" i="8"/>
  <c r="M234" i="8"/>
  <c r="L234" i="8"/>
  <c r="K234" i="8"/>
  <c r="J234" i="8"/>
  <c r="I234" i="8"/>
  <c r="H234" i="8"/>
  <c r="G234" i="8"/>
  <c r="F234" i="8"/>
  <c r="E234" i="8"/>
  <c r="D234" i="8"/>
  <c r="C234" i="8"/>
  <c r="A254" i="8"/>
  <c r="A253" i="8"/>
  <c r="A252" i="8"/>
  <c r="A251" i="8"/>
  <c r="A250" i="8"/>
  <c r="A249" i="8"/>
  <c r="A248" i="8"/>
  <c r="A247" i="8"/>
  <c r="A246" i="8"/>
  <c r="A245" i="8"/>
  <c r="A244" i="8"/>
  <c r="A243" i="8"/>
  <c r="A242" i="8"/>
  <c r="A241" i="8"/>
  <c r="A240" i="8"/>
  <c r="A239" i="8"/>
  <c r="A238" i="8"/>
  <c r="A237" i="8"/>
  <c r="L255" i="8"/>
  <c r="A236" i="8"/>
  <c r="A235" i="8"/>
  <c r="A234" i="8"/>
  <c r="A233" i="8"/>
  <c r="A231" i="8"/>
  <c r="A230" i="8"/>
  <c r="A229" i="8"/>
  <c r="A228" i="8"/>
  <c r="A227" i="8"/>
  <c r="A226" i="8"/>
  <c r="A225" i="8"/>
  <c r="A224" i="8"/>
  <c r="A223" i="8"/>
  <c r="A222" i="8"/>
  <c r="A221" i="8"/>
  <c r="A220" i="8"/>
  <c r="A219" i="8"/>
  <c r="A218" i="8"/>
  <c r="A217" i="8"/>
  <c r="A216" i="8"/>
  <c r="A215" i="8"/>
  <c r="A214" i="8"/>
  <c r="A213" i="8"/>
  <c r="A212" i="8"/>
  <c r="A211" i="8"/>
  <c r="A210" i="8"/>
  <c r="P232" i="8" s="1"/>
  <c r="A208" i="8"/>
  <c r="A207" i="8"/>
  <c r="A206" i="8"/>
  <c r="A205" i="8"/>
  <c r="A204" i="8"/>
  <c r="A203" i="8"/>
  <c r="A202" i="8"/>
  <c r="A201" i="8"/>
  <c r="A200" i="8"/>
  <c r="A199" i="8"/>
  <c r="A198" i="8"/>
  <c r="A197" i="8"/>
  <c r="A196" i="8"/>
  <c r="A195" i="8"/>
  <c r="A194" i="8"/>
  <c r="A193" i="8"/>
  <c r="A192" i="8"/>
  <c r="A191" i="8"/>
  <c r="A190" i="8"/>
  <c r="A189" i="8"/>
  <c r="A188" i="8"/>
  <c r="A187" i="8"/>
  <c r="P188" i="8" s="1"/>
  <c r="A185" i="8"/>
  <c r="A184" i="8"/>
  <c r="A183" i="8"/>
  <c r="A182" i="8"/>
  <c r="A181" i="8"/>
  <c r="A180" i="8"/>
  <c r="A179" i="8"/>
  <c r="A178" i="8"/>
  <c r="A177" i="8"/>
  <c r="A176" i="8"/>
  <c r="A175" i="8"/>
  <c r="A174" i="8"/>
  <c r="A173" i="8"/>
  <c r="A172" i="8"/>
  <c r="A171" i="8"/>
  <c r="A170" i="8"/>
  <c r="A169" i="8"/>
  <c r="A168" i="8"/>
  <c r="A167" i="8"/>
  <c r="A166" i="8"/>
  <c r="A165" i="8"/>
  <c r="A164" i="8"/>
  <c r="P186" i="8" s="1"/>
  <c r="A162" i="8"/>
  <c r="A161" i="8"/>
  <c r="A160" i="8"/>
  <c r="A159" i="8"/>
  <c r="A158" i="8"/>
  <c r="A157" i="8"/>
  <c r="A156" i="8"/>
  <c r="A155" i="8"/>
  <c r="A154" i="8"/>
  <c r="A153" i="8"/>
  <c r="A152" i="8"/>
  <c r="A151" i="8"/>
  <c r="A150" i="8"/>
  <c r="A149" i="8"/>
  <c r="A148" i="8"/>
  <c r="A147" i="8"/>
  <c r="A146" i="8"/>
  <c r="A145" i="8"/>
  <c r="A144" i="8"/>
  <c r="A143" i="8"/>
  <c r="A142" i="8"/>
  <c r="A141" i="8"/>
  <c r="P160" i="8" s="1"/>
  <c r="A139" i="8"/>
  <c r="A138" i="8"/>
  <c r="A137" i="8"/>
  <c r="A136" i="8"/>
  <c r="A135" i="8"/>
  <c r="A134" i="8"/>
  <c r="A133" i="8"/>
  <c r="A132" i="8"/>
  <c r="A131" i="8"/>
  <c r="A130" i="8"/>
  <c r="A129" i="8"/>
  <c r="A128" i="8"/>
  <c r="A127" i="8"/>
  <c r="A126" i="8"/>
  <c r="A125" i="8"/>
  <c r="A124" i="8"/>
  <c r="A123" i="8"/>
  <c r="A122" i="8"/>
  <c r="A121" i="8"/>
  <c r="A120" i="8"/>
  <c r="A119" i="8"/>
  <c r="A118" i="8"/>
  <c r="P138" i="8" s="1"/>
  <c r="A116" i="8"/>
  <c r="A115" i="8"/>
  <c r="A114" i="8"/>
  <c r="A113" i="8"/>
  <c r="A112" i="8"/>
  <c r="A111" i="8"/>
  <c r="A110" i="8"/>
  <c r="A109" i="8"/>
  <c r="A108" i="8"/>
  <c r="A107" i="8"/>
  <c r="A106" i="8"/>
  <c r="A105" i="8"/>
  <c r="A104" i="8"/>
  <c r="A103" i="8"/>
  <c r="A102" i="8"/>
  <c r="A101" i="8"/>
  <c r="A100" i="8"/>
  <c r="A99" i="8"/>
  <c r="A98" i="8"/>
  <c r="A97" i="8"/>
  <c r="A96" i="8"/>
  <c r="A95" i="8"/>
  <c r="A93" i="8"/>
  <c r="A92" i="8"/>
  <c r="A91" i="8"/>
  <c r="A90" i="8"/>
  <c r="A89" i="8"/>
  <c r="A88" i="8"/>
  <c r="A87" i="8"/>
  <c r="A86" i="8"/>
  <c r="A85" i="8"/>
  <c r="A84" i="8"/>
  <c r="A83" i="8"/>
  <c r="A82" i="8"/>
  <c r="A81" i="8"/>
  <c r="A80" i="8"/>
  <c r="A79" i="8"/>
  <c r="A78" i="8"/>
  <c r="A77" i="8"/>
  <c r="A76" i="8"/>
  <c r="A75" i="8"/>
  <c r="A74" i="8"/>
  <c r="A73" i="8"/>
  <c r="A72" i="8"/>
  <c r="P73" i="8" s="1"/>
  <c r="A70" i="8"/>
  <c r="A69" i="8"/>
  <c r="A68" i="8"/>
  <c r="A67" i="8"/>
  <c r="A66" i="8"/>
  <c r="A65" i="8"/>
  <c r="A64" i="8"/>
  <c r="A63" i="8"/>
  <c r="A62" i="8"/>
  <c r="A61" i="8"/>
  <c r="A60" i="8"/>
  <c r="A59" i="8"/>
  <c r="A58" i="8"/>
  <c r="A57" i="8"/>
  <c r="A56" i="8"/>
  <c r="A55" i="8"/>
  <c r="A54" i="8"/>
  <c r="A53" i="8"/>
  <c r="A52" i="8"/>
  <c r="A51" i="8"/>
  <c r="A50" i="8"/>
  <c r="A49" i="8"/>
  <c r="P71" i="8" s="1"/>
  <c r="A47" i="8"/>
  <c r="A46" i="8"/>
  <c r="A45" i="8"/>
  <c r="A44" i="8"/>
  <c r="A43" i="8"/>
  <c r="A42" i="8"/>
  <c r="A41" i="8"/>
  <c r="A40" i="8"/>
  <c r="A39" i="8"/>
  <c r="A38" i="8"/>
  <c r="A37" i="8"/>
  <c r="A36" i="8"/>
  <c r="A35" i="8"/>
  <c r="A34" i="8"/>
  <c r="A33" i="8"/>
  <c r="A32" i="8"/>
  <c r="A31" i="8"/>
  <c r="A30" i="8"/>
  <c r="A29" i="8"/>
  <c r="A28" i="8"/>
  <c r="A27" i="8"/>
  <c r="A26" i="8"/>
  <c r="P47" i="8" s="1"/>
  <c r="A24" i="8"/>
  <c r="A23" i="8"/>
  <c r="A22" i="8"/>
  <c r="A21" i="8"/>
  <c r="A20" i="8"/>
  <c r="A19" i="8"/>
  <c r="A18" i="8"/>
  <c r="A17" i="8"/>
  <c r="A16" i="8"/>
  <c r="A15" i="8"/>
  <c r="A14" i="8"/>
  <c r="A13" i="8"/>
  <c r="A12" i="8"/>
  <c r="A11" i="8"/>
  <c r="A10" i="8"/>
  <c r="A9" i="8"/>
  <c r="A8" i="8"/>
  <c r="A7" i="8"/>
  <c r="A6" i="8"/>
  <c r="A5" i="8"/>
  <c r="A4" i="8"/>
  <c r="A3" i="8"/>
  <c r="P8" i="8" s="1"/>
  <c r="C1" i="8"/>
  <c r="D1" i="8" s="1"/>
  <c r="E1" i="8" s="1"/>
  <c r="F1" i="8" s="1"/>
  <c r="G1" i="8" s="1"/>
  <c r="H1" i="8" s="1"/>
  <c r="I1" i="8" s="1"/>
  <c r="J1" i="8" s="1"/>
  <c r="K1" i="8" s="1"/>
  <c r="L1" i="8" s="1"/>
  <c r="M1" i="8" s="1"/>
  <c r="N1" i="8" s="1"/>
  <c r="A24" i="6"/>
  <c r="A23" i="6"/>
  <c r="A22" i="6"/>
  <c r="A21" i="6"/>
  <c r="A20" i="6"/>
  <c r="A19" i="6"/>
  <c r="A18" i="6"/>
  <c r="A17" i="6"/>
  <c r="A16" i="6"/>
  <c r="A15" i="6"/>
  <c r="A14" i="6"/>
  <c r="A13" i="6"/>
  <c r="A12" i="6"/>
  <c r="A11" i="6"/>
  <c r="A10" i="6"/>
  <c r="A9" i="6"/>
  <c r="A8" i="6"/>
  <c r="A7" i="6"/>
  <c r="A6" i="6"/>
  <c r="A5" i="6"/>
  <c r="A4" i="6"/>
  <c r="A47" i="6"/>
  <c r="A46" i="6"/>
  <c r="A45" i="6"/>
  <c r="A44" i="6"/>
  <c r="A43" i="6"/>
  <c r="A42" i="6"/>
  <c r="A41" i="6"/>
  <c r="A40" i="6"/>
  <c r="A39" i="6"/>
  <c r="A38" i="6"/>
  <c r="A37" i="6"/>
  <c r="A36" i="6"/>
  <c r="A35" i="6"/>
  <c r="A34" i="6"/>
  <c r="A33" i="6"/>
  <c r="A32" i="6"/>
  <c r="A31" i="6"/>
  <c r="A30" i="6"/>
  <c r="A29" i="6"/>
  <c r="A28" i="6"/>
  <c r="A27" i="6"/>
  <c r="A70" i="6"/>
  <c r="A69" i="6"/>
  <c r="A68" i="6"/>
  <c r="A67" i="6"/>
  <c r="A66" i="6"/>
  <c r="A65" i="6"/>
  <c r="A64" i="6"/>
  <c r="A63" i="6"/>
  <c r="A62" i="6"/>
  <c r="A61" i="6"/>
  <c r="A60" i="6"/>
  <c r="A59" i="6"/>
  <c r="A58" i="6"/>
  <c r="A57" i="6"/>
  <c r="A56" i="6"/>
  <c r="A55" i="6"/>
  <c r="A54" i="6"/>
  <c r="A53" i="6"/>
  <c r="A52" i="6"/>
  <c r="A51" i="6"/>
  <c r="A50" i="6"/>
  <c r="A93" i="6"/>
  <c r="A92" i="6"/>
  <c r="A91" i="6"/>
  <c r="A90" i="6"/>
  <c r="A89" i="6"/>
  <c r="A88" i="6"/>
  <c r="A87" i="6"/>
  <c r="A86" i="6"/>
  <c r="A85" i="6"/>
  <c r="A84" i="6"/>
  <c r="A83" i="6"/>
  <c r="A82" i="6"/>
  <c r="A81" i="6"/>
  <c r="A80" i="6"/>
  <c r="A79" i="6"/>
  <c r="A78" i="6"/>
  <c r="A77" i="6"/>
  <c r="A76" i="6"/>
  <c r="A75" i="6"/>
  <c r="A74" i="6"/>
  <c r="A73" i="6"/>
  <c r="A116" i="6"/>
  <c r="A115" i="6"/>
  <c r="A114" i="6"/>
  <c r="A113" i="6"/>
  <c r="A112" i="6"/>
  <c r="A111" i="6"/>
  <c r="A110" i="6"/>
  <c r="A109" i="6"/>
  <c r="A108" i="6"/>
  <c r="A107" i="6"/>
  <c r="A106" i="6"/>
  <c r="A105" i="6"/>
  <c r="A104" i="6"/>
  <c r="A103" i="6"/>
  <c r="A102" i="6"/>
  <c r="A101" i="6"/>
  <c r="A100" i="6"/>
  <c r="A99" i="6"/>
  <c r="A98" i="6"/>
  <c r="A97" i="6"/>
  <c r="A96" i="6"/>
  <c r="A139" i="6"/>
  <c r="A138" i="6"/>
  <c r="A137" i="6"/>
  <c r="A136" i="6"/>
  <c r="A135" i="6"/>
  <c r="A134" i="6"/>
  <c r="A133" i="6"/>
  <c r="A132" i="6"/>
  <c r="A131" i="6"/>
  <c r="A130" i="6"/>
  <c r="A129" i="6"/>
  <c r="A128" i="6"/>
  <c r="A127" i="6"/>
  <c r="A126" i="6"/>
  <c r="A125" i="6"/>
  <c r="A124" i="6"/>
  <c r="A123" i="6"/>
  <c r="A122" i="6"/>
  <c r="A121" i="6"/>
  <c r="A120" i="6"/>
  <c r="A119" i="6"/>
  <c r="A162" i="6"/>
  <c r="A161" i="6"/>
  <c r="A160" i="6"/>
  <c r="A159" i="6"/>
  <c r="A158" i="6"/>
  <c r="A157" i="6"/>
  <c r="A156" i="6"/>
  <c r="A155" i="6"/>
  <c r="A154" i="6"/>
  <c r="A153" i="6"/>
  <c r="A152" i="6"/>
  <c r="A151" i="6"/>
  <c r="A150" i="6"/>
  <c r="A149" i="6"/>
  <c r="A148" i="6"/>
  <c r="A147" i="6"/>
  <c r="A146" i="6"/>
  <c r="A145" i="6"/>
  <c r="A144" i="6"/>
  <c r="A143" i="6"/>
  <c r="A142" i="6"/>
  <c r="A185" i="6"/>
  <c r="A184" i="6"/>
  <c r="A183" i="6"/>
  <c r="A182" i="6"/>
  <c r="A181" i="6"/>
  <c r="A180" i="6"/>
  <c r="A179" i="6"/>
  <c r="A178" i="6"/>
  <c r="A177" i="6"/>
  <c r="A176" i="6"/>
  <c r="A175" i="6"/>
  <c r="A174" i="6"/>
  <c r="A173" i="6"/>
  <c r="A172" i="6"/>
  <c r="A171" i="6"/>
  <c r="A170" i="6"/>
  <c r="A169" i="6"/>
  <c r="A168" i="6"/>
  <c r="A167" i="6"/>
  <c r="A166" i="6"/>
  <c r="A165" i="6"/>
  <c r="A208" i="6"/>
  <c r="A207" i="6"/>
  <c r="A206" i="6"/>
  <c r="A205" i="6"/>
  <c r="A204" i="6"/>
  <c r="A203" i="6"/>
  <c r="A202" i="6"/>
  <c r="A201" i="6"/>
  <c r="A200" i="6"/>
  <c r="A199" i="6"/>
  <c r="A198" i="6"/>
  <c r="A197" i="6"/>
  <c r="A196" i="6"/>
  <c r="A195" i="6"/>
  <c r="A194" i="6"/>
  <c r="A193" i="6"/>
  <c r="A192" i="6"/>
  <c r="A191" i="6"/>
  <c r="A190" i="6"/>
  <c r="A189" i="6"/>
  <c r="A188" i="6"/>
  <c r="A254" i="6"/>
  <c r="A253" i="6"/>
  <c r="A252" i="6"/>
  <c r="A251" i="6"/>
  <c r="A250" i="6"/>
  <c r="A249" i="6"/>
  <c r="A248" i="6"/>
  <c r="A247" i="6"/>
  <c r="A246" i="6"/>
  <c r="A245" i="6"/>
  <c r="A244" i="6"/>
  <c r="A243" i="6"/>
  <c r="A242" i="6"/>
  <c r="A241" i="6"/>
  <c r="A240" i="6"/>
  <c r="A239" i="6"/>
  <c r="A238" i="6"/>
  <c r="A237" i="6"/>
  <c r="A236" i="6"/>
  <c r="A235" i="6"/>
  <c r="A234" i="6"/>
  <c r="A231" i="6"/>
  <c r="A230" i="6"/>
  <c r="A229" i="6"/>
  <c r="A228" i="6"/>
  <c r="A227" i="6"/>
  <c r="A226" i="6"/>
  <c r="A225" i="6"/>
  <c r="A224" i="6"/>
  <c r="A223" i="6"/>
  <c r="A222" i="6"/>
  <c r="A221" i="6"/>
  <c r="A220" i="6"/>
  <c r="A219" i="6"/>
  <c r="A218" i="6"/>
  <c r="A217" i="6"/>
  <c r="A216" i="6"/>
  <c r="A215" i="6"/>
  <c r="A214" i="6"/>
  <c r="A213" i="6"/>
  <c r="A212" i="6"/>
  <c r="N254" i="6"/>
  <c r="M254" i="6"/>
  <c r="L254" i="6"/>
  <c r="K254" i="6"/>
  <c r="J254" i="6"/>
  <c r="I254" i="6"/>
  <c r="H254" i="6"/>
  <c r="G254" i="6"/>
  <c r="F254" i="6"/>
  <c r="E254" i="6"/>
  <c r="D254" i="6"/>
  <c r="C254" i="6"/>
  <c r="N253" i="6"/>
  <c r="M253" i="6"/>
  <c r="L253" i="6"/>
  <c r="K253" i="6"/>
  <c r="J253" i="6"/>
  <c r="I253" i="6"/>
  <c r="H253" i="6"/>
  <c r="G253" i="6"/>
  <c r="F253" i="6"/>
  <c r="E253" i="6"/>
  <c r="D253" i="6"/>
  <c r="C253" i="6"/>
  <c r="N252" i="6"/>
  <c r="M252" i="6"/>
  <c r="L252" i="6"/>
  <c r="K252" i="6"/>
  <c r="J252" i="6"/>
  <c r="I252" i="6"/>
  <c r="H252" i="6"/>
  <c r="G252" i="6"/>
  <c r="F252" i="6"/>
  <c r="E252" i="6"/>
  <c r="D252" i="6"/>
  <c r="C252" i="6"/>
  <c r="N251" i="6"/>
  <c r="M251" i="6"/>
  <c r="L251" i="6"/>
  <c r="K251" i="6"/>
  <c r="J251" i="6"/>
  <c r="I251" i="6"/>
  <c r="H251" i="6"/>
  <c r="G251" i="6"/>
  <c r="F251" i="6"/>
  <c r="E251" i="6"/>
  <c r="D251" i="6"/>
  <c r="C251" i="6"/>
  <c r="N250" i="6"/>
  <c r="M250" i="6"/>
  <c r="L250" i="6"/>
  <c r="K250" i="6"/>
  <c r="J250" i="6"/>
  <c r="I250" i="6"/>
  <c r="H250" i="6"/>
  <c r="G250" i="6"/>
  <c r="F250" i="6"/>
  <c r="E250" i="6"/>
  <c r="D250" i="6"/>
  <c r="C250" i="6"/>
  <c r="N249" i="6"/>
  <c r="M249" i="6"/>
  <c r="L249" i="6"/>
  <c r="K249" i="6"/>
  <c r="J249" i="6"/>
  <c r="I249" i="6"/>
  <c r="H249" i="6"/>
  <c r="G249" i="6"/>
  <c r="F249" i="6"/>
  <c r="E249" i="6"/>
  <c r="D249" i="6"/>
  <c r="C249" i="6"/>
  <c r="N248" i="6"/>
  <c r="M248" i="6"/>
  <c r="L248" i="6"/>
  <c r="K248" i="6"/>
  <c r="J248" i="6"/>
  <c r="I248" i="6"/>
  <c r="H248" i="6"/>
  <c r="G248" i="6"/>
  <c r="F248" i="6"/>
  <c r="E248" i="6"/>
  <c r="D248" i="6"/>
  <c r="C248" i="6"/>
  <c r="N247" i="6"/>
  <c r="M247" i="6"/>
  <c r="L247" i="6"/>
  <c r="K247" i="6"/>
  <c r="J247" i="6"/>
  <c r="I247" i="6"/>
  <c r="H247" i="6"/>
  <c r="G247" i="6"/>
  <c r="F247" i="6"/>
  <c r="E247" i="6"/>
  <c r="D247" i="6"/>
  <c r="C247" i="6"/>
  <c r="N246" i="6"/>
  <c r="M246" i="6"/>
  <c r="L246" i="6"/>
  <c r="K246" i="6"/>
  <c r="J246" i="6"/>
  <c r="I246" i="6"/>
  <c r="H246" i="6"/>
  <c r="G246" i="6"/>
  <c r="F246" i="6"/>
  <c r="E246" i="6"/>
  <c r="D246" i="6"/>
  <c r="C246" i="6"/>
  <c r="N245" i="6"/>
  <c r="M245" i="6"/>
  <c r="L245" i="6"/>
  <c r="K245" i="6"/>
  <c r="J245" i="6"/>
  <c r="I245" i="6"/>
  <c r="H245" i="6"/>
  <c r="G245" i="6"/>
  <c r="F245" i="6"/>
  <c r="E245" i="6"/>
  <c r="D245" i="6"/>
  <c r="C245" i="6"/>
  <c r="N244" i="6"/>
  <c r="M244" i="6"/>
  <c r="L244" i="6"/>
  <c r="K244" i="6"/>
  <c r="J244" i="6"/>
  <c r="I244" i="6"/>
  <c r="H244" i="6"/>
  <c r="G244" i="6"/>
  <c r="F244" i="6"/>
  <c r="E244" i="6"/>
  <c r="D244" i="6"/>
  <c r="C244" i="6"/>
  <c r="N243" i="6"/>
  <c r="M243" i="6"/>
  <c r="L243" i="6"/>
  <c r="K243" i="6"/>
  <c r="J243" i="6"/>
  <c r="I243" i="6"/>
  <c r="H243" i="6"/>
  <c r="G243" i="6"/>
  <c r="F243" i="6"/>
  <c r="E243" i="6"/>
  <c r="D243" i="6"/>
  <c r="C243" i="6"/>
  <c r="N242" i="6"/>
  <c r="M242" i="6"/>
  <c r="L242" i="6"/>
  <c r="K242" i="6"/>
  <c r="J242" i="6"/>
  <c r="I242" i="6"/>
  <c r="H242" i="6"/>
  <c r="G242" i="6"/>
  <c r="F242" i="6"/>
  <c r="E242" i="6"/>
  <c r="D242" i="6"/>
  <c r="C242" i="6"/>
  <c r="N241" i="6"/>
  <c r="M241" i="6"/>
  <c r="L241" i="6"/>
  <c r="K241" i="6"/>
  <c r="J241" i="6"/>
  <c r="I241" i="6"/>
  <c r="H241" i="6"/>
  <c r="G241" i="6"/>
  <c r="F241" i="6"/>
  <c r="E241" i="6"/>
  <c r="D241" i="6"/>
  <c r="C241" i="6"/>
  <c r="N240" i="6"/>
  <c r="M240" i="6"/>
  <c r="L240" i="6"/>
  <c r="K240" i="6"/>
  <c r="J240" i="6"/>
  <c r="I240" i="6"/>
  <c r="H240" i="6"/>
  <c r="G240" i="6"/>
  <c r="F240" i="6"/>
  <c r="E240" i="6"/>
  <c r="D240" i="6"/>
  <c r="C240" i="6"/>
  <c r="N239" i="6"/>
  <c r="M239" i="6"/>
  <c r="L239" i="6"/>
  <c r="K239" i="6"/>
  <c r="J239" i="6"/>
  <c r="I239" i="6"/>
  <c r="H239" i="6"/>
  <c r="G239" i="6"/>
  <c r="F239" i="6"/>
  <c r="E239" i="6"/>
  <c r="D239" i="6"/>
  <c r="C239" i="6"/>
  <c r="N238" i="6"/>
  <c r="M238" i="6"/>
  <c r="L238" i="6"/>
  <c r="K238" i="6"/>
  <c r="J238" i="6"/>
  <c r="I238" i="6"/>
  <c r="H238" i="6"/>
  <c r="G238" i="6"/>
  <c r="F238" i="6"/>
  <c r="E238" i="6"/>
  <c r="D238" i="6"/>
  <c r="C238" i="6"/>
  <c r="N237" i="6"/>
  <c r="M237" i="6"/>
  <c r="L237" i="6"/>
  <c r="K237" i="6"/>
  <c r="J237" i="6"/>
  <c r="I237" i="6"/>
  <c r="H237" i="6"/>
  <c r="G237" i="6"/>
  <c r="F237" i="6"/>
  <c r="E237" i="6"/>
  <c r="D237" i="6"/>
  <c r="C237" i="6"/>
  <c r="N236" i="6"/>
  <c r="N255" i="6" s="1"/>
  <c r="M236" i="6"/>
  <c r="L236" i="6"/>
  <c r="K236" i="6"/>
  <c r="K255" i="6" s="1"/>
  <c r="J236" i="6"/>
  <c r="I236" i="6"/>
  <c r="H236" i="6"/>
  <c r="G236" i="6"/>
  <c r="G255" i="6" s="1"/>
  <c r="F236" i="6"/>
  <c r="F255" i="6" s="1"/>
  <c r="E236" i="6"/>
  <c r="D236" i="6"/>
  <c r="C236" i="6"/>
  <c r="C255" i="6" s="1"/>
  <c r="N235" i="6"/>
  <c r="M235" i="6"/>
  <c r="L235" i="6"/>
  <c r="K235" i="6"/>
  <c r="J235" i="6"/>
  <c r="I235" i="6"/>
  <c r="H235" i="6"/>
  <c r="G235" i="6"/>
  <c r="F235" i="6"/>
  <c r="E235" i="6"/>
  <c r="D235" i="6"/>
  <c r="C235" i="6"/>
  <c r="N234" i="6"/>
  <c r="M234" i="6"/>
  <c r="L234" i="6"/>
  <c r="K234" i="6"/>
  <c r="J234" i="6"/>
  <c r="I234" i="6"/>
  <c r="H234" i="6"/>
  <c r="G234" i="6"/>
  <c r="F234" i="6"/>
  <c r="E234" i="6"/>
  <c r="D234" i="6"/>
  <c r="C234" i="6"/>
  <c r="A233" i="6"/>
  <c r="P249" i="6" s="1"/>
  <c r="N231" i="6"/>
  <c r="M231" i="6"/>
  <c r="L231" i="6"/>
  <c r="K231" i="6"/>
  <c r="J231" i="6"/>
  <c r="I231" i="6"/>
  <c r="H231" i="6"/>
  <c r="G231" i="6"/>
  <c r="F231" i="6"/>
  <c r="E231" i="6"/>
  <c r="D231" i="6"/>
  <c r="C231" i="6"/>
  <c r="N230" i="6"/>
  <c r="M230" i="6"/>
  <c r="L230" i="6"/>
  <c r="K230" i="6"/>
  <c r="J230" i="6"/>
  <c r="I230" i="6"/>
  <c r="H230" i="6"/>
  <c r="G230" i="6"/>
  <c r="F230" i="6"/>
  <c r="E230" i="6"/>
  <c r="D230" i="6"/>
  <c r="C230" i="6"/>
  <c r="N229" i="6"/>
  <c r="M229" i="6"/>
  <c r="L229" i="6"/>
  <c r="K229" i="6"/>
  <c r="J229" i="6"/>
  <c r="I229" i="6"/>
  <c r="H229" i="6"/>
  <c r="G229" i="6"/>
  <c r="F229" i="6"/>
  <c r="E229" i="6"/>
  <c r="D229" i="6"/>
  <c r="C229" i="6"/>
  <c r="N228" i="6"/>
  <c r="M228" i="6"/>
  <c r="L228" i="6"/>
  <c r="K228" i="6"/>
  <c r="J228" i="6"/>
  <c r="I228" i="6"/>
  <c r="H228" i="6"/>
  <c r="G228" i="6"/>
  <c r="F228" i="6"/>
  <c r="E228" i="6"/>
  <c r="D228" i="6"/>
  <c r="C228" i="6"/>
  <c r="N227" i="6"/>
  <c r="M227" i="6"/>
  <c r="L227" i="6"/>
  <c r="K227" i="6"/>
  <c r="J227" i="6"/>
  <c r="I227" i="6"/>
  <c r="H227" i="6"/>
  <c r="G227" i="6"/>
  <c r="F227" i="6"/>
  <c r="E227" i="6"/>
  <c r="D227" i="6"/>
  <c r="C227" i="6"/>
  <c r="N226" i="6"/>
  <c r="M226" i="6"/>
  <c r="L226" i="6"/>
  <c r="K226" i="6"/>
  <c r="J226" i="6"/>
  <c r="I226" i="6"/>
  <c r="H226" i="6"/>
  <c r="G226" i="6"/>
  <c r="F226" i="6"/>
  <c r="E226" i="6"/>
  <c r="D226" i="6"/>
  <c r="C226" i="6"/>
  <c r="N225" i="6"/>
  <c r="M225" i="6"/>
  <c r="L225" i="6"/>
  <c r="K225" i="6"/>
  <c r="J225" i="6"/>
  <c r="I225" i="6"/>
  <c r="H225" i="6"/>
  <c r="G225" i="6"/>
  <c r="F225" i="6"/>
  <c r="E225" i="6"/>
  <c r="D225" i="6"/>
  <c r="C225" i="6"/>
  <c r="N224" i="6"/>
  <c r="M224" i="6"/>
  <c r="L224" i="6"/>
  <c r="K224" i="6"/>
  <c r="J224" i="6"/>
  <c r="I224" i="6"/>
  <c r="H224" i="6"/>
  <c r="G224" i="6"/>
  <c r="F224" i="6"/>
  <c r="E224" i="6"/>
  <c r="D224" i="6"/>
  <c r="C224" i="6"/>
  <c r="N223" i="6"/>
  <c r="M223" i="6"/>
  <c r="L223" i="6"/>
  <c r="K223" i="6"/>
  <c r="J223" i="6"/>
  <c r="I223" i="6"/>
  <c r="H223" i="6"/>
  <c r="G223" i="6"/>
  <c r="F223" i="6"/>
  <c r="E223" i="6"/>
  <c r="D223" i="6"/>
  <c r="C223" i="6"/>
  <c r="N222" i="6"/>
  <c r="M222" i="6"/>
  <c r="L222" i="6"/>
  <c r="K222" i="6"/>
  <c r="J222" i="6"/>
  <c r="I222" i="6"/>
  <c r="H222" i="6"/>
  <c r="G222" i="6"/>
  <c r="F222" i="6"/>
  <c r="E222" i="6"/>
  <c r="D222" i="6"/>
  <c r="C222" i="6"/>
  <c r="N221" i="6"/>
  <c r="M221" i="6"/>
  <c r="L221" i="6"/>
  <c r="K221" i="6"/>
  <c r="J221" i="6"/>
  <c r="I221" i="6"/>
  <c r="H221" i="6"/>
  <c r="G221" i="6"/>
  <c r="F221" i="6"/>
  <c r="E221" i="6"/>
  <c r="D221" i="6"/>
  <c r="C221" i="6"/>
  <c r="N220" i="6"/>
  <c r="M220" i="6"/>
  <c r="L220" i="6"/>
  <c r="K220" i="6"/>
  <c r="J220" i="6"/>
  <c r="I220" i="6"/>
  <c r="H220" i="6"/>
  <c r="G220" i="6"/>
  <c r="F220" i="6"/>
  <c r="E220" i="6"/>
  <c r="D220" i="6"/>
  <c r="C220" i="6"/>
  <c r="N219" i="6"/>
  <c r="M219" i="6"/>
  <c r="L219" i="6"/>
  <c r="K219" i="6"/>
  <c r="J219" i="6"/>
  <c r="I219" i="6"/>
  <c r="H219" i="6"/>
  <c r="G219" i="6"/>
  <c r="F219" i="6"/>
  <c r="E219" i="6"/>
  <c r="D219" i="6"/>
  <c r="C219" i="6"/>
  <c r="N218" i="6"/>
  <c r="M218" i="6"/>
  <c r="L218" i="6"/>
  <c r="K218" i="6"/>
  <c r="J218" i="6"/>
  <c r="I218" i="6"/>
  <c r="H218" i="6"/>
  <c r="G218" i="6"/>
  <c r="F218" i="6"/>
  <c r="E218" i="6"/>
  <c r="D218" i="6"/>
  <c r="C218" i="6"/>
  <c r="N217" i="6"/>
  <c r="M217" i="6"/>
  <c r="L217" i="6"/>
  <c r="K217" i="6"/>
  <c r="J217" i="6"/>
  <c r="I217" i="6"/>
  <c r="H217" i="6"/>
  <c r="G217" i="6"/>
  <c r="F217" i="6"/>
  <c r="E217" i="6"/>
  <c r="D217" i="6"/>
  <c r="C217" i="6"/>
  <c r="N216" i="6"/>
  <c r="M216" i="6"/>
  <c r="L216" i="6"/>
  <c r="K216" i="6"/>
  <c r="J216" i="6"/>
  <c r="I216" i="6"/>
  <c r="H216" i="6"/>
  <c r="G216" i="6"/>
  <c r="F216" i="6"/>
  <c r="E216" i="6"/>
  <c r="D216" i="6"/>
  <c r="C216" i="6"/>
  <c r="N215" i="6"/>
  <c r="M215" i="6"/>
  <c r="L215" i="6"/>
  <c r="K215" i="6"/>
  <c r="J215" i="6"/>
  <c r="I215" i="6"/>
  <c r="H215" i="6"/>
  <c r="G215" i="6"/>
  <c r="F215" i="6"/>
  <c r="E215" i="6"/>
  <c r="D215" i="6"/>
  <c r="C215" i="6"/>
  <c r="N214" i="6"/>
  <c r="M214" i="6"/>
  <c r="L214" i="6"/>
  <c r="K214" i="6"/>
  <c r="J214" i="6"/>
  <c r="I214" i="6"/>
  <c r="H214" i="6"/>
  <c r="G214" i="6"/>
  <c r="F214" i="6"/>
  <c r="E214" i="6"/>
  <c r="D214" i="6"/>
  <c r="C214" i="6"/>
  <c r="N213" i="6"/>
  <c r="N232" i="6" s="1"/>
  <c r="M213" i="6"/>
  <c r="L213" i="6"/>
  <c r="K213" i="6"/>
  <c r="K232" i="6" s="1"/>
  <c r="J213" i="6"/>
  <c r="J232" i="6" s="1"/>
  <c r="I213" i="6"/>
  <c r="H213" i="6"/>
  <c r="G213" i="6"/>
  <c r="G232" i="6" s="1"/>
  <c r="F213" i="6"/>
  <c r="E213" i="6"/>
  <c r="D213" i="6"/>
  <c r="C213" i="6"/>
  <c r="N212" i="6"/>
  <c r="M212" i="6"/>
  <c r="L212" i="6"/>
  <c r="K212" i="6"/>
  <c r="J212" i="6"/>
  <c r="I212" i="6"/>
  <c r="H212" i="6"/>
  <c r="G212" i="6"/>
  <c r="F212" i="6"/>
  <c r="E212" i="6"/>
  <c r="D212" i="6"/>
  <c r="C212" i="6"/>
  <c r="N211" i="6"/>
  <c r="M211" i="6"/>
  <c r="L211" i="6"/>
  <c r="K211" i="6"/>
  <c r="J211" i="6"/>
  <c r="I211" i="6"/>
  <c r="H211" i="6"/>
  <c r="G211" i="6"/>
  <c r="F211" i="6"/>
  <c r="E211" i="6"/>
  <c r="D211" i="6"/>
  <c r="C211" i="6"/>
  <c r="A211" i="6"/>
  <c r="A210" i="6"/>
  <c r="N208" i="6"/>
  <c r="M208" i="6"/>
  <c r="L208" i="6"/>
  <c r="K208" i="6"/>
  <c r="J208" i="6"/>
  <c r="I208" i="6"/>
  <c r="H208" i="6"/>
  <c r="G208" i="6"/>
  <c r="F208" i="6"/>
  <c r="E208" i="6"/>
  <c r="D208" i="6"/>
  <c r="C208" i="6"/>
  <c r="N207" i="6"/>
  <c r="M207" i="6"/>
  <c r="L207" i="6"/>
  <c r="K207" i="6"/>
  <c r="J207" i="6"/>
  <c r="I207" i="6"/>
  <c r="H207" i="6"/>
  <c r="G207" i="6"/>
  <c r="F207" i="6"/>
  <c r="E207" i="6"/>
  <c r="D207" i="6"/>
  <c r="C207" i="6"/>
  <c r="N206" i="6"/>
  <c r="M206" i="6"/>
  <c r="L206" i="6"/>
  <c r="K206" i="6"/>
  <c r="J206" i="6"/>
  <c r="I206" i="6"/>
  <c r="H206" i="6"/>
  <c r="G206" i="6"/>
  <c r="F206" i="6"/>
  <c r="E206" i="6"/>
  <c r="D206" i="6"/>
  <c r="C206" i="6"/>
  <c r="N205" i="6"/>
  <c r="M205" i="6"/>
  <c r="L205" i="6"/>
  <c r="K205" i="6"/>
  <c r="J205" i="6"/>
  <c r="I205" i="6"/>
  <c r="H205" i="6"/>
  <c r="G205" i="6"/>
  <c r="F205" i="6"/>
  <c r="E205" i="6"/>
  <c r="D205" i="6"/>
  <c r="C205" i="6"/>
  <c r="N204" i="6"/>
  <c r="M204" i="6"/>
  <c r="L204" i="6"/>
  <c r="K204" i="6"/>
  <c r="J204" i="6"/>
  <c r="I204" i="6"/>
  <c r="H204" i="6"/>
  <c r="G204" i="6"/>
  <c r="F204" i="6"/>
  <c r="E204" i="6"/>
  <c r="D204" i="6"/>
  <c r="C204" i="6"/>
  <c r="N203" i="6"/>
  <c r="M203" i="6"/>
  <c r="L203" i="6"/>
  <c r="K203" i="6"/>
  <c r="J203" i="6"/>
  <c r="I203" i="6"/>
  <c r="H203" i="6"/>
  <c r="G203" i="6"/>
  <c r="F203" i="6"/>
  <c r="E203" i="6"/>
  <c r="D203" i="6"/>
  <c r="C203" i="6"/>
  <c r="N202" i="6"/>
  <c r="M202" i="6"/>
  <c r="L202" i="6"/>
  <c r="K202" i="6"/>
  <c r="J202" i="6"/>
  <c r="I202" i="6"/>
  <c r="H202" i="6"/>
  <c r="G202" i="6"/>
  <c r="F202" i="6"/>
  <c r="E202" i="6"/>
  <c r="D202" i="6"/>
  <c r="C202" i="6"/>
  <c r="N201" i="6"/>
  <c r="M201" i="6"/>
  <c r="L201" i="6"/>
  <c r="K201" i="6"/>
  <c r="J201" i="6"/>
  <c r="I201" i="6"/>
  <c r="H201" i="6"/>
  <c r="G201" i="6"/>
  <c r="F201" i="6"/>
  <c r="E201" i="6"/>
  <c r="D201" i="6"/>
  <c r="C201" i="6"/>
  <c r="N200" i="6"/>
  <c r="M200" i="6"/>
  <c r="L200" i="6"/>
  <c r="K200" i="6"/>
  <c r="J200" i="6"/>
  <c r="I200" i="6"/>
  <c r="H200" i="6"/>
  <c r="G200" i="6"/>
  <c r="F200" i="6"/>
  <c r="E200" i="6"/>
  <c r="D200" i="6"/>
  <c r="C200" i="6"/>
  <c r="N199" i="6"/>
  <c r="M199" i="6"/>
  <c r="L199" i="6"/>
  <c r="K199" i="6"/>
  <c r="J199" i="6"/>
  <c r="I199" i="6"/>
  <c r="H199" i="6"/>
  <c r="G199" i="6"/>
  <c r="F199" i="6"/>
  <c r="E199" i="6"/>
  <c r="D199" i="6"/>
  <c r="C199" i="6"/>
  <c r="N198" i="6"/>
  <c r="M198" i="6"/>
  <c r="L198" i="6"/>
  <c r="K198" i="6"/>
  <c r="J198" i="6"/>
  <c r="I198" i="6"/>
  <c r="H198" i="6"/>
  <c r="G198" i="6"/>
  <c r="F198" i="6"/>
  <c r="E198" i="6"/>
  <c r="D198" i="6"/>
  <c r="C198" i="6"/>
  <c r="N197" i="6"/>
  <c r="M197" i="6"/>
  <c r="L197" i="6"/>
  <c r="K197" i="6"/>
  <c r="J197" i="6"/>
  <c r="I197" i="6"/>
  <c r="H197" i="6"/>
  <c r="G197" i="6"/>
  <c r="F197" i="6"/>
  <c r="E197" i="6"/>
  <c r="D197" i="6"/>
  <c r="C197" i="6"/>
  <c r="N196" i="6"/>
  <c r="M196" i="6"/>
  <c r="L196" i="6"/>
  <c r="K196" i="6"/>
  <c r="J196" i="6"/>
  <c r="I196" i="6"/>
  <c r="H196" i="6"/>
  <c r="G196" i="6"/>
  <c r="F196" i="6"/>
  <c r="E196" i="6"/>
  <c r="D196" i="6"/>
  <c r="C196" i="6"/>
  <c r="N195" i="6"/>
  <c r="M195" i="6"/>
  <c r="L195" i="6"/>
  <c r="K195" i="6"/>
  <c r="J195" i="6"/>
  <c r="I195" i="6"/>
  <c r="H195" i="6"/>
  <c r="G195" i="6"/>
  <c r="F195" i="6"/>
  <c r="E195" i="6"/>
  <c r="D195" i="6"/>
  <c r="C195" i="6"/>
  <c r="N194" i="6"/>
  <c r="M194" i="6"/>
  <c r="L194" i="6"/>
  <c r="K194" i="6"/>
  <c r="J194" i="6"/>
  <c r="I194" i="6"/>
  <c r="H194" i="6"/>
  <c r="G194" i="6"/>
  <c r="F194" i="6"/>
  <c r="E194" i="6"/>
  <c r="D194" i="6"/>
  <c r="C194" i="6"/>
  <c r="N193" i="6"/>
  <c r="M193" i="6"/>
  <c r="L193" i="6"/>
  <c r="K193" i="6"/>
  <c r="J193" i="6"/>
  <c r="I193" i="6"/>
  <c r="H193" i="6"/>
  <c r="G193" i="6"/>
  <c r="F193" i="6"/>
  <c r="E193" i="6"/>
  <c r="D193" i="6"/>
  <c r="C193" i="6"/>
  <c r="N192" i="6"/>
  <c r="M192" i="6"/>
  <c r="L192" i="6"/>
  <c r="K192" i="6"/>
  <c r="J192" i="6"/>
  <c r="I192" i="6"/>
  <c r="H192" i="6"/>
  <c r="G192" i="6"/>
  <c r="F192" i="6"/>
  <c r="E192" i="6"/>
  <c r="D192" i="6"/>
  <c r="C192" i="6"/>
  <c r="N191" i="6"/>
  <c r="M191" i="6"/>
  <c r="L191" i="6"/>
  <c r="K191" i="6"/>
  <c r="J191" i="6"/>
  <c r="I191" i="6"/>
  <c r="H191" i="6"/>
  <c r="G191" i="6"/>
  <c r="F191" i="6"/>
  <c r="E191" i="6"/>
  <c r="D191" i="6"/>
  <c r="C191" i="6"/>
  <c r="N190" i="6"/>
  <c r="N209" i="6" s="1"/>
  <c r="M190" i="6"/>
  <c r="L190" i="6"/>
  <c r="K190" i="6"/>
  <c r="K209" i="6" s="1"/>
  <c r="J190" i="6"/>
  <c r="J209" i="6" s="1"/>
  <c r="I190" i="6"/>
  <c r="H190" i="6"/>
  <c r="G190" i="6"/>
  <c r="G209" i="6" s="1"/>
  <c r="F190" i="6"/>
  <c r="F209" i="6" s="1"/>
  <c r="E190" i="6"/>
  <c r="D190" i="6"/>
  <c r="C190" i="6"/>
  <c r="C209" i="6" s="1"/>
  <c r="N189" i="6"/>
  <c r="M189" i="6"/>
  <c r="L189" i="6"/>
  <c r="K189" i="6"/>
  <c r="J189" i="6"/>
  <c r="I189" i="6"/>
  <c r="H189" i="6"/>
  <c r="G189" i="6"/>
  <c r="F189" i="6"/>
  <c r="E189" i="6"/>
  <c r="D189" i="6"/>
  <c r="C189" i="6"/>
  <c r="N188" i="6"/>
  <c r="M188" i="6"/>
  <c r="L188" i="6"/>
  <c r="K188" i="6"/>
  <c r="J188" i="6"/>
  <c r="I188" i="6"/>
  <c r="H188" i="6"/>
  <c r="G188" i="6"/>
  <c r="F188" i="6"/>
  <c r="E188" i="6"/>
  <c r="D188" i="6"/>
  <c r="C188" i="6"/>
  <c r="A187" i="6"/>
  <c r="P203" i="6" s="1"/>
  <c r="N185" i="6"/>
  <c r="M185" i="6"/>
  <c r="L185" i="6"/>
  <c r="K185" i="6"/>
  <c r="J185" i="6"/>
  <c r="I185" i="6"/>
  <c r="H185" i="6"/>
  <c r="G185" i="6"/>
  <c r="F185" i="6"/>
  <c r="E185" i="6"/>
  <c r="D185" i="6"/>
  <c r="C185" i="6"/>
  <c r="N184" i="6"/>
  <c r="M184" i="6"/>
  <c r="L184" i="6"/>
  <c r="K184" i="6"/>
  <c r="J184" i="6"/>
  <c r="I184" i="6"/>
  <c r="H184" i="6"/>
  <c r="G184" i="6"/>
  <c r="F184" i="6"/>
  <c r="E184" i="6"/>
  <c r="D184" i="6"/>
  <c r="C184" i="6"/>
  <c r="N183" i="6"/>
  <c r="M183" i="6"/>
  <c r="L183" i="6"/>
  <c r="K183" i="6"/>
  <c r="J183" i="6"/>
  <c r="I183" i="6"/>
  <c r="H183" i="6"/>
  <c r="G183" i="6"/>
  <c r="F183" i="6"/>
  <c r="E183" i="6"/>
  <c r="D183" i="6"/>
  <c r="C183" i="6"/>
  <c r="N182" i="6"/>
  <c r="M182" i="6"/>
  <c r="L182" i="6"/>
  <c r="K182" i="6"/>
  <c r="J182" i="6"/>
  <c r="I182" i="6"/>
  <c r="H182" i="6"/>
  <c r="G182" i="6"/>
  <c r="F182" i="6"/>
  <c r="E182" i="6"/>
  <c r="D182" i="6"/>
  <c r="C182" i="6"/>
  <c r="N181" i="6"/>
  <c r="M181" i="6"/>
  <c r="L181" i="6"/>
  <c r="K181" i="6"/>
  <c r="J181" i="6"/>
  <c r="I181" i="6"/>
  <c r="H181" i="6"/>
  <c r="G181" i="6"/>
  <c r="F181" i="6"/>
  <c r="E181" i="6"/>
  <c r="D181" i="6"/>
  <c r="C181" i="6"/>
  <c r="N180" i="6"/>
  <c r="M180" i="6"/>
  <c r="L180" i="6"/>
  <c r="K180" i="6"/>
  <c r="J180" i="6"/>
  <c r="I180" i="6"/>
  <c r="H180" i="6"/>
  <c r="G180" i="6"/>
  <c r="F180" i="6"/>
  <c r="E180" i="6"/>
  <c r="D180" i="6"/>
  <c r="C180" i="6"/>
  <c r="N179" i="6"/>
  <c r="M179" i="6"/>
  <c r="L179" i="6"/>
  <c r="K179" i="6"/>
  <c r="J179" i="6"/>
  <c r="I179" i="6"/>
  <c r="H179" i="6"/>
  <c r="G179" i="6"/>
  <c r="F179" i="6"/>
  <c r="E179" i="6"/>
  <c r="D179" i="6"/>
  <c r="C179" i="6"/>
  <c r="N178" i="6"/>
  <c r="M178" i="6"/>
  <c r="L178" i="6"/>
  <c r="K178" i="6"/>
  <c r="J178" i="6"/>
  <c r="I178" i="6"/>
  <c r="H178" i="6"/>
  <c r="G178" i="6"/>
  <c r="F178" i="6"/>
  <c r="E178" i="6"/>
  <c r="D178" i="6"/>
  <c r="C178" i="6"/>
  <c r="N177" i="6"/>
  <c r="M177" i="6"/>
  <c r="L177" i="6"/>
  <c r="K177" i="6"/>
  <c r="J177" i="6"/>
  <c r="I177" i="6"/>
  <c r="H177" i="6"/>
  <c r="G177" i="6"/>
  <c r="F177" i="6"/>
  <c r="E177" i="6"/>
  <c r="D177" i="6"/>
  <c r="C177" i="6"/>
  <c r="N176" i="6"/>
  <c r="M176" i="6"/>
  <c r="L176" i="6"/>
  <c r="K176" i="6"/>
  <c r="J176" i="6"/>
  <c r="I176" i="6"/>
  <c r="H176" i="6"/>
  <c r="G176" i="6"/>
  <c r="F176" i="6"/>
  <c r="E176" i="6"/>
  <c r="D176" i="6"/>
  <c r="C176" i="6"/>
  <c r="N175" i="6"/>
  <c r="M175" i="6"/>
  <c r="L175" i="6"/>
  <c r="K175" i="6"/>
  <c r="J175" i="6"/>
  <c r="I175" i="6"/>
  <c r="H175" i="6"/>
  <c r="G175" i="6"/>
  <c r="F175" i="6"/>
  <c r="E175" i="6"/>
  <c r="D175" i="6"/>
  <c r="C175" i="6"/>
  <c r="N174" i="6"/>
  <c r="M174" i="6"/>
  <c r="L174" i="6"/>
  <c r="K174" i="6"/>
  <c r="J174" i="6"/>
  <c r="I174" i="6"/>
  <c r="H174" i="6"/>
  <c r="G174" i="6"/>
  <c r="F174" i="6"/>
  <c r="E174" i="6"/>
  <c r="D174" i="6"/>
  <c r="C174" i="6"/>
  <c r="N173" i="6"/>
  <c r="M173" i="6"/>
  <c r="L173" i="6"/>
  <c r="K173" i="6"/>
  <c r="J173" i="6"/>
  <c r="I173" i="6"/>
  <c r="H173" i="6"/>
  <c r="G173" i="6"/>
  <c r="F173" i="6"/>
  <c r="E173" i="6"/>
  <c r="D173" i="6"/>
  <c r="C173" i="6"/>
  <c r="N172" i="6"/>
  <c r="M172" i="6"/>
  <c r="L172" i="6"/>
  <c r="K172" i="6"/>
  <c r="J172" i="6"/>
  <c r="I172" i="6"/>
  <c r="H172" i="6"/>
  <c r="G172" i="6"/>
  <c r="F172" i="6"/>
  <c r="E172" i="6"/>
  <c r="D172" i="6"/>
  <c r="C172" i="6"/>
  <c r="N171" i="6"/>
  <c r="M171" i="6"/>
  <c r="L171" i="6"/>
  <c r="K171" i="6"/>
  <c r="J171" i="6"/>
  <c r="I171" i="6"/>
  <c r="H171" i="6"/>
  <c r="G171" i="6"/>
  <c r="F171" i="6"/>
  <c r="E171" i="6"/>
  <c r="D171" i="6"/>
  <c r="C171" i="6"/>
  <c r="N170" i="6"/>
  <c r="M170" i="6"/>
  <c r="L170" i="6"/>
  <c r="K170" i="6"/>
  <c r="J170" i="6"/>
  <c r="I170" i="6"/>
  <c r="H170" i="6"/>
  <c r="G170" i="6"/>
  <c r="F170" i="6"/>
  <c r="E170" i="6"/>
  <c r="D170" i="6"/>
  <c r="C170" i="6"/>
  <c r="N169" i="6"/>
  <c r="M169" i="6"/>
  <c r="L169" i="6"/>
  <c r="K169" i="6"/>
  <c r="J169" i="6"/>
  <c r="I169" i="6"/>
  <c r="H169" i="6"/>
  <c r="G169" i="6"/>
  <c r="F169" i="6"/>
  <c r="E169" i="6"/>
  <c r="D169" i="6"/>
  <c r="C169" i="6"/>
  <c r="N168" i="6"/>
  <c r="M168" i="6"/>
  <c r="L168" i="6"/>
  <c r="K168" i="6"/>
  <c r="J168" i="6"/>
  <c r="I168" i="6"/>
  <c r="H168" i="6"/>
  <c r="G168" i="6"/>
  <c r="F168" i="6"/>
  <c r="E168" i="6"/>
  <c r="D168" i="6"/>
  <c r="C168" i="6"/>
  <c r="N167" i="6"/>
  <c r="N186" i="6" s="1"/>
  <c r="M167" i="6"/>
  <c r="L167" i="6"/>
  <c r="L186" i="6" s="1"/>
  <c r="K167" i="6"/>
  <c r="K186" i="6" s="1"/>
  <c r="J167" i="6"/>
  <c r="J186" i="6" s="1"/>
  <c r="I167" i="6"/>
  <c r="H167" i="6"/>
  <c r="G167" i="6"/>
  <c r="G186" i="6" s="1"/>
  <c r="F167" i="6"/>
  <c r="F186" i="6" s="1"/>
  <c r="E167" i="6"/>
  <c r="D167" i="6"/>
  <c r="D186" i="6" s="1"/>
  <c r="C167" i="6"/>
  <c r="C186" i="6" s="1"/>
  <c r="N166" i="6"/>
  <c r="M166" i="6"/>
  <c r="L166" i="6"/>
  <c r="K166" i="6"/>
  <c r="J166" i="6"/>
  <c r="I166" i="6"/>
  <c r="H166" i="6"/>
  <c r="G166" i="6"/>
  <c r="F166" i="6"/>
  <c r="E166" i="6"/>
  <c r="D166" i="6"/>
  <c r="C166" i="6"/>
  <c r="N165" i="6"/>
  <c r="M165" i="6"/>
  <c r="L165" i="6"/>
  <c r="K165" i="6"/>
  <c r="J165" i="6"/>
  <c r="I165" i="6"/>
  <c r="H165" i="6"/>
  <c r="G165" i="6"/>
  <c r="F165" i="6"/>
  <c r="E165" i="6"/>
  <c r="D165" i="6"/>
  <c r="C165" i="6"/>
  <c r="A164" i="6"/>
  <c r="P175" i="6" s="1"/>
  <c r="N162" i="6"/>
  <c r="M162" i="6"/>
  <c r="L162" i="6"/>
  <c r="K162" i="6"/>
  <c r="J162" i="6"/>
  <c r="I162" i="6"/>
  <c r="H162" i="6"/>
  <c r="G162" i="6"/>
  <c r="F162" i="6"/>
  <c r="E162" i="6"/>
  <c r="D162" i="6"/>
  <c r="C162" i="6"/>
  <c r="N161" i="6"/>
  <c r="M161" i="6"/>
  <c r="L161" i="6"/>
  <c r="K161" i="6"/>
  <c r="J161" i="6"/>
  <c r="I161" i="6"/>
  <c r="H161" i="6"/>
  <c r="G161" i="6"/>
  <c r="F161" i="6"/>
  <c r="E161" i="6"/>
  <c r="D161" i="6"/>
  <c r="C161" i="6"/>
  <c r="N160" i="6"/>
  <c r="M160" i="6"/>
  <c r="L160" i="6"/>
  <c r="K160" i="6"/>
  <c r="J160" i="6"/>
  <c r="I160" i="6"/>
  <c r="H160" i="6"/>
  <c r="G160" i="6"/>
  <c r="F160" i="6"/>
  <c r="E160" i="6"/>
  <c r="D160" i="6"/>
  <c r="C160" i="6"/>
  <c r="N159" i="6"/>
  <c r="M159" i="6"/>
  <c r="L159" i="6"/>
  <c r="K159" i="6"/>
  <c r="J159" i="6"/>
  <c r="I159" i="6"/>
  <c r="H159" i="6"/>
  <c r="G159" i="6"/>
  <c r="F159" i="6"/>
  <c r="E159" i="6"/>
  <c r="D159" i="6"/>
  <c r="C159" i="6"/>
  <c r="N158" i="6"/>
  <c r="M158" i="6"/>
  <c r="L158" i="6"/>
  <c r="K158" i="6"/>
  <c r="J158" i="6"/>
  <c r="I158" i="6"/>
  <c r="H158" i="6"/>
  <c r="G158" i="6"/>
  <c r="F158" i="6"/>
  <c r="E158" i="6"/>
  <c r="D158" i="6"/>
  <c r="C158" i="6"/>
  <c r="N157" i="6"/>
  <c r="M157" i="6"/>
  <c r="L157" i="6"/>
  <c r="K157" i="6"/>
  <c r="J157" i="6"/>
  <c r="I157" i="6"/>
  <c r="H157" i="6"/>
  <c r="G157" i="6"/>
  <c r="F157" i="6"/>
  <c r="E157" i="6"/>
  <c r="D157" i="6"/>
  <c r="C157" i="6"/>
  <c r="N156" i="6"/>
  <c r="M156" i="6"/>
  <c r="L156" i="6"/>
  <c r="K156" i="6"/>
  <c r="J156" i="6"/>
  <c r="I156" i="6"/>
  <c r="H156" i="6"/>
  <c r="G156" i="6"/>
  <c r="F156" i="6"/>
  <c r="E156" i="6"/>
  <c r="D156" i="6"/>
  <c r="C156" i="6"/>
  <c r="N155" i="6"/>
  <c r="M155" i="6"/>
  <c r="L155" i="6"/>
  <c r="K155" i="6"/>
  <c r="J155" i="6"/>
  <c r="I155" i="6"/>
  <c r="H155" i="6"/>
  <c r="G155" i="6"/>
  <c r="F155" i="6"/>
  <c r="E155" i="6"/>
  <c r="D155" i="6"/>
  <c r="C155" i="6"/>
  <c r="N154" i="6"/>
  <c r="M154" i="6"/>
  <c r="L154" i="6"/>
  <c r="K154" i="6"/>
  <c r="J154" i="6"/>
  <c r="I154" i="6"/>
  <c r="H154" i="6"/>
  <c r="G154" i="6"/>
  <c r="F154" i="6"/>
  <c r="E154" i="6"/>
  <c r="D154" i="6"/>
  <c r="C154" i="6"/>
  <c r="N153" i="6"/>
  <c r="M153" i="6"/>
  <c r="L153" i="6"/>
  <c r="K153" i="6"/>
  <c r="J153" i="6"/>
  <c r="I153" i="6"/>
  <c r="H153" i="6"/>
  <c r="G153" i="6"/>
  <c r="F153" i="6"/>
  <c r="E153" i="6"/>
  <c r="D153" i="6"/>
  <c r="C153" i="6"/>
  <c r="N152" i="6"/>
  <c r="M152" i="6"/>
  <c r="L152" i="6"/>
  <c r="K152" i="6"/>
  <c r="J152" i="6"/>
  <c r="I152" i="6"/>
  <c r="H152" i="6"/>
  <c r="G152" i="6"/>
  <c r="F152" i="6"/>
  <c r="E152" i="6"/>
  <c r="D152" i="6"/>
  <c r="C152" i="6"/>
  <c r="N151" i="6"/>
  <c r="M151" i="6"/>
  <c r="L151" i="6"/>
  <c r="K151" i="6"/>
  <c r="J151" i="6"/>
  <c r="I151" i="6"/>
  <c r="H151" i="6"/>
  <c r="G151" i="6"/>
  <c r="F151" i="6"/>
  <c r="E151" i="6"/>
  <c r="D151" i="6"/>
  <c r="C151" i="6"/>
  <c r="N150" i="6"/>
  <c r="M150" i="6"/>
  <c r="L150" i="6"/>
  <c r="K150" i="6"/>
  <c r="J150" i="6"/>
  <c r="I150" i="6"/>
  <c r="H150" i="6"/>
  <c r="G150" i="6"/>
  <c r="F150" i="6"/>
  <c r="E150" i="6"/>
  <c r="D150" i="6"/>
  <c r="C150" i="6"/>
  <c r="N149" i="6"/>
  <c r="M149" i="6"/>
  <c r="L149" i="6"/>
  <c r="K149" i="6"/>
  <c r="J149" i="6"/>
  <c r="I149" i="6"/>
  <c r="H149" i="6"/>
  <c r="G149" i="6"/>
  <c r="F149" i="6"/>
  <c r="E149" i="6"/>
  <c r="D149" i="6"/>
  <c r="C149" i="6"/>
  <c r="N148" i="6"/>
  <c r="M148" i="6"/>
  <c r="L148" i="6"/>
  <c r="K148" i="6"/>
  <c r="J148" i="6"/>
  <c r="I148" i="6"/>
  <c r="H148" i="6"/>
  <c r="G148" i="6"/>
  <c r="F148" i="6"/>
  <c r="E148" i="6"/>
  <c r="D148" i="6"/>
  <c r="C148" i="6"/>
  <c r="N147" i="6"/>
  <c r="M147" i="6"/>
  <c r="L147" i="6"/>
  <c r="K147" i="6"/>
  <c r="J147" i="6"/>
  <c r="I147" i="6"/>
  <c r="H147" i="6"/>
  <c r="G147" i="6"/>
  <c r="F147" i="6"/>
  <c r="E147" i="6"/>
  <c r="D147" i="6"/>
  <c r="C147" i="6"/>
  <c r="N146" i="6"/>
  <c r="M146" i="6"/>
  <c r="L146" i="6"/>
  <c r="K146" i="6"/>
  <c r="J146" i="6"/>
  <c r="I146" i="6"/>
  <c r="H146" i="6"/>
  <c r="G146" i="6"/>
  <c r="F146" i="6"/>
  <c r="E146" i="6"/>
  <c r="D146" i="6"/>
  <c r="C146" i="6"/>
  <c r="N145" i="6"/>
  <c r="M145" i="6"/>
  <c r="L145" i="6"/>
  <c r="K145" i="6"/>
  <c r="J145" i="6"/>
  <c r="I145" i="6"/>
  <c r="H145" i="6"/>
  <c r="G145" i="6"/>
  <c r="F145" i="6"/>
  <c r="E145" i="6"/>
  <c r="D145" i="6"/>
  <c r="C145" i="6"/>
  <c r="N144" i="6"/>
  <c r="N163" i="6" s="1"/>
  <c r="M144" i="6"/>
  <c r="M163" i="6" s="1"/>
  <c r="L144" i="6"/>
  <c r="L163" i="6" s="1"/>
  <c r="K144" i="6"/>
  <c r="K163" i="6" s="1"/>
  <c r="J144" i="6"/>
  <c r="J163" i="6" s="1"/>
  <c r="I144" i="6"/>
  <c r="I163" i="6" s="1"/>
  <c r="H144" i="6"/>
  <c r="H163" i="6" s="1"/>
  <c r="G144" i="6"/>
  <c r="G163" i="6" s="1"/>
  <c r="F144" i="6"/>
  <c r="F163" i="6" s="1"/>
  <c r="E144" i="6"/>
  <c r="E163" i="6" s="1"/>
  <c r="D144" i="6"/>
  <c r="D163" i="6" s="1"/>
  <c r="C144" i="6"/>
  <c r="C163" i="6" s="1"/>
  <c r="N143" i="6"/>
  <c r="M143" i="6"/>
  <c r="L143" i="6"/>
  <c r="K143" i="6"/>
  <c r="J143" i="6"/>
  <c r="I143" i="6"/>
  <c r="H143" i="6"/>
  <c r="G143" i="6"/>
  <c r="F143" i="6"/>
  <c r="E143" i="6"/>
  <c r="D143" i="6"/>
  <c r="C143" i="6"/>
  <c r="N142" i="6"/>
  <c r="M142" i="6"/>
  <c r="L142" i="6"/>
  <c r="K142" i="6"/>
  <c r="J142" i="6"/>
  <c r="I142" i="6"/>
  <c r="H142" i="6"/>
  <c r="G142" i="6"/>
  <c r="F142" i="6"/>
  <c r="E142" i="6"/>
  <c r="D142" i="6"/>
  <c r="C142" i="6"/>
  <c r="A141" i="6"/>
  <c r="N139" i="6"/>
  <c r="M139" i="6"/>
  <c r="L139" i="6"/>
  <c r="K139" i="6"/>
  <c r="J139" i="6"/>
  <c r="I139" i="6"/>
  <c r="H139" i="6"/>
  <c r="G139" i="6"/>
  <c r="F139" i="6"/>
  <c r="E139" i="6"/>
  <c r="D139" i="6"/>
  <c r="C139" i="6"/>
  <c r="N138" i="6"/>
  <c r="M138" i="6"/>
  <c r="L138" i="6"/>
  <c r="K138" i="6"/>
  <c r="J138" i="6"/>
  <c r="I138" i="6"/>
  <c r="H138" i="6"/>
  <c r="G138" i="6"/>
  <c r="F138" i="6"/>
  <c r="E138" i="6"/>
  <c r="D138" i="6"/>
  <c r="C138" i="6"/>
  <c r="N137" i="6"/>
  <c r="M137" i="6"/>
  <c r="L137" i="6"/>
  <c r="K137" i="6"/>
  <c r="J137" i="6"/>
  <c r="I137" i="6"/>
  <c r="H137" i="6"/>
  <c r="G137" i="6"/>
  <c r="F137" i="6"/>
  <c r="E137" i="6"/>
  <c r="D137" i="6"/>
  <c r="C137" i="6"/>
  <c r="N136" i="6"/>
  <c r="M136" i="6"/>
  <c r="L136" i="6"/>
  <c r="K136" i="6"/>
  <c r="J136" i="6"/>
  <c r="I136" i="6"/>
  <c r="H136" i="6"/>
  <c r="G136" i="6"/>
  <c r="F136" i="6"/>
  <c r="E136" i="6"/>
  <c r="D136" i="6"/>
  <c r="C136" i="6"/>
  <c r="N135" i="6"/>
  <c r="M135" i="6"/>
  <c r="L135" i="6"/>
  <c r="K135" i="6"/>
  <c r="J135" i="6"/>
  <c r="I135" i="6"/>
  <c r="H135" i="6"/>
  <c r="G135" i="6"/>
  <c r="F135" i="6"/>
  <c r="E135" i="6"/>
  <c r="D135" i="6"/>
  <c r="C135" i="6"/>
  <c r="N134" i="6"/>
  <c r="M134" i="6"/>
  <c r="L134" i="6"/>
  <c r="K134" i="6"/>
  <c r="J134" i="6"/>
  <c r="I134" i="6"/>
  <c r="H134" i="6"/>
  <c r="G134" i="6"/>
  <c r="F134" i="6"/>
  <c r="E134" i="6"/>
  <c r="D134" i="6"/>
  <c r="C134" i="6"/>
  <c r="N133" i="6"/>
  <c r="M133" i="6"/>
  <c r="L133" i="6"/>
  <c r="K133" i="6"/>
  <c r="J133" i="6"/>
  <c r="I133" i="6"/>
  <c r="H133" i="6"/>
  <c r="G133" i="6"/>
  <c r="F133" i="6"/>
  <c r="E133" i="6"/>
  <c r="D133" i="6"/>
  <c r="C133" i="6"/>
  <c r="N132" i="6"/>
  <c r="M132" i="6"/>
  <c r="L132" i="6"/>
  <c r="K132" i="6"/>
  <c r="J132" i="6"/>
  <c r="I132" i="6"/>
  <c r="H132" i="6"/>
  <c r="G132" i="6"/>
  <c r="F132" i="6"/>
  <c r="E132" i="6"/>
  <c r="D132" i="6"/>
  <c r="C132" i="6"/>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23" i="6"/>
  <c r="M123" i="6"/>
  <c r="L123" i="6"/>
  <c r="K123" i="6"/>
  <c r="J123" i="6"/>
  <c r="I123" i="6"/>
  <c r="H123" i="6"/>
  <c r="G123" i="6"/>
  <c r="F123" i="6"/>
  <c r="E123" i="6"/>
  <c r="D123" i="6"/>
  <c r="C123" i="6"/>
  <c r="N122" i="6"/>
  <c r="M122" i="6"/>
  <c r="L122" i="6"/>
  <c r="K122" i="6"/>
  <c r="J122" i="6"/>
  <c r="I122" i="6"/>
  <c r="H122" i="6"/>
  <c r="G122" i="6"/>
  <c r="F122" i="6"/>
  <c r="E122" i="6"/>
  <c r="D122" i="6"/>
  <c r="C122" i="6"/>
  <c r="N121" i="6"/>
  <c r="N140" i="6" s="1"/>
  <c r="M121" i="6"/>
  <c r="M140" i="6" s="1"/>
  <c r="L121" i="6"/>
  <c r="K121" i="6"/>
  <c r="J121" i="6"/>
  <c r="J140" i="6" s="1"/>
  <c r="I121" i="6"/>
  <c r="I140" i="6" s="1"/>
  <c r="H121" i="6"/>
  <c r="G121" i="6"/>
  <c r="G140" i="6" s="1"/>
  <c r="F121" i="6"/>
  <c r="F140" i="6" s="1"/>
  <c r="E121" i="6"/>
  <c r="E140" i="6" s="1"/>
  <c r="D121" i="6"/>
  <c r="C121" i="6"/>
  <c r="C140" i="6" s="1"/>
  <c r="N120" i="6"/>
  <c r="M120" i="6"/>
  <c r="L120" i="6"/>
  <c r="K120" i="6"/>
  <c r="J120" i="6"/>
  <c r="I120" i="6"/>
  <c r="H120" i="6"/>
  <c r="G120" i="6"/>
  <c r="F120" i="6"/>
  <c r="E120" i="6"/>
  <c r="D120" i="6"/>
  <c r="C120" i="6"/>
  <c r="N119" i="6"/>
  <c r="M119" i="6"/>
  <c r="L119" i="6"/>
  <c r="K119" i="6"/>
  <c r="J119" i="6"/>
  <c r="I119" i="6"/>
  <c r="H119" i="6"/>
  <c r="G119" i="6"/>
  <c r="F119" i="6"/>
  <c r="E119" i="6"/>
  <c r="D119" i="6"/>
  <c r="C119" i="6"/>
  <c r="A118" i="6"/>
  <c r="P140" i="6" s="1"/>
  <c r="N116" i="6"/>
  <c r="M116" i="6"/>
  <c r="L116" i="6"/>
  <c r="K116" i="6"/>
  <c r="J116" i="6"/>
  <c r="I116" i="6"/>
  <c r="H116" i="6"/>
  <c r="G116" i="6"/>
  <c r="F116" i="6"/>
  <c r="E116" i="6"/>
  <c r="D116" i="6"/>
  <c r="C116" i="6"/>
  <c r="N115" i="6"/>
  <c r="M115" i="6"/>
  <c r="L115" i="6"/>
  <c r="K115" i="6"/>
  <c r="J115" i="6"/>
  <c r="I115" i="6"/>
  <c r="H115" i="6"/>
  <c r="G115" i="6"/>
  <c r="F115" i="6"/>
  <c r="E115" i="6"/>
  <c r="D115" i="6"/>
  <c r="C115" i="6"/>
  <c r="N114" i="6"/>
  <c r="M114" i="6"/>
  <c r="L114" i="6"/>
  <c r="K114" i="6"/>
  <c r="J114" i="6"/>
  <c r="I114" i="6"/>
  <c r="H114" i="6"/>
  <c r="G114" i="6"/>
  <c r="F114" i="6"/>
  <c r="E114" i="6"/>
  <c r="D114" i="6"/>
  <c r="C114" i="6"/>
  <c r="N113" i="6"/>
  <c r="M113" i="6"/>
  <c r="L113" i="6"/>
  <c r="K113" i="6"/>
  <c r="J113" i="6"/>
  <c r="I113" i="6"/>
  <c r="H113" i="6"/>
  <c r="G113" i="6"/>
  <c r="F113" i="6"/>
  <c r="E113" i="6"/>
  <c r="D113" i="6"/>
  <c r="C113" i="6"/>
  <c r="N112" i="6"/>
  <c r="M112" i="6"/>
  <c r="L112" i="6"/>
  <c r="K112" i="6"/>
  <c r="J112" i="6"/>
  <c r="I112" i="6"/>
  <c r="H112" i="6"/>
  <c r="G112" i="6"/>
  <c r="F112" i="6"/>
  <c r="E112" i="6"/>
  <c r="D112" i="6"/>
  <c r="C112" i="6"/>
  <c r="N111" i="6"/>
  <c r="M111" i="6"/>
  <c r="L111" i="6"/>
  <c r="K111" i="6"/>
  <c r="J111" i="6"/>
  <c r="I111" i="6"/>
  <c r="H111" i="6"/>
  <c r="G111" i="6"/>
  <c r="F111" i="6"/>
  <c r="E111" i="6"/>
  <c r="D111" i="6"/>
  <c r="C111" i="6"/>
  <c r="N110" i="6"/>
  <c r="M110" i="6"/>
  <c r="L110" i="6"/>
  <c r="K110" i="6"/>
  <c r="J110" i="6"/>
  <c r="I110" i="6"/>
  <c r="H110" i="6"/>
  <c r="G110" i="6"/>
  <c r="F110" i="6"/>
  <c r="E110" i="6"/>
  <c r="D110" i="6"/>
  <c r="C110" i="6"/>
  <c r="N109" i="6"/>
  <c r="M109" i="6"/>
  <c r="L109" i="6"/>
  <c r="K109" i="6"/>
  <c r="J109" i="6"/>
  <c r="I109" i="6"/>
  <c r="H109" i="6"/>
  <c r="G109" i="6"/>
  <c r="F109" i="6"/>
  <c r="E109" i="6"/>
  <c r="D109" i="6"/>
  <c r="C109" i="6"/>
  <c r="N108" i="6"/>
  <c r="M108" i="6"/>
  <c r="L108" i="6"/>
  <c r="K108" i="6"/>
  <c r="J108" i="6"/>
  <c r="I108" i="6"/>
  <c r="H108" i="6"/>
  <c r="G108" i="6"/>
  <c r="F108" i="6"/>
  <c r="E108" i="6"/>
  <c r="D108" i="6"/>
  <c r="C108" i="6"/>
  <c r="N107" i="6"/>
  <c r="M107" i="6"/>
  <c r="L107" i="6"/>
  <c r="K107" i="6"/>
  <c r="J107" i="6"/>
  <c r="I107" i="6"/>
  <c r="H107" i="6"/>
  <c r="G107" i="6"/>
  <c r="F107" i="6"/>
  <c r="E107" i="6"/>
  <c r="D107" i="6"/>
  <c r="C107" i="6"/>
  <c r="N106" i="6"/>
  <c r="M106" i="6"/>
  <c r="L106" i="6"/>
  <c r="K106" i="6"/>
  <c r="J106" i="6"/>
  <c r="I106" i="6"/>
  <c r="H106" i="6"/>
  <c r="G106" i="6"/>
  <c r="F106" i="6"/>
  <c r="E106" i="6"/>
  <c r="D106" i="6"/>
  <c r="C106" i="6"/>
  <c r="N105" i="6"/>
  <c r="M105" i="6"/>
  <c r="L105" i="6"/>
  <c r="K105" i="6"/>
  <c r="J105" i="6"/>
  <c r="I105" i="6"/>
  <c r="H105" i="6"/>
  <c r="G105" i="6"/>
  <c r="F105" i="6"/>
  <c r="E105" i="6"/>
  <c r="D105" i="6"/>
  <c r="C105" i="6"/>
  <c r="N104" i="6"/>
  <c r="M104" i="6"/>
  <c r="L104" i="6"/>
  <c r="K104" i="6"/>
  <c r="J104" i="6"/>
  <c r="I104" i="6"/>
  <c r="H104" i="6"/>
  <c r="G104" i="6"/>
  <c r="F104" i="6"/>
  <c r="E104" i="6"/>
  <c r="D104" i="6"/>
  <c r="C104" i="6"/>
  <c r="N103" i="6"/>
  <c r="M103" i="6"/>
  <c r="L103" i="6"/>
  <c r="K103" i="6"/>
  <c r="J103" i="6"/>
  <c r="I103" i="6"/>
  <c r="H103" i="6"/>
  <c r="G103" i="6"/>
  <c r="F103" i="6"/>
  <c r="E103" i="6"/>
  <c r="D103" i="6"/>
  <c r="C103" i="6"/>
  <c r="N102" i="6"/>
  <c r="M102" i="6"/>
  <c r="L102" i="6"/>
  <c r="K102" i="6"/>
  <c r="J102" i="6"/>
  <c r="I102" i="6"/>
  <c r="H102" i="6"/>
  <c r="G102" i="6"/>
  <c r="F102" i="6"/>
  <c r="E102" i="6"/>
  <c r="D102" i="6"/>
  <c r="C102" i="6"/>
  <c r="N101" i="6"/>
  <c r="M101" i="6"/>
  <c r="L101" i="6"/>
  <c r="K101" i="6"/>
  <c r="J101" i="6"/>
  <c r="I101" i="6"/>
  <c r="H101" i="6"/>
  <c r="G101" i="6"/>
  <c r="F101" i="6"/>
  <c r="E101" i="6"/>
  <c r="D101" i="6"/>
  <c r="C101" i="6"/>
  <c r="N100" i="6"/>
  <c r="M100" i="6"/>
  <c r="L100" i="6"/>
  <c r="K100" i="6"/>
  <c r="J100" i="6"/>
  <c r="I100" i="6"/>
  <c r="H100" i="6"/>
  <c r="G100" i="6"/>
  <c r="F100" i="6"/>
  <c r="E100" i="6"/>
  <c r="D100" i="6"/>
  <c r="C100" i="6"/>
  <c r="N99" i="6"/>
  <c r="M99" i="6"/>
  <c r="L99" i="6"/>
  <c r="K99" i="6"/>
  <c r="J99" i="6"/>
  <c r="I99" i="6"/>
  <c r="H99" i="6"/>
  <c r="G99" i="6"/>
  <c r="F99" i="6"/>
  <c r="E99" i="6"/>
  <c r="D99" i="6"/>
  <c r="C99" i="6"/>
  <c r="N98" i="6"/>
  <c r="M98" i="6"/>
  <c r="L98" i="6"/>
  <c r="L117" i="6" s="1"/>
  <c r="K98" i="6"/>
  <c r="K117" i="6" s="1"/>
  <c r="J98" i="6"/>
  <c r="I98" i="6"/>
  <c r="H98" i="6"/>
  <c r="H117" i="6" s="1"/>
  <c r="G98" i="6"/>
  <c r="G117" i="6" s="1"/>
  <c r="F98" i="6"/>
  <c r="E98" i="6"/>
  <c r="D98" i="6"/>
  <c r="D117" i="6" s="1"/>
  <c r="C98" i="6"/>
  <c r="C117" i="6" s="1"/>
  <c r="N97" i="6"/>
  <c r="M97" i="6"/>
  <c r="L97" i="6"/>
  <c r="K97" i="6"/>
  <c r="J97" i="6"/>
  <c r="I97" i="6"/>
  <c r="H97" i="6"/>
  <c r="G97" i="6"/>
  <c r="F97" i="6"/>
  <c r="E97" i="6"/>
  <c r="D97" i="6"/>
  <c r="C97" i="6"/>
  <c r="N96" i="6"/>
  <c r="M96" i="6"/>
  <c r="L96" i="6"/>
  <c r="K96" i="6"/>
  <c r="J96" i="6"/>
  <c r="I96" i="6"/>
  <c r="H96" i="6"/>
  <c r="G96" i="6"/>
  <c r="F96" i="6"/>
  <c r="E96" i="6"/>
  <c r="D96" i="6"/>
  <c r="C96" i="6"/>
  <c r="A95" i="6"/>
  <c r="P111" i="6" s="1"/>
  <c r="N93" i="6"/>
  <c r="M93" i="6"/>
  <c r="L93" i="6"/>
  <c r="K93" i="6"/>
  <c r="J93" i="6"/>
  <c r="I93" i="6"/>
  <c r="H93" i="6"/>
  <c r="G93" i="6"/>
  <c r="F93" i="6"/>
  <c r="E93" i="6"/>
  <c r="D93" i="6"/>
  <c r="C93" i="6"/>
  <c r="N92" i="6"/>
  <c r="M92" i="6"/>
  <c r="L92" i="6"/>
  <c r="K92" i="6"/>
  <c r="J92" i="6"/>
  <c r="I92" i="6"/>
  <c r="H92" i="6"/>
  <c r="G92" i="6"/>
  <c r="F92" i="6"/>
  <c r="E92" i="6"/>
  <c r="D92" i="6"/>
  <c r="C92" i="6"/>
  <c r="N91" i="6"/>
  <c r="M91" i="6"/>
  <c r="L91" i="6"/>
  <c r="K91" i="6"/>
  <c r="J91" i="6"/>
  <c r="I91" i="6"/>
  <c r="H91" i="6"/>
  <c r="G91" i="6"/>
  <c r="F91" i="6"/>
  <c r="E91" i="6"/>
  <c r="D91" i="6"/>
  <c r="C91" i="6"/>
  <c r="N90" i="6"/>
  <c r="M90" i="6"/>
  <c r="L90" i="6"/>
  <c r="K90" i="6"/>
  <c r="J90" i="6"/>
  <c r="I90" i="6"/>
  <c r="H90" i="6"/>
  <c r="G90" i="6"/>
  <c r="F90" i="6"/>
  <c r="E90" i="6"/>
  <c r="D90" i="6"/>
  <c r="C90" i="6"/>
  <c r="N89" i="6"/>
  <c r="M89" i="6"/>
  <c r="L89" i="6"/>
  <c r="K89" i="6"/>
  <c r="J89" i="6"/>
  <c r="I89" i="6"/>
  <c r="H89" i="6"/>
  <c r="G89" i="6"/>
  <c r="F89" i="6"/>
  <c r="E89" i="6"/>
  <c r="D89" i="6"/>
  <c r="C89" i="6"/>
  <c r="N88" i="6"/>
  <c r="M88" i="6"/>
  <c r="L88" i="6"/>
  <c r="K88" i="6"/>
  <c r="J88" i="6"/>
  <c r="I88" i="6"/>
  <c r="H88" i="6"/>
  <c r="G88" i="6"/>
  <c r="F88" i="6"/>
  <c r="E88" i="6"/>
  <c r="D88" i="6"/>
  <c r="C88" i="6"/>
  <c r="N87" i="6"/>
  <c r="M87" i="6"/>
  <c r="L87" i="6"/>
  <c r="K87" i="6"/>
  <c r="J87" i="6"/>
  <c r="I87" i="6"/>
  <c r="H87" i="6"/>
  <c r="G87" i="6"/>
  <c r="F87" i="6"/>
  <c r="E87" i="6"/>
  <c r="D87" i="6"/>
  <c r="C87" i="6"/>
  <c r="N86" i="6"/>
  <c r="M86" i="6"/>
  <c r="L86" i="6"/>
  <c r="K86" i="6"/>
  <c r="J86" i="6"/>
  <c r="I86" i="6"/>
  <c r="H86" i="6"/>
  <c r="G86" i="6"/>
  <c r="F86" i="6"/>
  <c r="E86" i="6"/>
  <c r="D86" i="6"/>
  <c r="C86" i="6"/>
  <c r="N85" i="6"/>
  <c r="M85" i="6"/>
  <c r="L85" i="6"/>
  <c r="K85" i="6"/>
  <c r="J85" i="6"/>
  <c r="I85" i="6"/>
  <c r="H85" i="6"/>
  <c r="G85" i="6"/>
  <c r="F85" i="6"/>
  <c r="E85" i="6"/>
  <c r="D85" i="6"/>
  <c r="C85" i="6"/>
  <c r="N84" i="6"/>
  <c r="M84" i="6"/>
  <c r="L84" i="6"/>
  <c r="K84" i="6"/>
  <c r="J84" i="6"/>
  <c r="I84" i="6"/>
  <c r="H84" i="6"/>
  <c r="G84" i="6"/>
  <c r="F84" i="6"/>
  <c r="E84" i="6"/>
  <c r="D84" i="6"/>
  <c r="C84" i="6"/>
  <c r="N83" i="6"/>
  <c r="M83" i="6"/>
  <c r="L83" i="6"/>
  <c r="K83" i="6"/>
  <c r="J83" i="6"/>
  <c r="I83" i="6"/>
  <c r="H83" i="6"/>
  <c r="G83" i="6"/>
  <c r="F83" i="6"/>
  <c r="E83" i="6"/>
  <c r="D83" i="6"/>
  <c r="C83" i="6"/>
  <c r="N82" i="6"/>
  <c r="M82" i="6"/>
  <c r="L82" i="6"/>
  <c r="K82" i="6"/>
  <c r="J82" i="6"/>
  <c r="I82" i="6"/>
  <c r="H82" i="6"/>
  <c r="G82" i="6"/>
  <c r="F82" i="6"/>
  <c r="E82" i="6"/>
  <c r="D82" i="6"/>
  <c r="C82" i="6"/>
  <c r="N81" i="6"/>
  <c r="M81" i="6"/>
  <c r="L81" i="6"/>
  <c r="K81" i="6"/>
  <c r="J81" i="6"/>
  <c r="I81" i="6"/>
  <c r="H81" i="6"/>
  <c r="G81" i="6"/>
  <c r="F81" i="6"/>
  <c r="E81" i="6"/>
  <c r="D81" i="6"/>
  <c r="C81" i="6"/>
  <c r="N80" i="6"/>
  <c r="M80" i="6"/>
  <c r="L80" i="6"/>
  <c r="K80" i="6"/>
  <c r="J80" i="6"/>
  <c r="I80" i="6"/>
  <c r="H80" i="6"/>
  <c r="G80" i="6"/>
  <c r="F80" i="6"/>
  <c r="E80" i="6"/>
  <c r="D80" i="6"/>
  <c r="C80" i="6"/>
  <c r="N79" i="6"/>
  <c r="M79" i="6"/>
  <c r="L79" i="6"/>
  <c r="K79" i="6"/>
  <c r="J79" i="6"/>
  <c r="I79" i="6"/>
  <c r="H79" i="6"/>
  <c r="G79" i="6"/>
  <c r="F79" i="6"/>
  <c r="E79" i="6"/>
  <c r="D79" i="6"/>
  <c r="C79" i="6"/>
  <c r="N78" i="6"/>
  <c r="M78" i="6"/>
  <c r="L78" i="6"/>
  <c r="K78" i="6"/>
  <c r="J78" i="6"/>
  <c r="I78" i="6"/>
  <c r="H78" i="6"/>
  <c r="G78" i="6"/>
  <c r="F78" i="6"/>
  <c r="E78" i="6"/>
  <c r="D78" i="6"/>
  <c r="C78" i="6"/>
  <c r="N77" i="6"/>
  <c r="M77" i="6"/>
  <c r="L77" i="6"/>
  <c r="K77" i="6"/>
  <c r="J77" i="6"/>
  <c r="I77" i="6"/>
  <c r="H77" i="6"/>
  <c r="G77" i="6"/>
  <c r="F77" i="6"/>
  <c r="E77" i="6"/>
  <c r="D77" i="6"/>
  <c r="C77" i="6"/>
  <c r="N76" i="6"/>
  <c r="M76" i="6"/>
  <c r="L76" i="6"/>
  <c r="K76" i="6"/>
  <c r="J76" i="6"/>
  <c r="I76" i="6"/>
  <c r="H76" i="6"/>
  <c r="G76" i="6"/>
  <c r="F76" i="6"/>
  <c r="E76" i="6"/>
  <c r="D76" i="6"/>
  <c r="C76" i="6"/>
  <c r="N75" i="6"/>
  <c r="N94" i="6" s="1"/>
  <c r="M75" i="6"/>
  <c r="L75" i="6"/>
  <c r="K75" i="6"/>
  <c r="K94" i="6" s="1"/>
  <c r="J75" i="6"/>
  <c r="J94" i="6" s="1"/>
  <c r="I75" i="6"/>
  <c r="H75" i="6"/>
  <c r="G75" i="6"/>
  <c r="G94" i="6" s="1"/>
  <c r="F75" i="6"/>
  <c r="F94" i="6" s="1"/>
  <c r="E75" i="6"/>
  <c r="D75" i="6"/>
  <c r="C75" i="6"/>
  <c r="C94" i="6" s="1"/>
  <c r="N74" i="6"/>
  <c r="M74" i="6"/>
  <c r="L74" i="6"/>
  <c r="K74" i="6"/>
  <c r="J74" i="6"/>
  <c r="I74" i="6"/>
  <c r="H74" i="6"/>
  <c r="G74" i="6"/>
  <c r="F74" i="6"/>
  <c r="E74" i="6"/>
  <c r="D74" i="6"/>
  <c r="C74" i="6"/>
  <c r="N73" i="6"/>
  <c r="M73" i="6"/>
  <c r="L73" i="6"/>
  <c r="K73" i="6"/>
  <c r="J73" i="6"/>
  <c r="I73" i="6"/>
  <c r="H73" i="6"/>
  <c r="G73" i="6"/>
  <c r="F73" i="6"/>
  <c r="E73" i="6"/>
  <c r="D73" i="6"/>
  <c r="C73" i="6"/>
  <c r="A72" i="6"/>
  <c r="P83" i="6" s="1"/>
  <c r="N70" i="6"/>
  <c r="M70" i="6"/>
  <c r="L70" i="6"/>
  <c r="K70" i="6"/>
  <c r="J70" i="6"/>
  <c r="I70" i="6"/>
  <c r="H70" i="6"/>
  <c r="G70" i="6"/>
  <c r="F70" i="6"/>
  <c r="E70" i="6"/>
  <c r="D70" i="6"/>
  <c r="C70" i="6"/>
  <c r="N69" i="6"/>
  <c r="M69" i="6"/>
  <c r="L69" i="6"/>
  <c r="K69" i="6"/>
  <c r="J69" i="6"/>
  <c r="I69" i="6"/>
  <c r="H69" i="6"/>
  <c r="G69" i="6"/>
  <c r="F69" i="6"/>
  <c r="E69" i="6"/>
  <c r="D69" i="6"/>
  <c r="C69" i="6"/>
  <c r="N68" i="6"/>
  <c r="M68" i="6"/>
  <c r="L68" i="6"/>
  <c r="K68" i="6"/>
  <c r="J68" i="6"/>
  <c r="I68" i="6"/>
  <c r="H68" i="6"/>
  <c r="G68" i="6"/>
  <c r="F68" i="6"/>
  <c r="E68" i="6"/>
  <c r="D68" i="6"/>
  <c r="C68" i="6"/>
  <c r="N67" i="6"/>
  <c r="M67" i="6"/>
  <c r="L67" i="6"/>
  <c r="K67" i="6"/>
  <c r="J67" i="6"/>
  <c r="I67" i="6"/>
  <c r="H67" i="6"/>
  <c r="G67" i="6"/>
  <c r="F67" i="6"/>
  <c r="E67" i="6"/>
  <c r="D67" i="6"/>
  <c r="C67" i="6"/>
  <c r="N66" i="6"/>
  <c r="M66" i="6"/>
  <c r="L66" i="6"/>
  <c r="K66" i="6"/>
  <c r="J66" i="6"/>
  <c r="I66" i="6"/>
  <c r="H66" i="6"/>
  <c r="G66" i="6"/>
  <c r="F66" i="6"/>
  <c r="E66" i="6"/>
  <c r="D66" i="6"/>
  <c r="C66" i="6"/>
  <c r="N65" i="6"/>
  <c r="M65" i="6"/>
  <c r="L65" i="6"/>
  <c r="K65" i="6"/>
  <c r="J65" i="6"/>
  <c r="I65" i="6"/>
  <c r="H65" i="6"/>
  <c r="G65" i="6"/>
  <c r="F65" i="6"/>
  <c r="E65" i="6"/>
  <c r="D65" i="6"/>
  <c r="C65" i="6"/>
  <c r="N64" i="6"/>
  <c r="M64" i="6"/>
  <c r="L64" i="6"/>
  <c r="K64" i="6"/>
  <c r="J64" i="6"/>
  <c r="I64" i="6"/>
  <c r="H64" i="6"/>
  <c r="G64" i="6"/>
  <c r="F64" i="6"/>
  <c r="E64" i="6"/>
  <c r="D64" i="6"/>
  <c r="C64" i="6"/>
  <c r="N63" i="6"/>
  <c r="M63" i="6"/>
  <c r="L63" i="6"/>
  <c r="K63" i="6"/>
  <c r="J63" i="6"/>
  <c r="I63" i="6"/>
  <c r="H63" i="6"/>
  <c r="G63" i="6"/>
  <c r="F63" i="6"/>
  <c r="E63" i="6"/>
  <c r="D63" i="6"/>
  <c r="C63" i="6"/>
  <c r="N62" i="6"/>
  <c r="M62" i="6"/>
  <c r="L62" i="6"/>
  <c r="K62" i="6"/>
  <c r="J62" i="6"/>
  <c r="I62" i="6"/>
  <c r="H62" i="6"/>
  <c r="G62" i="6"/>
  <c r="F62" i="6"/>
  <c r="E62" i="6"/>
  <c r="D62" i="6"/>
  <c r="C62" i="6"/>
  <c r="N61" i="6"/>
  <c r="M61" i="6"/>
  <c r="L61" i="6"/>
  <c r="K61" i="6"/>
  <c r="J61" i="6"/>
  <c r="I61" i="6"/>
  <c r="H61" i="6"/>
  <c r="G61" i="6"/>
  <c r="F61" i="6"/>
  <c r="E61" i="6"/>
  <c r="D61" i="6"/>
  <c r="C61" i="6"/>
  <c r="N60" i="6"/>
  <c r="M60" i="6"/>
  <c r="L60" i="6"/>
  <c r="K60" i="6"/>
  <c r="J60" i="6"/>
  <c r="I60" i="6"/>
  <c r="H60" i="6"/>
  <c r="G60" i="6"/>
  <c r="F60" i="6"/>
  <c r="E60" i="6"/>
  <c r="D60" i="6"/>
  <c r="C60" i="6"/>
  <c r="N59" i="6"/>
  <c r="M59" i="6"/>
  <c r="L59" i="6"/>
  <c r="K59" i="6"/>
  <c r="J59" i="6"/>
  <c r="I59" i="6"/>
  <c r="H59" i="6"/>
  <c r="G59" i="6"/>
  <c r="F59" i="6"/>
  <c r="E59" i="6"/>
  <c r="D59" i="6"/>
  <c r="C59" i="6"/>
  <c r="N58" i="6"/>
  <c r="M58" i="6"/>
  <c r="L58" i="6"/>
  <c r="K58" i="6"/>
  <c r="J58" i="6"/>
  <c r="I58" i="6"/>
  <c r="H58" i="6"/>
  <c r="G58" i="6"/>
  <c r="F58" i="6"/>
  <c r="E58" i="6"/>
  <c r="D58" i="6"/>
  <c r="C58" i="6"/>
  <c r="N57" i="6"/>
  <c r="M57" i="6"/>
  <c r="L57" i="6"/>
  <c r="K57" i="6"/>
  <c r="J57" i="6"/>
  <c r="I57" i="6"/>
  <c r="H57" i="6"/>
  <c r="G57" i="6"/>
  <c r="F57" i="6"/>
  <c r="E57" i="6"/>
  <c r="D57" i="6"/>
  <c r="C57" i="6"/>
  <c r="N56" i="6"/>
  <c r="M56" i="6"/>
  <c r="L56" i="6"/>
  <c r="K56" i="6"/>
  <c r="J56" i="6"/>
  <c r="I56" i="6"/>
  <c r="H56" i="6"/>
  <c r="G56" i="6"/>
  <c r="F56" i="6"/>
  <c r="E56" i="6"/>
  <c r="D56" i="6"/>
  <c r="C56" i="6"/>
  <c r="N55" i="6"/>
  <c r="M55" i="6"/>
  <c r="L55" i="6"/>
  <c r="K55" i="6"/>
  <c r="J55" i="6"/>
  <c r="I55" i="6"/>
  <c r="H55" i="6"/>
  <c r="G55" i="6"/>
  <c r="F55" i="6"/>
  <c r="E55" i="6"/>
  <c r="D55" i="6"/>
  <c r="C55" i="6"/>
  <c r="N54" i="6"/>
  <c r="M54" i="6"/>
  <c r="L54" i="6"/>
  <c r="K54" i="6"/>
  <c r="J54" i="6"/>
  <c r="I54" i="6"/>
  <c r="H54" i="6"/>
  <c r="G54" i="6"/>
  <c r="F54" i="6"/>
  <c r="E54" i="6"/>
  <c r="D54" i="6"/>
  <c r="C54" i="6"/>
  <c r="N53" i="6"/>
  <c r="M53" i="6"/>
  <c r="L53" i="6"/>
  <c r="K53" i="6"/>
  <c r="J53" i="6"/>
  <c r="I53" i="6"/>
  <c r="H53" i="6"/>
  <c r="G53" i="6"/>
  <c r="F53" i="6"/>
  <c r="E53" i="6"/>
  <c r="D53" i="6"/>
  <c r="C53" i="6"/>
  <c r="N52" i="6"/>
  <c r="N71" i="6" s="1"/>
  <c r="M52" i="6"/>
  <c r="M71" i="6" s="1"/>
  <c r="L52" i="6"/>
  <c r="K52" i="6"/>
  <c r="K71" i="6" s="1"/>
  <c r="J52" i="6"/>
  <c r="J71" i="6" s="1"/>
  <c r="I52" i="6"/>
  <c r="I71" i="6" s="1"/>
  <c r="H52" i="6"/>
  <c r="G52" i="6"/>
  <c r="G71" i="6" s="1"/>
  <c r="F52" i="6"/>
  <c r="F71" i="6" s="1"/>
  <c r="E52" i="6"/>
  <c r="E71" i="6" s="1"/>
  <c r="D52" i="6"/>
  <c r="C52" i="6"/>
  <c r="C71" i="6" s="1"/>
  <c r="N51" i="6"/>
  <c r="M51" i="6"/>
  <c r="L51" i="6"/>
  <c r="K51" i="6"/>
  <c r="J51" i="6"/>
  <c r="I51" i="6"/>
  <c r="H51" i="6"/>
  <c r="G51" i="6"/>
  <c r="F51" i="6"/>
  <c r="E51" i="6"/>
  <c r="D51" i="6"/>
  <c r="C51" i="6"/>
  <c r="N50" i="6"/>
  <c r="M50" i="6"/>
  <c r="L50" i="6"/>
  <c r="K50" i="6"/>
  <c r="J50" i="6"/>
  <c r="I50" i="6"/>
  <c r="H50" i="6"/>
  <c r="G50" i="6"/>
  <c r="F50" i="6"/>
  <c r="E50" i="6"/>
  <c r="D50" i="6"/>
  <c r="C50" i="6"/>
  <c r="A49" i="6"/>
  <c r="N47" i="6"/>
  <c r="M47" i="6"/>
  <c r="L47" i="6"/>
  <c r="K47" i="6"/>
  <c r="J47" i="6"/>
  <c r="I47" i="6"/>
  <c r="H47" i="6"/>
  <c r="G47" i="6"/>
  <c r="F47" i="6"/>
  <c r="E47" i="6"/>
  <c r="D47" i="6"/>
  <c r="C47" i="6"/>
  <c r="N46" i="6"/>
  <c r="M46" i="6"/>
  <c r="L46" i="6"/>
  <c r="K46" i="6"/>
  <c r="J46" i="6"/>
  <c r="I46" i="6"/>
  <c r="H46" i="6"/>
  <c r="G46" i="6"/>
  <c r="F46" i="6"/>
  <c r="E46" i="6"/>
  <c r="D46" i="6"/>
  <c r="C46" i="6"/>
  <c r="N45" i="6"/>
  <c r="M45" i="6"/>
  <c r="L45" i="6"/>
  <c r="K45" i="6"/>
  <c r="J45" i="6"/>
  <c r="I45" i="6"/>
  <c r="H45" i="6"/>
  <c r="G45" i="6"/>
  <c r="F45" i="6"/>
  <c r="E45" i="6"/>
  <c r="D45" i="6"/>
  <c r="C45" i="6"/>
  <c r="N44" i="6"/>
  <c r="M44" i="6"/>
  <c r="L44" i="6"/>
  <c r="K44" i="6"/>
  <c r="J44" i="6"/>
  <c r="I44" i="6"/>
  <c r="H44" i="6"/>
  <c r="G44" i="6"/>
  <c r="F44" i="6"/>
  <c r="E44" i="6"/>
  <c r="D44" i="6"/>
  <c r="C44" i="6"/>
  <c r="N43" i="6"/>
  <c r="M43" i="6"/>
  <c r="L43" i="6"/>
  <c r="K43" i="6"/>
  <c r="J43" i="6"/>
  <c r="I43" i="6"/>
  <c r="H43" i="6"/>
  <c r="G43" i="6"/>
  <c r="F43" i="6"/>
  <c r="E43" i="6"/>
  <c r="D43" i="6"/>
  <c r="C43" i="6"/>
  <c r="N42" i="6"/>
  <c r="M42" i="6"/>
  <c r="L42" i="6"/>
  <c r="K42" i="6"/>
  <c r="J42" i="6"/>
  <c r="I42" i="6"/>
  <c r="H42" i="6"/>
  <c r="G42" i="6"/>
  <c r="F42" i="6"/>
  <c r="E42" i="6"/>
  <c r="D42" i="6"/>
  <c r="C42" i="6"/>
  <c r="N41" i="6"/>
  <c r="M41" i="6"/>
  <c r="L41" i="6"/>
  <c r="K41" i="6"/>
  <c r="J41" i="6"/>
  <c r="I41" i="6"/>
  <c r="H41" i="6"/>
  <c r="G41" i="6"/>
  <c r="F41" i="6"/>
  <c r="E41" i="6"/>
  <c r="D41" i="6"/>
  <c r="C41" i="6"/>
  <c r="N40" i="6"/>
  <c r="M40" i="6"/>
  <c r="L40" i="6"/>
  <c r="K40" i="6"/>
  <c r="J40" i="6"/>
  <c r="I40" i="6"/>
  <c r="H40" i="6"/>
  <c r="G40" i="6"/>
  <c r="F40" i="6"/>
  <c r="E40" i="6"/>
  <c r="D40" i="6"/>
  <c r="C40" i="6"/>
  <c r="N39" i="6"/>
  <c r="M39" i="6"/>
  <c r="L39" i="6"/>
  <c r="K39" i="6"/>
  <c r="J39" i="6"/>
  <c r="I39" i="6"/>
  <c r="H39" i="6"/>
  <c r="G39" i="6"/>
  <c r="F39" i="6"/>
  <c r="E39" i="6"/>
  <c r="D39" i="6"/>
  <c r="C39" i="6"/>
  <c r="N38" i="6"/>
  <c r="M38" i="6"/>
  <c r="L38" i="6"/>
  <c r="K38" i="6"/>
  <c r="J38" i="6"/>
  <c r="I38" i="6"/>
  <c r="H38" i="6"/>
  <c r="G38" i="6"/>
  <c r="F38" i="6"/>
  <c r="E38" i="6"/>
  <c r="D38" i="6"/>
  <c r="C38" i="6"/>
  <c r="N37" i="6"/>
  <c r="M37" i="6"/>
  <c r="L37" i="6"/>
  <c r="K37" i="6"/>
  <c r="J37" i="6"/>
  <c r="I37" i="6"/>
  <c r="H37" i="6"/>
  <c r="G37" i="6"/>
  <c r="F37" i="6"/>
  <c r="E37" i="6"/>
  <c r="D37" i="6"/>
  <c r="C37" i="6"/>
  <c r="N36" i="6"/>
  <c r="M36" i="6"/>
  <c r="L36" i="6"/>
  <c r="K36" i="6"/>
  <c r="J36" i="6"/>
  <c r="I36" i="6"/>
  <c r="H36" i="6"/>
  <c r="G36" i="6"/>
  <c r="F36" i="6"/>
  <c r="E36" i="6"/>
  <c r="D36" i="6"/>
  <c r="C36" i="6"/>
  <c r="N35" i="6"/>
  <c r="M35" i="6"/>
  <c r="L35" i="6"/>
  <c r="K35" i="6"/>
  <c r="J35" i="6"/>
  <c r="I35" i="6"/>
  <c r="H35" i="6"/>
  <c r="G35" i="6"/>
  <c r="F35" i="6"/>
  <c r="E35" i="6"/>
  <c r="D35" i="6"/>
  <c r="C35" i="6"/>
  <c r="N34" i="6"/>
  <c r="M34" i="6"/>
  <c r="L34" i="6"/>
  <c r="K34" i="6"/>
  <c r="J34" i="6"/>
  <c r="I34" i="6"/>
  <c r="H34" i="6"/>
  <c r="G34" i="6"/>
  <c r="F34" i="6"/>
  <c r="E34" i="6"/>
  <c r="D34" i="6"/>
  <c r="C34" i="6"/>
  <c r="N33" i="6"/>
  <c r="M33" i="6"/>
  <c r="L33" i="6"/>
  <c r="K33" i="6"/>
  <c r="J33" i="6"/>
  <c r="I33" i="6"/>
  <c r="H33" i="6"/>
  <c r="G33" i="6"/>
  <c r="F33" i="6"/>
  <c r="E33" i="6"/>
  <c r="D33" i="6"/>
  <c r="C33" i="6"/>
  <c r="N32" i="6"/>
  <c r="M32" i="6"/>
  <c r="L32" i="6"/>
  <c r="K32" i="6"/>
  <c r="J32" i="6"/>
  <c r="I32" i="6"/>
  <c r="H32" i="6"/>
  <c r="G32" i="6"/>
  <c r="F32" i="6"/>
  <c r="E32" i="6"/>
  <c r="D32" i="6"/>
  <c r="C32" i="6"/>
  <c r="N31" i="6"/>
  <c r="M31" i="6"/>
  <c r="L31" i="6"/>
  <c r="K31" i="6"/>
  <c r="J31" i="6"/>
  <c r="I31" i="6"/>
  <c r="H31" i="6"/>
  <c r="G31" i="6"/>
  <c r="F31" i="6"/>
  <c r="E31" i="6"/>
  <c r="D31" i="6"/>
  <c r="C31" i="6"/>
  <c r="N30" i="6"/>
  <c r="M30" i="6"/>
  <c r="L30" i="6"/>
  <c r="K30" i="6"/>
  <c r="J30" i="6"/>
  <c r="I30" i="6"/>
  <c r="H30" i="6"/>
  <c r="G30" i="6"/>
  <c r="F30" i="6"/>
  <c r="E30" i="6"/>
  <c r="D30" i="6"/>
  <c r="C30" i="6"/>
  <c r="N29" i="6"/>
  <c r="N48" i="6" s="1"/>
  <c r="M29" i="6"/>
  <c r="M48" i="6" s="1"/>
  <c r="L29" i="6"/>
  <c r="K29" i="6"/>
  <c r="K48" i="6" s="1"/>
  <c r="J29" i="6"/>
  <c r="J48" i="6" s="1"/>
  <c r="I29" i="6"/>
  <c r="I48" i="6" s="1"/>
  <c r="H29" i="6"/>
  <c r="G29" i="6"/>
  <c r="G48" i="6" s="1"/>
  <c r="F29" i="6"/>
  <c r="F48" i="6" s="1"/>
  <c r="E29" i="6"/>
  <c r="E48" i="6" s="1"/>
  <c r="D29" i="6"/>
  <c r="C29" i="6"/>
  <c r="C48" i="6" s="1"/>
  <c r="N28" i="6"/>
  <c r="M28" i="6"/>
  <c r="L28" i="6"/>
  <c r="K28" i="6"/>
  <c r="J28" i="6"/>
  <c r="I28" i="6"/>
  <c r="H28" i="6"/>
  <c r="G28" i="6"/>
  <c r="F28" i="6"/>
  <c r="E28" i="6"/>
  <c r="D28" i="6"/>
  <c r="C28" i="6"/>
  <c r="N27" i="6"/>
  <c r="M27" i="6"/>
  <c r="L27" i="6"/>
  <c r="K27" i="6"/>
  <c r="J27" i="6"/>
  <c r="I27" i="6"/>
  <c r="H27" i="6"/>
  <c r="G27" i="6"/>
  <c r="F27" i="6"/>
  <c r="E27" i="6"/>
  <c r="D27" i="6"/>
  <c r="C27" i="6"/>
  <c r="A26" i="6"/>
  <c r="N24" i="6"/>
  <c r="M24" i="6"/>
  <c r="L24" i="6"/>
  <c r="K24" i="6"/>
  <c r="J24" i="6"/>
  <c r="I24" i="6"/>
  <c r="H24" i="6"/>
  <c r="G24" i="6"/>
  <c r="F24" i="6"/>
  <c r="E24" i="6"/>
  <c r="D24" i="6"/>
  <c r="C24" i="6"/>
  <c r="N23" i="6"/>
  <c r="M23" i="6"/>
  <c r="L23" i="6"/>
  <c r="K23" i="6"/>
  <c r="J23" i="6"/>
  <c r="I23" i="6"/>
  <c r="H23" i="6"/>
  <c r="G23" i="6"/>
  <c r="F23" i="6"/>
  <c r="E23" i="6"/>
  <c r="D23" i="6"/>
  <c r="C23" i="6"/>
  <c r="N22" i="6"/>
  <c r="M22" i="6"/>
  <c r="L22" i="6"/>
  <c r="K22" i="6"/>
  <c r="J22" i="6"/>
  <c r="I22" i="6"/>
  <c r="H22" i="6"/>
  <c r="G22" i="6"/>
  <c r="F22" i="6"/>
  <c r="E22" i="6"/>
  <c r="D22" i="6"/>
  <c r="C22" i="6"/>
  <c r="N21" i="6"/>
  <c r="M21" i="6"/>
  <c r="L21" i="6"/>
  <c r="K21" i="6"/>
  <c r="J21" i="6"/>
  <c r="I21" i="6"/>
  <c r="H21" i="6"/>
  <c r="G21" i="6"/>
  <c r="F21" i="6"/>
  <c r="E21" i="6"/>
  <c r="D21" i="6"/>
  <c r="C21" i="6"/>
  <c r="N20" i="6"/>
  <c r="M20" i="6"/>
  <c r="L20" i="6"/>
  <c r="K20" i="6"/>
  <c r="J20" i="6"/>
  <c r="I20" i="6"/>
  <c r="H20" i="6"/>
  <c r="G20" i="6"/>
  <c r="F20" i="6"/>
  <c r="E20" i="6"/>
  <c r="D20" i="6"/>
  <c r="C20" i="6"/>
  <c r="N19" i="6"/>
  <c r="M19" i="6"/>
  <c r="L19" i="6"/>
  <c r="K19" i="6"/>
  <c r="J19" i="6"/>
  <c r="I19" i="6"/>
  <c r="H19" i="6"/>
  <c r="G19" i="6"/>
  <c r="F19" i="6"/>
  <c r="E19" i="6"/>
  <c r="D19" i="6"/>
  <c r="C19" i="6"/>
  <c r="N18" i="6"/>
  <c r="M18" i="6"/>
  <c r="L18" i="6"/>
  <c r="K18" i="6"/>
  <c r="J18" i="6"/>
  <c r="I18" i="6"/>
  <c r="H18" i="6"/>
  <c r="G18" i="6"/>
  <c r="F18" i="6"/>
  <c r="E18" i="6"/>
  <c r="D18" i="6"/>
  <c r="C18" i="6"/>
  <c r="N17" i="6"/>
  <c r="M17" i="6"/>
  <c r="L17" i="6"/>
  <c r="K17" i="6"/>
  <c r="J17" i="6"/>
  <c r="I17" i="6"/>
  <c r="H17" i="6"/>
  <c r="G17" i="6"/>
  <c r="F17" i="6"/>
  <c r="E17" i="6"/>
  <c r="D17" i="6"/>
  <c r="C17" i="6"/>
  <c r="N16" i="6"/>
  <c r="M16" i="6"/>
  <c r="L16" i="6"/>
  <c r="K16" i="6"/>
  <c r="J16" i="6"/>
  <c r="I16" i="6"/>
  <c r="H16" i="6"/>
  <c r="G16" i="6"/>
  <c r="F16" i="6"/>
  <c r="E16" i="6"/>
  <c r="D16" i="6"/>
  <c r="C16" i="6"/>
  <c r="N15" i="6"/>
  <c r="M15" i="6"/>
  <c r="L15" i="6"/>
  <c r="K15" i="6"/>
  <c r="J15" i="6"/>
  <c r="I15" i="6"/>
  <c r="H15" i="6"/>
  <c r="G15" i="6"/>
  <c r="F15" i="6"/>
  <c r="E15" i="6"/>
  <c r="D15" i="6"/>
  <c r="C15" i="6"/>
  <c r="N14" i="6"/>
  <c r="M14" i="6"/>
  <c r="L14" i="6"/>
  <c r="K14" i="6"/>
  <c r="J14" i="6"/>
  <c r="I14" i="6"/>
  <c r="H14" i="6"/>
  <c r="G14" i="6"/>
  <c r="F14" i="6"/>
  <c r="E14" i="6"/>
  <c r="D14" i="6"/>
  <c r="C14" i="6"/>
  <c r="N13" i="6"/>
  <c r="M13" i="6"/>
  <c r="L13" i="6"/>
  <c r="K13" i="6"/>
  <c r="J13" i="6"/>
  <c r="I13" i="6"/>
  <c r="H13" i="6"/>
  <c r="G13" i="6"/>
  <c r="F13" i="6"/>
  <c r="E13" i="6"/>
  <c r="D13" i="6"/>
  <c r="C13" i="6"/>
  <c r="N12" i="6"/>
  <c r="M12" i="6"/>
  <c r="L12" i="6"/>
  <c r="K12" i="6"/>
  <c r="J12" i="6"/>
  <c r="I12" i="6"/>
  <c r="H12" i="6"/>
  <c r="G12" i="6"/>
  <c r="F12" i="6"/>
  <c r="E12" i="6"/>
  <c r="D12" i="6"/>
  <c r="C12" i="6"/>
  <c r="N11" i="6"/>
  <c r="M11" i="6"/>
  <c r="L11" i="6"/>
  <c r="K11" i="6"/>
  <c r="J11" i="6"/>
  <c r="I11" i="6"/>
  <c r="H11" i="6"/>
  <c r="G11" i="6"/>
  <c r="F11" i="6"/>
  <c r="E11" i="6"/>
  <c r="D11" i="6"/>
  <c r="C11" i="6"/>
  <c r="N10" i="6"/>
  <c r="M10" i="6"/>
  <c r="L10" i="6"/>
  <c r="K10" i="6"/>
  <c r="J10" i="6"/>
  <c r="I10" i="6"/>
  <c r="H10" i="6"/>
  <c r="G10" i="6"/>
  <c r="F10" i="6"/>
  <c r="E10" i="6"/>
  <c r="D10" i="6"/>
  <c r="C10" i="6"/>
  <c r="N9" i="6"/>
  <c r="M9" i="6"/>
  <c r="L9" i="6"/>
  <c r="K9" i="6"/>
  <c r="J9" i="6"/>
  <c r="I9" i="6"/>
  <c r="H9" i="6"/>
  <c r="G9" i="6"/>
  <c r="F9" i="6"/>
  <c r="E9" i="6"/>
  <c r="D9" i="6"/>
  <c r="C9" i="6"/>
  <c r="N8" i="6"/>
  <c r="M8" i="6"/>
  <c r="L8" i="6"/>
  <c r="K8" i="6"/>
  <c r="J8" i="6"/>
  <c r="I8" i="6"/>
  <c r="H8" i="6"/>
  <c r="G8" i="6"/>
  <c r="F8" i="6"/>
  <c r="E8" i="6"/>
  <c r="D8" i="6"/>
  <c r="C8" i="6"/>
  <c r="N7" i="6"/>
  <c r="M7" i="6"/>
  <c r="L7" i="6"/>
  <c r="K7" i="6"/>
  <c r="J7" i="6"/>
  <c r="I7" i="6"/>
  <c r="H7" i="6"/>
  <c r="G7" i="6"/>
  <c r="F7" i="6"/>
  <c r="E7" i="6"/>
  <c r="D7" i="6"/>
  <c r="C7" i="6"/>
  <c r="N6" i="6"/>
  <c r="M6" i="6"/>
  <c r="M25" i="6" s="1"/>
  <c r="L6" i="6"/>
  <c r="L25" i="6" s="1"/>
  <c r="K6" i="6"/>
  <c r="K25" i="6" s="1"/>
  <c r="J6" i="6"/>
  <c r="I6" i="6"/>
  <c r="H6" i="6"/>
  <c r="H25" i="6" s="1"/>
  <c r="G6" i="6"/>
  <c r="G25" i="6" s="1"/>
  <c r="F6" i="6"/>
  <c r="F25" i="6" s="1"/>
  <c r="E6" i="6"/>
  <c r="E25" i="6" s="1"/>
  <c r="D6" i="6"/>
  <c r="D25" i="6" s="1"/>
  <c r="C6" i="6"/>
  <c r="C25" i="6" s="1"/>
  <c r="N5" i="6"/>
  <c r="M5" i="6"/>
  <c r="L5" i="6"/>
  <c r="K5" i="6"/>
  <c r="J5" i="6"/>
  <c r="I5" i="6"/>
  <c r="H5" i="6"/>
  <c r="G5" i="6"/>
  <c r="F5" i="6"/>
  <c r="E5" i="6"/>
  <c r="D5" i="6"/>
  <c r="C5" i="6"/>
  <c r="N4" i="6"/>
  <c r="M4" i="6"/>
  <c r="L4" i="6"/>
  <c r="K4" i="6"/>
  <c r="J4" i="6"/>
  <c r="I4" i="6"/>
  <c r="H4" i="6"/>
  <c r="G4" i="6"/>
  <c r="F4" i="6"/>
  <c r="E4" i="6"/>
  <c r="D4" i="6"/>
  <c r="C4" i="6"/>
  <c r="A3" i="6"/>
  <c r="P7" i="6" s="1"/>
  <c r="C1" i="6"/>
  <c r="D1" i="6" s="1"/>
  <c r="E1" i="6" s="1"/>
  <c r="F1" i="6" s="1"/>
  <c r="G1" i="6" s="1"/>
  <c r="H1" i="6" s="1"/>
  <c r="I1" i="6" s="1"/>
  <c r="J1" i="6" s="1"/>
  <c r="K1" i="6" s="1"/>
  <c r="L1" i="6" s="1"/>
  <c r="M1" i="6" s="1"/>
  <c r="N1" i="6" s="1"/>
  <c r="O24" i="2"/>
  <c r="O23" i="2"/>
  <c r="O22" i="2"/>
  <c r="O21" i="2"/>
  <c r="O20" i="2"/>
  <c r="O19" i="2"/>
  <c r="O18" i="2"/>
  <c r="O17" i="2"/>
  <c r="O16" i="2"/>
  <c r="O15" i="2"/>
  <c r="O14" i="2"/>
  <c r="O13" i="2"/>
  <c r="O12" i="2"/>
  <c r="O11" i="2"/>
  <c r="O10" i="2"/>
  <c r="O9" i="2"/>
  <c r="O8" i="2"/>
  <c r="O7" i="2"/>
  <c r="O6" i="2"/>
  <c r="O5" i="2"/>
  <c r="O4" i="2"/>
  <c r="O47" i="2"/>
  <c r="O46" i="2"/>
  <c r="O45" i="2"/>
  <c r="O44" i="2"/>
  <c r="O43" i="2"/>
  <c r="O42" i="2"/>
  <c r="O41" i="2"/>
  <c r="O40" i="2"/>
  <c r="O39" i="2"/>
  <c r="O38" i="2"/>
  <c r="O37" i="2"/>
  <c r="O36" i="2"/>
  <c r="O35" i="2"/>
  <c r="O34" i="2"/>
  <c r="O33" i="2"/>
  <c r="O32" i="2"/>
  <c r="O31" i="2"/>
  <c r="O30" i="2"/>
  <c r="O29" i="2"/>
  <c r="O28" i="2"/>
  <c r="O27" i="2"/>
  <c r="Q27" i="2" s="1"/>
  <c r="O70" i="2"/>
  <c r="O69" i="2"/>
  <c r="O68" i="2"/>
  <c r="O67" i="2"/>
  <c r="O66" i="2"/>
  <c r="O65" i="2"/>
  <c r="O64" i="2"/>
  <c r="O63" i="2"/>
  <c r="O62" i="2"/>
  <c r="O61" i="2"/>
  <c r="O60" i="2"/>
  <c r="O59" i="2"/>
  <c r="O58" i="2"/>
  <c r="O57" i="2"/>
  <c r="O56" i="2"/>
  <c r="O55" i="2"/>
  <c r="O54" i="2"/>
  <c r="O53" i="2"/>
  <c r="O52" i="2"/>
  <c r="O51" i="2"/>
  <c r="O50" i="2"/>
  <c r="Q50" i="2" s="1"/>
  <c r="O93" i="2"/>
  <c r="O92" i="2"/>
  <c r="O91" i="2"/>
  <c r="O90" i="2"/>
  <c r="O89" i="2"/>
  <c r="O88" i="2"/>
  <c r="O87" i="2"/>
  <c r="O86" i="2"/>
  <c r="O85" i="2"/>
  <c r="O84" i="2"/>
  <c r="O83" i="2"/>
  <c r="O82" i="2"/>
  <c r="O81" i="2"/>
  <c r="O80" i="2"/>
  <c r="O79" i="2"/>
  <c r="O78" i="2"/>
  <c r="O77" i="2"/>
  <c r="O76" i="2"/>
  <c r="O75" i="2"/>
  <c r="O74" i="2"/>
  <c r="O73" i="2"/>
  <c r="O116" i="2"/>
  <c r="O115" i="2"/>
  <c r="O114" i="2"/>
  <c r="O113" i="2"/>
  <c r="O112" i="2"/>
  <c r="O111" i="2"/>
  <c r="O110" i="2"/>
  <c r="O109" i="2"/>
  <c r="O108" i="2"/>
  <c r="O107" i="2"/>
  <c r="O106" i="2"/>
  <c r="O105" i="2"/>
  <c r="O104" i="2"/>
  <c r="O103" i="2"/>
  <c r="O102" i="2"/>
  <c r="O101" i="2"/>
  <c r="O100" i="2"/>
  <c r="O99" i="2"/>
  <c r="O98" i="2"/>
  <c r="O97" i="2"/>
  <c r="O96" i="2"/>
  <c r="Q96" i="2" s="1"/>
  <c r="O139" i="2"/>
  <c r="O138" i="2"/>
  <c r="O137" i="2"/>
  <c r="O136" i="2"/>
  <c r="O135" i="2"/>
  <c r="O134" i="2"/>
  <c r="O133" i="2"/>
  <c r="O132" i="2"/>
  <c r="O131" i="2"/>
  <c r="O130" i="2"/>
  <c r="O129" i="2"/>
  <c r="O128" i="2"/>
  <c r="O127" i="2"/>
  <c r="O126" i="2"/>
  <c r="O125" i="2"/>
  <c r="O124" i="2"/>
  <c r="O123" i="2"/>
  <c r="O122" i="2"/>
  <c r="O121" i="2"/>
  <c r="O120" i="2"/>
  <c r="Q120" i="2" s="1"/>
  <c r="O119" i="2"/>
  <c r="Q119" i="2" s="1"/>
  <c r="O162" i="2"/>
  <c r="O161" i="2"/>
  <c r="O160" i="2"/>
  <c r="O159" i="2"/>
  <c r="O158" i="2"/>
  <c r="O157" i="2"/>
  <c r="O156" i="2"/>
  <c r="O155" i="2"/>
  <c r="O154" i="2"/>
  <c r="O153" i="2"/>
  <c r="O152" i="2"/>
  <c r="O151" i="2"/>
  <c r="O150" i="2"/>
  <c r="O149" i="2"/>
  <c r="O148" i="2"/>
  <c r="O147" i="2"/>
  <c r="O146" i="2"/>
  <c r="O145" i="2"/>
  <c r="O144" i="2"/>
  <c r="O143" i="2"/>
  <c r="O142" i="2"/>
  <c r="O185" i="2"/>
  <c r="O184" i="2"/>
  <c r="O183" i="2"/>
  <c r="O182" i="2"/>
  <c r="O181" i="2"/>
  <c r="O180" i="2"/>
  <c r="O179" i="2"/>
  <c r="O178" i="2"/>
  <c r="O177" i="2"/>
  <c r="O176" i="2"/>
  <c r="O175" i="2"/>
  <c r="O174" i="2"/>
  <c r="O173" i="2"/>
  <c r="O172" i="2"/>
  <c r="O171" i="2"/>
  <c r="O170" i="2"/>
  <c r="O169" i="2"/>
  <c r="O168" i="2"/>
  <c r="O167" i="2"/>
  <c r="O166" i="2"/>
  <c r="O165" i="2"/>
  <c r="O208" i="2"/>
  <c r="O207" i="2"/>
  <c r="O206" i="2"/>
  <c r="O205" i="2"/>
  <c r="O204" i="2"/>
  <c r="O203" i="2"/>
  <c r="O202" i="2"/>
  <c r="O201" i="2"/>
  <c r="O200" i="2"/>
  <c r="O199" i="2"/>
  <c r="O198" i="2"/>
  <c r="O197" i="2"/>
  <c r="O196" i="2"/>
  <c r="O195" i="2"/>
  <c r="O194" i="2"/>
  <c r="O193" i="2"/>
  <c r="O192" i="2"/>
  <c r="O191" i="2"/>
  <c r="O190" i="2"/>
  <c r="O189" i="2"/>
  <c r="O188" i="2"/>
  <c r="Q188" i="2" s="1"/>
  <c r="O231" i="2"/>
  <c r="O230" i="2"/>
  <c r="O229" i="2"/>
  <c r="O228" i="2"/>
  <c r="O227" i="2"/>
  <c r="O226" i="2"/>
  <c r="O225" i="2"/>
  <c r="O224" i="2"/>
  <c r="O223" i="2"/>
  <c r="O222" i="2"/>
  <c r="O221" i="2"/>
  <c r="O220" i="2"/>
  <c r="O219" i="2"/>
  <c r="O218" i="2"/>
  <c r="O217" i="2"/>
  <c r="O216" i="2"/>
  <c r="O215" i="2"/>
  <c r="O214" i="2"/>
  <c r="O213" i="2"/>
  <c r="O212" i="2"/>
  <c r="O211" i="2"/>
  <c r="Q211" i="2" s="1"/>
  <c r="O264" i="2"/>
  <c r="N264" i="2"/>
  <c r="N269" i="2" s="1"/>
  <c r="M264" i="2"/>
  <c r="M269" i="2" s="1"/>
  <c r="L264" i="2"/>
  <c r="L269" i="2" s="1"/>
  <c r="K264" i="2"/>
  <c r="K269" i="2" s="1"/>
  <c r="J264" i="2"/>
  <c r="J269" i="2" s="1"/>
  <c r="I264" i="2"/>
  <c r="I269" i="2" s="1"/>
  <c r="H264" i="2"/>
  <c r="H269" i="2" s="1"/>
  <c r="G264" i="2"/>
  <c r="G269" i="2" s="1"/>
  <c r="F264" i="2"/>
  <c r="F269" i="2" s="1"/>
  <c r="E264" i="2"/>
  <c r="E269" i="2" s="1"/>
  <c r="D264" i="2"/>
  <c r="D269" i="2" s="1"/>
  <c r="N263" i="2"/>
  <c r="N268" i="2" s="1"/>
  <c r="M263" i="2"/>
  <c r="M268" i="2" s="1"/>
  <c r="L263" i="2"/>
  <c r="L268" i="2" s="1"/>
  <c r="K263" i="2"/>
  <c r="K268" i="2" s="1"/>
  <c r="J263" i="2"/>
  <c r="J268" i="2" s="1"/>
  <c r="I263" i="2"/>
  <c r="I268" i="2" s="1"/>
  <c r="H263" i="2"/>
  <c r="H268" i="2" s="1"/>
  <c r="G263" i="2"/>
  <c r="G268" i="2" s="1"/>
  <c r="F263" i="2"/>
  <c r="F268" i="2" s="1"/>
  <c r="E263" i="2"/>
  <c r="E268" i="2" s="1"/>
  <c r="D263" i="2"/>
  <c r="D268" i="2" s="1"/>
  <c r="C263" i="2"/>
  <c r="C268" i="2" s="1"/>
  <c r="C264" i="2"/>
  <c r="C269" i="2" s="1"/>
  <c r="N257" i="2"/>
  <c r="N258" i="2" s="1"/>
  <c r="M257" i="2"/>
  <c r="M262" i="2" s="1"/>
  <c r="M267" i="2" s="1"/>
  <c r="L257" i="2"/>
  <c r="L262" i="2" s="1"/>
  <c r="L267" i="2" s="1"/>
  <c r="K257" i="2"/>
  <c r="K259" i="2" s="1"/>
  <c r="J257" i="2"/>
  <c r="J258" i="2" s="1"/>
  <c r="I257" i="2"/>
  <c r="I262" i="2" s="1"/>
  <c r="I267" i="2" s="1"/>
  <c r="H257" i="2"/>
  <c r="H262" i="2" s="1"/>
  <c r="H267" i="2" s="1"/>
  <c r="G257" i="2"/>
  <c r="G259" i="2" s="1"/>
  <c r="F257" i="2"/>
  <c r="F258" i="2" s="1"/>
  <c r="E257" i="2"/>
  <c r="E262" i="2" s="1"/>
  <c r="E267" i="2" s="1"/>
  <c r="D257" i="2"/>
  <c r="D262" i="2" s="1"/>
  <c r="D267" i="2" s="1"/>
  <c r="C257" i="2"/>
  <c r="C258" i="2" s="1"/>
  <c r="Q73" i="2"/>
  <c r="Q142" i="2"/>
  <c r="Q165" i="2"/>
  <c r="P202" i="9" l="1"/>
  <c r="O7" i="9"/>
  <c r="O14" i="9"/>
  <c r="O23" i="9"/>
  <c r="C48" i="9"/>
  <c r="P5" i="9"/>
  <c r="P196" i="8"/>
  <c r="P156" i="8"/>
  <c r="P194" i="8"/>
  <c r="P196" i="9"/>
  <c r="P131" i="8"/>
  <c r="P220" i="9"/>
  <c r="N25" i="6"/>
  <c r="P7" i="8"/>
  <c r="P31" i="8"/>
  <c r="P125" i="8"/>
  <c r="P40" i="9"/>
  <c r="P228" i="9"/>
  <c r="P123" i="8"/>
  <c r="P204" i="8"/>
  <c r="P38" i="9"/>
  <c r="P194" i="9"/>
  <c r="P133" i="8"/>
  <c r="P136" i="8"/>
  <c r="P140" i="8"/>
  <c r="P202" i="8"/>
  <c r="P23" i="9"/>
  <c r="P188" i="9"/>
  <c r="P209" i="9"/>
  <c r="P212" i="9"/>
  <c r="I25" i="6"/>
  <c r="J25" i="6"/>
  <c r="P108" i="6"/>
  <c r="P241" i="6"/>
  <c r="P54" i="8"/>
  <c r="P62" i="8"/>
  <c r="P231" i="8"/>
  <c r="P199" i="6"/>
  <c r="P60" i="8"/>
  <c r="P91" i="6"/>
  <c r="P167" i="6"/>
  <c r="P200" i="6"/>
  <c r="P5" i="8"/>
  <c r="P39" i="8"/>
  <c r="P50" i="8"/>
  <c r="P58" i="8"/>
  <c r="P66" i="8"/>
  <c r="P121" i="8"/>
  <c r="P129" i="8"/>
  <c r="P148" i="8"/>
  <c r="P165" i="8"/>
  <c r="P192" i="8"/>
  <c r="P200" i="8"/>
  <c r="P208" i="8"/>
  <c r="P211" i="8"/>
  <c r="P219" i="8"/>
  <c r="P227" i="8"/>
  <c r="P9" i="9"/>
  <c r="P15" i="9"/>
  <c r="P32" i="9"/>
  <c r="P192" i="9"/>
  <c r="P200" i="9"/>
  <c r="P216" i="9"/>
  <c r="P224" i="9"/>
  <c r="C232" i="6"/>
  <c r="C260" i="6" s="1"/>
  <c r="P75" i="6"/>
  <c r="P183" i="6"/>
  <c r="P70" i="8"/>
  <c r="P215" i="8"/>
  <c r="P223" i="8"/>
  <c r="P90" i="6"/>
  <c r="P166" i="6"/>
  <c r="P250" i="6"/>
  <c r="P52" i="8"/>
  <c r="P68" i="8"/>
  <c r="P150" i="8"/>
  <c r="P213" i="8"/>
  <c r="P221" i="8"/>
  <c r="P229" i="8"/>
  <c r="P21" i="9"/>
  <c r="P218" i="9"/>
  <c r="P226" i="9"/>
  <c r="P74" i="6"/>
  <c r="P107" i="6"/>
  <c r="P182" i="6"/>
  <c r="P234" i="6"/>
  <c r="P56" i="8"/>
  <c r="P64" i="8"/>
  <c r="P127" i="8"/>
  <c r="P142" i="8"/>
  <c r="P158" i="8"/>
  <c r="P190" i="8"/>
  <c r="P198" i="8"/>
  <c r="P206" i="8"/>
  <c r="P209" i="8"/>
  <c r="P217" i="8"/>
  <c r="P225" i="8"/>
  <c r="P7" i="9"/>
  <c r="P30" i="9"/>
  <c r="P46" i="9"/>
  <c r="P50" i="9"/>
  <c r="P190" i="9"/>
  <c r="P198" i="9"/>
  <c r="P214" i="9"/>
  <c r="P222" i="9"/>
  <c r="P230" i="9"/>
  <c r="P116" i="9"/>
  <c r="P117" i="9"/>
  <c r="P96" i="9"/>
  <c r="P27" i="8"/>
  <c r="P46" i="8"/>
  <c r="P44" i="8"/>
  <c r="P42" i="8"/>
  <c r="P40" i="8"/>
  <c r="P38" i="8"/>
  <c r="P36" i="8"/>
  <c r="P34" i="8"/>
  <c r="P32" i="8"/>
  <c r="P30" i="8"/>
  <c r="P28" i="8"/>
  <c r="P48" i="8"/>
  <c r="P29" i="8"/>
  <c r="P37" i="8"/>
  <c r="P45" i="8"/>
  <c r="P255" i="9"/>
  <c r="P234" i="9"/>
  <c r="P35" i="8"/>
  <c r="P43" i="8"/>
  <c r="P24" i="9"/>
  <c r="P22" i="9"/>
  <c r="P20" i="9"/>
  <c r="P18" i="9"/>
  <c r="P16" i="9"/>
  <c r="P14" i="9"/>
  <c r="P12" i="9"/>
  <c r="P10" i="9"/>
  <c r="P8" i="9"/>
  <c r="P6" i="9"/>
  <c r="P4" i="9"/>
  <c r="L19" i="3" s="1" a="1"/>
  <c r="L19" i="3" s="1"/>
  <c r="P11" i="9"/>
  <c r="P19" i="9"/>
  <c r="P25" i="9"/>
  <c r="P28" i="9"/>
  <c r="P36" i="9"/>
  <c r="P140" i="9"/>
  <c r="P138" i="9"/>
  <c r="P136" i="9"/>
  <c r="P134" i="9"/>
  <c r="P132" i="9"/>
  <c r="P130" i="9"/>
  <c r="P128" i="9"/>
  <c r="P126" i="9"/>
  <c r="P124" i="9"/>
  <c r="P122" i="9"/>
  <c r="P120" i="9"/>
  <c r="P133" i="9"/>
  <c r="P129" i="9"/>
  <c r="P139" i="9"/>
  <c r="P137" i="9"/>
  <c r="P135" i="9"/>
  <c r="P131" i="9"/>
  <c r="P127" i="9"/>
  <c r="P123" i="9"/>
  <c r="P121" i="9"/>
  <c r="P15" i="6"/>
  <c r="P23" i="6"/>
  <c r="P65" i="6"/>
  <c r="P57" i="6"/>
  <c r="P33" i="8"/>
  <c r="P41" i="8"/>
  <c r="P17" i="9"/>
  <c r="P27" i="9"/>
  <c r="P47" i="9"/>
  <c r="P45" i="9"/>
  <c r="P43" i="9"/>
  <c r="P41" i="9"/>
  <c r="P39" i="9"/>
  <c r="P37" i="9"/>
  <c r="P35" i="9"/>
  <c r="P33" i="9"/>
  <c r="P31" i="9"/>
  <c r="P29" i="9"/>
  <c r="P34" i="9"/>
  <c r="P42" i="9"/>
  <c r="P125" i="9"/>
  <c r="P82" i="6"/>
  <c r="P99" i="6"/>
  <c r="P115" i="6"/>
  <c r="P174" i="6"/>
  <c r="P191" i="6"/>
  <c r="P207" i="6"/>
  <c r="P242" i="6"/>
  <c r="P120" i="8"/>
  <c r="P122" i="8"/>
  <c r="P124" i="8"/>
  <c r="P126" i="8"/>
  <c r="P128" i="8"/>
  <c r="P130" i="8"/>
  <c r="P132" i="8"/>
  <c r="P137" i="8"/>
  <c r="P146" i="8"/>
  <c r="P154" i="8"/>
  <c r="P162" i="8"/>
  <c r="P189" i="8"/>
  <c r="P191" i="8"/>
  <c r="P193" i="8"/>
  <c r="P195" i="8"/>
  <c r="P197" i="8"/>
  <c r="P199" i="8"/>
  <c r="P201" i="8"/>
  <c r="P203" i="8"/>
  <c r="P205" i="8"/>
  <c r="P207" i="8"/>
  <c r="P212" i="8"/>
  <c r="P214" i="8"/>
  <c r="P216" i="8"/>
  <c r="P218" i="8"/>
  <c r="P220" i="8"/>
  <c r="P222" i="8"/>
  <c r="P224" i="8"/>
  <c r="P226" i="8"/>
  <c r="P228" i="8"/>
  <c r="P230" i="8"/>
  <c r="P100" i="6"/>
  <c r="P116" i="6"/>
  <c r="P192" i="6"/>
  <c r="P208" i="6"/>
  <c r="P6" i="8"/>
  <c r="P51" i="8"/>
  <c r="P53" i="8"/>
  <c r="P55" i="8"/>
  <c r="P57" i="8"/>
  <c r="P59" i="8"/>
  <c r="P61" i="8"/>
  <c r="P63" i="8"/>
  <c r="P65" i="8"/>
  <c r="P67" i="8"/>
  <c r="P69" i="8"/>
  <c r="P144" i="8"/>
  <c r="P152" i="8"/>
  <c r="P157" i="9"/>
  <c r="P189" i="9"/>
  <c r="P191" i="9"/>
  <c r="P193" i="9"/>
  <c r="P195" i="9"/>
  <c r="P197" i="9"/>
  <c r="P199" i="9"/>
  <c r="P201" i="9"/>
  <c r="P203" i="9"/>
  <c r="P213" i="9"/>
  <c r="P215" i="9"/>
  <c r="P217" i="9"/>
  <c r="P219" i="9"/>
  <c r="P221" i="9"/>
  <c r="P223" i="9"/>
  <c r="P225" i="9"/>
  <c r="P227" i="9"/>
  <c r="P229" i="9"/>
  <c r="P231" i="9"/>
  <c r="F19" i="3" a="1"/>
  <c r="F19" i="3" s="1"/>
  <c r="K140" i="6"/>
  <c r="K260" i="6" s="1"/>
  <c r="J255" i="6"/>
  <c r="O243" i="8"/>
  <c r="F232" i="8"/>
  <c r="O211" i="8"/>
  <c r="O212" i="8"/>
  <c r="O214" i="8"/>
  <c r="O215" i="8"/>
  <c r="O216" i="8"/>
  <c r="O217" i="8"/>
  <c r="O218" i="8"/>
  <c r="O219" i="8"/>
  <c r="O220" i="8"/>
  <c r="O221" i="8"/>
  <c r="O222" i="8"/>
  <c r="O223" i="8"/>
  <c r="O224" i="8"/>
  <c r="O225" i="8"/>
  <c r="O226" i="8"/>
  <c r="O227" i="8"/>
  <c r="O228" i="8"/>
  <c r="O229" i="8"/>
  <c r="O230" i="8"/>
  <c r="O231" i="8"/>
  <c r="O188" i="8"/>
  <c r="O189" i="8"/>
  <c r="O191" i="8"/>
  <c r="O192" i="8"/>
  <c r="O193" i="8"/>
  <c r="O194" i="8"/>
  <c r="O195" i="8"/>
  <c r="O196" i="8"/>
  <c r="O197" i="8"/>
  <c r="O198" i="8"/>
  <c r="O199" i="8"/>
  <c r="O201" i="8"/>
  <c r="O202" i="8"/>
  <c r="O203" i="8"/>
  <c r="O204" i="8"/>
  <c r="O205" i="8"/>
  <c r="O207" i="8"/>
  <c r="O208" i="8"/>
  <c r="O165" i="8"/>
  <c r="O168" i="8"/>
  <c r="O169" i="8"/>
  <c r="O170" i="8"/>
  <c r="O171" i="8"/>
  <c r="O172" i="8"/>
  <c r="O173" i="8"/>
  <c r="O174" i="8"/>
  <c r="O175" i="8"/>
  <c r="O176" i="8"/>
  <c r="O177" i="8"/>
  <c r="O178" i="8"/>
  <c r="O179" i="8"/>
  <c r="O181" i="8"/>
  <c r="O182" i="8"/>
  <c r="O183" i="8"/>
  <c r="O185" i="8"/>
  <c r="O143" i="8"/>
  <c r="O145" i="8"/>
  <c r="O146" i="8"/>
  <c r="O147" i="8"/>
  <c r="O148" i="8"/>
  <c r="O149" i="8"/>
  <c r="O150" i="8"/>
  <c r="O151" i="8"/>
  <c r="O152" i="8"/>
  <c r="O153" i="8"/>
  <c r="O154" i="8"/>
  <c r="O155" i="8"/>
  <c r="O156" i="8"/>
  <c r="O157" i="8"/>
  <c r="O158" i="8"/>
  <c r="O159" i="8"/>
  <c r="O160" i="8"/>
  <c r="O161" i="8"/>
  <c r="O162" i="8"/>
  <c r="O119" i="8"/>
  <c r="O120" i="8"/>
  <c r="O122" i="8"/>
  <c r="O123" i="8"/>
  <c r="O124" i="8"/>
  <c r="O125" i="8"/>
  <c r="O126" i="8"/>
  <c r="O127" i="8"/>
  <c r="O128" i="8"/>
  <c r="O129" i="8"/>
  <c r="O130" i="8"/>
  <c r="O131" i="8"/>
  <c r="O133" i="8"/>
  <c r="O134" i="8"/>
  <c r="O135" i="8"/>
  <c r="O136" i="8"/>
  <c r="O137" i="8"/>
  <c r="O138" i="8"/>
  <c r="O139" i="8"/>
  <c r="O115" i="8"/>
  <c r="O116" i="8"/>
  <c r="O269" i="2"/>
  <c r="N25" i="8"/>
  <c r="P149" i="6"/>
  <c r="P163" i="9"/>
  <c r="P143" i="9"/>
  <c r="P145" i="9"/>
  <c r="P147" i="9"/>
  <c r="P149" i="9"/>
  <c r="P151" i="9"/>
  <c r="P163" i="8"/>
  <c r="P143" i="8"/>
  <c r="P145" i="8"/>
  <c r="P147" i="8"/>
  <c r="P149" i="8"/>
  <c r="P151" i="8"/>
  <c r="P153" i="8"/>
  <c r="P155" i="8"/>
  <c r="P157" i="8"/>
  <c r="P159" i="8"/>
  <c r="P161" i="8"/>
  <c r="P142" i="9"/>
  <c r="P144" i="9"/>
  <c r="P146" i="9"/>
  <c r="P148" i="9"/>
  <c r="P150" i="9"/>
  <c r="P155" i="9"/>
  <c r="P161" i="9"/>
  <c r="D1" i="1"/>
  <c r="V179" i="1"/>
  <c r="V163" i="1"/>
  <c r="V147" i="1"/>
  <c r="V131" i="1"/>
  <c r="V99" i="1"/>
  <c r="V67" i="1"/>
  <c r="V3" i="1"/>
  <c r="V115" i="1"/>
  <c r="V83" i="1"/>
  <c r="V51" i="1"/>
  <c r="V19" i="1"/>
  <c r="V35" i="1"/>
  <c r="O96" i="8"/>
  <c r="O97" i="8"/>
  <c r="O99" i="8"/>
  <c r="O100" i="8"/>
  <c r="O101" i="8"/>
  <c r="O102" i="8"/>
  <c r="O103" i="8"/>
  <c r="O104" i="8"/>
  <c r="O105" i="8"/>
  <c r="O106" i="8"/>
  <c r="O107" i="8"/>
  <c r="O108" i="8"/>
  <c r="O109" i="8"/>
  <c r="O110" i="8"/>
  <c r="O111" i="8"/>
  <c r="O112" i="8"/>
  <c r="O113" i="8"/>
  <c r="O114" i="8"/>
  <c r="O73" i="8"/>
  <c r="O74" i="8"/>
  <c r="K94" i="8"/>
  <c r="O76" i="8"/>
  <c r="O77" i="8"/>
  <c r="O78" i="8"/>
  <c r="O80" i="8"/>
  <c r="O81" i="8"/>
  <c r="O82" i="8"/>
  <c r="O83" i="8"/>
  <c r="O84" i="8"/>
  <c r="O85" i="8"/>
  <c r="O86" i="8"/>
  <c r="G94" i="9"/>
  <c r="E71" i="9"/>
  <c r="M71" i="9"/>
  <c r="C71" i="9"/>
  <c r="O263" i="2"/>
  <c r="D163" i="9"/>
  <c r="H186" i="6"/>
  <c r="O5" i="9"/>
  <c r="O8" i="9"/>
  <c r="O9" i="9"/>
  <c r="O10" i="9"/>
  <c r="O11" i="9"/>
  <c r="O12" i="9"/>
  <c r="O13" i="9"/>
  <c r="O15" i="9"/>
  <c r="O16" i="9"/>
  <c r="O17" i="9"/>
  <c r="O18" i="9"/>
  <c r="O19" i="9"/>
  <c r="O22" i="9"/>
  <c r="O24" i="9"/>
  <c r="O27" i="9"/>
  <c r="O28" i="9"/>
  <c r="O30" i="9"/>
  <c r="O31" i="9"/>
  <c r="O32" i="9"/>
  <c r="O33" i="9"/>
  <c r="O34" i="9"/>
  <c r="O35" i="9"/>
  <c r="O36" i="9"/>
  <c r="O38" i="9"/>
  <c r="O39" i="9"/>
  <c r="O40" i="9"/>
  <c r="O41" i="9"/>
  <c r="O42" i="9"/>
  <c r="O43" i="9"/>
  <c r="O44" i="9"/>
  <c r="O45" i="9"/>
  <c r="O46" i="9"/>
  <c r="O47" i="9"/>
  <c r="O50" i="9"/>
  <c r="O51" i="9"/>
  <c r="O53" i="9"/>
  <c r="O54" i="9"/>
  <c r="O56" i="9"/>
  <c r="O57" i="9"/>
  <c r="O58" i="9"/>
  <c r="O59" i="9"/>
  <c r="O60" i="9"/>
  <c r="O61" i="9"/>
  <c r="O62" i="9"/>
  <c r="O63" i="9"/>
  <c r="O64" i="9"/>
  <c r="O65" i="9"/>
  <c r="O66" i="9"/>
  <c r="O67" i="9"/>
  <c r="O68" i="9"/>
  <c r="O69" i="9"/>
  <c r="O70" i="9"/>
  <c r="O73" i="9"/>
  <c r="O74" i="9"/>
  <c r="O80" i="9"/>
  <c r="O81" i="9"/>
  <c r="O82" i="9"/>
  <c r="O83" i="9"/>
  <c r="O84" i="9"/>
  <c r="O85" i="9"/>
  <c r="O86" i="9"/>
  <c r="O88" i="9"/>
  <c r="O89" i="9"/>
  <c r="O90" i="9"/>
  <c r="O91" i="9"/>
  <c r="O92" i="9"/>
  <c r="O93" i="9"/>
  <c r="O96" i="9"/>
  <c r="O97" i="9"/>
  <c r="O99" i="9"/>
  <c r="O100" i="9"/>
  <c r="O101" i="9"/>
  <c r="O102" i="9"/>
  <c r="O103" i="9"/>
  <c r="O104" i="9"/>
  <c r="O106" i="9"/>
  <c r="O107" i="9"/>
  <c r="O108" i="9"/>
  <c r="O109" i="9"/>
  <c r="O110" i="9"/>
  <c r="O111" i="9"/>
  <c r="O112" i="9"/>
  <c r="O113" i="9"/>
  <c r="O114" i="9"/>
  <c r="O115" i="9"/>
  <c r="O116" i="9"/>
  <c r="O119" i="9"/>
  <c r="O120" i="9"/>
  <c r="O122" i="9"/>
  <c r="O123" i="9"/>
  <c r="O124" i="9"/>
  <c r="O125" i="9"/>
  <c r="O126" i="9"/>
  <c r="O127" i="9"/>
  <c r="O132" i="9"/>
  <c r="O133" i="9"/>
  <c r="O134" i="9"/>
  <c r="O135" i="9"/>
  <c r="O136" i="9"/>
  <c r="O137" i="9"/>
  <c r="O138" i="9"/>
  <c r="O139" i="9"/>
  <c r="O142" i="9"/>
  <c r="O143" i="9"/>
  <c r="O145" i="9"/>
  <c r="O146" i="9"/>
  <c r="O147" i="9"/>
  <c r="O148" i="9"/>
  <c r="O149" i="9"/>
  <c r="O150" i="9"/>
  <c r="O151" i="9"/>
  <c r="O152" i="9"/>
  <c r="O153" i="9"/>
  <c r="O154" i="9"/>
  <c r="O155" i="9"/>
  <c r="O156" i="9"/>
  <c r="O157" i="9"/>
  <c r="O158" i="9"/>
  <c r="O159" i="9"/>
  <c r="O160" i="9"/>
  <c r="O161" i="9"/>
  <c r="O162" i="9"/>
  <c r="O165" i="9"/>
  <c r="O166" i="9"/>
  <c r="O169" i="9"/>
  <c r="O170" i="9"/>
  <c r="O171" i="9"/>
  <c r="O172" i="9"/>
  <c r="O173" i="9"/>
  <c r="O174" i="9"/>
  <c r="O175" i="9"/>
  <c r="O176" i="9"/>
  <c r="O177" i="9"/>
  <c r="O178" i="9"/>
  <c r="O179" i="9"/>
  <c r="O180" i="9"/>
  <c r="O181" i="9"/>
  <c r="O182" i="9"/>
  <c r="O183" i="9"/>
  <c r="O184" i="9"/>
  <c r="O185" i="9"/>
  <c r="O188" i="9"/>
  <c r="O189" i="9"/>
  <c r="O192" i="9"/>
  <c r="O193" i="9"/>
  <c r="O194" i="9"/>
  <c r="O195" i="9"/>
  <c r="O196" i="9"/>
  <c r="O197" i="9"/>
  <c r="O198" i="9"/>
  <c r="O199" i="9"/>
  <c r="O200" i="9"/>
  <c r="O201" i="9"/>
  <c r="O202" i="9"/>
  <c r="O203" i="9"/>
  <c r="O205" i="9"/>
  <c r="O206" i="9"/>
  <c r="O207" i="9"/>
  <c r="O208" i="9"/>
  <c r="O211" i="9"/>
  <c r="O212" i="9"/>
  <c r="O215" i="9"/>
  <c r="O216" i="9"/>
  <c r="O217" i="9"/>
  <c r="O218" i="9"/>
  <c r="O219" i="9"/>
  <c r="O220" i="9"/>
  <c r="O221" i="9"/>
  <c r="O222" i="9"/>
  <c r="O223" i="9"/>
  <c r="O224" i="9"/>
  <c r="O225" i="9"/>
  <c r="O226" i="9"/>
  <c r="O227" i="9"/>
  <c r="O228" i="9"/>
  <c r="O229" i="9"/>
  <c r="O230" i="9"/>
  <c r="O231" i="9"/>
  <c r="O234" i="9"/>
  <c r="O235" i="9"/>
  <c r="O238" i="9"/>
  <c r="O239" i="9"/>
  <c r="O240" i="9"/>
  <c r="O241" i="9"/>
  <c r="O242" i="9"/>
  <c r="O243" i="9"/>
  <c r="O244" i="9"/>
  <c r="O245" i="9"/>
  <c r="O248" i="9"/>
  <c r="O249" i="9"/>
  <c r="O250" i="9"/>
  <c r="O251" i="9"/>
  <c r="O253" i="9"/>
  <c r="O254" i="9"/>
  <c r="O20" i="9"/>
  <c r="O21" i="9"/>
  <c r="O37" i="9"/>
  <c r="O55" i="9"/>
  <c r="O76" i="9"/>
  <c r="O77" i="9"/>
  <c r="O78" i="9"/>
  <c r="O79" i="9"/>
  <c r="O87" i="9"/>
  <c r="O105" i="9"/>
  <c r="O128" i="9"/>
  <c r="O129" i="9"/>
  <c r="O130" i="9"/>
  <c r="O131" i="9"/>
  <c r="O168" i="9"/>
  <c r="O191" i="9"/>
  <c r="O204" i="9"/>
  <c r="O214" i="9"/>
  <c r="O237" i="9"/>
  <c r="O246" i="9"/>
  <c r="O247" i="9"/>
  <c r="O252" i="9"/>
  <c r="O200" i="8"/>
  <c r="O206" i="8"/>
  <c r="O166" i="8"/>
  <c r="O180" i="8"/>
  <c r="O184" i="8"/>
  <c r="O142" i="8"/>
  <c r="O132" i="8"/>
  <c r="F48" i="9"/>
  <c r="J48" i="9"/>
  <c r="N48" i="9"/>
  <c r="F71" i="9"/>
  <c r="J71" i="9"/>
  <c r="N71" i="9"/>
  <c r="F94" i="9"/>
  <c r="J94" i="9"/>
  <c r="N94" i="9"/>
  <c r="F186" i="9"/>
  <c r="J186" i="9"/>
  <c r="N186" i="9"/>
  <c r="F94" i="8"/>
  <c r="J94" i="8"/>
  <c r="N94" i="8"/>
  <c r="O79" i="8"/>
  <c r="O251" i="8"/>
  <c r="D48" i="9"/>
  <c r="H48" i="9"/>
  <c r="L48" i="9"/>
  <c r="D71" i="9"/>
  <c r="H71" i="9"/>
  <c r="L71" i="9"/>
  <c r="D94" i="9"/>
  <c r="H94" i="9"/>
  <c r="L94" i="9"/>
  <c r="D117" i="9"/>
  <c r="H117" i="9"/>
  <c r="L117" i="9"/>
  <c r="D140" i="9"/>
  <c r="H140" i="9"/>
  <c r="L140" i="9"/>
  <c r="D186" i="9"/>
  <c r="H186" i="9"/>
  <c r="L186" i="9"/>
  <c r="D232" i="9"/>
  <c r="H232" i="9"/>
  <c r="L232" i="9"/>
  <c r="D255" i="9"/>
  <c r="H255" i="9"/>
  <c r="L255" i="9"/>
  <c r="D232" i="8"/>
  <c r="H232" i="8"/>
  <c r="L232" i="8"/>
  <c r="D209" i="8"/>
  <c r="H209" i="8"/>
  <c r="L209" i="8"/>
  <c r="D186" i="8"/>
  <c r="H186" i="8"/>
  <c r="L186" i="8"/>
  <c r="D163" i="8"/>
  <c r="H163" i="8"/>
  <c r="L163" i="8"/>
  <c r="D117" i="8"/>
  <c r="H117" i="8"/>
  <c r="L117" i="8"/>
  <c r="D94" i="8"/>
  <c r="H94" i="8"/>
  <c r="L94" i="8"/>
  <c r="D71" i="8"/>
  <c r="H71" i="8"/>
  <c r="L71" i="8"/>
  <c r="D25" i="8"/>
  <c r="H25" i="8"/>
  <c r="L25" i="8"/>
  <c r="E117" i="9"/>
  <c r="I117" i="9"/>
  <c r="M117" i="9"/>
  <c r="E140" i="9"/>
  <c r="I140" i="9"/>
  <c r="M140" i="9"/>
  <c r="E163" i="9"/>
  <c r="I163" i="9"/>
  <c r="M163" i="9"/>
  <c r="E209" i="9"/>
  <c r="I209" i="9"/>
  <c r="M209" i="9"/>
  <c r="E232" i="9"/>
  <c r="I232" i="9"/>
  <c r="M232" i="9"/>
  <c r="E140" i="8"/>
  <c r="I140" i="8"/>
  <c r="M140" i="8"/>
  <c r="E117" i="8"/>
  <c r="I117" i="8"/>
  <c r="M117" i="8"/>
  <c r="E48" i="8"/>
  <c r="I48" i="8"/>
  <c r="M48" i="8"/>
  <c r="O87" i="8"/>
  <c r="O88" i="8"/>
  <c r="O89" i="8"/>
  <c r="O90" i="8"/>
  <c r="O91" i="8"/>
  <c r="O92" i="8"/>
  <c r="O93" i="8"/>
  <c r="O50" i="8"/>
  <c r="O51" i="8"/>
  <c r="O53" i="8"/>
  <c r="O54" i="8"/>
  <c r="O55" i="8"/>
  <c r="O56" i="8"/>
  <c r="O57" i="8"/>
  <c r="O58" i="8"/>
  <c r="O59" i="8"/>
  <c r="O60" i="8"/>
  <c r="O61" i="8"/>
  <c r="O62" i="8"/>
  <c r="O63" i="8"/>
  <c r="O64" i="8"/>
  <c r="O65" i="8"/>
  <c r="O66" i="8"/>
  <c r="O67" i="8"/>
  <c r="O68" i="8"/>
  <c r="O69" i="8"/>
  <c r="O70" i="8"/>
  <c r="O27" i="8"/>
  <c r="O28" i="8"/>
  <c r="O30" i="8"/>
  <c r="O31" i="8"/>
  <c r="O32" i="8"/>
  <c r="O33" i="8"/>
  <c r="O34" i="8"/>
  <c r="O35" i="8"/>
  <c r="O36" i="8"/>
  <c r="O37" i="8"/>
  <c r="O38" i="8"/>
  <c r="O39" i="8"/>
  <c r="O40" i="8"/>
  <c r="O41" i="8"/>
  <c r="O42" i="8"/>
  <c r="O43" i="8"/>
  <c r="O44" i="8"/>
  <c r="O45" i="8"/>
  <c r="O46" i="8"/>
  <c r="O47" i="8"/>
  <c r="O4" i="8"/>
  <c r="O5" i="8"/>
  <c r="O7" i="8"/>
  <c r="O8" i="8"/>
  <c r="O9" i="8"/>
  <c r="O10" i="8"/>
  <c r="O11" i="8"/>
  <c r="O12" i="8"/>
  <c r="O13" i="8"/>
  <c r="O14" i="8"/>
  <c r="O15" i="8"/>
  <c r="O16" i="8"/>
  <c r="O17" i="8"/>
  <c r="O18" i="8"/>
  <c r="O19" i="8"/>
  <c r="O20" i="8"/>
  <c r="O21" i="8"/>
  <c r="O22" i="8"/>
  <c r="O23" i="8"/>
  <c r="O24" i="8"/>
  <c r="O6" i="8"/>
  <c r="O29" i="8"/>
  <c r="O52" i="8"/>
  <c r="O75" i="8"/>
  <c r="O98" i="8"/>
  <c r="O121" i="8"/>
  <c r="O144" i="8"/>
  <c r="O167" i="8"/>
  <c r="O190" i="8"/>
  <c r="O213" i="8"/>
  <c r="O236" i="9"/>
  <c r="O213" i="9"/>
  <c r="O190" i="9"/>
  <c r="O167" i="9"/>
  <c r="O144" i="9"/>
  <c r="O121" i="9"/>
  <c r="O98" i="9"/>
  <c r="O75" i="9"/>
  <c r="O52" i="9"/>
  <c r="O29" i="9"/>
  <c r="P94" i="9"/>
  <c r="P92" i="9"/>
  <c r="P90" i="9"/>
  <c r="P88" i="9"/>
  <c r="P86" i="9"/>
  <c r="P83" i="9"/>
  <c r="P82" i="9"/>
  <c r="P81" i="9"/>
  <c r="P80" i="9"/>
  <c r="P79" i="9"/>
  <c r="P78" i="9"/>
  <c r="P77" i="9"/>
  <c r="P76" i="9"/>
  <c r="P75" i="9"/>
  <c r="P74" i="9"/>
  <c r="P84" i="9"/>
  <c r="P73" i="9"/>
  <c r="P85" i="9"/>
  <c r="P93" i="9"/>
  <c r="O235" i="8"/>
  <c r="O237" i="8"/>
  <c r="O4" i="9"/>
  <c r="P89" i="9"/>
  <c r="P91" i="9"/>
  <c r="C25" i="9"/>
  <c r="G25" i="9"/>
  <c r="K25" i="9"/>
  <c r="O6" i="9"/>
  <c r="P87" i="9"/>
  <c r="P183" i="9"/>
  <c r="P179" i="9"/>
  <c r="P178" i="9"/>
  <c r="P177" i="9"/>
  <c r="P176" i="9"/>
  <c r="P175" i="9"/>
  <c r="P174" i="9"/>
  <c r="P173" i="9"/>
  <c r="P172" i="9"/>
  <c r="P171" i="9"/>
  <c r="P170" i="9"/>
  <c r="P169" i="9"/>
  <c r="P168" i="9"/>
  <c r="P167" i="9"/>
  <c r="P166" i="9"/>
  <c r="P184" i="9"/>
  <c r="P180" i="9"/>
  <c r="P185" i="9"/>
  <c r="P181" i="9"/>
  <c r="P182" i="9"/>
  <c r="P165" i="9"/>
  <c r="P186" i="9"/>
  <c r="K259" i="9"/>
  <c r="G259" i="9"/>
  <c r="C259" i="9"/>
  <c r="M257" i="9"/>
  <c r="I257" i="9"/>
  <c r="E257" i="9"/>
  <c r="N259" i="9"/>
  <c r="J259" i="9"/>
  <c r="F259" i="9"/>
  <c r="L257" i="9"/>
  <c r="H257" i="9"/>
  <c r="D257" i="9"/>
  <c r="L259" i="9"/>
  <c r="H259" i="9"/>
  <c r="D259" i="9"/>
  <c r="N257" i="9"/>
  <c r="J257" i="9"/>
  <c r="F257" i="9"/>
  <c r="K257" i="9"/>
  <c r="K258" i="9" s="1"/>
  <c r="M259" i="9"/>
  <c r="G257" i="9"/>
  <c r="G258" i="9" s="1"/>
  <c r="I259" i="9"/>
  <c r="C257" i="9"/>
  <c r="P48" i="9"/>
  <c r="W20" i="3" s="1" a="1"/>
  <c r="W20" i="3" s="1"/>
  <c r="P51" i="9"/>
  <c r="P52" i="9"/>
  <c r="P53" i="9"/>
  <c r="P54" i="9"/>
  <c r="P55" i="9"/>
  <c r="P56" i="9"/>
  <c r="P57" i="9"/>
  <c r="P58" i="9"/>
  <c r="P59" i="9"/>
  <c r="P60" i="9"/>
  <c r="P61" i="9"/>
  <c r="P62" i="9"/>
  <c r="P63" i="9"/>
  <c r="P64" i="9"/>
  <c r="P65" i="9"/>
  <c r="P66" i="9"/>
  <c r="P67" i="9"/>
  <c r="P68" i="9"/>
  <c r="P69" i="9"/>
  <c r="P70" i="9"/>
  <c r="O239" i="8"/>
  <c r="O241" i="8"/>
  <c r="O245" i="8"/>
  <c r="O247" i="8"/>
  <c r="O249" i="8"/>
  <c r="O253" i="8"/>
  <c r="E259" i="9"/>
  <c r="P97" i="9"/>
  <c r="P98" i="9"/>
  <c r="P99" i="9"/>
  <c r="P100" i="9"/>
  <c r="P101" i="9"/>
  <c r="P102" i="9"/>
  <c r="P103" i="9"/>
  <c r="P104" i="9"/>
  <c r="P105" i="9"/>
  <c r="P106" i="9"/>
  <c r="P107" i="9"/>
  <c r="P108" i="9"/>
  <c r="P109" i="9"/>
  <c r="P110" i="9"/>
  <c r="P111" i="9"/>
  <c r="P112" i="9"/>
  <c r="P113" i="9"/>
  <c r="P114" i="9"/>
  <c r="P115" i="9"/>
  <c r="P119" i="9"/>
  <c r="P152" i="9"/>
  <c r="P156" i="9"/>
  <c r="P160" i="9"/>
  <c r="P159" i="9"/>
  <c r="P154" i="9"/>
  <c r="P158" i="9"/>
  <c r="P162" i="9"/>
  <c r="P232" i="9"/>
  <c r="P235" i="9"/>
  <c r="P236" i="9"/>
  <c r="P237" i="9"/>
  <c r="P238" i="9"/>
  <c r="P239" i="9"/>
  <c r="P240" i="9"/>
  <c r="P241" i="9"/>
  <c r="P242" i="9"/>
  <c r="P243" i="9"/>
  <c r="P244" i="9"/>
  <c r="P245" i="9"/>
  <c r="P246" i="9"/>
  <c r="P247" i="9"/>
  <c r="P248" i="9"/>
  <c r="P249" i="9"/>
  <c r="P250" i="9"/>
  <c r="P251" i="9"/>
  <c r="P252" i="9"/>
  <c r="P253" i="9"/>
  <c r="P254" i="9"/>
  <c r="P204" i="9"/>
  <c r="P205" i="9"/>
  <c r="P206" i="9"/>
  <c r="P207" i="9"/>
  <c r="K259" i="8"/>
  <c r="G259" i="8"/>
  <c r="C259" i="8"/>
  <c r="M257" i="8"/>
  <c r="I257" i="8"/>
  <c r="E257" i="8"/>
  <c r="L259" i="8"/>
  <c r="H259" i="8"/>
  <c r="D259" i="8"/>
  <c r="N257" i="8"/>
  <c r="N258" i="8" s="1"/>
  <c r="J257" i="8"/>
  <c r="J258" i="8" s="1"/>
  <c r="F257" i="8"/>
  <c r="F258" i="8" s="1"/>
  <c r="J259" i="8"/>
  <c r="L257" i="8"/>
  <c r="D257" i="8"/>
  <c r="I259" i="8"/>
  <c r="K257" i="8"/>
  <c r="C257" i="8"/>
  <c r="N259" i="8"/>
  <c r="H257" i="8"/>
  <c r="M259" i="8"/>
  <c r="G257" i="8"/>
  <c r="P24" i="8"/>
  <c r="P23" i="8"/>
  <c r="P22" i="8"/>
  <c r="P21" i="8"/>
  <c r="P20" i="8"/>
  <c r="P19" i="8"/>
  <c r="P18" i="8"/>
  <c r="P17" i="8"/>
  <c r="P16" i="8"/>
  <c r="P15" i="8"/>
  <c r="P14" i="8"/>
  <c r="P13" i="8"/>
  <c r="P25" i="8"/>
  <c r="G260" i="8"/>
  <c r="E259" i="8"/>
  <c r="P9" i="8"/>
  <c r="P10" i="8"/>
  <c r="P11" i="8"/>
  <c r="P12" i="8"/>
  <c r="P96" i="8"/>
  <c r="P116" i="8"/>
  <c r="P115" i="8"/>
  <c r="P114" i="8"/>
  <c r="P113" i="8"/>
  <c r="P112" i="8"/>
  <c r="P111" i="8"/>
  <c r="P110" i="8"/>
  <c r="P109" i="8"/>
  <c r="P108" i="8"/>
  <c r="P107" i="8"/>
  <c r="P106" i="8"/>
  <c r="P105" i="8"/>
  <c r="P104" i="8"/>
  <c r="P103" i="8"/>
  <c r="P102" i="8"/>
  <c r="P101" i="8"/>
  <c r="P100" i="8"/>
  <c r="P99" i="8"/>
  <c r="P98" i="8"/>
  <c r="P97" i="8"/>
  <c r="F259" i="8"/>
  <c r="P4" i="8"/>
  <c r="F4" i="3" s="1" a="1"/>
  <c r="F4" i="3" s="1"/>
  <c r="P117" i="8"/>
  <c r="P255" i="8"/>
  <c r="P254" i="8"/>
  <c r="P253" i="8"/>
  <c r="P252" i="8"/>
  <c r="P251" i="8"/>
  <c r="P250" i="8"/>
  <c r="P249" i="8"/>
  <c r="P248" i="8"/>
  <c r="P247" i="8"/>
  <c r="P246" i="8"/>
  <c r="P245" i="8"/>
  <c r="P244" i="8"/>
  <c r="P243" i="8"/>
  <c r="P242" i="8"/>
  <c r="P241" i="8"/>
  <c r="P240" i="8"/>
  <c r="P239" i="8"/>
  <c r="P238" i="8"/>
  <c r="P237" i="8"/>
  <c r="P236" i="8"/>
  <c r="P235" i="8"/>
  <c r="P234" i="8"/>
  <c r="P93" i="8"/>
  <c r="P92" i="8"/>
  <c r="P91" i="8"/>
  <c r="P90" i="8"/>
  <c r="P89" i="8"/>
  <c r="P88" i="8"/>
  <c r="P87" i="8"/>
  <c r="P86" i="8"/>
  <c r="P85" i="8"/>
  <c r="P84" i="8"/>
  <c r="P83" i="8"/>
  <c r="P82" i="8"/>
  <c r="P81" i="8"/>
  <c r="P80" i="8"/>
  <c r="P79" i="8"/>
  <c r="P78" i="8"/>
  <c r="P77" i="8"/>
  <c r="P76" i="8"/>
  <c r="P75" i="8"/>
  <c r="P74" i="8"/>
  <c r="P94" i="8"/>
  <c r="P119" i="8"/>
  <c r="P135" i="8"/>
  <c r="P139" i="8"/>
  <c r="P185" i="8"/>
  <c r="P184" i="8"/>
  <c r="P183" i="8"/>
  <c r="P182" i="8"/>
  <c r="P181" i="8"/>
  <c r="P180" i="8"/>
  <c r="P179" i="8"/>
  <c r="P178" i="8"/>
  <c r="P177" i="8"/>
  <c r="P176" i="8"/>
  <c r="P175" i="8"/>
  <c r="P174" i="8"/>
  <c r="P173" i="8"/>
  <c r="P172" i="8"/>
  <c r="P171" i="8"/>
  <c r="P170" i="8"/>
  <c r="P169" i="8"/>
  <c r="P168" i="8"/>
  <c r="P167" i="8"/>
  <c r="P166" i="8"/>
  <c r="P134" i="8"/>
  <c r="E255" i="8"/>
  <c r="I255" i="8"/>
  <c r="M255" i="8"/>
  <c r="O234" i="8"/>
  <c r="O236" i="8"/>
  <c r="O238" i="8"/>
  <c r="O240" i="8"/>
  <c r="O242" i="8"/>
  <c r="O244" i="8"/>
  <c r="O246" i="8"/>
  <c r="O248" i="8"/>
  <c r="O250" i="8"/>
  <c r="O252" i="8"/>
  <c r="O254" i="8"/>
  <c r="P46" i="6"/>
  <c r="P42" i="6"/>
  <c r="P38" i="6"/>
  <c r="P34" i="6"/>
  <c r="P30" i="6"/>
  <c r="P47" i="6"/>
  <c r="P43" i="6"/>
  <c r="P39" i="6"/>
  <c r="P35" i="6"/>
  <c r="P31" i="6"/>
  <c r="P27" i="6"/>
  <c r="P45" i="6"/>
  <c r="P37" i="6"/>
  <c r="P29" i="6"/>
  <c r="P44" i="6"/>
  <c r="P36" i="6"/>
  <c r="P28" i="6"/>
  <c r="P230" i="6"/>
  <c r="P226" i="6"/>
  <c r="P222" i="6"/>
  <c r="P218" i="6"/>
  <c r="P214" i="6"/>
  <c r="P231" i="6"/>
  <c r="P227" i="6"/>
  <c r="P223" i="6"/>
  <c r="P219" i="6"/>
  <c r="P215" i="6"/>
  <c r="P211" i="6"/>
  <c r="P229" i="6"/>
  <c r="P221" i="6"/>
  <c r="P213" i="6"/>
  <c r="P228" i="6"/>
  <c r="P220" i="6"/>
  <c r="P212" i="6"/>
  <c r="P225" i="6"/>
  <c r="P217" i="6"/>
  <c r="P40" i="6"/>
  <c r="P132" i="6"/>
  <c r="P216" i="6"/>
  <c r="F232" i="6"/>
  <c r="P8" i="6"/>
  <c r="P24" i="6"/>
  <c r="P41" i="6"/>
  <c r="P58" i="6"/>
  <c r="P224" i="6"/>
  <c r="P32" i="6"/>
  <c r="P48" i="6"/>
  <c r="P232" i="6"/>
  <c r="P138" i="6"/>
  <c r="P134" i="6"/>
  <c r="P130" i="6"/>
  <c r="P126" i="6"/>
  <c r="P122" i="6"/>
  <c r="P139" i="6"/>
  <c r="P135" i="6"/>
  <c r="P131" i="6"/>
  <c r="P127" i="6"/>
  <c r="P123" i="6"/>
  <c r="P119" i="6"/>
  <c r="P137" i="6"/>
  <c r="P129" i="6"/>
  <c r="P121" i="6"/>
  <c r="P136" i="6"/>
  <c r="P128" i="6"/>
  <c r="P120" i="6"/>
  <c r="P133" i="6"/>
  <c r="P125" i="6"/>
  <c r="P25" i="6"/>
  <c r="P21" i="6"/>
  <c r="P17" i="6"/>
  <c r="P13" i="6"/>
  <c r="P9" i="6"/>
  <c r="P5" i="6"/>
  <c r="P22" i="6"/>
  <c r="P18" i="6"/>
  <c r="P14" i="6"/>
  <c r="P10" i="6"/>
  <c r="P6" i="6"/>
  <c r="P20" i="6"/>
  <c r="P12" i="6"/>
  <c r="P4" i="6"/>
  <c r="P19" i="6"/>
  <c r="P11" i="6"/>
  <c r="P71" i="6"/>
  <c r="P67" i="6"/>
  <c r="P63" i="6"/>
  <c r="P59" i="6"/>
  <c r="P55" i="6"/>
  <c r="P51" i="6"/>
  <c r="P68" i="6"/>
  <c r="P64" i="6"/>
  <c r="P60" i="6"/>
  <c r="P56" i="6"/>
  <c r="P52" i="6"/>
  <c r="P70" i="6"/>
  <c r="P62" i="6"/>
  <c r="P54" i="6"/>
  <c r="P69" i="6"/>
  <c r="P61" i="6"/>
  <c r="P53" i="6"/>
  <c r="P66" i="6"/>
  <c r="P163" i="6"/>
  <c r="P159" i="6"/>
  <c r="P155" i="6"/>
  <c r="P151" i="6"/>
  <c r="P147" i="6"/>
  <c r="P143" i="6"/>
  <c r="P160" i="6"/>
  <c r="P156" i="6"/>
  <c r="P152" i="6"/>
  <c r="P148" i="6"/>
  <c r="P144" i="6"/>
  <c r="P162" i="6"/>
  <c r="P154" i="6"/>
  <c r="P146" i="6"/>
  <c r="P161" i="6"/>
  <c r="P153" i="6"/>
  <c r="P145" i="6"/>
  <c r="P158" i="6"/>
  <c r="P150" i="6"/>
  <c r="P142" i="6"/>
  <c r="P16" i="6"/>
  <c r="P33" i="6"/>
  <c r="P50" i="6"/>
  <c r="P124" i="6"/>
  <c r="P157" i="6"/>
  <c r="P92" i="6"/>
  <c r="P88" i="6"/>
  <c r="P84" i="6"/>
  <c r="P80" i="6"/>
  <c r="P76" i="6"/>
  <c r="P93" i="6"/>
  <c r="P89" i="6"/>
  <c r="P85" i="6"/>
  <c r="P81" i="6"/>
  <c r="P77" i="6"/>
  <c r="P73" i="6"/>
  <c r="P184" i="6"/>
  <c r="P180" i="6"/>
  <c r="P176" i="6"/>
  <c r="P172" i="6"/>
  <c r="P168" i="6"/>
  <c r="P185" i="6"/>
  <c r="P181" i="6"/>
  <c r="P177" i="6"/>
  <c r="P173" i="6"/>
  <c r="P169" i="6"/>
  <c r="P165" i="6"/>
  <c r="P255" i="6"/>
  <c r="P251" i="6"/>
  <c r="P247" i="6"/>
  <c r="P243" i="6"/>
  <c r="P239" i="6"/>
  <c r="P235" i="6"/>
  <c r="P252" i="6"/>
  <c r="P248" i="6"/>
  <c r="P244" i="6"/>
  <c r="P240" i="6"/>
  <c r="P236" i="6"/>
  <c r="P78" i="6"/>
  <c r="P86" i="6"/>
  <c r="P94" i="6"/>
  <c r="P103" i="6"/>
  <c r="P170" i="6"/>
  <c r="P178" i="6"/>
  <c r="P186" i="6"/>
  <c r="P195" i="6"/>
  <c r="P237" i="6"/>
  <c r="P245" i="6"/>
  <c r="P253" i="6"/>
  <c r="F257" i="6"/>
  <c r="F258" i="6" s="1"/>
  <c r="J257" i="6"/>
  <c r="J258" i="6" s="1"/>
  <c r="N257" i="6"/>
  <c r="N258" i="6" s="1"/>
  <c r="F259" i="6"/>
  <c r="J259" i="6"/>
  <c r="N259" i="6"/>
  <c r="O73" i="6"/>
  <c r="O74" i="6"/>
  <c r="O76" i="6"/>
  <c r="O77" i="6"/>
  <c r="O78" i="6"/>
  <c r="O79" i="6"/>
  <c r="O80" i="6"/>
  <c r="O81" i="6"/>
  <c r="O82" i="6"/>
  <c r="O83" i="6"/>
  <c r="O84" i="6"/>
  <c r="O85" i="6"/>
  <c r="O86" i="6"/>
  <c r="O87" i="6"/>
  <c r="O88" i="6"/>
  <c r="O89" i="6"/>
  <c r="O90" i="6"/>
  <c r="O91" i="6"/>
  <c r="O92" i="6"/>
  <c r="O93" i="6"/>
  <c r="P117" i="6"/>
  <c r="P113" i="6"/>
  <c r="P109" i="6"/>
  <c r="P105" i="6"/>
  <c r="P101" i="6"/>
  <c r="P97" i="6"/>
  <c r="P114" i="6"/>
  <c r="P110" i="6"/>
  <c r="P106" i="6"/>
  <c r="P102" i="6"/>
  <c r="P98" i="6"/>
  <c r="O165" i="6"/>
  <c r="O166" i="6"/>
  <c r="O168" i="6"/>
  <c r="O169" i="6"/>
  <c r="O170" i="6"/>
  <c r="O171" i="6"/>
  <c r="O172" i="6"/>
  <c r="O173" i="6"/>
  <c r="O174" i="6"/>
  <c r="O175" i="6"/>
  <c r="O176" i="6"/>
  <c r="O177" i="6"/>
  <c r="O178" i="6"/>
  <c r="O179" i="6"/>
  <c r="O180" i="6"/>
  <c r="O181" i="6"/>
  <c r="O182" i="6"/>
  <c r="O183" i="6"/>
  <c r="O184" i="6"/>
  <c r="O185" i="6"/>
  <c r="P209" i="6"/>
  <c r="P205" i="6"/>
  <c r="P201" i="6"/>
  <c r="P197" i="6"/>
  <c r="P193" i="6"/>
  <c r="P189" i="6"/>
  <c r="P206" i="6"/>
  <c r="P202" i="6"/>
  <c r="P198" i="6"/>
  <c r="P194" i="6"/>
  <c r="P190" i="6"/>
  <c r="O234" i="6"/>
  <c r="O235" i="6"/>
  <c r="O237" i="6"/>
  <c r="O238" i="6"/>
  <c r="O239" i="6"/>
  <c r="O240" i="6"/>
  <c r="O241" i="6"/>
  <c r="O242" i="6"/>
  <c r="O243" i="6"/>
  <c r="O244" i="6"/>
  <c r="O245" i="6"/>
  <c r="O246" i="6"/>
  <c r="O247" i="6"/>
  <c r="O248" i="6"/>
  <c r="O249" i="6"/>
  <c r="O250" i="6"/>
  <c r="O251" i="6"/>
  <c r="O252" i="6"/>
  <c r="O253" i="6"/>
  <c r="O254" i="6"/>
  <c r="P79" i="6"/>
  <c r="P87" i="6"/>
  <c r="P96" i="6"/>
  <c r="P104" i="6"/>
  <c r="P112" i="6"/>
  <c r="P171" i="6"/>
  <c r="P179" i="6"/>
  <c r="P188" i="6"/>
  <c r="P196" i="6"/>
  <c r="P204" i="6"/>
  <c r="P238" i="6"/>
  <c r="P246" i="6"/>
  <c r="P254" i="6"/>
  <c r="H71" i="6"/>
  <c r="J117" i="6"/>
  <c r="H232" i="6"/>
  <c r="C257" i="6"/>
  <c r="K257" i="6"/>
  <c r="K258" i="6" s="1"/>
  <c r="G259" i="6"/>
  <c r="H257" i="6"/>
  <c r="H258" i="6" s="1"/>
  <c r="L257" i="6"/>
  <c r="L258" i="6" s="1"/>
  <c r="H259" i="6"/>
  <c r="O28" i="6"/>
  <c r="O31" i="6"/>
  <c r="O33" i="6"/>
  <c r="O35" i="6"/>
  <c r="O37" i="6"/>
  <c r="O40" i="6"/>
  <c r="O42" i="6"/>
  <c r="O43" i="6"/>
  <c r="O44" i="6"/>
  <c r="O46" i="6"/>
  <c r="I94" i="6"/>
  <c r="E257" i="6"/>
  <c r="E258" i="6" s="1"/>
  <c r="I257" i="6"/>
  <c r="I258" i="6" s="1"/>
  <c r="M257" i="6"/>
  <c r="M258" i="6" s="1"/>
  <c r="E259" i="6"/>
  <c r="I259" i="6"/>
  <c r="M259" i="6"/>
  <c r="D71" i="6"/>
  <c r="L71" i="6"/>
  <c r="F117" i="6"/>
  <c r="N117" i="6"/>
  <c r="D232" i="6"/>
  <c r="L232" i="6"/>
  <c r="G257" i="6"/>
  <c r="G258" i="6" s="1"/>
  <c r="C259" i="6"/>
  <c r="K259" i="6"/>
  <c r="G260" i="6"/>
  <c r="D257" i="6"/>
  <c r="D258" i="6" s="1"/>
  <c r="D259" i="6"/>
  <c r="L259" i="6"/>
  <c r="O27" i="6"/>
  <c r="O30" i="6"/>
  <c r="O32" i="6"/>
  <c r="O34" i="6"/>
  <c r="O36" i="6"/>
  <c r="O38" i="6"/>
  <c r="O39" i="6"/>
  <c r="O41" i="6"/>
  <c r="O45" i="6"/>
  <c r="O47" i="6"/>
  <c r="E94" i="6"/>
  <c r="M94" i="6"/>
  <c r="O119" i="6"/>
  <c r="O120" i="6"/>
  <c r="O122" i="6"/>
  <c r="O123" i="6"/>
  <c r="O124" i="6"/>
  <c r="O125" i="6"/>
  <c r="O126" i="6"/>
  <c r="O127" i="6"/>
  <c r="O128" i="6"/>
  <c r="O129" i="6"/>
  <c r="O130" i="6"/>
  <c r="O131" i="6"/>
  <c r="O132" i="6"/>
  <c r="O133" i="6"/>
  <c r="O134" i="6"/>
  <c r="O135" i="6"/>
  <c r="O136" i="6"/>
  <c r="O137" i="6"/>
  <c r="O138" i="6"/>
  <c r="O139" i="6"/>
  <c r="E186" i="6"/>
  <c r="I186" i="6"/>
  <c r="M186" i="6"/>
  <c r="D209" i="6"/>
  <c r="H209" i="6"/>
  <c r="L209" i="6"/>
  <c r="D48" i="6"/>
  <c r="H48" i="6"/>
  <c r="L48" i="6"/>
  <c r="O50" i="6"/>
  <c r="O51" i="6"/>
  <c r="O53" i="6"/>
  <c r="O54" i="6"/>
  <c r="O55" i="6"/>
  <c r="O56" i="6"/>
  <c r="O57" i="6"/>
  <c r="O58" i="6"/>
  <c r="O59" i="6"/>
  <c r="O60" i="6"/>
  <c r="O61" i="6"/>
  <c r="O62" i="6"/>
  <c r="O63" i="6"/>
  <c r="O64" i="6"/>
  <c r="O65" i="6"/>
  <c r="O66" i="6"/>
  <c r="O67" i="6"/>
  <c r="O68" i="6"/>
  <c r="O69" i="6"/>
  <c r="O70" i="6"/>
  <c r="E117" i="6"/>
  <c r="I117" i="6"/>
  <c r="M117" i="6"/>
  <c r="D140" i="6"/>
  <c r="H140" i="6"/>
  <c r="L140" i="6"/>
  <c r="O142" i="6"/>
  <c r="O143" i="6"/>
  <c r="O145" i="6"/>
  <c r="O146" i="6"/>
  <c r="O147" i="6"/>
  <c r="O148" i="6"/>
  <c r="O149" i="6"/>
  <c r="O150" i="6"/>
  <c r="O151" i="6"/>
  <c r="O152" i="6"/>
  <c r="O153" i="6"/>
  <c r="O154" i="6"/>
  <c r="O155" i="6"/>
  <c r="O156" i="6"/>
  <c r="O157" i="6"/>
  <c r="O158" i="6"/>
  <c r="O159" i="6"/>
  <c r="O160" i="6"/>
  <c r="O161" i="6"/>
  <c r="O162" i="6"/>
  <c r="E209" i="6"/>
  <c r="I209" i="6"/>
  <c r="M209" i="6"/>
  <c r="O211" i="6"/>
  <c r="O212" i="6"/>
  <c r="O214" i="6"/>
  <c r="O215" i="6"/>
  <c r="O216" i="6"/>
  <c r="O217" i="6"/>
  <c r="O218" i="6"/>
  <c r="O219" i="6"/>
  <c r="O220" i="6"/>
  <c r="O221" i="6"/>
  <c r="O222" i="6"/>
  <c r="O223" i="6"/>
  <c r="O224" i="6"/>
  <c r="O225" i="6"/>
  <c r="O226" i="6"/>
  <c r="O227" i="6"/>
  <c r="O228" i="6"/>
  <c r="O229" i="6"/>
  <c r="O230" i="6"/>
  <c r="O231" i="6"/>
  <c r="D94" i="6"/>
  <c r="H94" i="6"/>
  <c r="L94" i="6"/>
  <c r="O96" i="6"/>
  <c r="O97" i="6"/>
  <c r="O99" i="6"/>
  <c r="O100" i="6"/>
  <c r="O101" i="6"/>
  <c r="O102" i="6"/>
  <c r="O103" i="6"/>
  <c r="O104" i="6"/>
  <c r="O105" i="6"/>
  <c r="O106" i="6"/>
  <c r="O107" i="6"/>
  <c r="O108" i="6"/>
  <c r="O109" i="6"/>
  <c r="O110" i="6"/>
  <c r="O111" i="6"/>
  <c r="O112" i="6"/>
  <c r="O113" i="6"/>
  <c r="O114" i="6"/>
  <c r="O115" i="6"/>
  <c r="O116" i="6"/>
  <c r="O188" i="6"/>
  <c r="O189" i="6"/>
  <c r="O191" i="6"/>
  <c r="O192" i="6"/>
  <c r="O193" i="6"/>
  <c r="O194" i="6"/>
  <c r="O195" i="6"/>
  <c r="O196" i="6"/>
  <c r="O197" i="6"/>
  <c r="O198" i="6"/>
  <c r="O199" i="6"/>
  <c r="O200" i="6"/>
  <c r="O201" i="6"/>
  <c r="O202" i="6"/>
  <c r="O203" i="6"/>
  <c r="O204" i="6"/>
  <c r="O205" i="6"/>
  <c r="O206" i="6"/>
  <c r="O207" i="6"/>
  <c r="O208" i="6"/>
  <c r="E232" i="6"/>
  <c r="I232" i="6"/>
  <c r="M232" i="6"/>
  <c r="D255" i="6"/>
  <c r="H255" i="6"/>
  <c r="L255" i="6"/>
  <c r="E255" i="6"/>
  <c r="I255" i="6"/>
  <c r="M255" i="6"/>
  <c r="O236" i="6"/>
  <c r="O213" i="6"/>
  <c r="O190" i="6"/>
  <c r="O167" i="6"/>
  <c r="O144" i="6"/>
  <c r="O121" i="6"/>
  <c r="O98" i="6"/>
  <c r="O75" i="6"/>
  <c r="O52" i="6"/>
  <c r="O29" i="6"/>
  <c r="O4" i="6"/>
  <c r="O8" i="6"/>
  <c r="O10" i="6"/>
  <c r="O12" i="6"/>
  <c r="O13" i="6"/>
  <c r="O14" i="6"/>
  <c r="O15" i="6"/>
  <c r="O17" i="6"/>
  <c r="O19" i="6"/>
  <c r="O21" i="6"/>
  <c r="O22" i="6"/>
  <c r="O23" i="6"/>
  <c r="O5" i="6"/>
  <c r="O7" i="6"/>
  <c r="O9" i="6"/>
  <c r="O11" i="6"/>
  <c r="O16" i="6"/>
  <c r="O18" i="6"/>
  <c r="O20" i="6"/>
  <c r="O24" i="6"/>
  <c r="O6" i="6"/>
  <c r="I279" i="2"/>
  <c r="E279" i="2"/>
  <c r="I280" i="2"/>
  <c r="M281" i="2"/>
  <c r="M280" i="2"/>
  <c r="C280" i="2"/>
  <c r="E280" i="2"/>
  <c r="I281" i="2"/>
  <c r="M279" i="2"/>
  <c r="E281" i="2"/>
  <c r="G274" i="2"/>
  <c r="K274" i="2"/>
  <c r="G275" i="2"/>
  <c r="K275" i="2"/>
  <c r="O275" i="2"/>
  <c r="C281" i="2"/>
  <c r="F280" i="2"/>
  <c r="J280" i="2"/>
  <c r="N280" i="2"/>
  <c r="F281" i="2"/>
  <c r="J281" i="2"/>
  <c r="N281" i="2"/>
  <c r="C275" i="2"/>
  <c r="F274" i="2"/>
  <c r="J274" i="2"/>
  <c r="N274" i="2"/>
  <c r="F275" i="2"/>
  <c r="J275" i="2"/>
  <c r="N275" i="2"/>
  <c r="D273" i="2"/>
  <c r="H273" i="2"/>
  <c r="L273" i="2"/>
  <c r="D274" i="2"/>
  <c r="H274" i="2"/>
  <c r="L274" i="2"/>
  <c r="D275" i="2"/>
  <c r="H275" i="2"/>
  <c r="L275" i="2"/>
  <c r="G280" i="2"/>
  <c r="K280" i="2"/>
  <c r="G281" i="2"/>
  <c r="K281" i="2"/>
  <c r="O281" i="2"/>
  <c r="L259" i="2"/>
  <c r="C274" i="2"/>
  <c r="E273" i="2"/>
  <c r="I273" i="2"/>
  <c r="M273" i="2"/>
  <c r="E274" i="2"/>
  <c r="I274" i="2"/>
  <c r="M274" i="2"/>
  <c r="E275" i="2"/>
  <c r="I275" i="2"/>
  <c r="M275" i="2"/>
  <c r="D279" i="2"/>
  <c r="H279" i="2"/>
  <c r="L279" i="2"/>
  <c r="D280" i="2"/>
  <c r="H280" i="2"/>
  <c r="L280" i="2"/>
  <c r="D281" i="2"/>
  <c r="H281" i="2"/>
  <c r="L281" i="2"/>
  <c r="D270" i="2"/>
  <c r="L270" i="2"/>
  <c r="H270" i="2"/>
  <c r="G258" i="2"/>
  <c r="D259" i="2"/>
  <c r="H258" i="2"/>
  <c r="E259" i="2"/>
  <c r="M259" i="2"/>
  <c r="C259" i="2"/>
  <c r="K258" i="2"/>
  <c r="H259" i="2"/>
  <c r="D258" i="2"/>
  <c r="L258" i="2"/>
  <c r="I259" i="2"/>
  <c r="I270" i="2"/>
  <c r="E270" i="2"/>
  <c r="M270" i="2"/>
  <c r="J262" i="2"/>
  <c r="G262" i="2"/>
  <c r="P257" i="2"/>
  <c r="Q4" i="2"/>
  <c r="E258" i="2"/>
  <c r="I258" i="2"/>
  <c r="M258" i="2"/>
  <c r="F259" i="2"/>
  <c r="J259" i="2"/>
  <c r="N259" i="2"/>
  <c r="F262" i="2"/>
  <c r="N262" i="2"/>
  <c r="C262" i="2"/>
  <c r="K262" i="2"/>
  <c r="P268" i="2"/>
  <c r="P269" i="2"/>
  <c r="P263" i="2"/>
  <c r="P264" i="2"/>
  <c r="Q264" i="2" s="1"/>
  <c r="J20" i="3" l="1" a="1"/>
  <c r="J20" i="3" s="1"/>
  <c r="N4" i="3" a="1"/>
  <c r="N4" i="3" s="1"/>
  <c r="P19" i="3" a="1"/>
  <c r="P19" i="3" s="1"/>
  <c r="D20" i="3" a="1"/>
  <c r="D20" i="3" s="1"/>
  <c r="H36" i="3" a="1"/>
  <c r="H36" i="3" s="1"/>
  <c r="U37" i="3" a="1"/>
  <c r="U37" i="3" s="1"/>
  <c r="E39" i="3" a="1"/>
  <c r="E39" i="3" s="1"/>
  <c r="U35" i="3" a="1"/>
  <c r="U35" i="3" s="1"/>
  <c r="U36" i="3" a="1"/>
  <c r="U36" i="3" s="1"/>
  <c r="O37" i="3" a="1"/>
  <c r="O37" i="3" s="1"/>
  <c r="T19" i="3" a="1"/>
  <c r="T19" i="3" s="1"/>
  <c r="N34" i="3" a="1"/>
  <c r="N34" i="3" s="1"/>
  <c r="D19" i="3" a="1"/>
  <c r="D19" i="3" s="1"/>
  <c r="G19" i="3" a="1"/>
  <c r="G19" i="3" s="1"/>
  <c r="V19" i="3" a="1"/>
  <c r="V19" i="3" s="1"/>
  <c r="X20" i="3" a="1"/>
  <c r="X20" i="3" s="1"/>
  <c r="N19" i="3" a="1"/>
  <c r="N19" i="3" s="1"/>
  <c r="M36" i="3" a="1"/>
  <c r="M36" i="3" s="1"/>
  <c r="D38" i="3" a="1"/>
  <c r="D38" i="3" s="1"/>
  <c r="F5" i="3" a="1"/>
  <c r="F5" i="3" s="1"/>
  <c r="P23" i="3" a="1"/>
  <c r="P23" i="3" s="1"/>
  <c r="O209" i="8"/>
  <c r="AA12" i="3" s="1" a="1"/>
  <c r="AA12" i="3" s="1"/>
  <c r="I20" i="3" a="1"/>
  <c r="I20" i="3" s="1"/>
  <c r="B19" i="3" a="1"/>
  <c r="B19" i="3" s="1"/>
  <c r="L20" i="3" a="1"/>
  <c r="L20" i="3" s="1"/>
  <c r="H19" i="3" a="1"/>
  <c r="H19" i="3" s="1"/>
  <c r="D9" i="3" a="1"/>
  <c r="D9" i="3" s="1"/>
  <c r="D22" i="3" a="1"/>
  <c r="D22" i="3" s="1"/>
  <c r="G9" i="3" a="1"/>
  <c r="G9" i="3" s="1"/>
  <c r="U4" i="3" a="1"/>
  <c r="U4" i="3" s="1"/>
  <c r="E21" i="3" a="1"/>
  <c r="E21" i="3" s="1"/>
  <c r="Q21" i="3" a="1"/>
  <c r="Q21" i="3" s="1"/>
  <c r="W21" i="3" a="1"/>
  <c r="W21" i="3" s="1"/>
  <c r="J25" i="3" a="1"/>
  <c r="J25" i="3" s="1"/>
  <c r="O8" i="3" a="1"/>
  <c r="O8" i="3" s="1"/>
  <c r="M6" i="3" a="1"/>
  <c r="M6" i="3" s="1"/>
  <c r="M22" i="3" a="1"/>
  <c r="M22" i="3" s="1"/>
  <c r="Y22" i="3" a="1"/>
  <c r="Y22" i="3" s="1"/>
  <c r="M41" i="3" a="1"/>
  <c r="M41" i="3" s="1"/>
  <c r="D10" i="3" a="1"/>
  <c r="D10" i="3" s="1"/>
  <c r="S4" i="3" a="1"/>
  <c r="S4" i="3" s="1"/>
  <c r="U5" i="3" a="1"/>
  <c r="U5" i="3" s="1"/>
  <c r="S6" i="3" a="1"/>
  <c r="S6" i="3" s="1"/>
  <c r="K7" i="3" a="1"/>
  <c r="K7" i="3" s="1"/>
  <c r="S23" i="3" a="1"/>
  <c r="S23" i="3" s="1"/>
  <c r="C37" i="3" a="1"/>
  <c r="C37" i="3" s="1"/>
  <c r="B8" i="3" a="1"/>
  <c r="B8" i="3" s="1"/>
  <c r="F36" i="3" a="1"/>
  <c r="F36" i="3" s="1"/>
  <c r="N9" i="3" a="1"/>
  <c r="N9" i="3" s="1"/>
  <c r="H8" i="3" a="1"/>
  <c r="H8" i="3" s="1"/>
  <c r="L36" i="3" a="1"/>
  <c r="L36" i="3" s="1"/>
  <c r="V24" i="3" a="1"/>
  <c r="V24" i="3" s="1"/>
  <c r="T39" i="3" a="1"/>
  <c r="T39" i="3" s="1"/>
  <c r="D7" i="3" a="1"/>
  <c r="D7" i="3" s="1"/>
  <c r="T38" i="3" a="1"/>
  <c r="T38" i="3" s="1"/>
  <c r="W43" i="3" a="1"/>
  <c r="W43" i="3" s="1"/>
  <c r="Z40" i="3" a="1"/>
  <c r="Z40" i="3" s="1"/>
  <c r="M35" i="3" a="1"/>
  <c r="M35" i="3" s="1"/>
  <c r="E36" i="3" a="1"/>
  <c r="E36" i="3" s="1"/>
  <c r="C42" i="3" a="1"/>
  <c r="C42" i="3" s="1"/>
  <c r="G8" i="3" a="1"/>
  <c r="G8" i="3" s="1"/>
  <c r="M4" i="3" a="1"/>
  <c r="M4" i="3" s="1"/>
  <c r="U8" i="3" a="1"/>
  <c r="U8" i="3" s="1"/>
  <c r="M23" i="3" a="1"/>
  <c r="M23" i="3" s="1"/>
  <c r="U20" i="3" a="1"/>
  <c r="U20" i="3" s="1"/>
  <c r="I21" i="3" a="1"/>
  <c r="I21" i="3" s="1"/>
  <c r="G21" i="3" a="1"/>
  <c r="G21" i="3" s="1"/>
  <c r="B28" i="3" a="1"/>
  <c r="B28" i="3" s="1"/>
  <c r="X10" i="3" a="1"/>
  <c r="X10" i="3" s="1"/>
  <c r="H10" i="3" a="1"/>
  <c r="H10" i="3" s="1"/>
  <c r="K4" i="3" a="1"/>
  <c r="K4" i="3" s="1"/>
  <c r="Q34" i="3" a="1"/>
  <c r="Q34" i="3" s="1"/>
  <c r="O34" i="3" a="1"/>
  <c r="O34" i="3" s="1"/>
  <c r="C20" i="3" a="1"/>
  <c r="C20" i="3" s="1"/>
  <c r="S36" i="3" a="1"/>
  <c r="S36" i="3" s="1"/>
  <c r="K37" i="3" a="1"/>
  <c r="K37" i="3" s="1"/>
  <c r="I23" i="3" a="1"/>
  <c r="I23" i="3" s="1"/>
  <c r="Y9" i="3" a="1"/>
  <c r="Y9" i="3" s="1"/>
  <c r="W6" i="3" a="1"/>
  <c r="W6" i="3" s="1"/>
  <c r="U9" i="3" a="1"/>
  <c r="U9" i="3" s="1"/>
  <c r="R9" i="3" a="1"/>
  <c r="R9" i="3" s="1"/>
  <c r="B20" i="3" a="1"/>
  <c r="B20" i="3" s="1"/>
  <c r="X35" i="3" a="1"/>
  <c r="X35" i="3" s="1"/>
  <c r="N24" i="3" a="1"/>
  <c r="N24" i="3" s="1"/>
  <c r="X9" i="3" a="1"/>
  <c r="X9" i="3" s="1"/>
  <c r="P20" i="3" a="1"/>
  <c r="P20" i="3" s="1"/>
  <c r="D36" i="3" a="1"/>
  <c r="D36" i="3" s="1"/>
  <c r="F24" i="3" a="1"/>
  <c r="F24" i="3" s="1"/>
  <c r="V38" i="3" a="1"/>
  <c r="V38" i="3" s="1"/>
  <c r="T5" i="3" a="1"/>
  <c r="T5" i="3" s="1"/>
  <c r="E37" i="3" a="1"/>
  <c r="E37" i="3" s="1"/>
  <c r="U39" i="3" a="1"/>
  <c r="U39" i="3" s="1"/>
  <c r="O38" i="3" a="1"/>
  <c r="O38" i="3" s="1"/>
  <c r="E35" i="3" a="1"/>
  <c r="E35" i="3" s="1"/>
  <c r="G37" i="3" a="1"/>
  <c r="G37" i="3" s="1"/>
  <c r="L9" i="3" a="1"/>
  <c r="L9" i="3" s="1"/>
  <c r="D6" i="3" a="1"/>
  <c r="D6" i="3" s="1"/>
  <c r="L4" i="3" a="1"/>
  <c r="L4" i="3" s="1"/>
  <c r="T9" i="3" a="1"/>
  <c r="T9" i="3" s="1"/>
  <c r="T6" i="3" a="1"/>
  <c r="T6" i="3" s="1"/>
  <c r="F9" i="3" a="1"/>
  <c r="F9" i="3" s="1"/>
  <c r="V7" i="3" a="1"/>
  <c r="V7" i="3" s="1"/>
  <c r="H9" i="3" a="1"/>
  <c r="H9" i="3" s="1"/>
  <c r="P8" i="3" a="1"/>
  <c r="P8" i="3" s="1"/>
  <c r="X7" i="3" a="1"/>
  <c r="X7" i="3" s="1"/>
  <c r="H5" i="3" a="1"/>
  <c r="H5" i="3" s="1"/>
  <c r="P4" i="3" a="1"/>
  <c r="P4" i="3" s="1"/>
  <c r="F8" i="3" a="1"/>
  <c r="F8" i="3" s="1"/>
  <c r="V6" i="3" a="1"/>
  <c r="V6" i="3" s="1"/>
  <c r="V4" i="3" a="1"/>
  <c r="V4" i="3" s="1"/>
  <c r="J8" i="3" a="1"/>
  <c r="J8" i="3" s="1"/>
  <c r="R7" i="3" a="1"/>
  <c r="R7" i="3" s="1"/>
  <c r="B5" i="3" a="1"/>
  <c r="B5" i="3" s="1"/>
  <c r="J4" i="3" a="1"/>
  <c r="J4" i="3" s="1"/>
  <c r="E9" i="3" a="1"/>
  <c r="E9" i="3" s="1"/>
  <c r="I9" i="3" a="1"/>
  <c r="I9" i="3" s="1"/>
  <c r="C9" i="3" a="1"/>
  <c r="C9" i="3" s="1"/>
  <c r="C8" i="3" a="1"/>
  <c r="C8" i="3" s="1"/>
  <c r="O7" i="3" a="1"/>
  <c r="O7" i="3" s="1"/>
  <c r="O6" i="3" a="1"/>
  <c r="O6" i="3" s="1"/>
  <c r="Y6" i="3" a="1"/>
  <c r="Y6" i="3" s="1"/>
  <c r="I5" i="3" a="1"/>
  <c r="I5" i="3" s="1"/>
  <c r="Q5" i="3" a="1"/>
  <c r="Q5" i="3" s="1"/>
  <c r="C5" i="3" a="1"/>
  <c r="C5" i="3" s="1"/>
  <c r="D8" i="3" a="1"/>
  <c r="D8" i="3" s="1"/>
  <c r="L6" i="3" a="1"/>
  <c r="L6" i="3" s="1"/>
  <c r="T4" i="3" a="1"/>
  <c r="T4" i="3" s="1"/>
  <c r="L8" i="3" a="1"/>
  <c r="L8" i="3" s="1"/>
  <c r="D5" i="3" a="1"/>
  <c r="D5" i="3" s="1"/>
  <c r="V9" i="3" a="1"/>
  <c r="V9" i="3" s="1"/>
  <c r="N6" i="3" a="1"/>
  <c r="N6" i="3" s="1"/>
  <c r="P9" i="3" a="1"/>
  <c r="P9" i="3" s="1"/>
  <c r="X8" i="3" a="1"/>
  <c r="X8" i="3" s="1"/>
  <c r="H6" i="3" a="1"/>
  <c r="H6" i="3" s="1"/>
  <c r="P5" i="3" a="1"/>
  <c r="P5" i="3" s="1"/>
  <c r="X4" i="3" a="1"/>
  <c r="X4" i="3" s="1"/>
  <c r="V8" i="3" a="1"/>
  <c r="V8" i="3" s="1"/>
  <c r="N5" i="3" a="1"/>
  <c r="N5" i="3" s="1"/>
  <c r="J9" i="3" a="1"/>
  <c r="J9" i="3" s="1"/>
  <c r="R8" i="3" a="1"/>
  <c r="R8" i="3" s="1"/>
  <c r="B6" i="3" a="1"/>
  <c r="B6" i="3" s="1"/>
  <c r="J5" i="3" a="1"/>
  <c r="J5" i="3" s="1"/>
  <c r="R4" i="3" a="1"/>
  <c r="R4" i="3" s="1"/>
  <c r="M9" i="3" a="1"/>
  <c r="M9" i="3" s="1"/>
  <c r="G7" i="3" a="1"/>
  <c r="G7" i="3" s="1"/>
  <c r="Q9" i="3" a="1"/>
  <c r="Q9" i="3" s="1"/>
  <c r="K9" i="3" a="1"/>
  <c r="K9" i="3" s="1"/>
  <c r="I8" i="3" a="1"/>
  <c r="I8" i="3" s="1"/>
  <c r="K8" i="3" a="1"/>
  <c r="K8" i="3" s="1"/>
  <c r="W7" i="3" a="1"/>
  <c r="W7" i="3" s="1"/>
  <c r="C6" i="3" a="1"/>
  <c r="C6" i="3" s="1"/>
  <c r="E5" i="3" a="1"/>
  <c r="E5" i="3" s="1"/>
  <c r="Y5" i="3" a="1"/>
  <c r="Y5" i="3" s="1"/>
  <c r="K5" i="3" a="1"/>
  <c r="K5" i="3" s="1"/>
  <c r="S19" i="3" a="1"/>
  <c r="S19" i="3" s="1"/>
  <c r="G5" i="3" a="1"/>
  <c r="G5" i="3" s="1"/>
  <c r="W9" i="3" a="1"/>
  <c r="W9" i="3" s="1"/>
  <c r="W24" i="3" a="1"/>
  <c r="W24" i="3" s="1"/>
  <c r="O23" i="3" a="1"/>
  <c r="O23" i="3" s="1"/>
  <c r="E4" i="3" a="1"/>
  <c r="E4" i="3" s="1"/>
  <c r="U7" i="3" a="1"/>
  <c r="U7" i="3" s="1"/>
  <c r="M8" i="3" a="1"/>
  <c r="M8" i="3" s="1"/>
  <c r="M24" i="3" a="1"/>
  <c r="M24" i="3" s="1"/>
  <c r="E23" i="3" a="1"/>
  <c r="E23" i="3" s="1"/>
  <c r="U21" i="3" a="1"/>
  <c r="U21" i="3" s="1"/>
  <c r="M20" i="3" a="1"/>
  <c r="M20" i="3" s="1"/>
  <c r="Y7" i="3" a="1"/>
  <c r="Y7" i="3" s="1"/>
  <c r="I22" i="3" a="1"/>
  <c r="I22" i="3" s="1"/>
  <c r="Y20" i="3" a="1"/>
  <c r="Y20" i="3" s="1"/>
  <c r="K22" i="3" a="1"/>
  <c r="K22" i="3" s="1"/>
  <c r="V10" i="3" a="1"/>
  <c r="V10" i="3" s="1"/>
  <c r="N10" i="3" a="1"/>
  <c r="N10" i="3" s="1"/>
  <c r="F10" i="3" a="1"/>
  <c r="F10" i="3" s="1"/>
  <c r="X42" i="3" a="1"/>
  <c r="X42" i="3" s="1"/>
  <c r="F43" i="3" a="1"/>
  <c r="F43" i="3" s="1"/>
  <c r="C4" i="3" a="1"/>
  <c r="C4" i="3" s="1"/>
  <c r="Y4" i="3" a="1"/>
  <c r="Y4" i="3" s="1"/>
  <c r="I34" i="3" a="1"/>
  <c r="I34" i="3" s="1"/>
  <c r="O4" i="3" a="1"/>
  <c r="O4" i="3" s="1"/>
  <c r="M19" i="3" a="1"/>
  <c r="M19" i="3" s="1"/>
  <c r="S20" i="3" a="1"/>
  <c r="S20" i="3" s="1"/>
  <c r="O35" i="3" a="1"/>
  <c r="O35" i="3" s="1"/>
  <c r="S35" i="3" a="1"/>
  <c r="S35" i="3" s="1"/>
  <c r="Q6" i="3" a="1"/>
  <c r="Q6" i="3" s="1"/>
  <c r="O36" i="3" a="1"/>
  <c r="O36" i="3" s="1"/>
  <c r="Y37" i="3" a="1"/>
  <c r="Y37" i="3" s="1"/>
  <c r="S37" i="3" a="1"/>
  <c r="S37" i="3" s="1"/>
  <c r="Y8" i="3" a="1"/>
  <c r="Y8" i="3" s="1"/>
  <c r="E38" i="3" a="1"/>
  <c r="E38" i="3" s="1"/>
  <c r="S24" i="3" a="1"/>
  <c r="S24" i="3" s="1"/>
  <c r="Q24" i="3" a="1"/>
  <c r="Q24" i="3" s="1"/>
  <c r="G6" i="3" a="1"/>
  <c r="G6" i="3" s="1"/>
  <c r="Q39" i="3" a="1"/>
  <c r="Q39" i="3" s="1"/>
  <c r="W39" i="3" a="1"/>
  <c r="W39" i="3" s="1"/>
  <c r="B4" i="3" a="1"/>
  <c r="B4" i="3" s="1"/>
  <c r="J7" i="3" a="1"/>
  <c r="J7" i="3" s="1"/>
  <c r="J24" i="3" a="1"/>
  <c r="J24" i="3" s="1"/>
  <c r="R21" i="3" a="1"/>
  <c r="R21" i="3" s="1"/>
  <c r="L37" i="3" a="1"/>
  <c r="L37" i="3" s="1"/>
  <c r="R34" i="3" a="1"/>
  <c r="R34" i="3" s="1"/>
  <c r="F6" i="3" a="1"/>
  <c r="F6" i="3" s="1"/>
  <c r="N22" i="3" a="1"/>
  <c r="N22" i="3" s="1"/>
  <c r="D23" i="3" a="1"/>
  <c r="D23" i="3" s="1"/>
  <c r="H4" i="3" a="1"/>
  <c r="H4" i="3" s="1"/>
  <c r="P7" i="3" a="1"/>
  <c r="P7" i="3" s="1"/>
  <c r="X24" i="3" a="1"/>
  <c r="X24" i="3" s="1"/>
  <c r="H22" i="3" a="1"/>
  <c r="H22" i="3" s="1"/>
  <c r="R37" i="3" a="1"/>
  <c r="R37" i="3" s="1"/>
  <c r="F35" i="3" a="1"/>
  <c r="F35" i="3" s="1"/>
  <c r="F7" i="3" a="1"/>
  <c r="F7" i="3" s="1"/>
  <c r="F22" i="3" a="1"/>
  <c r="F22" i="3" s="1"/>
  <c r="T22" i="3" a="1"/>
  <c r="T22" i="3" s="1"/>
  <c r="P37" i="3" a="1"/>
  <c r="P37" i="3" s="1"/>
  <c r="N38" i="3" a="1"/>
  <c r="N38" i="3" s="1"/>
  <c r="D4" i="3" a="1"/>
  <c r="D4" i="3" s="1"/>
  <c r="L5" i="3" a="1"/>
  <c r="L5" i="3" s="1"/>
  <c r="W5" i="3" a="1"/>
  <c r="W5" i="3" s="1"/>
  <c r="G24" i="3" a="1"/>
  <c r="G24" i="3" s="1"/>
  <c r="E7" i="3" a="1"/>
  <c r="E7" i="3" s="1"/>
  <c r="U23" i="3" a="1"/>
  <c r="U23" i="3" s="1"/>
  <c r="I7" i="3" a="1"/>
  <c r="I7" i="3" s="1"/>
  <c r="R10" i="3" a="1"/>
  <c r="R10" i="3" s="1"/>
  <c r="J10" i="3" a="1"/>
  <c r="J10" i="3" s="1"/>
  <c r="Q41" i="3" a="1"/>
  <c r="Q41" i="3" s="1"/>
  <c r="K34" i="3" a="1"/>
  <c r="K34" i="3" s="1"/>
  <c r="I4" i="3" a="1"/>
  <c r="I4" i="3" s="1"/>
  <c r="E34" i="3" a="1"/>
  <c r="E34" i="3" s="1"/>
  <c r="Y35" i="3" a="1"/>
  <c r="Y35" i="3" s="1"/>
  <c r="K21" i="3" a="1"/>
  <c r="K21" i="3" s="1"/>
  <c r="O22" i="3" a="1"/>
  <c r="O22" i="3" s="1"/>
  <c r="Q23" i="3" a="1"/>
  <c r="Q23" i="3" s="1"/>
  <c r="K39" i="3" a="1"/>
  <c r="K39" i="3" s="1"/>
  <c r="G36" i="3" a="1"/>
  <c r="G36" i="3" s="1"/>
  <c r="R6" i="3" a="1"/>
  <c r="R6" i="3" s="1"/>
  <c r="B23" i="3" a="1"/>
  <c r="B23" i="3" s="1"/>
  <c r="R38" i="3" a="1"/>
  <c r="R38" i="3" s="1"/>
  <c r="X6" i="3" a="1"/>
  <c r="X6" i="3" s="1"/>
  <c r="F39" i="3" a="1"/>
  <c r="F39" i="3" s="1"/>
  <c r="D35" i="3" a="1"/>
  <c r="D35" i="3" s="1"/>
  <c r="T35" i="3" a="1"/>
  <c r="T35" i="3" s="1"/>
  <c r="V37" i="3" a="1"/>
  <c r="V37" i="3" s="1"/>
  <c r="T8" i="3" a="1"/>
  <c r="T8" i="3" s="1"/>
  <c r="M37" i="3" a="1"/>
  <c r="M37" i="3" s="1"/>
  <c r="W38" i="3" a="1"/>
  <c r="W38" i="3" s="1"/>
  <c r="W37" i="3" a="1"/>
  <c r="W37" i="3" s="1"/>
  <c r="O5" i="3" a="1"/>
  <c r="O5" i="3" s="1"/>
  <c r="W23" i="3" a="1"/>
  <c r="W23" i="3" s="1"/>
  <c r="E6" i="3" a="1"/>
  <c r="E6" i="3" s="1"/>
  <c r="U24" i="3" a="1"/>
  <c r="U24" i="3" s="1"/>
  <c r="E22" i="3" a="1"/>
  <c r="E22" i="3" s="1"/>
  <c r="Q22" i="3" a="1"/>
  <c r="Q22" i="3" s="1"/>
  <c r="Z25" i="3" a="1"/>
  <c r="Z25" i="3" s="1"/>
  <c r="S7" i="3" a="1"/>
  <c r="S7" i="3" s="1"/>
  <c r="H13" i="3" a="1"/>
  <c r="H13" i="3" s="1"/>
  <c r="P10" i="3" a="1"/>
  <c r="P10" i="3" s="1"/>
  <c r="I41" i="3" a="1"/>
  <c r="I41" i="3" s="1"/>
  <c r="C34" i="3" a="1"/>
  <c r="C34" i="3" s="1"/>
  <c r="W4" i="3" a="1"/>
  <c r="W4" i="3" s="1"/>
  <c r="S5" i="3" a="1"/>
  <c r="S5" i="3" s="1"/>
  <c r="M5" i="3" a="1"/>
  <c r="M5" i="3" s="1"/>
  <c r="K6" i="3" a="1"/>
  <c r="K6" i="3" s="1"/>
  <c r="C7" i="3" a="1"/>
  <c r="C7" i="3" s="1"/>
  <c r="K23" i="3" a="1"/>
  <c r="K23" i="3" s="1"/>
  <c r="B9" i="3" a="1"/>
  <c r="B9" i="3" s="1"/>
  <c r="Y24" i="3" a="1"/>
  <c r="Y24" i="3" s="1"/>
  <c r="J6" i="3" a="1"/>
  <c r="J6" i="3" s="1"/>
  <c r="R22" i="3" a="1"/>
  <c r="R22" i="3" s="1"/>
  <c r="J38" i="3" a="1"/>
  <c r="J38" i="3" s="1"/>
  <c r="V5" i="3" a="1"/>
  <c r="V5" i="3" s="1"/>
  <c r="P6" i="3" a="1"/>
  <c r="P6" i="3" s="1"/>
  <c r="H23" i="3" a="1"/>
  <c r="H23" i="3" s="1"/>
  <c r="X38" i="3" a="1"/>
  <c r="X38" i="3" s="1"/>
  <c r="T24" i="3" a="1"/>
  <c r="T24" i="3" s="1"/>
  <c r="M39" i="3" a="1"/>
  <c r="M39" i="3" s="1"/>
  <c r="G38" i="3" a="1"/>
  <c r="G38" i="3" s="1"/>
  <c r="I38" i="3" a="1"/>
  <c r="I38" i="3" s="1"/>
  <c r="B41" i="3" a="1"/>
  <c r="B41" i="3" s="1"/>
  <c r="D34" i="3" a="1"/>
  <c r="D34" i="3" s="1"/>
  <c r="X36" i="3" a="1"/>
  <c r="X36" i="3" s="1"/>
  <c r="J39" i="3" a="1"/>
  <c r="J39" i="3" s="1"/>
  <c r="B35" i="3" a="1"/>
  <c r="B35" i="3" s="1"/>
  <c r="P36" i="3" a="1"/>
  <c r="P36" i="3" s="1"/>
  <c r="B39" i="3" a="1"/>
  <c r="B39" i="3" s="1"/>
  <c r="F34" i="3" a="1"/>
  <c r="F34" i="3" s="1"/>
  <c r="H37" i="3" a="1"/>
  <c r="H37" i="3" s="1"/>
  <c r="D39" i="3" a="1"/>
  <c r="D39" i="3" s="1"/>
  <c r="L35" i="3" a="1"/>
  <c r="L35" i="3" s="1"/>
  <c r="F38" i="3" a="1"/>
  <c r="F38" i="3" s="1"/>
  <c r="H34" i="3" a="1"/>
  <c r="H34" i="3" s="1"/>
  <c r="N35" i="3" a="1"/>
  <c r="N35" i="3" s="1"/>
  <c r="T36" i="3" a="1"/>
  <c r="T36" i="3" s="1"/>
  <c r="H38" i="3" a="1"/>
  <c r="H38" i="3" s="1"/>
  <c r="N39" i="3" a="1"/>
  <c r="N39" i="3" s="1"/>
  <c r="H35" i="3" a="1"/>
  <c r="H35" i="3" s="1"/>
  <c r="N36" i="3" a="1"/>
  <c r="N36" i="3" s="1"/>
  <c r="T37" i="3" a="1"/>
  <c r="T37" i="3" s="1"/>
  <c r="H39" i="3" a="1"/>
  <c r="H39" i="3" s="1"/>
  <c r="G39" i="3" a="1"/>
  <c r="G39" i="3" s="1"/>
  <c r="W36" i="3" a="1"/>
  <c r="W36" i="3" s="1"/>
  <c r="Y39" i="3" a="1"/>
  <c r="Y39" i="3" s="1"/>
  <c r="O39" i="3" a="1"/>
  <c r="O39" i="3" s="1"/>
  <c r="M38" i="3" a="1"/>
  <c r="M38" i="3" s="1"/>
  <c r="K38" i="3" a="1"/>
  <c r="K38" i="3" s="1"/>
  <c r="I36" i="3" a="1"/>
  <c r="I36" i="3" s="1"/>
  <c r="Q36" i="3" a="1"/>
  <c r="Q36" i="3" s="1"/>
  <c r="I35" i="3" a="1"/>
  <c r="I35" i="3" s="1"/>
  <c r="W35" i="3" a="1"/>
  <c r="W35" i="3" s="1"/>
  <c r="T34" i="3" a="1"/>
  <c r="T34" i="3" s="1"/>
  <c r="N37" i="3" a="1"/>
  <c r="N37" i="3" s="1"/>
  <c r="R35" i="3" a="1"/>
  <c r="R35" i="3" s="1"/>
  <c r="F37" i="3" a="1"/>
  <c r="F37" i="3" s="1"/>
  <c r="R39" i="3" a="1"/>
  <c r="R39" i="3" s="1"/>
  <c r="V34" i="3" a="1"/>
  <c r="V34" i="3" s="1"/>
  <c r="X37" i="3" a="1"/>
  <c r="X37" i="3" s="1"/>
  <c r="L39" i="3" a="1"/>
  <c r="L39" i="3" s="1"/>
  <c r="W34" i="3" a="1"/>
  <c r="W34" i="3" s="1"/>
  <c r="J36" i="3" a="1"/>
  <c r="J36" i="3" s="1"/>
  <c r="Y34" i="3" a="1"/>
  <c r="Y34" i="3" s="1"/>
  <c r="P34" i="3" a="1"/>
  <c r="P34" i="3" s="1"/>
  <c r="V35" i="3" a="1"/>
  <c r="V35" i="3" s="1"/>
  <c r="B37" i="3" a="1"/>
  <c r="B37" i="3" s="1"/>
  <c r="P38" i="3" a="1"/>
  <c r="P38" i="3" s="1"/>
  <c r="V39" i="3" a="1"/>
  <c r="V39" i="3" s="1"/>
  <c r="B34" i="3" a="1"/>
  <c r="B34" i="3" s="1"/>
  <c r="P35" i="3" a="1"/>
  <c r="P35" i="3" s="1"/>
  <c r="V36" i="3" a="1"/>
  <c r="V36" i="3" s="1"/>
  <c r="B38" i="3" a="1"/>
  <c r="B38" i="3" s="1"/>
  <c r="P39" i="3" a="1"/>
  <c r="P39" i="3" s="1"/>
  <c r="C38" i="3" a="1"/>
  <c r="C38" i="3" s="1"/>
  <c r="C39" i="3" a="1"/>
  <c r="C39" i="3" s="1"/>
  <c r="U38" i="3" a="1"/>
  <c r="U38" i="3" s="1"/>
  <c r="I37" i="3" a="1"/>
  <c r="I37" i="3" s="1"/>
  <c r="K36" i="3" a="1"/>
  <c r="K36" i="3" s="1"/>
  <c r="C36" i="3" a="1"/>
  <c r="C36" i="3" s="1"/>
  <c r="Y36" i="3" a="1"/>
  <c r="Y36" i="3" s="1"/>
  <c r="Q35" i="3" a="1"/>
  <c r="Q35" i="3" s="1"/>
  <c r="C35" i="3" a="1"/>
  <c r="C35" i="3" s="1"/>
  <c r="U34" i="3" a="1"/>
  <c r="U34" i="3" s="1"/>
  <c r="G34" i="3" a="1"/>
  <c r="G34" i="3" s="1"/>
  <c r="K19" i="3" a="1"/>
  <c r="K19" i="3" s="1"/>
  <c r="O232" i="8"/>
  <c r="AA13" i="3" s="1" a="1"/>
  <c r="AA13" i="3" s="1"/>
  <c r="W8" i="3" a="1"/>
  <c r="W8" i="3" s="1"/>
  <c r="O9" i="3" a="1"/>
  <c r="O9" i="3" s="1"/>
  <c r="O24" i="3" a="1"/>
  <c r="O24" i="3" s="1"/>
  <c r="G23" i="3" a="1"/>
  <c r="G23" i="3" s="1"/>
  <c r="U6" i="3" a="1"/>
  <c r="U6" i="3" s="1"/>
  <c r="M7" i="3" a="1"/>
  <c r="M7" i="3" s="1"/>
  <c r="E8" i="3" a="1"/>
  <c r="E8" i="3" s="1"/>
  <c r="E24" i="3" a="1"/>
  <c r="E24" i="3" s="1"/>
  <c r="U22" i="3" a="1"/>
  <c r="U22" i="3" s="1"/>
  <c r="M21" i="3" a="1"/>
  <c r="M21" i="3" s="1"/>
  <c r="E20" i="3" a="1"/>
  <c r="E20" i="3" s="1"/>
  <c r="Q7" i="3" a="1"/>
  <c r="Q7" i="3" s="1"/>
  <c r="Y21" i="3" a="1"/>
  <c r="Y21" i="3" s="1"/>
  <c r="Q20" i="3" a="1"/>
  <c r="Q20" i="3" s="1"/>
  <c r="T10" i="3" a="1"/>
  <c r="T10" i="3" s="1"/>
  <c r="L10" i="3" a="1"/>
  <c r="L10" i="3" s="1"/>
  <c r="B10" i="3" a="1"/>
  <c r="B10" i="3" s="1"/>
  <c r="R25" i="3" a="1"/>
  <c r="R25" i="3" s="1"/>
  <c r="S40" i="3" a="1"/>
  <c r="S40" i="3" s="1"/>
  <c r="S34" i="3" a="1"/>
  <c r="S34" i="3" s="1"/>
  <c r="Q4" i="3" a="1"/>
  <c r="Q4" i="3" s="1"/>
  <c r="M34" i="3" a="1"/>
  <c r="M34" i="3" s="1"/>
  <c r="G4" i="3" a="1"/>
  <c r="G4" i="3" s="1"/>
  <c r="E19" i="3" a="1"/>
  <c r="E19" i="3" s="1"/>
  <c r="K20" i="3" a="1"/>
  <c r="K20" i="3" s="1"/>
  <c r="G35" i="3" a="1"/>
  <c r="G35" i="3" s="1"/>
  <c r="K35" i="3" a="1"/>
  <c r="K35" i="3" s="1"/>
  <c r="I6" i="3" a="1"/>
  <c r="I6" i="3" s="1"/>
  <c r="S21" i="3" a="1"/>
  <c r="S21" i="3" s="1"/>
  <c r="Q37" i="3" a="1"/>
  <c r="Q37" i="3" s="1"/>
  <c r="S8" i="3" a="1"/>
  <c r="S8" i="3" s="1"/>
  <c r="Q8" i="3" a="1"/>
  <c r="Q8" i="3" s="1"/>
  <c r="S38" i="3" a="1"/>
  <c r="S38" i="3" s="1"/>
  <c r="S9" i="3" a="1"/>
  <c r="S9" i="3" s="1"/>
  <c r="K24" i="3" a="1"/>
  <c r="K24" i="3" s="1"/>
  <c r="S39" i="3" a="1"/>
  <c r="S39" i="3" s="1"/>
  <c r="O21" i="3" a="1"/>
  <c r="O21" i="3" s="1"/>
  <c r="I39" i="3" a="1"/>
  <c r="I39" i="3" s="1"/>
  <c r="R5" i="3" a="1"/>
  <c r="R5" i="3" s="1"/>
  <c r="B7" i="3" a="1"/>
  <c r="B7" i="3" s="1"/>
  <c r="B24" i="3" a="1"/>
  <c r="B24" i="3" s="1"/>
  <c r="J21" i="3" a="1"/>
  <c r="J21" i="3" s="1"/>
  <c r="X39" i="3" a="1"/>
  <c r="X39" i="3" s="1"/>
  <c r="D37" i="3" a="1"/>
  <c r="D37" i="3" s="1"/>
  <c r="J34" i="3" a="1"/>
  <c r="J34" i="3" s="1"/>
  <c r="N7" i="3" a="1"/>
  <c r="N7" i="3" s="1"/>
  <c r="V21" i="3" a="1"/>
  <c r="V21" i="3" s="1"/>
  <c r="L22" i="3" a="1"/>
  <c r="L22" i="3" s="1"/>
  <c r="X5" i="3" a="1"/>
  <c r="X5" i="3" s="1"/>
  <c r="H7" i="3" a="1"/>
  <c r="H7" i="3" s="1"/>
  <c r="P24" i="3" a="1"/>
  <c r="P24" i="3" s="1"/>
  <c r="X21" i="3" a="1"/>
  <c r="X21" i="3" s="1"/>
  <c r="J37" i="3" a="1"/>
  <c r="J37" i="3" s="1"/>
  <c r="X34" i="3" a="1"/>
  <c r="X34" i="3" s="1"/>
  <c r="N8" i="3" a="1"/>
  <c r="N8" i="3" s="1"/>
  <c r="N21" i="3" a="1"/>
  <c r="N21" i="3" s="1"/>
  <c r="R36" i="3" a="1"/>
  <c r="R36" i="3" s="1"/>
  <c r="B36" i="3" a="1"/>
  <c r="B36" i="3" s="1"/>
  <c r="T7" i="3" a="1"/>
  <c r="T7" i="3" s="1"/>
  <c r="L38" i="3" a="1"/>
  <c r="L38" i="3" s="1"/>
  <c r="L34" i="3" a="1"/>
  <c r="L34" i="3" s="1"/>
  <c r="T20" i="3" a="1"/>
  <c r="T20" i="3" s="1"/>
  <c r="L23" i="3" a="1"/>
  <c r="L23" i="3" s="1"/>
  <c r="F20" i="3" a="1"/>
  <c r="F20" i="3" s="1"/>
  <c r="V22" i="3" a="1"/>
  <c r="V22" i="3" s="1"/>
  <c r="X19" i="3" a="1"/>
  <c r="X19" i="3" s="1"/>
  <c r="H21" i="3" a="1"/>
  <c r="H21" i="3" s="1"/>
  <c r="P22" i="3" a="1"/>
  <c r="P22" i="3" s="1"/>
  <c r="X23" i="3" a="1"/>
  <c r="X23" i="3" s="1"/>
  <c r="D21" i="3" a="1"/>
  <c r="D21" i="3" s="1"/>
  <c r="T23" i="3" a="1"/>
  <c r="T23" i="3" s="1"/>
  <c r="N20" i="3" a="1"/>
  <c r="N20" i="3" s="1"/>
  <c r="F23" i="3" a="1"/>
  <c r="F23" i="3" s="1"/>
  <c r="J19" i="3" a="1"/>
  <c r="J19" i="3" s="1"/>
  <c r="R20" i="3" a="1"/>
  <c r="R20" i="3" s="1"/>
  <c r="B22" i="3" a="1"/>
  <c r="B22" i="3" s="1"/>
  <c r="J23" i="3" a="1"/>
  <c r="J23" i="3" s="1"/>
  <c r="R24" i="3" a="1"/>
  <c r="R24" i="3" s="1"/>
  <c r="G22" i="3" a="1"/>
  <c r="G22" i="3" s="1"/>
  <c r="Y19" i="3" a="1"/>
  <c r="Y19" i="3" s="1"/>
  <c r="Y23" i="3" a="1"/>
  <c r="Y23" i="3" s="1"/>
  <c r="W22" i="3" a="1"/>
  <c r="W22" i="3" s="1"/>
  <c r="C22" i="3" a="1"/>
  <c r="C22" i="3" s="1"/>
  <c r="O20" i="3" a="1"/>
  <c r="O20" i="3" s="1"/>
  <c r="I19" i="3" a="1"/>
  <c r="I19" i="3" s="1"/>
  <c r="U19" i="3" a="1"/>
  <c r="U19" i="3" s="1"/>
  <c r="O19" i="3" a="1"/>
  <c r="O19" i="3" s="1"/>
  <c r="L21" i="3" a="1"/>
  <c r="L21" i="3" s="1"/>
  <c r="D24" i="3" a="1"/>
  <c r="D24" i="3" s="1"/>
  <c r="V20" i="3" a="1"/>
  <c r="V20" i="3" s="1"/>
  <c r="N23" i="3" a="1"/>
  <c r="N23" i="3" s="1"/>
  <c r="H20" i="3" a="1"/>
  <c r="H20" i="3" s="1"/>
  <c r="P21" i="3" a="1"/>
  <c r="P21" i="3" s="1"/>
  <c r="X22" i="3" a="1"/>
  <c r="X22" i="3" s="1"/>
  <c r="H24" i="3" a="1"/>
  <c r="H24" i="3" s="1"/>
  <c r="T21" i="3" a="1"/>
  <c r="T21" i="3" s="1"/>
  <c r="L24" i="3" a="1"/>
  <c r="L24" i="3" s="1"/>
  <c r="F21" i="3" a="1"/>
  <c r="F21" i="3" s="1"/>
  <c r="V23" i="3" a="1"/>
  <c r="V23" i="3" s="1"/>
  <c r="R19" i="3" a="1"/>
  <c r="R19" i="3" s="1"/>
  <c r="B21" i="3" a="1"/>
  <c r="B21" i="3" s="1"/>
  <c r="J22" i="3" a="1"/>
  <c r="J22" i="3" s="1"/>
  <c r="R23" i="3" a="1"/>
  <c r="R23" i="3" s="1"/>
  <c r="Q19" i="3" a="1"/>
  <c r="Q19" i="3" s="1"/>
  <c r="I24" i="3" a="1"/>
  <c r="I24" i="3" s="1"/>
  <c r="C24" i="3" a="1"/>
  <c r="C24" i="3" s="1"/>
  <c r="C23" i="3" a="1"/>
  <c r="C23" i="3" s="1"/>
  <c r="S22" i="3" a="1"/>
  <c r="S22" i="3" s="1"/>
  <c r="G20" i="3" a="1"/>
  <c r="G20" i="3" s="1"/>
  <c r="W19" i="3" a="1"/>
  <c r="W19" i="3" s="1"/>
  <c r="L7" i="3" a="1"/>
  <c r="L7" i="3" s="1"/>
  <c r="J35" i="3" a="1"/>
  <c r="J35" i="3" s="1"/>
  <c r="N258" i="9"/>
  <c r="Z39" i="3" a="1"/>
  <c r="Z39" i="3" s="1"/>
  <c r="N260" i="8"/>
  <c r="N261" i="8" s="1"/>
  <c r="O140" i="8"/>
  <c r="Z24" i="3" a="1"/>
  <c r="Z24" i="3" s="1"/>
  <c r="Z10" i="3" a="1"/>
  <c r="Z10" i="3" s="1"/>
  <c r="O163" i="8"/>
  <c r="AA10" i="3" s="1" a="1"/>
  <c r="AA10" i="3" s="1"/>
  <c r="Z9" i="3" a="1"/>
  <c r="Z9" i="3" s="1"/>
  <c r="Z23" i="3" a="1"/>
  <c r="Z23" i="3" s="1"/>
  <c r="Z38" i="3" a="1"/>
  <c r="Z38" i="3" s="1"/>
  <c r="Z8" i="3" a="1"/>
  <c r="Z8" i="3" s="1"/>
  <c r="N260" i="6"/>
  <c r="N261" i="6" s="1"/>
  <c r="Y38" i="3" a="1"/>
  <c r="Y38" i="3" s="1"/>
  <c r="J260" i="6"/>
  <c r="J261" i="6" s="1"/>
  <c r="Q38" i="3" a="1"/>
  <c r="Q38" i="3" s="1"/>
  <c r="Z37" i="3" a="1"/>
  <c r="Z37" i="3" s="1"/>
  <c r="Z22" i="3" a="1"/>
  <c r="Z22" i="3" s="1"/>
  <c r="Z7" i="3" a="1"/>
  <c r="Z7" i="3" s="1"/>
  <c r="M258" i="9"/>
  <c r="Z6" i="3" a="1"/>
  <c r="Z6" i="3" s="1"/>
  <c r="Z21" i="3" a="1"/>
  <c r="Z21" i="3" s="1"/>
  <c r="Z36" i="3" a="1"/>
  <c r="Z36" i="3" s="1"/>
  <c r="E260" i="9"/>
  <c r="E261" i="9" s="1"/>
  <c r="C21" i="3" a="1"/>
  <c r="C21" i="3" s="1"/>
  <c r="H260" i="8"/>
  <c r="H261" i="8" s="1"/>
  <c r="Z20" i="3" a="1"/>
  <c r="Z20" i="3" s="1"/>
  <c r="Z35" i="3" a="1"/>
  <c r="Z35" i="3" s="1"/>
  <c r="Z5" i="3" a="1"/>
  <c r="Z5" i="3" s="1"/>
  <c r="Z19" i="3" a="1"/>
  <c r="Z19" i="3" s="1"/>
  <c r="Z4" i="3" a="1"/>
  <c r="Z4" i="3" s="1"/>
  <c r="AB4" i="3" s="1"/>
  <c r="Z34" i="3" a="1"/>
  <c r="Z34" i="3" s="1"/>
  <c r="C19" i="3" a="1"/>
  <c r="C19" i="3" s="1"/>
  <c r="O268" i="2"/>
  <c r="Q268" i="2" s="1"/>
  <c r="Q263" i="2"/>
  <c r="Q269" i="2"/>
  <c r="X12" i="3" a="1"/>
  <c r="X12" i="3" s="1"/>
  <c r="T12" i="3" a="1"/>
  <c r="T12" i="3" s="1"/>
  <c r="O12" i="3" a="1"/>
  <c r="O12" i="3" s="1"/>
  <c r="M10" i="3" a="1"/>
  <c r="M10" i="3" s="1"/>
  <c r="C14" i="3" a="1"/>
  <c r="C14" i="3" s="1"/>
  <c r="Y25" i="3" a="1"/>
  <c r="Y25" i="3" s="1"/>
  <c r="O28" i="3" a="1"/>
  <c r="O28" i="3" s="1"/>
  <c r="K25" i="3" a="1"/>
  <c r="K25" i="3" s="1"/>
  <c r="Z26" i="3" a="1"/>
  <c r="Z26" i="3" s="1"/>
  <c r="B29" i="3" a="1"/>
  <c r="B29" i="3" s="1"/>
  <c r="Q257" i="6"/>
  <c r="Q257" i="9"/>
  <c r="Q259" i="9"/>
  <c r="W12" i="3" a="1"/>
  <c r="W12" i="3" s="1"/>
  <c r="Q259" i="6"/>
  <c r="C258" i="8"/>
  <c r="Q257" i="8"/>
  <c r="B12" i="3" a="1"/>
  <c r="B12" i="3" s="1"/>
  <c r="Z12" i="3" a="1"/>
  <c r="Z12" i="3" s="1"/>
  <c r="C11" i="3" a="1"/>
  <c r="C11" i="3" s="1"/>
  <c r="E14" i="3" a="1"/>
  <c r="E14" i="3" s="1"/>
  <c r="D12" i="3" a="1"/>
  <c r="D12" i="3" s="1"/>
  <c r="G13" i="3" a="1"/>
  <c r="G13" i="3" s="1"/>
  <c r="F12" i="3" a="1"/>
  <c r="F12" i="3" s="1"/>
  <c r="G12" i="3" a="1"/>
  <c r="G12" i="3" s="1"/>
  <c r="G14" i="3" a="1"/>
  <c r="G14" i="3" s="1"/>
  <c r="H12" i="3" a="1"/>
  <c r="H12" i="3" s="1"/>
  <c r="I12" i="3" a="1"/>
  <c r="I12" i="3" s="1"/>
  <c r="K13" i="3" a="1"/>
  <c r="K13" i="3" s="1"/>
  <c r="K11" i="3" a="1"/>
  <c r="K11" i="3" s="1"/>
  <c r="L13" i="3" a="1"/>
  <c r="L13" i="3" s="1"/>
  <c r="M14" i="3" a="1"/>
  <c r="M14" i="3" s="1"/>
  <c r="O11" i="3" a="1"/>
  <c r="O11" i="3" s="1"/>
  <c r="O10" i="3" a="1"/>
  <c r="O10" i="3" s="1"/>
  <c r="P12" i="3" a="1"/>
  <c r="P12" i="3" s="1"/>
  <c r="R12" i="3" a="1"/>
  <c r="R12" i="3" s="1"/>
  <c r="S14" i="3" a="1"/>
  <c r="S14" i="3" s="1"/>
  <c r="S12" i="3" a="1"/>
  <c r="S12" i="3" s="1"/>
  <c r="T14" i="3" a="1"/>
  <c r="T14" i="3" s="1"/>
  <c r="T11" i="3" a="1"/>
  <c r="T11" i="3" s="1"/>
  <c r="V14" i="3" a="1"/>
  <c r="V14" i="3" s="1"/>
  <c r="V11" i="3" a="1"/>
  <c r="V11" i="3" s="1"/>
  <c r="W14" i="3" a="1"/>
  <c r="W14" i="3" s="1"/>
  <c r="X14" i="3" a="1"/>
  <c r="X14" i="3" s="1"/>
  <c r="B14" i="3" a="1"/>
  <c r="B14" i="3" s="1"/>
  <c r="C12" i="3" a="1"/>
  <c r="C12" i="3" s="1"/>
  <c r="E11" i="3" a="1"/>
  <c r="E11" i="3" s="1"/>
  <c r="E10" i="3" a="1"/>
  <c r="E10" i="3" s="1"/>
  <c r="G11" i="3" a="1"/>
  <c r="G11" i="3" s="1"/>
  <c r="F14" i="3" a="1"/>
  <c r="F14" i="3" s="1"/>
  <c r="I13" i="3" a="1"/>
  <c r="I13" i="3" s="1"/>
  <c r="H14" i="3" a="1"/>
  <c r="H14" i="3" s="1"/>
  <c r="K12" i="3" a="1"/>
  <c r="K12" i="3" s="1"/>
  <c r="L14" i="3" a="1"/>
  <c r="L14" i="3" s="1"/>
  <c r="M13" i="3" a="1"/>
  <c r="M13" i="3" s="1"/>
  <c r="N12" i="3" a="1"/>
  <c r="N12" i="3" s="1"/>
  <c r="Q12" i="3" a="1"/>
  <c r="Q12" i="3" s="1"/>
  <c r="Q13" i="3" a="1"/>
  <c r="Q13" i="3" s="1"/>
  <c r="S11" i="3" a="1"/>
  <c r="S11" i="3" s="1"/>
  <c r="W10" i="3" a="1"/>
  <c r="W10" i="3" s="1"/>
  <c r="V12" i="3" a="1"/>
  <c r="V12" i="3" s="1"/>
  <c r="Y10" i="3" a="1"/>
  <c r="Y10" i="3" s="1"/>
  <c r="Y12" i="3" a="1"/>
  <c r="Y12" i="3" s="1"/>
  <c r="Z11" i="3" a="1"/>
  <c r="Z11" i="3" s="1"/>
  <c r="D13" i="3" a="1"/>
  <c r="D13" i="3" s="1"/>
  <c r="H11" i="3" a="1"/>
  <c r="H11" i="3" s="1"/>
  <c r="J12" i="3" a="1"/>
  <c r="J12" i="3" s="1"/>
  <c r="M11" i="3" a="1"/>
  <c r="M11" i="3" s="1"/>
  <c r="O13" i="3" a="1"/>
  <c r="O13" i="3" s="1"/>
  <c r="Q14" i="3" a="1"/>
  <c r="Q14" i="3" s="1"/>
  <c r="U14" i="3" a="1"/>
  <c r="U14" i="3" s="1"/>
  <c r="U12" i="3" a="1"/>
  <c r="U12" i="3" s="1"/>
  <c r="Y11" i="3" a="1"/>
  <c r="Y11" i="3" s="1"/>
  <c r="Z14" i="3" a="1"/>
  <c r="Z14" i="3" s="1"/>
  <c r="B11" i="3" a="1"/>
  <c r="B11" i="3" s="1"/>
  <c r="C13" i="3" a="1"/>
  <c r="C13" i="3" s="1"/>
  <c r="E12" i="3" a="1"/>
  <c r="E12" i="3" s="1"/>
  <c r="E13" i="3" a="1"/>
  <c r="E13" i="3" s="1"/>
  <c r="C10" i="3" a="1"/>
  <c r="C10" i="3" s="1"/>
  <c r="F11" i="3" a="1"/>
  <c r="F11" i="3" s="1"/>
  <c r="I14" i="3" a="1"/>
  <c r="I14" i="3" s="1"/>
  <c r="J11" i="3" a="1"/>
  <c r="J11" i="3" s="1"/>
  <c r="J14" i="3" a="1"/>
  <c r="J14" i="3" s="1"/>
  <c r="J13" i="3" a="1"/>
  <c r="J13" i="3" s="1"/>
  <c r="L12" i="3" a="1"/>
  <c r="L12" i="3" s="1"/>
  <c r="N11" i="3" a="1"/>
  <c r="N11" i="3" s="1"/>
  <c r="N14" i="3" a="1"/>
  <c r="N14" i="3" s="1"/>
  <c r="N13" i="3" a="1"/>
  <c r="N13" i="3" s="1"/>
  <c r="P11" i="3" a="1"/>
  <c r="P11" i="3" s="1"/>
  <c r="Q10" i="3" a="1"/>
  <c r="Q10" i="3" s="1"/>
  <c r="R11" i="3" a="1"/>
  <c r="R11" i="3" s="1"/>
  <c r="Y14" i="3" a="1"/>
  <c r="Y14" i="3" s="1"/>
  <c r="W13" i="3" a="1"/>
  <c r="W13" i="3" s="1"/>
  <c r="U11" i="3" a="1"/>
  <c r="U11" i="3" s="1"/>
  <c r="U10" i="3" a="1"/>
  <c r="U10" i="3" s="1"/>
  <c r="S13" i="3" a="1"/>
  <c r="S13" i="3" s="1"/>
  <c r="Q11" i="3" a="1"/>
  <c r="Q11" i="3" s="1"/>
  <c r="O14" i="3" a="1"/>
  <c r="O14" i="3" s="1"/>
  <c r="M12" i="3" a="1"/>
  <c r="M12" i="3" s="1"/>
  <c r="K14" i="3" a="1"/>
  <c r="K14" i="3" s="1"/>
  <c r="I10" i="3" a="1"/>
  <c r="I10" i="3" s="1"/>
  <c r="G10" i="3" a="1"/>
  <c r="G10" i="3" s="1"/>
  <c r="D14" i="3" a="1"/>
  <c r="D14" i="3" s="1"/>
  <c r="Z13" i="3" a="1"/>
  <c r="Z13" i="3" s="1"/>
  <c r="Y29" i="3" a="1"/>
  <c r="Y29" i="3" s="1"/>
  <c r="U26" i="3" a="1"/>
  <c r="U26" i="3" s="1"/>
  <c r="S26" i="3" a="1"/>
  <c r="S26" i="3" s="1"/>
  <c r="N26" i="3" a="1"/>
  <c r="N26" i="3" s="1"/>
  <c r="M25" i="3" a="1"/>
  <c r="M25" i="3" s="1"/>
  <c r="I29" i="3" a="1"/>
  <c r="I29" i="3" s="1"/>
  <c r="D29" i="3" a="1"/>
  <c r="D29" i="3" s="1"/>
  <c r="C28" i="3" a="1"/>
  <c r="C28" i="3" s="1"/>
  <c r="V42" i="3" a="1"/>
  <c r="V42" i="3" s="1"/>
  <c r="U43" i="3" a="1"/>
  <c r="U43" i="3" s="1"/>
  <c r="P41" i="3" a="1"/>
  <c r="P41" i="3" s="1"/>
  <c r="L41" i="3" a="1"/>
  <c r="L41" i="3" s="1"/>
  <c r="K43" i="3" a="1"/>
  <c r="K43" i="3" s="1"/>
  <c r="F41" i="3" a="1"/>
  <c r="F41" i="3" s="1"/>
  <c r="E44" i="3" a="1"/>
  <c r="E44" i="3" s="1"/>
  <c r="T13" i="3" a="1"/>
  <c r="T13" i="3" s="1"/>
  <c r="U27" i="3" a="1"/>
  <c r="U27" i="3" s="1"/>
  <c r="Y13" i="3" a="1"/>
  <c r="Y13" i="3" s="1"/>
  <c r="W11" i="3" a="1"/>
  <c r="W11" i="3" s="1"/>
  <c r="U13" i="3" a="1"/>
  <c r="U13" i="3" s="1"/>
  <c r="S10" i="3" a="1"/>
  <c r="S10" i="3" s="1"/>
  <c r="P14" i="3" a="1"/>
  <c r="P14" i="3" s="1"/>
  <c r="L11" i="3" a="1"/>
  <c r="L11" i="3" s="1"/>
  <c r="K10" i="3" a="1"/>
  <c r="K10" i="3" s="1"/>
  <c r="F13" i="3" a="1"/>
  <c r="F13" i="3" s="1"/>
  <c r="B13" i="3" a="1"/>
  <c r="B13" i="3" s="1"/>
  <c r="W25" i="3" a="1"/>
  <c r="W25" i="3" s="1"/>
  <c r="T26" i="3" a="1"/>
  <c r="T26" i="3" s="1"/>
  <c r="Q25" i="3" a="1"/>
  <c r="Q25" i="3" s="1"/>
  <c r="L27" i="3" a="1"/>
  <c r="L27" i="3" s="1"/>
  <c r="F28" i="3" a="1"/>
  <c r="F28" i="3" s="1"/>
  <c r="D27" i="3" a="1"/>
  <c r="D27" i="3" s="1"/>
  <c r="Y44" i="3" a="1"/>
  <c r="Y44" i="3" s="1"/>
  <c r="T41" i="3" a="1"/>
  <c r="T41" i="3" s="1"/>
  <c r="R44" i="3" a="1"/>
  <c r="R44" i="3" s="1"/>
  <c r="N43" i="3" a="1"/>
  <c r="N43" i="3" s="1"/>
  <c r="M40" i="3" a="1"/>
  <c r="M40" i="3" s="1"/>
  <c r="H43" i="3" a="1"/>
  <c r="H43" i="3" s="1"/>
  <c r="D43" i="3" a="1"/>
  <c r="D43" i="3" s="1"/>
  <c r="X11" i="3" a="1"/>
  <c r="X11" i="3" s="1"/>
  <c r="R14" i="3" a="1"/>
  <c r="R14" i="3" s="1"/>
  <c r="I11" i="3" a="1"/>
  <c r="I11" i="3" s="1"/>
  <c r="Q26" i="3" a="1"/>
  <c r="Q26" i="3" s="1"/>
  <c r="I26" i="3" a="1"/>
  <c r="I26" i="3" s="1"/>
  <c r="Q259" i="8"/>
  <c r="X13" i="3" a="1"/>
  <c r="X13" i="3" s="1"/>
  <c r="V13" i="3" a="1"/>
  <c r="V13" i="3" s="1"/>
  <c r="R13" i="3" a="1"/>
  <c r="R13" i="3" s="1"/>
  <c r="P13" i="3" a="1"/>
  <c r="P13" i="3" s="1"/>
  <c r="D11" i="3" a="1"/>
  <c r="D11" i="3" s="1"/>
  <c r="X28" i="3" a="1"/>
  <c r="X28" i="3" s="1"/>
  <c r="W28" i="3" a="1"/>
  <c r="W28" i="3" s="1"/>
  <c r="Q28" i="3" a="1"/>
  <c r="Q28" i="3" s="1"/>
  <c r="M29" i="3" a="1"/>
  <c r="M29" i="3" s="1"/>
  <c r="I27" i="3" a="1"/>
  <c r="I27" i="3" s="1"/>
  <c r="G27" i="3" a="1"/>
  <c r="G27" i="3" s="1"/>
  <c r="X41" i="3" a="1"/>
  <c r="X41" i="3" s="1"/>
  <c r="T44" i="3" a="1"/>
  <c r="T44" i="3" s="1"/>
  <c r="Q40" i="3" a="1"/>
  <c r="Q40" i="3" s="1"/>
  <c r="O44" i="3" a="1"/>
  <c r="O44" i="3" s="1"/>
  <c r="J42" i="3" a="1"/>
  <c r="J42" i="3" s="1"/>
  <c r="I44" i="3" a="1"/>
  <c r="I44" i="3" s="1"/>
  <c r="E43" i="3" a="1"/>
  <c r="E43" i="3" s="1"/>
  <c r="Y28" i="3" a="1"/>
  <c r="Y28" i="3" s="1"/>
  <c r="X29" i="3" a="1"/>
  <c r="X29" i="3" s="1"/>
  <c r="V25" i="3" a="1"/>
  <c r="V25" i="3" s="1"/>
  <c r="W27" i="3" a="1"/>
  <c r="W27" i="3" s="1"/>
  <c r="W26" i="3" a="1"/>
  <c r="W26" i="3" s="1"/>
  <c r="T25" i="3" a="1"/>
  <c r="T25" i="3" s="1"/>
  <c r="T28" i="3" a="1"/>
  <c r="T28" i="3" s="1"/>
  <c r="S27" i="3" a="1"/>
  <c r="S27" i="3" s="1"/>
  <c r="R26" i="3" a="1"/>
  <c r="R26" i="3" s="1"/>
  <c r="R28" i="3" a="1"/>
  <c r="R28" i="3" s="1"/>
  <c r="P27" i="3" a="1"/>
  <c r="P27" i="3" s="1"/>
  <c r="P28" i="3" a="1"/>
  <c r="P28" i="3" s="1"/>
  <c r="O27" i="3" a="1"/>
  <c r="O27" i="3" s="1"/>
  <c r="O25" i="3" a="1"/>
  <c r="O25" i="3" s="1"/>
  <c r="N28" i="3" a="1"/>
  <c r="N28" i="3" s="1"/>
  <c r="L28" i="3" a="1"/>
  <c r="L28" i="3" s="1"/>
  <c r="L25" i="3" a="1"/>
  <c r="L25" i="3" s="1"/>
  <c r="K27" i="3" a="1"/>
  <c r="K27" i="3" s="1"/>
  <c r="J29" i="3" a="1"/>
  <c r="J29" i="3" s="1"/>
  <c r="K29" i="3" a="1"/>
  <c r="K29" i="3" s="1"/>
  <c r="H25" i="3" a="1"/>
  <c r="H25" i="3" s="1"/>
  <c r="H27" i="3" a="1"/>
  <c r="H27" i="3" s="1"/>
  <c r="F27" i="3" a="1"/>
  <c r="F27" i="3" s="1"/>
  <c r="G26" i="3" a="1"/>
  <c r="G26" i="3" s="1"/>
  <c r="G28" i="3" a="1"/>
  <c r="G28" i="3" s="1"/>
  <c r="E25" i="3" a="1"/>
  <c r="E25" i="3" s="1"/>
  <c r="E27" i="3" a="1"/>
  <c r="E27" i="3" s="1"/>
  <c r="E29" i="3" a="1"/>
  <c r="E29" i="3" s="1"/>
  <c r="C29" i="3" a="1"/>
  <c r="C29" i="3" s="1"/>
  <c r="B27" i="3" a="1"/>
  <c r="B27" i="3" s="1"/>
  <c r="Y42" i="3" a="1"/>
  <c r="Y42" i="3" s="1"/>
  <c r="X40" i="3" a="1"/>
  <c r="X40" i="3" s="1"/>
  <c r="X44" i="3" a="1"/>
  <c r="X44" i="3" s="1"/>
  <c r="V43" i="3" a="1"/>
  <c r="V43" i="3" s="1"/>
  <c r="V41" i="3" a="1"/>
  <c r="V41" i="3" s="1"/>
  <c r="U41" i="3" a="1"/>
  <c r="U41" i="3" s="1"/>
  <c r="U42" i="3" a="1"/>
  <c r="U42" i="3" s="1"/>
  <c r="U40" i="3" a="1"/>
  <c r="U40" i="3" s="1"/>
  <c r="R41" i="3" a="1"/>
  <c r="R41" i="3" s="1"/>
  <c r="S41" i="3" a="1"/>
  <c r="S41" i="3" s="1"/>
  <c r="P44" i="3" a="1"/>
  <c r="P44" i="3" s="1"/>
  <c r="P42" i="3" a="1"/>
  <c r="P42" i="3" s="1"/>
  <c r="Q43" i="3" a="1"/>
  <c r="Q43" i="3" s="1"/>
  <c r="O42" i="3" a="1"/>
  <c r="O42" i="3" s="1"/>
  <c r="O41" i="3" a="1"/>
  <c r="O41" i="3" s="1"/>
  <c r="L44" i="3" a="1"/>
  <c r="L44" i="3" s="1"/>
  <c r="M42" i="3" a="1"/>
  <c r="M42" i="3" s="1"/>
  <c r="L40" i="3" a="1"/>
  <c r="L40" i="3" s="1"/>
  <c r="K42" i="3" a="1"/>
  <c r="K42" i="3" s="1"/>
  <c r="K41" i="3" a="1"/>
  <c r="K41" i="3" s="1"/>
  <c r="H41" i="3" a="1"/>
  <c r="H41" i="3" s="1"/>
  <c r="I43" i="3" a="1"/>
  <c r="I43" i="3" s="1"/>
  <c r="H40" i="3" a="1"/>
  <c r="H40" i="3" s="1"/>
  <c r="G42" i="3" a="1"/>
  <c r="G42" i="3" s="1"/>
  <c r="G44" i="3" a="1"/>
  <c r="G44" i="3" s="1"/>
  <c r="E42" i="3" a="1"/>
  <c r="E42" i="3" s="1"/>
  <c r="D41" i="3" a="1"/>
  <c r="D41" i="3" s="1"/>
  <c r="E40" i="3" a="1"/>
  <c r="E40" i="3" s="1"/>
  <c r="C41" i="3" a="1"/>
  <c r="C41" i="3" s="1"/>
  <c r="C40" i="3" a="1"/>
  <c r="C40" i="3" s="1"/>
  <c r="B42" i="3" a="1"/>
  <c r="B42" i="3" s="1"/>
  <c r="C43" i="3" a="1"/>
  <c r="C43" i="3" s="1"/>
  <c r="X27" i="3" a="1"/>
  <c r="X27" i="3" s="1"/>
  <c r="V26" i="3" a="1"/>
  <c r="V26" i="3" s="1"/>
  <c r="U29" i="3" a="1"/>
  <c r="U29" i="3" s="1"/>
  <c r="S25" i="3" a="1"/>
  <c r="S25" i="3" s="1"/>
  <c r="P29" i="3" a="1"/>
  <c r="P29" i="3" s="1"/>
  <c r="O29" i="3" a="1"/>
  <c r="O29" i="3" s="1"/>
  <c r="M27" i="3" a="1"/>
  <c r="M27" i="3" s="1"/>
  <c r="J27" i="3" a="1"/>
  <c r="J27" i="3" s="1"/>
  <c r="H29" i="3" a="1"/>
  <c r="H29" i="3" s="1"/>
  <c r="H26" i="3" a="1"/>
  <c r="H26" i="3" s="1"/>
  <c r="G29" i="3" a="1"/>
  <c r="G29" i="3" s="1"/>
  <c r="G25" i="3" a="1"/>
  <c r="G25" i="3" s="1"/>
  <c r="E26" i="3" a="1"/>
  <c r="E26" i="3" s="1"/>
  <c r="D25" i="3" a="1"/>
  <c r="D25" i="3" s="1"/>
  <c r="D26" i="3" a="1"/>
  <c r="D26" i="3" s="1"/>
  <c r="C25" i="3" a="1"/>
  <c r="C25" i="3" s="1"/>
  <c r="C26" i="3" a="1"/>
  <c r="C26" i="3" s="1"/>
  <c r="Z27" i="3" a="1"/>
  <c r="Z27" i="3" s="1"/>
  <c r="B26" i="3" a="1"/>
  <c r="B26" i="3" s="1"/>
  <c r="Z29" i="3" a="1"/>
  <c r="Z29" i="3" s="1"/>
  <c r="X43" i="3" a="1"/>
  <c r="X43" i="3" s="1"/>
  <c r="Y40" i="3" a="1"/>
  <c r="Y40" i="3" s="1"/>
  <c r="V44" i="3" a="1"/>
  <c r="V44" i="3" s="1"/>
  <c r="W41" i="3" a="1"/>
  <c r="W41" i="3" s="1"/>
  <c r="W44" i="3" a="1"/>
  <c r="W44" i="3" s="1"/>
  <c r="T40" i="3" a="1"/>
  <c r="T40" i="3" s="1"/>
  <c r="T43" i="3" a="1"/>
  <c r="T43" i="3" s="1"/>
  <c r="S44" i="3" a="1"/>
  <c r="S44" i="3" s="1"/>
  <c r="R42" i="3" a="1"/>
  <c r="R42" i="3" s="1"/>
  <c r="S43" i="3" a="1"/>
  <c r="S43" i="3" s="1"/>
  <c r="P43" i="3" a="1"/>
  <c r="P43" i="3" s="1"/>
  <c r="Q44" i="3" a="1"/>
  <c r="Q44" i="3" s="1"/>
  <c r="O43" i="3" a="1"/>
  <c r="O43" i="3" s="1"/>
  <c r="N44" i="3" a="1"/>
  <c r="N44" i="3" s="1"/>
  <c r="N41" i="3" a="1"/>
  <c r="N41" i="3" s="1"/>
  <c r="L42" i="3" a="1"/>
  <c r="L42" i="3" s="1"/>
  <c r="M44" i="3" a="1"/>
  <c r="M44" i="3" s="1"/>
  <c r="K40" i="3" a="1"/>
  <c r="K40" i="3" s="1"/>
  <c r="K44" i="3" a="1"/>
  <c r="K44" i="3" s="1"/>
  <c r="J40" i="3" a="1"/>
  <c r="J40" i="3" s="1"/>
  <c r="H44" i="3" a="1"/>
  <c r="H44" i="3" s="1"/>
  <c r="H42" i="3" a="1"/>
  <c r="H42" i="3" s="1"/>
  <c r="G41" i="3" a="1"/>
  <c r="G41" i="3" s="1"/>
  <c r="F42" i="3" a="1"/>
  <c r="F42" i="3" s="1"/>
  <c r="F44" i="3" a="1"/>
  <c r="F44" i="3" s="1"/>
  <c r="D42" i="3" a="1"/>
  <c r="D42" i="3" s="1"/>
  <c r="E41" i="3" a="1"/>
  <c r="E41" i="3" s="1"/>
  <c r="C44" i="3" a="1"/>
  <c r="C44" i="3" s="1"/>
  <c r="B43" i="3" a="1"/>
  <c r="B43" i="3" s="1"/>
  <c r="B44" i="3" a="1"/>
  <c r="B44" i="3" s="1"/>
  <c r="Z42" i="3" a="1"/>
  <c r="Z42" i="3" s="1"/>
  <c r="Y27" i="3" a="1"/>
  <c r="Y27" i="3" s="1"/>
  <c r="X25" i="3" a="1"/>
  <c r="X25" i="3" s="1"/>
  <c r="W29" i="3" a="1"/>
  <c r="W29" i="3" s="1"/>
  <c r="T27" i="3" a="1"/>
  <c r="T27" i="3" s="1"/>
  <c r="U25" i="3" a="1"/>
  <c r="U25" i="3" s="1"/>
  <c r="S29" i="3" a="1"/>
  <c r="S29" i="3" s="1"/>
  <c r="P26" i="3" a="1"/>
  <c r="P26" i="3" s="1"/>
  <c r="Q29" i="3" a="1"/>
  <c r="Q29" i="3" s="1"/>
  <c r="N29" i="3" a="1"/>
  <c r="N29" i="3" s="1"/>
  <c r="M28" i="3" a="1"/>
  <c r="M28" i="3" s="1"/>
  <c r="L29" i="3" a="1"/>
  <c r="L29" i="3" s="1"/>
  <c r="K26" i="3" a="1"/>
  <c r="K26" i="3" s="1"/>
  <c r="I25" i="3" a="1"/>
  <c r="I25" i="3" s="1"/>
  <c r="Y26" i="3" a="1"/>
  <c r="Y26" i="3" s="1"/>
  <c r="X26" i="3" a="1"/>
  <c r="X26" i="3" s="1"/>
  <c r="V29" i="3" a="1"/>
  <c r="V29" i="3" s="1"/>
  <c r="V28" i="3" a="1"/>
  <c r="V28" i="3" s="1"/>
  <c r="V27" i="3" a="1"/>
  <c r="V27" i="3" s="1"/>
  <c r="U28" i="3" a="1"/>
  <c r="U28" i="3" s="1"/>
  <c r="T29" i="3" a="1"/>
  <c r="T29" i="3" s="1"/>
  <c r="R29" i="3" a="1"/>
  <c r="R29" i="3" s="1"/>
  <c r="S28" i="3" a="1"/>
  <c r="S28" i="3" s="1"/>
  <c r="R27" i="3" a="1"/>
  <c r="R27" i="3" s="1"/>
  <c r="P25" i="3" a="1"/>
  <c r="P25" i="3" s="1"/>
  <c r="Q27" i="3" a="1"/>
  <c r="Q27" i="3" s="1"/>
  <c r="N25" i="3" a="1"/>
  <c r="N25" i="3" s="1"/>
  <c r="O26" i="3" a="1"/>
  <c r="O26" i="3" s="1"/>
  <c r="N27" i="3" a="1"/>
  <c r="N27" i="3" s="1"/>
  <c r="L26" i="3" a="1"/>
  <c r="L26" i="3" s="1"/>
  <c r="M26" i="3" a="1"/>
  <c r="M26" i="3" s="1"/>
  <c r="J26" i="3" a="1"/>
  <c r="J26" i="3" s="1"/>
  <c r="J28" i="3" a="1"/>
  <c r="J28" i="3" s="1"/>
  <c r="K28" i="3" a="1"/>
  <c r="K28" i="3" s="1"/>
  <c r="I28" i="3" a="1"/>
  <c r="I28" i="3" s="1"/>
  <c r="H28" i="3" a="1"/>
  <c r="H28" i="3" s="1"/>
  <c r="F26" i="3" a="1"/>
  <c r="F26" i="3" s="1"/>
  <c r="F25" i="3" a="1"/>
  <c r="F25" i="3" s="1"/>
  <c r="F29" i="3" a="1"/>
  <c r="F29" i="3" s="1"/>
  <c r="B25" i="3" a="1"/>
  <c r="B25" i="3" s="1"/>
  <c r="E28" i="3" a="1"/>
  <c r="E28" i="3" s="1"/>
  <c r="D28" i="3" a="1"/>
  <c r="D28" i="3" s="1"/>
  <c r="C27" i="3" a="1"/>
  <c r="C27" i="3" s="1"/>
  <c r="Z28" i="3" a="1"/>
  <c r="Z28" i="3" s="1"/>
  <c r="Y43" i="3" a="1"/>
  <c r="Y43" i="3" s="1"/>
  <c r="Y41" i="3" a="1"/>
  <c r="Y41" i="3" s="1"/>
  <c r="W40" i="3" a="1"/>
  <c r="W40" i="3" s="1"/>
  <c r="W42" i="3" a="1"/>
  <c r="W42" i="3" s="1"/>
  <c r="V40" i="3" a="1"/>
  <c r="V40" i="3" s="1"/>
  <c r="U44" i="3" a="1"/>
  <c r="U44" i="3" s="1"/>
  <c r="T42" i="3" a="1"/>
  <c r="T42" i="3" s="1"/>
  <c r="R40" i="3" a="1"/>
  <c r="R40" i="3" s="1"/>
  <c r="R43" i="3" a="1"/>
  <c r="R43" i="3" s="1"/>
  <c r="S42" i="3" a="1"/>
  <c r="S42" i="3" s="1"/>
  <c r="P40" i="3" a="1"/>
  <c r="P40" i="3" s="1"/>
  <c r="Q42" i="3" a="1"/>
  <c r="Q42" i="3" s="1"/>
  <c r="N40" i="3" a="1"/>
  <c r="N40" i="3" s="1"/>
  <c r="O40" i="3" a="1"/>
  <c r="O40" i="3" s="1"/>
  <c r="N42" i="3" a="1"/>
  <c r="N42" i="3" s="1"/>
  <c r="L43" i="3" a="1"/>
  <c r="L43" i="3" s="1"/>
  <c r="M43" i="3" a="1"/>
  <c r="M43" i="3" s="1"/>
  <c r="J44" i="3" a="1"/>
  <c r="J44" i="3" s="1"/>
  <c r="J43" i="3" a="1"/>
  <c r="J43" i="3" s="1"/>
  <c r="J41" i="3" a="1"/>
  <c r="J41" i="3" s="1"/>
  <c r="I40" i="3" a="1"/>
  <c r="I40" i="3" s="1"/>
  <c r="I42" i="3" a="1"/>
  <c r="I42" i="3" s="1"/>
  <c r="G43" i="3" a="1"/>
  <c r="G43" i="3" s="1"/>
  <c r="G40" i="3" a="1"/>
  <c r="G40" i="3" s="1"/>
  <c r="F40" i="3" a="1"/>
  <c r="F40" i="3" s="1"/>
  <c r="D40" i="3" a="1"/>
  <c r="D40" i="3" s="1"/>
  <c r="D44" i="3" a="1"/>
  <c r="D44" i="3" s="1"/>
  <c r="B40" i="3" a="1"/>
  <c r="B40" i="3" s="1"/>
  <c r="Z41" i="3" a="1"/>
  <c r="Z41" i="3" s="1"/>
  <c r="Z44" i="3" a="1"/>
  <c r="Z44" i="3" s="1"/>
  <c r="Z43" i="3" a="1"/>
  <c r="Z43" i="3" s="1"/>
  <c r="E1" i="1"/>
  <c r="W179" i="1"/>
  <c r="W163" i="1"/>
  <c r="W147" i="1"/>
  <c r="W131" i="1"/>
  <c r="W115" i="1"/>
  <c r="W99" i="1"/>
  <c r="W83" i="1"/>
  <c r="W67" i="1"/>
  <c r="W51" i="1"/>
  <c r="W35" i="1"/>
  <c r="W19" i="1"/>
  <c r="W3" i="1"/>
  <c r="R108" i="9"/>
  <c r="O117" i="8"/>
  <c r="R88" i="9"/>
  <c r="O274" i="2"/>
  <c r="R68" i="9"/>
  <c r="O280" i="2"/>
  <c r="G258" i="8"/>
  <c r="H258" i="9"/>
  <c r="R40" i="9"/>
  <c r="O25" i="8"/>
  <c r="O117" i="9"/>
  <c r="J260" i="9"/>
  <c r="J261" i="9" s="1"/>
  <c r="F258" i="9"/>
  <c r="L258" i="9"/>
  <c r="E258" i="9"/>
  <c r="O232" i="9"/>
  <c r="D258" i="9"/>
  <c r="C258" i="9"/>
  <c r="O209" i="9"/>
  <c r="AA27" i="3" s="1" a="1"/>
  <c r="AA27" i="3" s="1"/>
  <c r="N260" i="9"/>
  <c r="N261" i="9" s="1"/>
  <c r="R130" i="9"/>
  <c r="J258" i="9"/>
  <c r="I258" i="9"/>
  <c r="R10" i="9"/>
  <c r="O71" i="9"/>
  <c r="O163" i="9"/>
  <c r="D258" i="8"/>
  <c r="R110" i="8"/>
  <c r="R101" i="9"/>
  <c r="R106" i="9"/>
  <c r="R19" i="9"/>
  <c r="O94" i="9"/>
  <c r="O186" i="9"/>
  <c r="AA26" i="3" s="1" a="1"/>
  <c r="AA26" i="3" s="1"/>
  <c r="O48" i="8"/>
  <c r="R205" i="9"/>
  <c r="R97" i="9"/>
  <c r="O48" i="9"/>
  <c r="O140" i="9"/>
  <c r="O186" i="8"/>
  <c r="O94" i="8"/>
  <c r="R111" i="9"/>
  <c r="R32" i="9"/>
  <c r="O255" i="9"/>
  <c r="AA29" i="3" s="1" a="1"/>
  <c r="AA29" i="3" s="1"/>
  <c r="O71" i="8"/>
  <c r="I260" i="9"/>
  <c r="I261" i="9" s="1"/>
  <c r="R241" i="9"/>
  <c r="R227" i="9"/>
  <c r="R219" i="9"/>
  <c r="R206" i="9"/>
  <c r="R195" i="9"/>
  <c r="K260" i="9"/>
  <c r="K261" i="9" s="1"/>
  <c r="C260" i="9"/>
  <c r="R177" i="9"/>
  <c r="R169" i="9"/>
  <c r="O257" i="9"/>
  <c r="R168" i="9"/>
  <c r="R159" i="9"/>
  <c r="R143" i="9"/>
  <c r="S163" i="9" s="1"/>
  <c r="M260" i="9"/>
  <c r="M261" i="9" s="1"/>
  <c r="L260" i="9"/>
  <c r="L261" i="9" s="1"/>
  <c r="H260" i="9"/>
  <c r="H261" i="9" s="1"/>
  <c r="D260" i="9"/>
  <c r="D261" i="9" s="1"/>
  <c r="R138" i="9"/>
  <c r="R122" i="9"/>
  <c r="R128" i="9"/>
  <c r="R109" i="9"/>
  <c r="G260" i="9"/>
  <c r="G261" i="9" s="1"/>
  <c r="R110" i="9"/>
  <c r="R100" i="9"/>
  <c r="R99" i="9"/>
  <c r="F260" i="9"/>
  <c r="F261" i="9" s="1"/>
  <c r="R83" i="9"/>
  <c r="R77" i="9"/>
  <c r="R60" i="9"/>
  <c r="R63" i="9"/>
  <c r="R41" i="9"/>
  <c r="R33" i="9"/>
  <c r="R11" i="9"/>
  <c r="R20" i="9"/>
  <c r="R12" i="9"/>
  <c r="R181" i="9"/>
  <c r="R147" i="9"/>
  <c r="R84" i="9"/>
  <c r="R55" i="9"/>
  <c r="R99" i="8"/>
  <c r="L258" i="8"/>
  <c r="E258" i="8"/>
  <c r="R23" i="8"/>
  <c r="R97" i="8"/>
  <c r="R111" i="8"/>
  <c r="R247" i="9"/>
  <c r="R239" i="9"/>
  <c r="R225" i="9"/>
  <c r="R217" i="9"/>
  <c r="R252" i="9"/>
  <c r="R253" i="9"/>
  <c r="R224" i="9"/>
  <c r="R216" i="9"/>
  <c r="R201" i="9"/>
  <c r="R193" i="9"/>
  <c r="R180" i="9"/>
  <c r="R158" i="9"/>
  <c r="R240" i="9"/>
  <c r="R175" i="9"/>
  <c r="R155" i="9"/>
  <c r="R207" i="9"/>
  <c r="R196" i="9"/>
  <c r="R160" i="9"/>
  <c r="R152" i="9"/>
  <c r="R149" i="9"/>
  <c r="R86" i="9"/>
  <c r="R136" i="9"/>
  <c r="R120" i="9"/>
  <c r="S140" i="9" s="1"/>
  <c r="R153" i="9"/>
  <c r="R135" i="9"/>
  <c r="R127" i="9"/>
  <c r="O259" i="9"/>
  <c r="R178" i="9"/>
  <c r="R150" i="9"/>
  <c r="R170" i="9"/>
  <c r="R103" i="9"/>
  <c r="R80" i="9"/>
  <c r="R66" i="9"/>
  <c r="R58" i="9"/>
  <c r="R46" i="9"/>
  <c r="R38" i="9"/>
  <c r="R30" i="9"/>
  <c r="R183" i="9"/>
  <c r="R115" i="9"/>
  <c r="R47" i="9"/>
  <c r="R39" i="9"/>
  <c r="R31" i="9"/>
  <c r="R69" i="9"/>
  <c r="R53" i="9"/>
  <c r="R17" i="9"/>
  <c r="R9" i="9"/>
  <c r="R102" i="9"/>
  <c r="R104" i="9"/>
  <c r="R67" i="9"/>
  <c r="R51" i="9"/>
  <c r="R18" i="9"/>
  <c r="R218" i="9"/>
  <c r="R184" i="9"/>
  <c r="R157" i="9"/>
  <c r="R238" i="9"/>
  <c r="R137" i="9"/>
  <c r="R129" i="9"/>
  <c r="R121" i="9"/>
  <c r="R176" i="9"/>
  <c r="R91" i="9"/>
  <c r="R93" i="9"/>
  <c r="R74" i="9"/>
  <c r="R57" i="9"/>
  <c r="K258" i="8"/>
  <c r="I258" i="8"/>
  <c r="R106" i="8"/>
  <c r="R213" i="9"/>
  <c r="R245" i="9"/>
  <c r="R237" i="9"/>
  <c r="R235" i="9"/>
  <c r="S255" i="9" s="1"/>
  <c r="R190" i="9"/>
  <c r="R231" i="9"/>
  <c r="R223" i="9"/>
  <c r="R215" i="9"/>
  <c r="R250" i="9"/>
  <c r="R230" i="9"/>
  <c r="R222" i="9"/>
  <c r="R214" i="9"/>
  <c r="R199" i="9"/>
  <c r="R191" i="9"/>
  <c r="R208" i="9"/>
  <c r="R182" i="9"/>
  <c r="R173" i="9"/>
  <c r="R151" i="9"/>
  <c r="R202" i="9"/>
  <c r="R194" i="9"/>
  <c r="R145" i="9"/>
  <c r="R92" i="9"/>
  <c r="R134" i="9"/>
  <c r="R126" i="9"/>
  <c r="R75" i="9"/>
  <c r="R246" i="9"/>
  <c r="R148" i="9"/>
  <c r="R133" i="9"/>
  <c r="R125" i="9"/>
  <c r="R174" i="9"/>
  <c r="R87" i="9"/>
  <c r="R6" i="9"/>
  <c r="O25" i="9"/>
  <c r="R166" i="9"/>
  <c r="S186" i="9" s="1"/>
  <c r="R76" i="9"/>
  <c r="R64" i="9"/>
  <c r="R56" i="9"/>
  <c r="R44" i="9"/>
  <c r="R36" i="9"/>
  <c r="R28" i="9"/>
  <c r="R113" i="9"/>
  <c r="R107" i="9"/>
  <c r="R85" i="9"/>
  <c r="R45" i="9"/>
  <c r="R37" i="9"/>
  <c r="R29" i="9"/>
  <c r="R79" i="9"/>
  <c r="R65" i="9"/>
  <c r="R23" i="9"/>
  <c r="R15" i="9"/>
  <c r="R7" i="9"/>
  <c r="R116" i="9"/>
  <c r="R24" i="9"/>
  <c r="R16" i="9"/>
  <c r="R8" i="9"/>
  <c r="F260" i="8"/>
  <c r="F261" i="8" s="1"/>
  <c r="R249" i="9"/>
  <c r="R254" i="9"/>
  <c r="R226" i="9"/>
  <c r="R244" i="9"/>
  <c r="R198" i="9"/>
  <c r="R89" i="9"/>
  <c r="R52" i="9"/>
  <c r="R78" i="9"/>
  <c r="R86" i="8"/>
  <c r="R205" i="6"/>
  <c r="R113" i="6"/>
  <c r="R38" i="8"/>
  <c r="H258" i="8"/>
  <c r="M258" i="8"/>
  <c r="R116" i="8"/>
  <c r="R103" i="8"/>
  <c r="R102" i="8"/>
  <c r="R251" i="9"/>
  <c r="R243" i="9"/>
  <c r="R229" i="9"/>
  <c r="R221" i="9"/>
  <c r="R167" i="9"/>
  <c r="R236" i="9"/>
  <c r="R228" i="9"/>
  <c r="R220" i="9"/>
  <c r="R212" i="9"/>
  <c r="S232" i="9" s="1"/>
  <c r="R197" i="9"/>
  <c r="R189" i="9"/>
  <c r="S209" i="9" s="1"/>
  <c r="R162" i="9"/>
  <c r="R154" i="9"/>
  <c r="R248" i="9"/>
  <c r="R204" i="9"/>
  <c r="R179" i="9"/>
  <c r="R171" i="9"/>
  <c r="R144" i="9"/>
  <c r="R200" i="9"/>
  <c r="R192" i="9"/>
  <c r="R156" i="9"/>
  <c r="R185" i="9"/>
  <c r="R90" i="9"/>
  <c r="R132" i="9"/>
  <c r="R124" i="9"/>
  <c r="R242" i="9"/>
  <c r="R139" i="9"/>
  <c r="R131" i="9"/>
  <c r="R123" i="9"/>
  <c r="R81" i="9"/>
  <c r="R203" i="9"/>
  <c r="R146" i="9"/>
  <c r="R98" i="9"/>
  <c r="R70" i="9"/>
  <c r="R62" i="9"/>
  <c r="R54" i="9"/>
  <c r="R42" i="9"/>
  <c r="R34" i="9"/>
  <c r="R105" i="9"/>
  <c r="R161" i="9"/>
  <c r="R82" i="9"/>
  <c r="R43" i="9"/>
  <c r="R35" i="9"/>
  <c r="R61" i="9"/>
  <c r="R21" i="9"/>
  <c r="R13" i="9"/>
  <c r="R5" i="9"/>
  <c r="R112" i="9"/>
  <c r="R172" i="9"/>
  <c r="R59" i="9"/>
  <c r="R22" i="9"/>
  <c r="R14" i="9"/>
  <c r="R114" i="9"/>
  <c r="R252" i="8"/>
  <c r="R223" i="8"/>
  <c r="R229" i="8"/>
  <c r="R201" i="8"/>
  <c r="R192" i="8"/>
  <c r="R176" i="8"/>
  <c r="O257" i="8"/>
  <c r="K260" i="8"/>
  <c r="K261" i="8" s="1"/>
  <c r="J260" i="8"/>
  <c r="J261" i="8" s="1"/>
  <c r="M260" i="8"/>
  <c r="M261" i="8" s="1"/>
  <c r="R152" i="8"/>
  <c r="D260" i="8"/>
  <c r="D261" i="8" s="1"/>
  <c r="R104" i="8"/>
  <c r="R113" i="8"/>
  <c r="R100" i="8"/>
  <c r="R107" i="8"/>
  <c r="R109" i="8"/>
  <c r="I260" i="8"/>
  <c r="I261" i="8" s="1"/>
  <c r="E260" i="8"/>
  <c r="E261" i="8" s="1"/>
  <c r="R59" i="8"/>
  <c r="C260" i="8"/>
  <c r="R65" i="8"/>
  <c r="R45" i="8"/>
  <c r="R36" i="8"/>
  <c r="R37" i="8"/>
  <c r="R34" i="8"/>
  <c r="L260" i="8"/>
  <c r="L261" i="8" s="1"/>
  <c r="R8" i="8"/>
  <c r="R244" i="8"/>
  <c r="R236" i="8"/>
  <c r="O255" i="8"/>
  <c r="AA14" i="3" s="1" a="1"/>
  <c r="AA14" i="3" s="1"/>
  <c r="R222" i="8"/>
  <c r="R208" i="8"/>
  <c r="R168" i="8"/>
  <c r="R166" i="8"/>
  <c r="S186" i="8" s="1"/>
  <c r="R149" i="8"/>
  <c r="R243" i="8"/>
  <c r="R151" i="8"/>
  <c r="R78" i="8"/>
  <c r="R199" i="8"/>
  <c r="R121" i="8"/>
  <c r="R58" i="8"/>
  <c r="R245" i="8"/>
  <c r="R183" i="8"/>
  <c r="R135" i="8"/>
  <c r="R83" i="8"/>
  <c r="R130" i="8"/>
  <c r="R93" i="8"/>
  <c r="R132" i="8"/>
  <c r="R77" i="8"/>
  <c r="R160" i="6"/>
  <c r="R70" i="6"/>
  <c r="R252" i="6"/>
  <c r="R182" i="6"/>
  <c r="R213" i="8"/>
  <c r="R250" i="8"/>
  <c r="R212" i="8"/>
  <c r="S232" i="8" s="1"/>
  <c r="R205" i="8"/>
  <c r="R189" i="8"/>
  <c r="S209" i="8" s="1"/>
  <c r="R145" i="8"/>
  <c r="R237" i="8"/>
  <c r="R162" i="8"/>
  <c r="R146" i="8"/>
  <c r="R143" i="8"/>
  <c r="S163" i="8" s="1"/>
  <c r="R84" i="8"/>
  <c r="R76" i="8"/>
  <c r="R74" i="8"/>
  <c r="R61" i="8"/>
  <c r="R70" i="8"/>
  <c r="R179" i="8"/>
  <c r="R43" i="8"/>
  <c r="R35" i="8"/>
  <c r="R6" i="8"/>
  <c r="R126" i="8"/>
  <c r="R32" i="8"/>
  <c r="R147" i="8"/>
  <c r="R67" i="8"/>
  <c r="R51" i="8"/>
  <c r="R12" i="8"/>
  <c r="R247" i="8"/>
  <c r="R128" i="8"/>
  <c r="R18" i="8"/>
  <c r="R169" i="8"/>
  <c r="R44" i="8"/>
  <c r="R7" i="8"/>
  <c r="R24" i="6"/>
  <c r="R227" i="8"/>
  <c r="R254" i="8"/>
  <c r="R246" i="8"/>
  <c r="R238" i="8"/>
  <c r="R224" i="8"/>
  <c r="R156" i="8"/>
  <c r="R225" i="8"/>
  <c r="R197" i="8"/>
  <c r="R178" i="8"/>
  <c r="R170" i="8"/>
  <c r="R153" i="8"/>
  <c r="R253" i="8"/>
  <c r="R181" i="8"/>
  <c r="R154" i="8"/>
  <c r="R88" i="8"/>
  <c r="R80" i="8"/>
  <c r="R69" i="8"/>
  <c r="R53" i="8"/>
  <c r="R184" i="8"/>
  <c r="R133" i="8"/>
  <c r="R62" i="8"/>
  <c r="R251" i="8"/>
  <c r="R190" i="8"/>
  <c r="R193" i="8"/>
  <c r="R56" i="8"/>
  <c r="G261" i="8"/>
  <c r="R171" i="8"/>
  <c r="R108" i="8"/>
  <c r="R87" i="8"/>
  <c r="R47" i="8"/>
  <c r="R39" i="8"/>
  <c r="R31" i="8"/>
  <c r="R11" i="8"/>
  <c r="R195" i="8"/>
  <c r="R120" i="8"/>
  <c r="S140" i="8" s="1"/>
  <c r="R14" i="8"/>
  <c r="R98" i="8"/>
  <c r="R40" i="8"/>
  <c r="R13" i="8"/>
  <c r="R198" i="8"/>
  <c r="R131" i="8"/>
  <c r="R123" i="8"/>
  <c r="R101" i="8"/>
  <c r="R20" i="8"/>
  <c r="R203" i="8"/>
  <c r="R115" i="8"/>
  <c r="R185" i="8"/>
  <c r="R114" i="8"/>
  <c r="R85" i="8"/>
  <c r="R17" i="8"/>
  <c r="R220" i="8"/>
  <c r="R191" i="8"/>
  <c r="R138" i="8"/>
  <c r="R68" i="8"/>
  <c r="R52" i="8"/>
  <c r="R177" i="8"/>
  <c r="R249" i="8"/>
  <c r="R155" i="8"/>
  <c r="R129" i="8"/>
  <c r="R55" i="8"/>
  <c r="R16" i="8"/>
  <c r="R173" i="8"/>
  <c r="R9" i="8"/>
  <c r="R248" i="6"/>
  <c r="R93" i="6"/>
  <c r="R219" i="8"/>
  <c r="R242" i="8"/>
  <c r="R216" i="8"/>
  <c r="R148" i="8"/>
  <c r="R217" i="8"/>
  <c r="R174" i="8"/>
  <c r="R161" i="8"/>
  <c r="R92" i="8"/>
  <c r="R226" i="8"/>
  <c r="R194" i="8"/>
  <c r="R54" i="8"/>
  <c r="R235" i="8"/>
  <c r="S255" i="8" s="1"/>
  <c r="R158" i="8"/>
  <c r="R221" i="8"/>
  <c r="R207" i="8"/>
  <c r="R182" i="8"/>
  <c r="R134" i="8"/>
  <c r="R64" i="8"/>
  <c r="R29" i="8"/>
  <c r="O259" i="8"/>
  <c r="R79" i="8"/>
  <c r="R19" i="8"/>
  <c r="R81" i="8"/>
  <c r="R241" i="8"/>
  <c r="R127" i="8"/>
  <c r="R30" i="8"/>
  <c r="R231" i="8"/>
  <c r="R215" i="8"/>
  <c r="R248" i="8"/>
  <c r="R240" i="8"/>
  <c r="R228" i="8"/>
  <c r="R167" i="8"/>
  <c r="R160" i="8"/>
  <c r="R144" i="8"/>
  <c r="R230" i="8"/>
  <c r="R214" i="8"/>
  <c r="R200" i="8"/>
  <c r="R180" i="8"/>
  <c r="R172" i="8"/>
  <c r="R157" i="8"/>
  <c r="R196" i="8"/>
  <c r="R159" i="8"/>
  <c r="R90" i="8"/>
  <c r="R82" i="8"/>
  <c r="R57" i="8"/>
  <c r="R137" i="8"/>
  <c r="R66" i="8"/>
  <c r="R204" i="8"/>
  <c r="R150" i="8"/>
  <c r="R218" i="8"/>
  <c r="R202" i="8"/>
  <c r="R60" i="8"/>
  <c r="R175" i="8"/>
  <c r="R112" i="8"/>
  <c r="R91" i="8"/>
  <c r="R75" i="8"/>
  <c r="R41" i="8"/>
  <c r="R33" i="8"/>
  <c r="R15" i="8"/>
  <c r="R122" i="8"/>
  <c r="R22" i="8"/>
  <c r="R46" i="8"/>
  <c r="R28" i="8"/>
  <c r="R206" i="8"/>
  <c r="R136" i="8"/>
  <c r="R125" i="8"/>
  <c r="R105" i="8"/>
  <c r="R63" i="8"/>
  <c r="R24" i="8"/>
  <c r="R239" i="8"/>
  <c r="R124" i="8"/>
  <c r="R10" i="8"/>
  <c r="R139" i="8"/>
  <c r="R89" i="8"/>
  <c r="R42" i="8"/>
  <c r="R21" i="8"/>
  <c r="R5" i="8"/>
  <c r="R11" i="6"/>
  <c r="R17" i="6"/>
  <c r="O48" i="6"/>
  <c r="R29" i="6"/>
  <c r="O140" i="6"/>
  <c r="R121" i="6"/>
  <c r="R197" i="6"/>
  <c r="R101" i="6"/>
  <c r="R218" i="6"/>
  <c r="E260" i="6"/>
  <c r="E261" i="6" s="1"/>
  <c r="E262" i="6" s="1"/>
  <c r="R39" i="6"/>
  <c r="R32" i="6"/>
  <c r="R46" i="6"/>
  <c r="R31" i="6"/>
  <c r="R240" i="6"/>
  <c r="R178" i="6"/>
  <c r="R170" i="6"/>
  <c r="R89" i="6"/>
  <c r="R81" i="6"/>
  <c r="R77" i="6"/>
  <c r="R9" i="6"/>
  <c r="R15" i="6"/>
  <c r="R52" i="6"/>
  <c r="R144" i="6"/>
  <c r="R208" i="6"/>
  <c r="R200" i="6"/>
  <c r="R192" i="6"/>
  <c r="R116" i="6"/>
  <c r="R104" i="6"/>
  <c r="R225" i="6"/>
  <c r="R217" i="6"/>
  <c r="R155" i="6"/>
  <c r="R147" i="6"/>
  <c r="R69" i="6"/>
  <c r="R57" i="6"/>
  <c r="R139" i="6"/>
  <c r="R133" i="6"/>
  <c r="R129" i="6"/>
  <c r="R120" i="6"/>
  <c r="S140" i="6" s="1"/>
  <c r="R38" i="6"/>
  <c r="R30" i="6"/>
  <c r="R251" i="6"/>
  <c r="R247" i="6"/>
  <c r="R243" i="6"/>
  <c r="R239" i="6"/>
  <c r="R185" i="6"/>
  <c r="R181" i="6"/>
  <c r="R177" i="6"/>
  <c r="R173" i="6"/>
  <c r="R169" i="6"/>
  <c r="R92" i="6"/>
  <c r="R88" i="6"/>
  <c r="R84" i="6"/>
  <c r="R80" i="6"/>
  <c r="R76" i="6"/>
  <c r="R18" i="6"/>
  <c r="R7" i="6"/>
  <c r="R21" i="6"/>
  <c r="R14" i="6"/>
  <c r="R8" i="6"/>
  <c r="O94" i="6"/>
  <c r="R75" i="6"/>
  <c r="O186" i="6"/>
  <c r="R167" i="6"/>
  <c r="R207" i="6"/>
  <c r="R203" i="6"/>
  <c r="R199" i="6"/>
  <c r="R195" i="6"/>
  <c r="R191" i="6"/>
  <c r="R115" i="6"/>
  <c r="R111" i="6"/>
  <c r="R107" i="6"/>
  <c r="R103" i="6"/>
  <c r="R99" i="6"/>
  <c r="R228" i="6"/>
  <c r="R224" i="6"/>
  <c r="R220" i="6"/>
  <c r="R216" i="6"/>
  <c r="R162" i="6"/>
  <c r="R158" i="6"/>
  <c r="R154" i="6"/>
  <c r="R150" i="6"/>
  <c r="R146" i="6"/>
  <c r="R68" i="6"/>
  <c r="R64" i="6"/>
  <c r="R60" i="6"/>
  <c r="R56" i="6"/>
  <c r="R51" i="6"/>
  <c r="R138" i="6"/>
  <c r="R134" i="6"/>
  <c r="R132" i="6"/>
  <c r="R128" i="6"/>
  <c r="R124" i="6"/>
  <c r="R45" i="6"/>
  <c r="R36" i="6"/>
  <c r="R43" i="6"/>
  <c r="R35" i="6"/>
  <c r="R254" i="6"/>
  <c r="R250" i="6"/>
  <c r="R246" i="6"/>
  <c r="R242" i="6"/>
  <c r="R238" i="6"/>
  <c r="R184" i="6"/>
  <c r="R180" i="6"/>
  <c r="R176" i="6"/>
  <c r="R172" i="6"/>
  <c r="R168" i="6"/>
  <c r="R91" i="6"/>
  <c r="R87" i="6"/>
  <c r="R83" i="6"/>
  <c r="R79" i="6"/>
  <c r="R74" i="6"/>
  <c r="R23" i="6"/>
  <c r="R12" i="6"/>
  <c r="O232" i="6"/>
  <c r="R213" i="6"/>
  <c r="R201" i="6"/>
  <c r="R193" i="6"/>
  <c r="R109" i="6"/>
  <c r="R105" i="6"/>
  <c r="R230" i="6"/>
  <c r="R226" i="6"/>
  <c r="R222" i="6"/>
  <c r="R214" i="6"/>
  <c r="R156" i="6"/>
  <c r="R152" i="6"/>
  <c r="R148" i="6"/>
  <c r="R143" i="6"/>
  <c r="S163" i="6" s="1"/>
  <c r="R66" i="6"/>
  <c r="R62" i="6"/>
  <c r="R58" i="6"/>
  <c r="R54" i="6"/>
  <c r="R136" i="6"/>
  <c r="R130" i="6"/>
  <c r="R126" i="6"/>
  <c r="R122" i="6"/>
  <c r="R40" i="6"/>
  <c r="R244" i="6"/>
  <c r="R235" i="6"/>
  <c r="S255" i="6" s="1"/>
  <c r="R174" i="6"/>
  <c r="R85" i="6"/>
  <c r="R20" i="6"/>
  <c r="R22" i="6"/>
  <c r="R10" i="6"/>
  <c r="O255" i="6"/>
  <c r="AA44" i="3" s="1" a="1"/>
  <c r="AA44" i="3" s="1"/>
  <c r="R236" i="6"/>
  <c r="R204" i="6"/>
  <c r="R196" i="6"/>
  <c r="R112" i="6"/>
  <c r="R108" i="6"/>
  <c r="R100" i="6"/>
  <c r="R229" i="6"/>
  <c r="R221" i="6"/>
  <c r="R212" i="6"/>
  <c r="S232" i="6" s="1"/>
  <c r="R159" i="6"/>
  <c r="R151" i="6"/>
  <c r="R65" i="6"/>
  <c r="R61" i="6"/>
  <c r="R53" i="6"/>
  <c r="R135" i="6"/>
  <c r="R125" i="6"/>
  <c r="R47" i="6"/>
  <c r="F260" i="6"/>
  <c r="F261" i="6" s="1"/>
  <c r="R44" i="6"/>
  <c r="R37" i="6"/>
  <c r="R28" i="6"/>
  <c r="R6" i="6"/>
  <c r="R16" i="6"/>
  <c r="R5" i="6"/>
  <c r="R19" i="6"/>
  <c r="R13" i="6"/>
  <c r="R98" i="6"/>
  <c r="R190" i="6"/>
  <c r="R206" i="6"/>
  <c r="R202" i="6"/>
  <c r="R198" i="6"/>
  <c r="R194" i="6"/>
  <c r="R189" i="6"/>
  <c r="S209" i="6" s="1"/>
  <c r="R114" i="6"/>
  <c r="R110" i="6"/>
  <c r="R106" i="6"/>
  <c r="R102" i="6"/>
  <c r="R97" i="6"/>
  <c r="D260" i="6"/>
  <c r="D261" i="6" s="1"/>
  <c r="D262" i="6" s="1"/>
  <c r="R231" i="6"/>
  <c r="R227" i="6"/>
  <c r="R223" i="6"/>
  <c r="R219" i="6"/>
  <c r="R215" i="6"/>
  <c r="R161" i="6"/>
  <c r="R157" i="6"/>
  <c r="R153" i="6"/>
  <c r="R149" i="6"/>
  <c r="R145" i="6"/>
  <c r="H260" i="6"/>
  <c r="H261" i="6" s="1"/>
  <c r="H262" i="6" s="1"/>
  <c r="R67" i="6"/>
  <c r="R63" i="6"/>
  <c r="R59" i="6"/>
  <c r="R55" i="6"/>
  <c r="L260" i="6"/>
  <c r="L261" i="6" s="1"/>
  <c r="L262" i="6" s="1"/>
  <c r="I260" i="6"/>
  <c r="I261" i="6" s="1"/>
  <c r="I262" i="6" s="1"/>
  <c r="R137" i="6"/>
  <c r="R131" i="6"/>
  <c r="R127" i="6"/>
  <c r="R123" i="6"/>
  <c r="M260" i="6"/>
  <c r="M261" i="6" s="1"/>
  <c r="M262" i="6" s="1"/>
  <c r="R41" i="6"/>
  <c r="R34" i="6"/>
  <c r="K261" i="6"/>
  <c r="R42" i="6"/>
  <c r="R33" i="6"/>
  <c r="R253" i="6"/>
  <c r="R249" i="6"/>
  <c r="R245" i="6"/>
  <c r="R241" i="6"/>
  <c r="R237" i="6"/>
  <c r="R183" i="6"/>
  <c r="R179" i="6"/>
  <c r="R175" i="6"/>
  <c r="R171" i="6"/>
  <c r="R166" i="6"/>
  <c r="S186" i="6" s="1"/>
  <c r="R90" i="6"/>
  <c r="R86" i="6"/>
  <c r="R82" i="6"/>
  <c r="R78" i="6"/>
  <c r="O71" i="6"/>
  <c r="C258" i="6"/>
  <c r="C261" i="6"/>
  <c r="O163" i="6"/>
  <c r="AA40" i="3" s="1" a="1"/>
  <c r="AA40" i="3" s="1"/>
  <c r="O259" i="6"/>
  <c r="O257" i="6"/>
  <c r="O117" i="6"/>
  <c r="O209" i="6"/>
  <c r="AA42" i="3" s="1" a="1"/>
  <c r="AA42" i="3" s="1"/>
  <c r="G261" i="6"/>
  <c r="O25" i="6"/>
  <c r="E282" i="2"/>
  <c r="P274" i="2"/>
  <c r="I282" i="2"/>
  <c r="H282" i="2"/>
  <c r="M276" i="2"/>
  <c r="P280" i="2"/>
  <c r="P275" i="2"/>
  <c r="Q275" i="2" s="1"/>
  <c r="M282" i="2"/>
  <c r="J267" i="2"/>
  <c r="J270" i="2" s="1"/>
  <c r="J273" i="2"/>
  <c r="J276" i="2" s="1"/>
  <c r="J279" i="2"/>
  <c r="J282" i="2" s="1"/>
  <c r="N267" i="2"/>
  <c r="N270" i="2" s="1"/>
  <c r="N273" i="2"/>
  <c r="N276" i="2" s="1"/>
  <c r="N279" i="2"/>
  <c r="N282" i="2" s="1"/>
  <c r="D282" i="2"/>
  <c r="I276" i="2"/>
  <c r="L276" i="2"/>
  <c r="C267" i="2"/>
  <c r="C270" i="2" s="1"/>
  <c r="C279" i="2"/>
  <c r="C273" i="2"/>
  <c r="F267" i="2"/>
  <c r="F270" i="2" s="1"/>
  <c r="F279" i="2"/>
  <c r="F282" i="2" s="1"/>
  <c r="F273" i="2"/>
  <c r="F276" i="2" s="1"/>
  <c r="E276" i="2"/>
  <c r="H276" i="2"/>
  <c r="K267" i="2"/>
  <c r="K270" i="2" s="1"/>
  <c r="K279" i="2"/>
  <c r="K282" i="2" s="1"/>
  <c r="K273" i="2"/>
  <c r="K276" i="2" s="1"/>
  <c r="P259" i="2"/>
  <c r="P258" i="2"/>
  <c r="G267" i="2"/>
  <c r="G270" i="2" s="1"/>
  <c r="G279" i="2"/>
  <c r="G282" i="2" s="1"/>
  <c r="G273" i="2"/>
  <c r="G276" i="2" s="1"/>
  <c r="P281" i="2"/>
  <c r="Q281" i="2" s="1"/>
  <c r="L282" i="2"/>
  <c r="D276" i="2"/>
  <c r="P262" i="2"/>
  <c r="C21" i="1" a="1"/>
  <c r="C92" i="1" a="1"/>
  <c r="C74" i="1" a="1"/>
  <c r="C150" i="1" a="1"/>
  <c r="O132" i="1" a="1"/>
  <c r="D88" i="1" a="1"/>
  <c r="C171" i="1" a="1"/>
  <c r="O53" i="1" a="1"/>
  <c r="O117" i="1" a="1"/>
  <c r="D185" i="1" a="1"/>
  <c r="O102" i="1" a="1"/>
  <c r="O106" i="1" a="1"/>
  <c r="C187" i="1" a="1"/>
  <c r="D23" i="1" a="1"/>
  <c r="D104" i="1" a="1"/>
  <c r="D140" i="1" a="1"/>
  <c r="C75" i="1" a="1"/>
  <c r="O54" i="1" a="1"/>
  <c r="D69" i="1" a="1"/>
  <c r="C137" i="1" a="1"/>
  <c r="D183" i="1" a="1"/>
  <c r="O138" i="1" a="1"/>
  <c r="D42" i="1" a="1"/>
  <c r="C72" i="1" a="1"/>
  <c r="C86" i="1" a="1"/>
  <c r="C20" i="1" a="1"/>
  <c r="O75" i="1" a="1"/>
  <c r="C149" i="1" a="1"/>
  <c r="D43" i="1" a="1"/>
  <c r="D182" i="1" a="1"/>
  <c r="D40" i="1" a="1"/>
  <c r="O134" i="1" a="1"/>
  <c r="D70" i="1" a="1"/>
  <c r="D58" i="1" a="1"/>
  <c r="D137" i="1" a="1"/>
  <c r="O21" i="1" a="1"/>
  <c r="C138" i="1" a="1"/>
  <c r="D167" i="1" a="1"/>
  <c r="C166" i="1" a="1"/>
  <c r="D55" i="1" a="1"/>
  <c r="C23" i="1" a="1"/>
  <c r="D154" i="1" a="1"/>
  <c r="D117" i="1" a="1"/>
  <c r="C188" i="1" a="1"/>
  <c r="D120" i="1" a="1"/>
  <c r="C69" i="1" a="1"/>
  <c r="C105" i="1" a="1"/>
  <c r="C103" i="1" a="1"/>
  <c r="O27" i="1" a="1"/>
  <c r="C132" i="1" a="1"/>
  <c r="D139" i="1" a="1"/>
  <c r="C121" i="1" a="1"/>
  <c r="O76" i="1" a="1"/>
  <c r="O187" i="1" a="1"/>
  <c r="D152" i="1" a="1"/>
  <c r="D165" i="1" a="1"/>
  <c r="D101" i="1" a="1"/>
  <c r="O150" i="1" a="1"/>
  <c r="D84" i="1" a="1"/>
  <c r="D54" i="1" a="1"/>
  <c r="O148" i="1" a="1"/>
  <c r="C44" i="1" a="1"/>
  <c r="D20" i="1" a="1"/>
  <c r="C123" i="1" a="1"/>
  <c r="O84" i="1" a="1"/>
  <c r="C181" i="1" a="1"/>
  <c r="C59" i="1" a="1"/>
  <c r="C90" i="1" a="1"/>
  <c r="O188" i="1" a="1"/>
  <c r="D59" i="1" a="1"/>
  <c r="C182" i="1" a="1"/>
  <c r="D153" i="1" a="1"/>
  <c r="O68" i="1" a="1"/>
  <c r="D71" i="1" a="1"/>
  <c r="C25" i="1" a="1"/>
  <c r="O69" i="1" a="1"/>
  <c r="D85" i="1" a="1"/>
  <c r="D108" i="1" a="1"/>
  <c r="C76" i="1" a="1"/>
  <c r="O38" i="1" a="1"/>
  <c r="D68" i="1" a="1"/>
  <c r="C152" i="1" a="1"/>
  <c r="D150" i="1" a="1"/>
  <c r="C156" i="1" a="1"/>
  <c r="D36" i="1" a="1"/>
  <c r="C148" i="1" a="1"/>
  <c r="O22" i="1" a="1"/>
  <c r="D100" i="1" a="1"/>
  <c r="C43" i="1" a="1"/>
  <c r="C89" i="1" a="1"/>
  <c r="C140" i="1" a="1"/>
  <c r="D37" i="1" a="1"/>
  <c r="O37" i="1" a="1"/>
  <c r="D148" i="1" a="1"/>
  <c r="O92" i="1" a="1"/>
  <c r="D24" i="1" a="1"/>
  <c r="D132" i="1" a="1"/>
  <c r="D107" i="1" a="1"/>
  <c r="C37" i="1" a="1"/>
  <c r="C26" i="1" a="1"/>
  <c r="C133" i="1" a="1"/>
  <c r="D164" i="1" a="1"/>
  <c r="D91" i="1" a="1"/>
  <c r="O28" i="1" a="1"/>
  <c r="C167" i="1" a="1"/>
  <c r="O20" i="1" a="1"/>
  <c r="C135" i="1" a="1"/>
  <c r="D57" i="1" a="1"/>
  <c r="D116" i="1" a="1"/>
  <c r="C54" i="1" a="1"/>
  <c r="C87" i="1" a="1"/>
  <c r="D151" i="1" a="1"/>
  <c r="O44" i="1" a="1"/>
  <c r="D92" i="1" a="1"/>
  <c r="O107" i="1" a="1"/>
  <c r="D166" i="1" a="1"/>
  <c r="D38" i="1" a="1"/>
  <c r="C108" i="1" a="1"/>
  <c r="C24" i="1" a="1"/>
  <c r="D27" i="1" a="1"/>
  <c r="C85" i="1" a="1"/>
  <c r="C38" i="1" a="1"/>
  <c r="O122" i="1" a="1"/>
  <c r="D52" i="1" a="1"/>
  <c r="C185" i="1" a="1"/>
  <c r="C40" i="1" a="1"/>
  <c r="C70" i="1" a="1"/>
  <c r="C106" i="1" a="1"/>
  <c r="O42" i="1" a="1"/>
  <c r="C183" i="1" a="1"/>
  <c r="D134" i="1" a="1"/>
  <c r="O36" i="1" a="1"/>
  <c r="O90" i="1" a="1"/>
  <c r="C120" i="1" a="1"/>
  <c r="D138" i="1" a="1"/>
  <c r="D122" i="1" a="1"/>
  <c r="D53" i="1" a="1"/>
  <c r="C124" i="1" a="1"/>
  <c r="D121" i="1" a="1"/>
  <c r="D22" i="1" a="1"/>
  <c r="O171" i="1" a="1"/>
  <c r="C101" i="1" a="1"/>
  <c r="C58" i="1" a="1"/>
  <c r="D56" i="1" a="1"/>
  <c r="O60" i="1" a="1"/>
  <c r="D25" i="1" a="1"/>
  <c r="O124" i="1" a="1"/>
  <c r="O52" i="1" a="1"/>
  <c r="C27" i="1" a="1"/>
  <c r="C60" i="1" a="1"/>
  <c r="C39" i="1" a="1"/>
  <c r="C42" i="1" a="1"/>
  <c r="O140" i="1" a="1"/>
  <c r="D89" i="1" a="1"/>
  <c r="D105" i="1" a="1"/>
  <c r="D156" i="1" a="1"/>
  <c r="C118" i="1" a="1"/>
  <c r="O116" i="1" a="1"/>
  <c r="D72" i="1" a="1"/>
  <c r="C184" i="1" a="1"/>
  <c r="O59" i="1" a="1"/>
  <c r="O155" i="1" a="1"/>
  <c r="D155" i="1" a="1"/>
  <c r="O91" i="1" a="1"/>
  <c r="D26" i="1" a="1"/>
  <c r="C36" i="1" a="1"/>
  <c r="D75" i="1" a="1"/>
  <c r="O139" i="1" a="1"/>
  <c r="D186" i="1" a="1"/>
  <c r="D169" i="1" a="1"/>
  <c r="C107" i="1" a="1"/>
  <c r="C102" i="1" a="1"/>
  <c r="C100" i="1" a="1"/>
  <c r="O70" i="1" a="1"/>
  <c r="O181" i="1" a="1"/>
  <c r="D171" i="1" a="1"/>
  <c r="O101" i="1" a="1"/>
  <c r="D123" i="1" a="1"/>
  <c r="O156" i="1" a="1"/>
  <c r="D184" i="1" a="1"/>
  <c r="D90" i="1" a="1"/>
  <c r="D76" i="1" a="1"/>
  <c r="C172" i="1" a="1"/>
  <c r="O164" i="1" a="1"/>
  <c r="D60" i="1" a="1"/>
  <c r="O118" i="1" a="1"/>
  <c r="C41" i="1" a="1"/>
  <c r="O133" i="1" a="1"/>
  <c r="O100" i="1" a="1"/>
  <c r="C153" i="1" a="1"/>
  <c r="D86" i="1" a="1"/>
  <c r="C22" i="1" a="1"/>
  <c r="C68" i="1" a="1"/>
  <c r="D170" i="1" a="1"/>
  <c r="O170" i="1" a="1"/>
  <c r="O186" i="1" a="1"/>
  <c r="O166" i="1" a="1"/>
  <c r="O165" i="1" a="1"/>
  <c r="D187" i="1" a="1"/>
  <c r="D74" i="1" a="1"/>
  <c r="O182" i="1" a="1"/>
  <c r="C180" i="1" a="1"/>
  <c r="D180" i="1" a="1"/>
  <c r="C88" i="1" a="1"/>
  <c r="C71" i="1" a="1"/>
  <c r="C151" i="1" a="1"/>
  <c r="C169" i="1" a="1"/>
  <c r="O86" i="1" a="1"/>
  <c r="D103" i="1" a="1"/>
  <c r="D188" i="1" a="1"/>
  <c r="D28" i="1" a="1"/>
  <c r="C91" i="1" a="1"/>
  <c r="D87" i="1" a="1"/>
  <c r="C154" i="1" a="1"/>
  <c r="C73" i="1" a="1"/>
  <c r="C122" i="1" a="1"/>
  <c r="D149" i="1" a="1"/>
  <c r="C119" i="1" a="1"/>
  <c r="C116" i="1" a="1"/>
  <c r="O26" i="1" a="1"/>
  <c r="C155" i="1" a="1"/>
  <c r="D168" i="1" a="1"/>
  <c r="C55" i="1" a="1"/>
  <c r="D44" i="1" a="1"/>
  <c r="C117" i="1" a="1"/>
  <c r="C28" i="1" a="1"/>
  <c r="O85" i="1" a="1"/>
  <c r="D124" i="1" a="1"/>
  <c r="D181" i="1" a="1"/>
  <c r="O172" i="1" a="1"/>
  <c r="D41" i="1" a="1"/>
  <c r="D135" i="1" a="1"/>
  <c r="D39" i="1" a="1"/>
  <c r="D172" i="1" a="1"/>
  <c r="C84" i="1" a="1"/>
  <c r="C170" i="1" a="1"/>
  <c r="O43" i="1" a="1"/>
  <c r="C53" i="1" a="1"/>
  <c r="C57" i="1" a="1"/>
  <c r="C134" i="1" a="1"/>
  <c r="D21" i="1" a="1"/>
  <c r="O123" i="1" a="1"/>
  <c r="C164" i="1" a="1"/>
  <c r="O58" i="1" a="1"/>
  <c r="C136" i="1" a="1"/>
  <c r="D119" i="1" a="1"/>
  <c r="C139" i="1" a="1"/>
  <c r="O154" i="1" a="1"/>
  <c r="C52" i="1" a="1"/>
  <c r="C165" i="1" a="1"/>
  <c r="D118" i="1" a="1"/>
  <c r="D133" i="1" a="1"/>
  <c r="O180" i="1" a="1"/>
  <c r="O149" i="1" a="1"/>
  <c r="O108" i="1" a="1"/>
  <c r="D106" i="1" a="1"/>
  <c r="C186" i="1" a="1"/>
  <c r="D136" i="1" a="1"/>
  <c r="C56" i="1" a="1"/>
  <c r="C104" i="1" a="1"/>
  <c r="D73" i="1" a="1"/>
  <c r="D102" i="1" a="1"/>
  <c r="C168" i="1" a="1"/>
  <c r="O74" i="1" a="1"/>
  <c r="E138" i="1" a="1"/>
  <c r="E123" i="1" a="1"/>
  <c r="E166" i="1" a="1"/>
  <c r="E172" i="1" a="1"/>
  <c r="E140" i="1" a="1"/>
  <c r="E149" i="1" a="1"/>
  <c r="E36" i="1" a="1"/>
  <c r="E120" i="1" a="1"/>
  <c r="E182" i="1" a="1"/>
  <c r="E21" i="1" a="1"/>
  <c r="O121" i="1" a="1"/>
  <c r="E92" i="1" a="1"/>
  <c r="O153" i="1" a="1"/>
  <c r="E27" i="1" a="1"/>
  <c r="E26" i="1" a="1"/>
  <c r="E37" i="1" a="1"/>
  <c r="E75" i="1" a="1"/>
  <c r="E150" i="1" a="1"/>
  <c r="E107" i="1" a="1"/>
  <c r="E169" i="1" a="1"/>
  <c r="O167" i="1" a="1"/>
  <c r="E152" i="1" a="1"/>
  <c r="E168" i="1" a="1"/>
  <c r="E180" i="1" a="1"/>
  <c r="O89" i="1" a="1"/>
  <c r="E91" i="1" a="1"/>
  <c r="E40" i="1" a="1"/>
  <c r="E28" i="1" a="1"/>
  <c r="E54" i="1" a="1"/>
  <c r="O119" i="1" a="1"/>
  <c r="O72" i="1" a="1"/>
  <c r="E139" i="1" a="1"/>
  <c r="E42" i="1" a="1"/>
  <c r="E57" i="1" a="1"/>
  <c r="E156" i="1" a="1"/>
  <c r="O151" i="1" a="1"/>
  <c r="E103" i="1" a="1"/>
  <c r="E154" i="1" a="1"/>
  <c r="E24" i="1" a="1"/>
  <c r="O73" i="1" a="1"/>
  <c r="O71" i="1" a="1"/>
  <c r="O104" i="1" a="1"/>
  <c r="E171" i="1" a="1"/>
  <c r="O168" i="1" a="1"/>
  <c r="O23" i="1" a="1"/>
  <c r="E59" i="1" a="1"/>
  <c r="E90" i="1" a="1"/>
  <c r="E38" i="1" a="1"/>
  <c r="E20" i="1" a="1"/>
  <c r="E137" i="1" a="1"/>
  <c r="E167" i="1" a="1"/>
  <c r="O135" i="1" a="1"/>
  <c r="E102" i="1" a="1"/>
  <c r="E73" i="1" a="1"/>
  <c r="E100" i="1" a="1"/>
  <c r="E105" i="1" a="1"/>
  <c r="E124" i="1" a="1"/>
  <c r="E164" i="1" a="1"/>
  <c r="O87" i="1" a="1"/>
  <c r="E121" i="1" a="1"/>
  <c r="O184" i="1" a="1"/>
  <c r="E68" i="1" a="1"/>
  <c r="E185" i="1" a="1"/>
  <c r="E106" i="1" a="1"/>
  <c r="E74" i="1" a="1"/>
  <c r="E119" i="1" a="1"/>
  <c r="E23" i="1" a="1"/>
  <c r="O55" i="1" a="1"/>
  <c r="O40" i="1" a="1"/>
  <c r="E186" i="1" a="1"/>
  <c r="O105" i="1" a="1"/>
  <c r="E69" i="1" a="1"/>
  <c r="E53" i="1" a="1"/>
  <c r="E187" i="1" a="1"/>
  <c r="O24" i="1" a="1"/>
  <c r="E86" i="1" a="1"/>
  <c r="E39" i="1" a="1"/>
  <c r="E101" i="1" a="1"/>
  <c r="O152" i="1" a="1"/>
  <c r="E134" i="1" a="1"/>
  <c r="O57" i="1" a="1"/>
  <c r="E117" i="1" a="1"/>
  <c r="E71" i="1" a="1"/>
  <c r="E87" i="1" a="1"/>
  <c r="E104" i="1" a="1"/>
  <c r="E153" i="1" a="1"/>
  <c r="E60" i="1" a="1"/>
  <c r="O185" i="1" a="1"/>
  <c r="O103" i="1" a="1"/>
  <c r="E165" i="1" a="1"/>
  <c r="E70" i="1" a="1"/>
  <c r="E84" i="1" a="1"/>
  <c r="E155" i="1" a="1"/>
  <c r="E41" i="1" a="1"/>
  <c r="E25" i="1" a="1"/>
  <c r="E43" i="1" a="1"/>
  <c r="E184" i="1" a="1"/>
  <c r="O137" i="1" a="1"/>
  <c r="E22" i="1" a="1"/>
  <c r="E135" i="1" a="1"/>
  <c r="O41" i="1" a="1"/>
  <c r="E88" i="1" a="1"/>
  <c r="E76" i="1" a="1"/>
  <c r="E44" i="1" a="1"/>
  <c r="O120" i="1" a="1"/>
  <c r="O136" i="1" a="1"/>
  <c r="O183" i="1" a="1"/>
  <c r="E181" i="1" a="1"/>
  <c r="E52" i="1" a="1"/>
  <c r="E122" i="1" a="1"/>
  <c r="E151" i="1" a="1"/>
  <c r="E72" i="1" a="1"/>
  <c r="E116" i="1" a="1"/>
  <c r="O39" i="1" a="1"/>
  <c r="E56" i="1" a="1"/>
  <c r="O169" i="1" a="1"/>
  <c r="O88" i="1" a="1"/>
  <c r="E183" i="1" a="1"/>
  <c r="E148" i="1" a="1"/>
  <c r="O25" i="1" a="1"/>
  <c r="E118" i="1" a="1"/>
  <c r="E132" i="1" a="1"/>
  <c r="E170" i="1" a="1"/>
  <c r="E58" i="1" a="1"/>
  <c r="E188" i="1" a="1"/>
  <c r="E108" i="1" a="1"/>
  <c r="E85" i="1" a="1"/>
  <c r="E89" i="1" a="1"/>
  <c r="E55" i="1" a="1"/>
  <c r="O56" i="1" a="1"/>
  <c r="E136" i="1" a="1"/>
  <c r="E133" i="1" a="1"/>
  <c r="O74" i="1" l="1"/>
  <c r="C168" i="1"/>
  <c r="D102" i="1"/>
  <c r="D73" i="1"/>
  <c r="C104" i="1"/>
  <c r="C56" i="1"/>
  <c r="D136" i="1"/>
  <c r="C186" i="1"/>
  <c r="D106" i="1"/>
  <c r="O108" i="1"/>
  <c r="O149" i="1"/>
  <c r="O180" i="1"/>
  <c r="D133" i="1"/>
  <c r="D118" i="1"/>
  <c r="C165" i="1"/>
  <c r="C52" i="1"/>
  <c r="O154" i="1"/>
  <c r="C139" i="1"/>
  <c r="D119" i="1"/>
  <c r="C136" i="1"/>
  <c r="O58" i="1"/>
  <c r="C164" i="1"/>
  <c r="O123" i="1"/>
  <c r="D21" i="1"/>
  <c r="C134" i="1"/>
  <c r="C57" i="1"/>
  <c r="C53" i="1"/>
  <c r="O43" i="1"/>
  <c r="C170" i="1"/>
  <c r="C84" i="1"/>
  <c r="D172" i="1"/>
  <c r="D39" i="1"/>
  <c r="D135" i="1"/>
  <c r="D41" i="1"/>
  <c r="O172" i="1"/>
  <c r="D181" i="1"/>
  <c r="D124" i="1"/>
  <c r="O85" i="1"/>
  <c r="C28" i="1"/>
  <c r="C117" i="1"/>
  <c r="D44" i="1"/>
  <c r="C55" i="1"/>
  <c r="D168" i="1"/>
  <c r="C155" i="1"/>
  <c r="O26" i="1"/>
  <c r="C116" i="1"/>
  <c r="C119" i="1"/>
  <c r="D149" i="1"/>
  <c r="C122" i="1"/>
  <c r="C73" i="1"/>
  <c r="C154" i="1"/>
  <c r="D87" i="1"/>
  <c r="C91" i="1"/>
  <c r="D28" i="1"/>
  <c r="D188" i="1"/>
  <c r="D103" i="1"/>
  <c r="O86" i="1"/>
  <c r="C169" i="1"/>
  <c r="C151" i="1"/>
  <c r="C71" i="1"/>
  <c r="C88" i="1"/>
  <c r="D180" i="1"/>
  <c r="C180" i="1"/>
  <c r="O182" i="1"/>
  <c r="D74" i="1"/>
  <c r="D187" i="1"/>
  <c r="O165" i="1"/>
  <c r="O166" i="1"/>
  <c r="O186" i="1"/>
  <c r="O170" i="1"/>
  <c r="O177" i="1" s="1"/>
  <c r="D170" i="1"/>
  <c r="C68" i="1"/>
  <c r="C22" i="1"/>
  <c r="D86" i="1"/>
  <c r="C153" i="1"/>
  <c r="O100" i="1"/>
  <c r="O133" i="1"/>
  <c r="C41" i="1"/>
  <c r="O118" i="1"/>
  <c r="D60" i="1"/>
  <c r="O164" i="1"/>
  <c r="C172" i="1"/>
  <c r="D76" i="1"/>
  <c r="D90" i="1"/>
  <c r="D184" i="1"/>
  <c r="O156" i="1"/>
  <c r="D123" i="1"/>
  <c r="O101" i="1"/>
  <c r="D171" i="1"/>
  <c r="O181" i="1"/>
  <c r="O70" i="1"/>
  <c r="C100" i="1"/>
  <c r="C102" i="1"/>
  <c r="C107" i="1"/>
  <c r="D169" i="1"/>
  <c r="D186" i="1"/>
  <c r="O139" i="1"/>
  <c r="D75" i="1"/>
  <c r="C36" i="1"/>
  <c r="D26" i="1"/>
  <c r="O91" i="1"/>
  <c r="D155" i="1"/>
  <c r="O155" i="1"/>
  <c r="O59" i="1"/>
  <c r="C184" i="1"/>
  <c r="D72" i="1"/>
  <c r="O116" i="1"/>
  <c r="C118" i="1"/>
  <c r="D156" i="1"/>
  <c r="D105" i="1"/>
  <c r="D89" i="1"/>
  <c r="W85" i="1" s="1"/>
  <c r="O140" i="1"/>
  <c r="C42" i="1"/>
  <c r="C39" i="1"/>
  <c r="C60" i="1"/>
  <c r="C27" i="1"/>
  <c r="O52" i="1"/>
  <c r="O124" i="1"/>
  <c r="D25" i="1"/>
  <c r="W20" i="1" s="1"/>
  <c r="O60" i="1"/>
  <c r="D56" i="1"/>
  <c r="C58" i="1"/>
  <c r="C101" i="1"/>
  <c r="O171" i="1"/>
  <c r="D22" i="1"/>
  <c r="D121" i="1"/>
  <c r="W117" i="1" s="1"/>
  <c r="C124" i="1"/>
  <c r="D53" i="1"/>
  <c r="D122" i="1"/>
  <c r="D138" i="1"/>
  <c r="C120" i="1"/>
  <c r="O90" i="1"/>
  <c r="O36" i="1"/>
  <c r="D134" i="1"/>
  <c r="C183" i="1"/>
  <c r="O42" i="1"/>
  <c r="C106" i="1"/>
  <c r="C70" i="1"/>
  <c r="V68" i="1" s="1"/>
  <c r="C40" i="1"/>
  <c r="C185" i="1"/>
  <c r="D52" i="1"/>
  <c r="O122" i="1"/>
  <c r="C38" i="1"/>
  <c r="V37" i="1" s="1"/>
  <c r="C85" i="1"/>
  <c r="D27" i="1"/>
  <c r="C24" i="1"/>
  <c r="C108" i="1"/>
  <c r="D38" i="1"/>
  <c r="D166" i="1"/>
  <c r="O107" i="1"/>
  <c r="D92" i="1"/>
  <c r="D96" i="1" s="1"/>
  <c r="O44" i="1"/>
  <c r="D151" i="1"/>
  <c r="C87" i="1"/>
  <c r="C54" i="1"/>
  <c r="V53" i="1" s="1"/>
  <c r="D116" i="1"/>
  <c r="D57" i="1"/>
  <c r="C135" i="1"/>
  <c r="O20" i="1"/>
  <c r="C167" i="1"/>
  <c r="O28" i="1"/>
  <c r="D91" i="1"/>
  <c r="D164" i="1"/>
  <c r="C133" i="1"/>
  <c r="C26" i="1"/>
  <c r="C37" i="1"/>
  <c r="D107" i="1"/>
  <c r="D132" i="1"/>
  <c r="D24" i="1"/>
  <c r="O92" i="1"/>
  <c r="D148" i="1"/>
  <c r="O37" i="1"/>
  <c r="D37" i="1"/>
  <c r="C140" i="1"/>
  <c r="C89" i="1"/>
  <c r="C43" i="1"/>
  <c r="D100" i="1"/>
  <c r="O22" i="1"/>
  <c r="C148" i="1"/>
  <c r="D36" i="1"/>
  <c r="C156" i="1"/>
  <c r="D150" i="1"/>
  <c r="C152" i="1"/>
  <c r="D68" i="1"/>
  <c r="O38" i="1"/>
  <c r="C76" i="1"/>
  <c r="C80" i="1" s="1"/>
  <c r="D108" i="1"/>
  <c r="D112" i="1" s="1"/>
  <c r="D85" i="1"/>
  <c r="O69" i="1"/>
  <c r="C25" i="1"/>
  <c r="V20" i="1" s="1"/>
  <c r="D71" i="1"/>
  <c r="O68" i="1"/>
  <c r="D153" i="1"/>
  <c r="C182" i="1"/>
  <c r="D59" i="1"/>
  <c r="O188" i="1"/>
  <c r="C90" i="1"/>
  <c r="C59" i="1"/>
  <c r="C181" i="1"/>
  <c r="O84" i="1"/>
  <c r="C123" i="1"/>
  <c r="D20" i="1"/>
  <c r="C44" i="1"/>
  <c r="C48" i="1" s="1"/>
  <c r="O148" i="1"/>
  <c r="D54" i="1"/>
  <c r="D84" i="1"/>
  <c r="O150" i="1"/>
  <c r="D101" i="1"/>
  <c r="D165" i="1"/>
  <c r="D152" i="1"/>
  <c r="O187" i="1"/>
  <c r="O76" i="1"/>
  <c r="C121" i="1"/>
  <c r="D139" i="1"/>
  <c r="C132" i="1"/>
  <c r="O27" i="1"/>
  <c r="C103" i="1"/>
  <c r="C105" i="1"/>
  <c r="C69" i="1"/>
  <c r="D120" i="1"/>
  <c r="C188" i="1"/>
  <c r="D117" i="1"/>
  <c r="D154" i="1"/>
  <c r="D158" i="1" s="1"/>
  <c r="D161" i="1" s="1"/>
  <c r="C23" i="1"/>
  <c r="D55" i="1"/>
  <c r="C166" i="1"/>
  <c r="V164" i="1" s="1"/>
  <c r="D167" i="1"/>
  <c r="C138" i="1"/>
  <c r="O21" i="1"/>
  <c r="D137" i="1"/>
  <c r="W133" i="1" s="1"/>
  <c r="D58" i="1"/>
  <c r="D62" i="1" s="1"/>
  <c r="D65" i="1" s="1"/>
  <c r="D70" i="1"/>
  <c r="W68" i="1" s="1"/>
  <c r="O134" i="1"/>
  <c r="D40" i="1"/>
  <c r="D182" i="1"/>
  <c r="D43" i="1"/>
  <c r="C149" i="1"/>
  <c r="O75" i="1"/>
  <c r="C20" i="1"/>
  <c r="C86" i="1"/>
  <c r="C72" i="1"/>
  <c r="D42" i="1"/>
  <c r="O138" i="1"/>
  <c r="O145" i="1" s="1"/>
  <c r="D183" i="1"/>
  <c r="C137" i="1"/>
  <c r="V133" i="1" s="1"/>
  <c r="D69" i="1"/>
  <c r="O54" i="1"/>
  <c r="C75" i="1"/>
  <c r="D140" i="1"/>
  <c r="D104" i="1"/>
  <c r="D23" i="1"/>
  <c r="C187" i="1"/>
  <c r="O106" i="1"/>
  <c r="O102" i="1"/>
  <c r="D185" i="1"/>
  <c r="O117" i="1"/>
  <c r="O53" i="1"/>
  <c r="C171" i="1"/>
  <c r="D88" i="1"/>
  <c r="O132" i="1"/>
  <c r="C150" i="1"/>
  <c r="C74" i="1"/>
  <c r="C92" i="1"/>
  <c r="C21" i="1"/>
  <c r="R257" i="6"/>
  <c r="V100" i="1"/>
  <c r="V52" i="1"/>
  <c r="O151" i="1"/>
  <c r="AB6" i="3"/>
  <c r="AB34" i="3"/>
  <c r="AB7" i="3"/>
  <c r="AB10" i="3"/>
  <c r="V101" i="1"/>
  <c r="O167" i="1"/>
  <c r="AB5" i="3"/>
  <c r="AB22" i="3"/>
  <c r="AB8" i="3"/>
  <c r="AB39" i="3"/>
  <c r="AB19" i="3"/>
  <c r="AB35" i="3"/>
  <c r="AB36" i="3"/>
  <c r="AB37" i="3"/>
  <c r="AB38" i="3"/>
  <c r="AB24" i="3"/>
  <c r="AB20" i="3"/>
  <c r="AB21" i="3"/>
  <c r="AB23" i="3"/>
  <c r="AB9" i="3"/>
  <c r="O120" i="1"/>
  <c r="O169" i="1"/>
  <c r="O137" i="1"/>
  <c r="O135" i="1"/>
  <c r="O152" i="1"/>
  <c r="O119" i="1"/>
  <c r="O153" i="1"/>
  <c r="O121" i="1"/>
  <c r="O105" i="1"/>
  <c r="O103" i="1"/>
  <c r="O104" i="1"/>
  <c r="O136" i="1"/>
  <c r="O143" i="1" s="1"/>
  <c r="O185" i="1"/>
  <c r="O184" i="1"/>
  <c r="O183" i="1"/>
  <c r="O168" i="1"/>
  <c r="AA43" i="3" a="1"/>
  <c r="AA43" i="3" s="1"/>
  <c r="AA11" i="3" a="1"/>
  <c r="AA11" i="3" s="1"/>
  <c r="AC11" i="3" s="1"/>
  <c r="AA25" i="3" a="1"/>
  <c r="AA25" i="3" s="1"/>
  <c r="AC25" i="3" s="1"/>
  <c r="AA39" i="3" a="1"/>
  <c r="AA39" i="3" s="1"/>
  <c r="AC39" i="3" s="1"/>
  <c r="AA9" i="3" a="1"/>
  <c r="AA9" i="3" s="1"/>
  <c r="AC9" i="3" s="1"/>
  <c r="AA24" i="3" a="1"/>
  <c r="AA24" i="3" s="1"/>
  <c r="AC24" i="3" s="1"/>
  <c r="AA41" i="3" a="1"/>
  <c r="AA41" i="3" s="1"/>
  <c r="AC41" i="3" s="1"/>
  <c r="AA28" i="3" a="1"/>
  <c r="AA28" i="3" s="1"/>
  <c r="AC28" i="3" s="1"/>
  <c r="O89" i="1"/>
  <c r="AH84" i="1" s="1"/>
  <c r="O88" i="1"/>
  <c r="O87" i="1"/>
  <c r="AA38" i="3" a="1"/>
  <c r="AA38" i="3" s="1"/>
  <c r="AC38" i="3" s="1"/>
  <c r="AA23" i="3" a="1"/>
  <c r="AA23" i="3" s="1"/>
  <c r="AC23" i="3" s="1"/>
  <c r="AA8" i="3" a="1"/>
  <c r="AA8" i="3" s="1"/>
  <c r="AC8" i="3" s="1"/>
  <c r="O71" i="1"/>
  <c r="O73" i="1"/>
  <c r="O72" i="1"/>
  <c r="O79" i="1" s="1"/>
  <c r="AA7" i="3" a="1"/>
  <c r="AA7" i="3" s="1"/>
  <c r="AC7" i="3" s="1"/>
  <c r="AA37" i="3" a="1"/>
  <c r="AA37" i="3" s="1"/>
  <c r="AC37" i="3" s="1"/>
  <c r="AA22" i="3" a="1"/>
  <c r="AA22" i="3" s="1"/>
  <c r="AC22" i="3" s="1"/>
  <c r="O55" i="1"/>
  <c r="O62" i="1" s="1"/>
  <c r="O65" i="1" s="1"/>
  <c r="O56" i="1"/>
  <c r="O57" i="1"/>
  <c r="AA6" i="3" a="1"/>
  <c r="AA6" i="3" s="1"/>
  <c r="AC6" i="3" s="1"/>
  <c r="AA21" i="3" a="1"/>
  <c r="AA21" i="3" s="1"/>
  <c r="AC21" i="3" s="1"/>
  <c r="AA36" i="3" a="1"/>
  <c r="AA36" i="3" s="1"/>
  <c r="AC36" i="3" s="1"/>
  <c r="J262" i="8"/>
  <c r="O41" i="1"/>
  <c r="AH36" i="1" s="1"/>
  <c r="O39" i="1"/>
  <c r="O40" i="1"/>
  <c r="AA35" i="3" a="1"/>
  <c r="AA35" i="3" s="1"/>
  <c r="AC35" i="3" s="1"/>
  <c r="AA5" i="3" a="1"/>
  <c r="AA5" i="3" s="1"/>
  <c r="AC5" i="3" s="1"/>
  <c r="AA20" i="3" a="1"/>
  <c r="AA20" i="3" s="1"/>
  <c r="AC20" i="3" s="1"/>
  <c r="Q274" i="2"/>
  <c r="E262" i="9"/>
  <c r="AB28" i="3"/>
  <c r="AC42" i="3"/>
  <c r="O23" i="1"/>
  <c r="O25" i="1"/>
  <c r="O24" i="1"/>
  <c r="H262" i="9"/>
  <c r="K262" i="8"/>
  <c r="E262" i="8"/>
  <c r="G262" i="9"/>
  <c r="M262" i="9"/>
  <c r="AA4" i="3" a="1"/>
  <c r="AA4" i="3" s="1"/>
  <c r="AC4" i="3" s="1"/>
  <c r="Q280" i="2"/>
  <c r="AB25" i="3"/>
  <c r="AB41" i="3"/>
  <c r="AA34" i="3" a="1"/>
  <c r="AA34" i="3" s="1"/>
  <c r="AC34" i="3" s="1"/>
  <c r="AA19" i="3" a="1"/>
  <c r="AA19" i="3" s="1"/>
  <c r="AC19" i="3" s="1"/>
  <c r="R257" i="8"/>
  <c r="D262" i="8"/>
  <c r="AC43" i="3"/>
  <c r="J263" i="6"/>
  <c r="J200" i="1" s="1"/>
  <c r="J262" i="6"/>
  <c r="R259" i="8"/>
  <c r="AC14" i="3"/>
  <c r="V132" i="1"/>
  <c r="AC27" i="3"/>
  <c r="AB44" i="3"/>
  <c r="AB42" i="3"/>
  <c r="AB27" i="3"/>
  <c r="Q260" i="6"/>
  <c r="AC13" i="3"/>
  <c r="AC12" i="3"/>
  <c r="R257" i="9"/>
  <c r="O161" i="1"/>
  <c r="C261" i="8"/>
  <c r="C263" i="8" s="1"/>
  <c r="Q260" i="8"/>
  <c r="K263" i="6"/>
  <c r="K200" i="1" s="1"/>
  <c r="K262" i="6"/>
  <c r="L262" i="9"/>
  <c r="K262" i="9"/>
  <c r="AB40" i="3"/>
  <c r="AC26" i="3"/>
  <c r="AC40" i="3"/>
  <c r="AC29" i="3"/>
  <c r="AB13" i="3"/>
  <c r="AC10" i="3"/>
  <c r="AB11" i="3"/>
  <c r="AB14" i="3"/>
  <c r="R259" i="6"/>
  <c r="O193" i="1"/>
  <c r="G262" i="6"/>
  <c r="F262" i="8"/>
  <c r="I262" i="9"/>
  <c r="AB26" i="3"/>
  <c r="R259" i="9"/>
  <c r="N263" i="6"/>
  <c r="N200" i="1" s="1"/>
  <c r="N262" i="6"/>
  <c r="C261" i="9"/>
  <c r="C263" i="9" s="1"/>
  <c r="Q260" i="9"/>
  <c r="C263" i="6"/>
  <c r="Q261" i="6"/>
  <c r="C262" i="6"/>
  <c r="L262" i="8"/>
  <c r="F262" i="9"/>
  <c r="AB43" i="3"/>
  <c r="F262" i="6"/>
  <c r="N262" i="8"/>
  <c r="G262" i="8"/>
  <c r="H262" i="8"/>
  <c r="I262" i="8"/>
  <c r="M262" i="8"/>
  <c r="D262" i="9"/>
  <c r="N262" i="9"/>
  <c r="J262" i="9"/>
  <c r="AC44" i="3"/>
  <c r="AB12" i="3"/>
  <c r="AB29" i="3"/>
  <c r="E186" i="1"/>
  <c r="E182" i="1"/>
  <c r="E183" i="1"/>
  <c r="E187" i="1"/>
  <c r="E172" i="1"/>
  <c r="E168" i="1"/>
  <c r="E164" i="1"/>
  <c r="E169" i="1"/>
  <c r="E165" i="1"/>
  <c r="E154" i="1"/>
  <c r="E150" i="1"/>
  <c r="E122" i="1"/>
  <c r="E118" i="1"/>
  <c r="E123" i="1"/>
  <c r="E119" i="1"/>
  <c r="E105" i="1"/>
  <c r="E101" i="1"/>
  <c r="E108" i="1"/>
  <c r="E104" i="1"/>
  <c r="E100" i="1"/>
  <c r="E90" i="1"/>
  <c r="E86" i="1"/>
  <c r="E58" i="1"/>
  <c r="E55" i="1"/>
  <c r="E54" i="1"/>
  <c r="E59" i="1"/>
  <c r="E41" i="1"/>
  <c r="E37" i="1"/>
  <c r="E44" i="1"/>
  <c r="E40" i="1"/>
  <c r="E36" i="1"/>
  <c r="E26" i="1"/>
  <c r="E22" i="1"/>
  <c r="E136" i="1"/>
  <c r="E151" i="1"/>
  <c r="E188" i="1"/>
  <c r="E116" i="1"/>
  <c r="E102" i="1"/>
  <c r="E88" i="1"/>
  <c r="E74" i="1"/>
  <c r="E60" i="1"/>
  <c r="E72" i="1"/>
  <c r="E69" i="1"/>
  <c r="E181" i="1"/>
  <c r="E167" i="1"/>
  <c r="E153" i="1"/>
  <c r="E139" i="1"/>
  <c r="E53" i="1"/>
  <c r="E39" i="1"/>
  <c r="E25" i="1"/>
  <c r="E68" i="1"/>
  <c r="E87" i="1"/>
  <c r="E27" i="1"/>
  <c r="E148" i="1"/>
  <c r="E134" i="1"/>
  <c r="E120" i="1"/>
  <c r="E106" i="1"/>
  <c r="E92" i="1"/>
  <c r="E20" i="1"/>
  <c r="E132" i="1"/>
  <c r="E155" i="1"/>
  <c r="E185" i="1"/>
  <c r="E171" i="1"/>
  <c r="E85" i="1"/>
  <c r="E71" i="1"/>
  <c r="E57" i="1"/>
  <c r="E43" i="1"/>
  <c r="E133" i="1"/>
  <c r="E180" i="1"/>
  <c r="E152" i="1"/>
  <c r="E124" i="1"/>
  <c r="E38" i="1"/>
  <c r="E24" i="1"/>
  <c r="E103" i="1"/>
  <c r="E75" i="1"/>
  <c r="E76" i="1"/>
  <c r="E166" i="1"/>
  <c r="E138" i="1"/>
  <c r="E52" i="1"/>
  <c r="E140" i="1"/>
  <c r="E23" i="1"/>
  <c r="E117" i="1"/>
  <c r="E89" i="1"/>
  <c r="E137" i="1"/>
  <c r="E73" i="1"/>
  <c r="E184" i="1"/>
  <c r="E170" i="1"/>
  <c r="E156" i="1"/>
  <c r="E84" i="1"/>
  <c r="E70" i="1"/>
  <c r="E56" i="1"/>
  <c r="E42" i="1"/>
  <c r="E28" i="1"/>
  <c r="E91" i="1"/>
  <c r="E149" i="1"/>
  <c r="E135" i="1"/>
  <c r="E121" i="1"/>
  <c r="E107" i="1"/>
  <c r="E21" i="1"/>
  <c r="W53" i="1"/>
  <c r="W116" i="1"/>
  <c r="D128" i="1"/>
  <c r="F1" i="1"/>
  <c r="X179" i="1"/>
  <c r="X163" i="1"/>
  <c r="X147" i="1"/>
  <c r="X131" i="1"/>
  <c r="X115" i="1"/>
  <c r="X99" i="1"/>
  <c r="X83" i="1"/>
  <c r="X67" i="1"/>
  <c r="X51" i="1"/>
  <c r="X35" i="1"/>
  <c r="X19" i="1"/>
  <c r="X3" i="1"/>
  <c r="W52" i="1"/>
  <c r="S117" i="6"/>
  <c r="S117" i="8"/>
  <c r="S117" i="9"/>
  <c r="S94" i="9"/>
  <c r="S94" i="6"/>
  <c r="S94" i="8"/>
  <c r="S71" i="9"/>
  <c r="S71" i="6"/>
  <c r="S71" i="8"/>
  <c r="S48" i="6"/>
  <c r="S48" i="8"/>
  <c r="S48" i="9"/>
  <c r="S25" i="6"/>
  <c r="S25" i="8"/>
  <c r="S25" i="9"/>
  <c r="L263" i="9"/>
  <c r="L198" i="1" s="1"/>
  <c r="K263" i="9"/>
  <c r="K198" i="1" s="1"/>
  <c r="J263" i="9"/>
  <c r="J198" i="1" s="1"/>
  <c r="E263" i="9"/>
  <c r="E198" i="1" s="1"/>
  <c r="H263" i="9"/>
  <c r="H198" i="1" s="1"/>
  <c r="F263" i="9"/>
  <c r="F198" i="1" s="1"/>
  <c r="O260" i="9"/>
  <c r="O261" i="9" s="1"/>
  <c r="F263" i="6"/>
  <c r="F200" i="1" s="1"/>
  <c r="J263" i="8"/>
  <c r="J196" i="1" s="1"/>
  <c r="I263" i="9"/>
  <c r="I198" i="1" s="1"/>
  <c r="N263" i="9"/>
  <c r="N198" i="1" s="1"/>
  <c r="D263" i="9"/>
  <c r="D198" i="1" s="1"/>
  <c r="M263" i="9"/>
  <c r="M198" i="1" s="1"/>
  <c r="G263" i="9"/>
  <c r="G198" i="1" s="1"/>
  <c r="L263" i="8"/>
  <c r="L196" i="1" s="1"/>
  <c r="M263" i="8"/>
  <c r="M196" i="1" s="1"/>
  <c r="F263" i="8"/>
  <c r="F196" i="1" s="1"/>
  <c r="O260" i="8"/>
  <c r="O261" i="8" s="1"/>
  <c r="E263" i="8"/>
  <c r="E196" i="1" s="1"/>
  <c r="D263" i="8"/>
  <c r="D196" i="1" s="1"/>
  <c r="K263" i="8"/>
  <c r="K196" i="1" s="1"/>
  <c r="N263" i="8"/>
  <c r="N196" i="1" s="1"/>
  <c r="G263" i="8"/>
  <c r="G196" i="1" s="1"/>
  <c r="H263" i="8"/>
  <c r="H196" i="1" s="1"/>
  <c r="I263" i="8"/>
  <c r="I196" i="1" s="1"/>
  <c r="H263" i="6"/>
  <c r="H200" i="1" s="1"/>
  <c r="G263" i="6"/>
  <c r="G200" i="1" s="1"/>
  <c r="O260" i="6"/>
  <c r="O261" i="6" s="1"/>
  <c r="L263" i="6"/>
  <c r="L200" i="1" s="1"/>
  <c r="D263" i="6"/>
  <c r="D200" i="1" s="1"/>
  <c r="M263" i="6"/>
  <c r="M200" i="1" s="1"/>
  <c r="I263" i="6"/>
  <c r="I200" i="1" s="1"/>
  <c r="E263" i="6"/>
  <c r="E200" i="1" s="1"/>
  <c r="P270" i="2"/>
  <c r="P273" i="2"/>
  <c r="C276" i="2"/>
  <c r="P276" i="2" s="1"/>
  <c r="P279" i="2"/>
  <c r="C282" i="2"/>
  <c r="P282" i="2" s="1"/>
  <c r="P267" i="2"/>
  <c r="F166" i="1" a="1"/>
  <c r="F119" i="1" a="1"/>
  <c r="F150" i="1" a="1"/>
  <c r="F74" i="1" a="1"/>
  <c r="F107" i="1" a="1"/>
  <c r="F136" i="1" a="1"/>
  <c r="F41" i="1" a="1"/>
  <c r="F122" i="1" a="1"/>
  <c r="F27" i="1" a="1"/>
  <c r="F56" i="1" a="1"/>
  <c r="F85" i="1" a="1"/>
  <c r="F118" i="1" a="1"/>
  <c r="F171" i="1" a="1"/>
  <c r="F84" i="1" a="1"/>
  <c r="F54" i="1" a="1"/>
  <c r="F88" i="1" a="1"/>
  <c r="F87" i="1" a="1"/>
  <c r="F91" i="1" a="1"/>
  <c r="F23" i="1" a="1"/>
  <c r="F59" i="1" a="1"/>
  <c r="F186" i="1" a="1"/>
  <c r="F43" i="1" a="1"/>
  <c r="F121" i="1" a="1"/>
  <c r="F20" i="1" a="1"/>
  <c r="F148" i="1" a="1"/>
  <c r="F155" i="1" a="1"/>
  <c r="F55" i="1" a="1"/>
  <c r="F108" i="1" a="1"/>
  <c r="F89" i="1" a="1"/>
  <c r="F151" i="1" a="1"/>
  <c r="F70" i="1" a="1"/>
  <c r="F164" i="1" a="1"/>
  <c r="F188" i="1" a="1"/>
  <c r="F39" i="1" a="1"/>
  <c r="F152" i="1" a="1"/>
  <c r="F132" i="1" a="1"/>
  <c r="F167" i="1" a="1"/>
  <c r="F75" i="1" a="1"/>
  <c r="F38" i="1" a="1"/>
  <c r="F168" i="1" a="1"/>
  <c r="F57" i="1" a="1"/>
  <c r="F183" i="1" a="1"/>
  <c r="F185" i="1" a="1"/>
  <c r="F73" i="1" a="1"/>
  <c r="F90" i="1" a="1"/>
  <c r="F135" i="1" a="1"/>
  <c r="F26" i="1" a="1"/>
  <c r="F184" i="1" a="1"/>
  <c r="F106" i="1" a="1"/>
  <c r="F149" i="1" a="1"/>
  <c r="F137" i="1" a="1"/>
  <c r="F100" i="1" a="1"/>
  <c r="F104" i="1" a="1"/>
  <c r="F181" i="1" a="1"/>
  <c r="F102" i="1" a="1"/>
  <c r="F22" i="1" a="1"/>
  <c r="F28" i="1" a="1"/>
  <c r="F40" i="1" a="1"/>
  <c r="F68" i="1" a="1"/>
  <c r="F120" i="1" a="1"/>
  <c r="F69" i="1" a="1"/>
  <c r="F25" i="1" a="1"/>
  <c r="F37" i="1" a="1"/>
  <c r="F36" i="1" a="1"/>
  <c r="F180" i="1" a="1"/>
  <c r="F169" i="1" a="1"/>
  <c r="F140" i="1" a="1"/>
  <c r="F52" i="1" a="1"/>
  <c r="F58" i="1" a="1"/>
  <c r="F86" i="1" a="1"/>
  <c r="F60" i="1" a="1"/>
  <c r="F124" i="1" a="1"/>
  <c r="F133" i="1" a="1"/>
  <c r="F182" i="1" a="1"/>
  <c r="F103" i="1" a="1"/>
  <c r="F170" i="1" a="1"/>
  <c r="F123" i="1" a="1"/>
  <c r="F139" i="1" a="1"/>
  <c r="F154" i="1" a="1"/>
  <c r="F187" i="1" a="1"/>
  <c r="F134" i="1" a="1"/>
  <c r="F21" i="1" a="1"/>
  <c r="F156" i="1" a="1"/>
  <c r="F117" i="1" a="1"/>
  <c r="F138" i="1" a="1"/>
  <c r="F116" i="1" a="1"/>
  <c r="F53" i="1" a="1"/>
  <c r="F42" i="1" a="1"/>
  <c r="F24" i="1" a="1"/>
  <c r="F172" i="1" a="1"/>
  <c r="F153" i="1" a="1"/>
  <c r="F76" i="1" a="1"/>
  <c r="F105" i="1" a="1"/>
  <c r="F71" i="1" a="1"/>
  <c r="F165" i="1" a="1"/>
  <c r="F72" i="1" a="1"/>
  <c r="F101" i="1" a="1"/>
  <c r="F92" i="1" a="1"/>
  <c r="F44" i="1" a="1"/>
  <c r="W181" i="1" l="1"/>
  <c r="D144" i="1"/>
  <c r="AH133" i="1"/>
  <c r="O158" i="1"/>
  <c r="C95" i="1"/>
  <c r="D160" i="1"/>
  <c r="C144" i="1"/>
  <c r="C94" i="1"/>
  <c r="C97" i="1" s="1"/>
  <c r="D78" i="1"/>
  <c r="D81" i="1" s="1"/>
  <c r="C112" i="1"/>
  <c r="C46" i="1"/>
  <c r="C49" i="1" s="1"/>
  <c r="W164" i="1"/>
  <c r="V149" i="1"/>
  <c r="D174" i="1"/>
  <c r="D177" i="1" s="1"/>
  <c r="C126" i="1"/>
  <c r="C129" i="1" s="1"/>
  <c r="D175" i="1"/>
  <c r="C32" i="1"/>
  <c r="C175" i="1"/>
  <c r="D143" i="1"/>
  <c r="W100" i="1"/>
  <c r="D46" i="1"/>
  <c r="D49" i="1" s="1"/>
  <c r="W132" i="1"/>
  <c r="C176" i="1"/>
  <c r="D142" i="1"/>
  <c r="D145" i="1" s="1"/>
  <c r="D48" i="1"/>
  <c r="C192" i="1"/>
  <c r="C11" i="1"/>
  <c r="V116" i="1"/>
  <c r="D30" i="1"/>
  <c r="D33" i="1" s="1"/>
  <c r="C110" i="1"/>
  <c r="C113" i="1" s="1"/>
  <c r="D64" i="1"/>
  <c r="D110" i="1"/>
  <c r="D113" i="1" s="1"/>
  <c r="D159" i="1"/>
  <c r="C159" i="1"/>
  <c r="D31" i="1"/>
  <c r="C190" i="1"/>
  <c r="C193" i="1" s="1"/>
  <c r="C160" i="1"/>
  <c r="C78" i="1"/>
  <c r="C81" i="1" s="1"/>
  <c r="D111" i="1"/>
  <c r="O47" i="1"/>
  <c r="O63" i="1"/>
  <c r="O110" i="1"/>
  <c r="O113" i="1" s="1"/>
  <c r="AH165" i="1"/>
  <c r="C143" i="1"/>
  <c r="W69" i="1"/>
  <c r="C158" i="1"/>
  <c r="C161" i="1" s="1"/>
  <c r="W36" i="1"/>
  <c r="V36" i="1"/>
  <c r="C31" i="1"/>
  <c r="O46" i="1"/>
  <c r="O49" i="1" s="1"/>
  <c r="O192" i="1"/>
  <c r="C96" i="1"/>
  <c r="C30" i="1"/>
  <c r="C33" i="1" s="1"/>
  <c r="W180" i="1"/>
  <c r="C79" i="1"/>
  <c r="C191" i="1"/>
  <c r="C47" i="1"/>
  <c r="C128" i="1"/>
  <c r="D127" i="1"/>
  <c r="D176" i="1"/>
  <c r="O11" i="1"/>
  <c r="D47" i="1"/>
  <c r="D94" i="1"/>
  <c r="D97" i="1" s="1"/>
  <c r="C63" i="1"/>
  <c r="V180" i="1"/>
  <c r="D95" i="1"/>
  <c r="C142" i="1"/>
  <c r="C145" i="1" s="1"/>
  <c r="C62" i="1"/>
  <c r="C65" i="1" s="1"/>
  <c r="W101" i="1"/>
  <c r="D79" i="1"/>
  <c r="C111" i="1"/>
  <c r="D191" i="1"/>
  <c r="D190" i="1"/>
  <c r="D193" i="1" s="1"/>
  <c r="W37" i="1"/>
  <c r="C174" i="1"/>
  <c r="C177" i="1" s="1"/>
  <c r="D11" i="1"/>
  <c r="V84" i="1"/>
  <c r="C127" i="1"/>
  <c r="C64" i="1"/>
  <c r="D80" i="1"/>
  <c r="D192" i="1"/>
  <c r="D126" i="1"/>
  <c r="D129" i="1" s="1"/>
  <c r="V117" i="1"/>
  <c r="V148" i="1"/>
  <c r="D63" i="1"/>
  <c r="O78" i="1"/>
  <c r="O81" i="1" s="1"/>
  <c r="O94" i="1"/>
  <c r="O97" i="1" s="1"/>
  <c r="O190" i="1"/>
  <c r="O111" i="1"/>
  <c r="O160" i="1"/>
  <c r="V69" i="1"/>
  <c r="W165" i="1"/>
  <c r="O191" i="1"/>
  <c r="W148" i="1"/>
  <c r="W149" i="1"/>
  <c r="W21" i="1"/>
  <c r="O95" i="1"/>
  <c r="O175" i="1"/>
  <c r="O128" i="1"/>
  <c r="O142" i="1"/>
  <c r="V21" i="1"/>
  <c r="V85" i="1"/>
  <c r="W84" i="1"/>
  <c r="D32" i="1"/>
  <c r="O30" i="1"/>
  <c r="O33" i="1" s="1"/>
  <c r="AH68" i="1"/>
  <c r="O126" i="1"/>
  <c r="O129" i="1" s="1"/>
  <c r="V165" i="1"/>
  <c r="V181" i="1"/>
  <c r="AH52" i="1"/>
  <c r="AH101" i="1"/>
  <c r="O159" i="1"/>
  <c r="O127" i="1"/>
  <c r="O174" i="1"/>
  <c r="AH181" i="1"/>
  <c r="AH180" i="1"/>
  <c r="O176" i="1"/>
  <c r="AH164" i="1"/>
  <c r="O112" i="1"/>
  <c r="AH100" i="1"/>
  <c r="AH148" i="1"/>
  <c r="AH116" i="1"/>
  <c r="AH117" i="1"/>
  <c r="AH132" i="1"/>
  <c r="AH149" i="1"/>
  <c r="O144" i="1"/>
  <c r="AH85" i="1"/>
  <c r="O96" i="1"/>
  <c r="O80" i="1"/>
  <c r="AH69" i="1"/>
  <c r="AH53" i="1"/>
  <c r="O64" i="1"/>
  <c r="AH37" i="1"/>
  <c r="O48" i="1"/>
  <c r="R260" i="8"/>
  <c r="AH21" i="1"/>
  <c r="AH20" i="1"/>
  <c r="O32" i="1"/>
  <c r="O263" i="6"/>
  <c r="O200" i="1" s="1"/>
  <c r="C200" i="1"/>
  <c r="Q200" i="1" s="1"/>
  <c r="Q263" i="6"/>
  <c r="Q263" i="9"/>
  <c r="C198" i="1"/>
  <c r="Q198" i="1" s="1"/>
  <c r="R261" i="6"/>
  <c r="R260" i="6"/>
  <c r="Q263" i="8"/>
  <c r="C196" i="1"/>
  <c r="Q196" i="1" s="1"/>
  <c r="R260" i="9"/>
  <c r="C262" i="8"/>
  <c r="Q261" i="8"/>
  <c r="R261" i="8" s="1"/>
  <c r="C262" i="9"/>
  <c r="Q261" i="9"/>
  <c r="R261" i="9" s="1"/>
  <c r="X164" i="1"/>
  <c r="F187" i="1"/>
  <c r="F183" i="1"/>
  <c r="F186" i="1"/>
  <c r="F182" i="1"/>
  <c r="F169" i="1"/>
  <c r="F165" i="1"/>
  <c r="F172" i="1"/>
  <c r="F168" i="1"/>
  <c r="F164" i="1"/>
  <c r="F154" i="1"/>
  <c r="F150" i="1"/>
  <c r="F123" i="1"/>
  <c r="F119" i="1"/>
  <c r="F122" i="1"/>
  <c r="F118" i="1"/>
  <c r="F105" i="1"/>
  <c r="F101" i="1"/>
  <c r="F108" i="1"/>
  <c r="F104" i="1"/>
  <c r="F100" i="1"/>
  <c r="F90" i="1"/>
  <c r="F86" i="1"/>
  <c r="F59" i="1"/>
  <c r="F55" i="1"/>
  <c r="F54" i="1"/>
  <c r="F58" i="1"/>
  <c r="F41" i="1"/>
  <c r="F44" i="1"/>
  <c r="F40" i="1"/>
  <c r="F36" i="1"/>
  <c r="F37" i="1"/>
  <c r="F26" i="1"/>
  <c r="F22" i="1"/>
  <c r="F136" i="1"/>
  <c r="F151" i="1"/>
  <c r="F188" i="1"/>
  <c r="F116" i="1"/>
  <c r="F102" i="1"/>
  <c r="F88" i="1"/>
  <c r="F74" i="1"/>
  <c r="F60" i="1"/>
  <c r="F72" i="1"/>
  <c r="F69" i="1"/>
  <c r="F181" i="1"/>
  <c r="F167" i="1"/>
  <c r="F153" i="1"/>
  <c r="F139" i="1"/>
  <c r="F53" i="1"/>
  <c r="F39" i="1"/>
  <c r="F25" i="1"/>
  <c r="F68" i="1"/>
  <c r="F87" i="1"/>
  <c r="F27" i="1"/>
  <c r="F148" i="1"/>
  <c r="F134" i="1"/>
  <c r="F120" i="1"/>
  <c r="F106" i="1"/>
  <c r="F92" i="1"/>
  <c r="F20" i="1"/>
  <c r="F132" i="1"/>
  <c r="F155" i="1"/>
  <c r="F185" i="1"/>
  <c r="F171" i="1"/>
  <c r="F85" i="1"/>
  <c r="F71" i="1"/>
  <c r="F57" i="1"/>
  <c r="F43" i="1"/>
  <c r="F133" i="1"/>
  <c r="F180" i="1"/>
  <c r="F152" i="1"/>
  <c r="F124" i="1"/>
  <c r="F38" i="1"/>
  <c r="F24" i="1"/>
  <c r="F103" i="1"/>
  <c r="F75" i="1"/>
  <c r="F76" i="1"/>
  <c r="F166" i="1"/>
  <c r="F138" i="1"/>
  <c r="F52" i="1"/>
  <c r="F140" i="1"/>
  <c r="F23" i="1"/>
  <c r="F117" i="1"/>
  <c r="F89" i="1"/>
  <c r="F137" i="1"/>
  <c r="F73" i="1"/>
  <c r="F184" i="1"/>
  <c r="F170" i="1"/>
  <c r="F156" i="1"/>
  <c r="F84" i="1"/>
  <c r="F70" i="1"/>
  <c r="F56" i="1"/>
  <c r="F42" i="1"/>
  <c r="F28" i="1"/>
  <c r="F91" i="1"/>
  <c r="F149" i="1"/>
  <c r="F135" i="1"/>
  <c r="F121" i="1"/>
  <c r="F107" i="1"/>
  <c r="F21" i="1"/>
  <c r="X52" i="1"/>
  <c r="X85" i="1"/>
  <c r="E30" i="1"/>
  <c r="E33" i="1" s="1"/>
  <c r="X20" i="1"/>
  <c r="E110" i="1"/>
  <c r="E113" i="1" s="1"/>
  <c r="E46" i="1"/>
  <c r="E49" i="1" s="1"/>
  <c r="E79" i="1"/>
  <c r="E96" i="1"/>
  <c r="X100" i="1"/>
  <c r="X149" i="1"/>
  <c r="E159" i="1"/>
  <c r="X37" i="1"/>
  <c r="E62" i="1"/>
  <c r="E65" i="1" s="1"/>
  <c r="E63" i="1"/>
  <c r="X69" i="1"/>
  <c r="E112" i="1"/>
  <c r="E111" i="1"/>
  <c r="E127" i="1"/>
  <c r="X116" i="1"/>
  <c r="G1" i="1"/>
  <c r="Y3" i="1"/>
  <c r="Y179" i="1"/>
  <c r="Y163" i="1"/>
  <c r="Y147" i="1"/>
  <c r="Y131" i="1"/>
  <c r="Y115" i="1"/>
  <c r="Y99" i="1"/>
  <c r="Y83" i="1"/>
  <c r="Y67" i="1"/>
  <c r="Y51" i="1"/>
  <c r="Y35" i="1"/>
  <c r="Y19" i="1"/>
  <c r="E80" i="1"/>
  <c r="E144" i="1"/>
  <c r="E158" i="1"/>
  <c r="E175" i="1"/>
  <c r="X180" i="1"/>
  <c r="E32" i="1"/>
  <c r="E47" i="1"/>
  <c r="E78" i="1"/>
  <c r="E81" i="1" s="1"/>
  <c r="X132" i="1"/>
  <c r="E160" i="1"/>
  <c r="X21" i="1"/>
  <c r="E48" i="1"/>
  <c r="X68" i="1"/>
  <c r="X84" i="1"/>
  <c r="X117" i="1"/>
  <c r="E126" i="1"/>
  <c r="E129" i="1" s="1"/>
  <c r="X133" i="1"/>
  <c r="X148" i="1"/>
  <c r="E176" i="1"/>
  <c r="X181" i="1"/>
  <c r="E190" i="1"/>
  <c r="E94" i="1"/>
  <c r="E97" i="1" s="1"/>
  <c r="E174" i="1"/>
  <c r="E191" i="1"/>
  <c r="E31" i="1"/>
  <c r="E11" i="1"/>
  <c r="X36" i="1"/>
  <c r="X53" i="1"/>
  <c r="E64" i="1"/>
  <c r="E95" i="1"/>
  <c r="X101" i="1"/>
  <c r="E128" i="1"/>
  <c r="E143" i="1"/>
  <c r="E142" i="1"/>
  <c r="X165" i="1"/>
  <c r="E192" i="1"/>
  <c r="O31" i="1"/>
  <c r="O263" i="9"/>
  <c r="O198" i="1" s="1"/>
  <c r="O263" i="8"/>
  <c r="O196" i="1" s="1"/>
  <c r="G121" i="1" a="1"/>
  <c r="G22" i="1" a="1"/>
  <c r="G133" i="1" a="1"/>
  <c r="G187" i="1" a="1"/>
  <c r="G44" i="1" a="1"/>
  <c r="G185" i="1" a="1"/>
  <c r="G21" i="1" a="1"/>
  <c r="G167" i="1" a="1"/>
  <c r="G85" i="1" a="1"/>
  <c r="G149" i="1" a="1"/>
  <c r="G164" i="1" a="1"/>
  <c r="G54" i="1" a="1"/>
  <c r="G24" i="1" a="1"/>
  <c r="G42" i="1" a="1"/>
  <c r="G75" i="1" a="1"/>
  <c r="G102" i="1" a="1"/>
  <c r="G27" i="1" a="1"/>
  <c r="G38" i="1" a="1"/>
  <c r="G124" i="1" a="1"/>
  <c r="G57" i="1" a="1"/>
  <c r="G118" i="1" a="1"/>
  <c r="G132" i="1" a="1"/>
  <c r="G86" i="1" a="1"/>
  <c r="G151" i="1" a="1"/>
  <c r="G134" i="1" a="1"/>
  <c r="G87" i="1" a="1"/>
  <c r="G150" i="1" a="1"/>
  <c r="G153" i="1" a="1"/>
  <c r="G41" i="1" a="1"/>
  <c r="G53" i="1" a="1"/>
  <c r="G20" i="1" a="1"/>
  <c r="G154" i="1" a="1"/>
  <c r="G106" i="1" a="1"/>
  <c r="G101" i="1" a="1"/>
  <c r="G58" i="1" a="1"/>
  <c r="G116" i="1" a="1"/>
  <c r="G68" i="1" a="1"/>
  <c r="G25" i="1" a="1"/>
  <c r="G52" i="1" a="1"/>
  <c r="G90" i="1" a="1"/>
  <c r="G117" i="1" a="1"/>
  <c r="G152" i="1" a="1"/>
  <c r="G39" i="1" a="1"/>
  <c r="G137" i="1" a="1"/>
  <c r="G108" i="1" a="1"/>
  <c r="G138" i="1" a="1"/>
  <c r="G123" i="1" a="1"/>
  <c r="G140" i="1" a="1"/>
  <c r="G40" i="1" a="1"/>
  <c r="G84" i="1" a="1"/>
  <c r="G122" i="1" a="1"/>
  <c r="G180" i="1" a="1"/>
  <c r="G165" i="1" a="1"/>
  <c r="G182" i="1" a="1"/>
  <c r="G184" i="1" a="1"/>
  <c r="G181" i="1" a="1"/>
  <c r="G23" i="1" a="1"/>
  <c r="G100" i="1" a="1"/>
  <c r="G89" i="1" a="1"/>
  <c r="G28" i="1" a="1"/>
  <c r="G103" i="1" a="1"/>
  <c r="G76" i="1" a="1"/>
  <c r="G120" i="1" a="1"/>
  <c r="G56" i="1" a="1"/>
  <c r="G71" i="1" a="1"/>
  <c r="G186" i="1" a="1"/>
  <c r="G188" i="1" a="1"/>
  <c r="G171" i="1" a="1"/>
  <c r="G91" i="1" a="1"/>
  <c r="G37" i="1" a="1"/>
  <c r="G166" i="1" a="1"/>
  <c r="G135" i="1" a="1"/>
  <c r="G26" i="1" a="1"/>
  <c r="G69" i="1" a="1"/>
  <c r="G92" i="1" a="1"/>
  <c r="G43" i="1" a="1"/>
  <c r="G55" i="1" a="1"/>
  <c r="G36" i="1" a="1"/>
  <c r="G183" i="1" a="1"/>
  <c r="G73" i="1" a="1"/>
  <c r="G172" i="1" a="1"/>
  <c r="G59" i="1" a="1"/>
  <c r="G119" i="1" a="1"/>
  <c r="G105" i="1" a="1"/>
  <c r="G70" i="1" a="1"/>
  <c r="G88" i="1" a="1"/>
  <c r="G74" i="1" a="1"/>
  <c r="G136" i="1" a="1"/>
  <c r="G168" i="1" a="1"/>
  <c r="G139" i="1" a="1"/>
  <c r="G155" i="1" a="1"/>
  <c r="G104" i="1" a="1"/>
  <c r="G72" i="1" a="1"/>
  <c r="G169" i="1" a="1"/>
  <c r="G148" i="1" a="1"/>
  <c r="G156" i="1" a="1"/>
  <c r="G107" i="1" a="1"/>
  <c r="G60" i="1" a="1"/>
  <c r="G170" i="1" a="1"/>
  <c r="R263" i="6" l="1"/>
  <c r="R196" i="1"/>
  <c r="R200" i="1"/>
  <c r="R263" i="8"/>
  <c r="R198" i="1"/>
  <c r="R263" i="9"/>
  <c r="Y148" i="1"/>
  <c r="Y116" i="1"/>
  <c r="Y132" i="1"/>
  <c r="G186" i="1"/>
  <c r="G182" i="1"/>
  <c r="G183" i="1"/>
  <c r="G187" i="1"/>
  <c r="G172" i="1"/>
  <c r="G168" i="1"/>
  <c r="G164" i="1"/>
  <c r="G165" i="1"/>
  <c r="G169" i="1"/>
  <c r="G154" i="1"/>
  <c r="G150" i="1"/>
  <c r="G122" i="1"/>
  <c r="G118" i="1"/>
  <c r="G123" i="1"/>
  <c r="G119" i="1"/>
  <c r="G104" i="1"/>
  <c r="G100" i="1"/>
  <c r="G105" i="1"/>
  <c r="G101" i="1"/>
  <c r="G108" i="1"/>
  <c r="G90" i="1"/>
  <c r="G86" i="1"/>
  <c r="G58" i="1"/>
  <c r="G59" i="1"/>
  <c r="G55" i="1"/>
  <c r="G54" i="1"/>
  <c r="G40" i="1"/>
  <c r="G36" i="1"/>
  <c r="G41" i="1"/>
  <c r="G37" i="1"/>
  <c r="G44" i="1"/>
  <c r="G26" i="1"/>
  <c r="G22" i="1"/>
  <c r="G136" i="1"/>
  <c r="G151" i="1"/>
  <c r="G188" i="1"/>
  <c r="G116" i="1"/>
  <c r="G102" i="1"/>
  <c r="G88" i="1"/>
  <c r="G74" i="1"/>
  <c r="G60" i="1"/>
  <c r="G72" i="1"/>
  <c r="G69" i="1"/>
  <c r="G181" i="1"/>
  <c r="G167" i="1"/>
  <c r="G153" i="1"/>
  <c r="G139" i="1"/>
  <c r="G53" i="1"/>
  <c r="G39" i="1"/>
  <c r="G25" i="1"/>
  <c r="G68" i="1"/>
  <c r="G87" i="1"/>
  <c r="G27" i="1"/>
  <c r="G148" i="1"/>
  <c r="G134" i="1"/>
  <c r="G120" i="1"/>
  <c r="G106" i="1"/>
  <c r="G92" i="1"/>
  <c r="G20" i="1"/>
  <c r="G132" i="1"/>
  <c r="G155" i="1"/>
  <c r="G185" i="1"/>
  <c r="G171" i="1"/>
  <c r="G85" i="1"/>
  <c r="G71" i="1"/>
  <c r="G57" i="1"/>
  <c r="G43" i="1"/>
  <c r="G133" i="1"/>
  <c r="G180" i="1"/>
  <c r="G152" i="1"/>
  <c r="G124" i="1"/>
  <c r="G38" i="1"/>
  <c r="G24" i="1"/>
  <c r="G103" i="1"/>
  <c r="G75" i="1"/>
  <c r="G76" i="1"/>
  <c r="G166" i="1"/>
  <c r="G138" i="1"/>
  <c r="G52" i="1"/>
  <c r="G140" i="1"/>
  <c r="G23" i="1"/>
  <c r="G117" i="1"/>
  <c r="G89" i="1"/>
  <c r="G137" i="1"/>
  <c r="G73" i="1"/>
  <c r="G184" i="1"/>
  <c r="G170" i="1"/>
  <c r="G156" i="1"/>
  <c r="G84" i="1"/>
  <c r="G70" i="1"/>
  <c r="G56" i="1"/>
  <c r="G42" i="1"/>
  <c r="G28" i="1"/>
  <c r="G91" i="1"/>
  <c r="G149" i="1"/>
  <c r="G135" i="1"/>
  <c r="G121" i="1"/>
  <c r="G107" i="1"/>
  <c r="G21" i="1"/>
  <c r="Y21" i="1"/>
  <c r="Y52" i="1"/>
  <c r="Y37" i="1"/>
  <c r="F80" i="1"/>
  <c r="F158" i="1"/>
  <c r="F161" i="1" s="1"/>
  <c r="F32" i="1"/>
  <c r="F64" i="1"/>
  <c r="F79" i="1"/>
  <c r="F96" i="1"/>
  <c r="Y85" i="1"/>
  <c r="Y100" i="1"/>
  <c r="F126" i="1"/>
  <c r="F129" i="1" s="1"/>
  <c r="F176" i="1"/>
  <c r="Y69" i="1"/>
  <c r="F128" i="1"/>
  <c r="Y180" i="1"/>
  <c r="Y149" i="1"/>
  <c r="E161" i="1"/>
  <c r="F31" i="1"/>
  <c r="F11" i="1"/>
  <c r="F46" i="1"/>
  <c r="F49" i="1" s="1"/>
  <c r="Y84" i="1"/>
  <c r="F95" i="1"/>
  <c r="F160" i="1"/>
  <c r="F159" i="1"/>
  <c r="Y164" i="1"/>
  <c r="E145" i="1"/>
  <c r="H1" i="1"/>
  <c r="Z163" i="1"/>
  <c r="Z115" i="1"/>
  <c r="Z3" i="1"/>
  <c r="Z179" i="1"/>
  <c r="Z147" i="1"/>
  <c r="Z131" i="1"/>
  <c r="Z99" i="1"/>
  <c r="Z83" i="1"/>
  <c r="Z67" i="1"/>
  <c r="Z51" i="1"/>
  <c r="Z19" i="1"/>
  <c r="Z35" i="1"/>
  <c r="Y20" i="1"/>
  <c r="F48" i="1"/>
  <c r="F47" i="1"/>
  <c r="Y53" i="1"/>
  <c r="Y68" i="1"/>
  <c r="F94" i="1"/>
  <c r="F97" i="1" s="1"/>
  <c r="Y101" i="1"/>
  <c r="F110" i="1"/>
  <c r="F113" i="1" s="1"/>
  <c r="F111" i="1"/>
  <c r="Y117" i="1"/>
  <c r="F143" i="1"/>
  <c r="F142" i="1"/>
  <c r="F145" i="1" s="1"/>
  <c r="F175" i="1"/>
  <c r="F190" i="1"/>
  <c r="F193" i="1" s="1"/>
  <c r="Y181" i="1"/>
  <c r="F78" i="1"/>
  <c r="F81" i="1" s="1"/>
  <c r="Y133" i="1"/>
  <c r="E177" i="1"/>
  <c r="E193" i="1"/>
  <c r="F30" i="1"/>
  <c r="F33" i="1" s="1"/>
  <c r="Y36" i="1"/>
  <c r="F62" i="1"/>
  <c r="F65" i="1" s="1"/>
  <c r="F63" i="1"/>
  <c r="F112" i="1"/>
  <c r="F127" i="1"/>
  <c r="F144" i="1"/>
  <c r="Y165" i="1"/>
  <c r="F174" i="1"/>
  <c r="F177" i="1" s="1"/>
  <c r="F192" i="1"/>
  <c r="F191" i="1"/>
  <c r="H106" i="1" a="1"/>
  <c r="H70" i="1" a="1"/>
  <c r="H133" i="1" a="1"/>
  <c r="H182" i="1" a="1"/>
  <c r="H75" i="1" a="1"/>
  <c r="H150" i="1" a="1"/>
  <c r="H166" i="1" a="1"/>
  <c r="H119" i="1" a="1"/>
  <c r="H55" i="1" a="1"/>
  <c r="H41" i="1" a="1"/>
  <c r="H27" i="1" a="1"/>
  <c r="H117" i="1" a="1"/>
  <c r="H85" i="1" a="1"/>
  <c r="H91" i="1" a="1"/>
  <c r="H124" i="1" a="1"/>
  <c r="H164" i="1" a="1"/>
  <c r="H74" i="1" a="1"/>
  <c r="H92" i="1" a="1"/>
  <c r="H39" i="1" a="1"/>
  <c r="H103" i="1" a="1"/>
  <c r="H132" i="1" a="1"/>
  <c r="H184" i="1" a="1"/>
  <c r="H43" i="1" a="1"/>
  <c r="H186" i="1" a="1"/>
  <c r="H118" i="1" a="1"/>
  <c r="H60" i="1" a="1"/>
  <c r="H148" i="1" a="1"/>
  <c r="H87" i="1" a="1"/>
  <c r="H152" i="1" a="1"/>
  <c r="H72" i="1" a="1"/>
  <c r="H57" i="1" a="1"/>
  <c r="H154" i="1" a="1"/>
  <c r="H153" i="1" a="1"/>
  <c r="H185" i="1" a="1"/>
  <c r="H36" i="1" a="1"/>
  <c r="H22" i="1" a="1"/>
  <c r="H181" i="1" a="1"/>
  <c r="H68" i="1" a="1"/>
  <c r="H165" i="1" a="1"/>
  <c r="H69" i="1" a="1"/>
  <c r="H167" i="1" a="1"/>
  <c r="H149" i="1" a="1"/>
  <c r="H90" i="1" a="1"/>
  <c r="H26" i="1" a="1"/>
  <c r="H88" i="1" a="1"/>
  <c r="H102" i="1" a="1"/>
  <c r="H104" i="1" a="1"/>
  <c r="H44" i="1" a="1"/>
  <c r="H151" i="1" a="1"/>
  <c r="H24" i="1" a="1"/>
  <c r="H172" i="1" a="1"/>
  <c r="H137" i="1" a="1"/>
  <c r="H101" i="1" a="1"/>
  <c r="H56" i="1" a="1"/>
  <c r="H37" i="1" a="1"/>
  <c r="H28" i="1" a="1"/>
  <c r="H40" i="1" a="1"/>
  <c r="H120" i="1" a="1"/>
  <c r="H171" i="1" a="1"/>
  <c r="H180" i="1" a="1"/>
  <c r="H169" i="1" a="1"/>
  <c r="H140" i="1" a="1"/>
  <c r="H108" i="1" a="1"/>
  <c r="H170" i="1" a="1"/>
  <c r="H59" i="1" a="1"/>
  <c r="H38" i="1" a="1"/>
  <c r="H139" i="1" a="1"/>
  <c r="H71" i="1" a="1"/>
  <c r="H187" i="1" a="1"/>
  <c r="H76" i="1" a="1"/>
  <c r="H123" i="1" a="1"/>
  <c r="H89" i="1" a="1"/>
  <c r="H105" i="1" a="1"/>
  <c r="H52" i="1" a="1"/>
  <c r="H20" i="1" a="1"/>
  <c r="H155" i="1" a="1"/>
  <c r="H138" i="1" a="1"/>
  <c r="H116" i="1" a="1"/>
  <c r="H53" i="1" a="1"/>
  <c r="H134" i="1" a="1"/>
  <c r="H168" i="1" a="1"/>
  <c r="H121" i="1" a="1"/>
  <c r="H136" i="1" a="1"/>
  <c r="H25" i="1" a="1"/>
  <c r="H86" i="1" a="1"/>
  <c r="H84" i="1" a="1"/>
  <c r="H58" i="1" a="1"/>
  <c r="H188" i="1" a="1"/>
  <c r="H54" i="1" a="1"/>
  <c r="H183" i="1" a="1"/>
  <c r="H156" i="1" a="1"/>
  <c r="H73" i="1" a="1"/>
  <c r="H135" i="1" a="1"/>
  <c r="H122" i="1" a="1"/>
  <c r="H107" i="1" a="1"/>
  <c r="H23" i="1" a="1"/>
  <c r="H42" i="1" a="1"/>
  <c r="H21" i="1" a="1"/>
  <c r="H100" i="1" a="1"/>
  <c r="Z149" i="1" l="1"/>
  <c r="H187" i="1"/>
  <c r="H183" i="1"/>
  <c r="H186" i="1"/>
  <c r="H182" i="1"/>
  <c r="H169" i="1"/>
  <c r="H165" i="1"/>
  <c r="H164" i="1"/>
  <c r="H168" i="1"/>
  <c r="H172" i="1"/>
  <c r="H154" i="1"/>
  <c r="H150" i="1"/>
  <c r="H123" i="1"/>
  <c r="H119" i="1"/>
  <c r="H122" i="1"/>
  <c r="H118" i="1"/>
  <c r="H108" i="1"/>
  <c r="H104" i="1"/>
  <c r="H100" i="1"/>
  <c r="H105" i="1"/>
  <c r="H101" i="1"/>
  <c r="H90" i="1"/>
  <c r="H86" i="1"/>
  <c r="H59" i="1"/>
  <c r="H55" i="1"/>
  <c r="H58" i="1"/>
  <c r="H54" i="1"/>
  <c r="H37" i="1"/>
  <c r="H44" i="1"/>
  <c r="H40" i="1"/>
  <c r="H36" i="1"/>
  <c r="H41" i="1"/>
  <c r="H26" i="1"/>
  <c r="H22" i="1"/>
  <c r="H136" i="1"/>
  <c r="H151" i="1"/>
  <c r="H188" i="1"/>
  <c r="H116" i="1"/>
  <c r="H102" i="1"/>
  <c r="H88" i="1"/>
  <c r="H74" i="1"/>
  <c r="H60" i="1"/>
  <c r="H72" i="1"/>
  <c r="H69" i="1"/>
  <c r="H181" i="1"/>
  <c r="H167" i="1"/>
  <c r="H153" i="1"/>
  <c r="H139" i="1"/>
  <c r="H53" i="1"/>
  <c r="H39" i="1"/>
  <c r="H25" i="1"/>
  <c r="H68" i="1"/>
  <c r="H87" i="1"/>
  <c r="H27" i="1"/>
  <c r="H148" i="1"/>
  <c r="H134" i="1"/>
  <c r="H120" i="1"/>
  <c r="H106" i="1"/>
  <c r="H92" i="1"/>
  <c r="H20" i="1"/>
  <c r="H132" i="1"/>
  <c r="H155" i="1"/>
  <c r="H185" i="1"/>
  <c r="H171" i="1"/>
  <c r="H85" i="1"/>
  <c r="H71" i="1"/>
  <c r="H57" i="1"/>
  <c r="H43" i="1"/>
  <c r="H133" i="1"/>
  <c r="H180" i="1"/>
  <c r="H152" i="1"/>
  <c r="H124" i="1"/>
  <c r="H38" i="1"/>
  <c r="H24" i="1"/>
  <c r="H103" i="1"/>
  <c r="H75" i="1"/>
  <c r="H76" i="1"/>
  <c r="H166" i="1"/>
  <c r="H138" i="1"/>
  <c r="H52" i="1"/>
  <c r="H140" i="1"/>
  <c r="H23" i="1"/>
  <c r="H117" i="1"/>
  <c r="H89" i="1"/>
  <c r="H137" i="1"/>
  <c r="H73" i="1"/>
  <c r="H184" i="1"/>
  <c r="H170" i="1"/>
  <c r="H156" i="1"/>
  <c r="H84" i="1"/>
  <c r="H70" i="1"/>
  <c r="H56" i="1"/>
  <c r="H42" i="1"/>
  <c r="H28" i="1"/>
  <c r="H91" i="1"/>
  <c r="H149" i="1"/>
  <c r="H135" i="1"/>
  <c r="H121" i="1"/>
  <c r="H107" i="1"/>
  <c r="H21" i="1"/>
  <c r="G79" i="1"/>
  <c r="Z132" i="1"/>
  <c r="G46" i="1"/>
  <c r="G49" i="1" s="1"/>
  <c r="Z52" i="1"/>
  <c r="Z84" i="1"/>
  <c r="Z37" i="1"/>
  <c r="Z20" i="1"/>
  <c r="Z69" i="1"/>
  <c r="G96" i="1"/>
  <c r="G112" i="1"/>
  <c r="G111" i="1"/>
  <c r="Z116" i="1"/>
  <c r="Z164" i="1"/>
  <c r="Z101" i="1"/>
  <c r="G31" i="1"/>
  <c r="G47" i="1"/>
  <c r="Z68" i="1"/>
  <c r="G95" i="1"/>
  <c r="Z117" i="1"/>
  <c r="G160" i="1"/>
  <c r="G174" i="1"/>
  <c r="Z181" i="1"/>
  <c r="Z21" i="1"/>
  <c r="G48" i="1"/>
  <c r="G62" i="1"/>
  <c r="G65" i="1" s="1"/>
  <c r="Z100" i="1"/>
  <c r="G110" i="1"/>
  <c r="G113" i="1" s="1"/>
  <c r="G126" i="1"/>
  <c r="G129" i="1" s="1"/>
  <c r="Z133" i="1"/>
  <c r="Z148" i="1"/>
  <c r="Z165" i="1"/>
  <c r="G176" i="1"/>
  <c r="G190" i="1"/>
  <c r="G193" i="1" s="1"/>
  <c r="G32" i="1"/>
  <c r="G63" i="1"/>
  <c r="G80" i="1"/>
  <c r="G144" i="1"/>
  <c r="G158" i="1"/>
  <c r="Z180" i="1"/>
  <c r="I1" i="1"/>
  <c r="AA179" i="1"/>
  <c r="AA163" i="1"/>
  <c r="AA147" i="1"/>
  <c r="AA131" i="1"/>
  <c r="AA115" i="1"/>
  <c r="AA99" i="1"/>
  <c r="AA83" i="1"/>
  <c r="AA67" i="1"/>
  <c r="AA51" i="1"/>
  <c r="AA35" i="1"/>
  <c r="AA19" i="1"/>
  <c r="AA3" i="1"/>
  <c r="G11" i="1"/>
  <c r="G30" i="1"/>
  <c r="G33" i="1" s="1"/>
  <c r="Z36" i="1"/>
  <c r="Z53" i="1"/>
  <c r="G64" i="1"/>
  <c r="G78" i="1"/>
  <c r="G81" i="1" s="1"/>
  <c r="Z85" i="1"/>
  <c r="G94" i="1"/>
  <c r="G97" i="1" s="1"/>
  <c r="G127" i="1"/>
  <c r="G128" i="1"/>
  <c r="G142" i="1"/>
  <c r="G145" i="1" s="1"/>
  <c r="G143" i="1"/>
  <c r="G159" i="1"/>
  <c r="G175" i="1"/>
  <c r="G191" i="1"/>
  <c r="G192" i="1"/>
  <c r="I107" i="1" a="1"/>
  <c r="I136" i="1" a="1"/>
  <c r="I151" i="1" a="1"/>
  <c r="I167" i="1" a="1"/>
  <c r="I140" i="1" a="1"/>
  <c r="I105" i="1" a="1"/>
  <c r="I119" i="1" a="1"/>
  <c r="I102" i="1" a="1"/>
  <c r="I139" i="1" a="1"/>
  <c r="I22" i="1" a="1"/>
  <c r="I87" i="1" a="1"/>
  <c r="I104" i="1" a="1"/>
  <c r="I153" i="1" a="1"/>
  <c r="I43" i="1" a="1"/>
  <c r="I106" i="1" a="1"/>
  <c r="I42" i="1" a="1"/>
  <c r="I37" i="1" a="1"/>
  <c r="I36" i="1" a="1"/>
  <c r="I183" i="1" a="1"/>
  <c r="I72" i="1" a="1"/>
  <c r="I134" i="1" a="1"/>
  <c r="I27" i="1" a="1"/>
  <c r="I156" i="1" a="1"/>
  <c r="I59" i="1" a="1"/>
  <c r="I41" i="1" a="1"/>
  <c r="I118" i="1" a="1"/>
  <c r="I152" i="1" a="1"/>
  <c r="I23" i="1" a="1"/>
  <c r="I124" i="1" a="1"/>
  <c r="I123" i="1" a="1"/>
  <c r="I55" i="1" a="1"/>
  <c r="I52" i="1" a="1"/>
  <c r="I103" i="1" a="1"/>
  <c r="I73" i="1" a="1"/>
  <c r="I120" i="1" a="1"/>
  <c r="I188" i="1" a="1"/>
  <c r="I25" i="1" a="1"/>
  <c r="I89" i="1" a="1"/>
  <c r="I155" i="1" a="1"/>
  <c r="I135" i="1" a="1"/>
  <c r="I26" i="1" a="1"/>
  <c r="I148" i="1" a="1"/>
  <c r="I56" i="1" a="1"/>
  <c r="I137" i="1" a="1"/>
  <c r="I69" i="1" a="1"/>
  <c r="I21" i="1" a="1"/>
  <c r="I169" i="1" a="1"/>
  <c r="I133" i="1" a="1"/>
  <c r="I149" i="1" a="1"/>
  <c r="I172" i="1" a="1"/>
  <c r="I68" i="1" a="1"/>
  <c r="I117" i="1" a="1"/>
  <c r="I108" i="1" a="1"/>
  <c r="I28" i="1" a="1"/>
  <c r="I44" i="1" a="1"/>
  <c r="I85" i="1" a="1"/>
  <c r="I170" i="1" a="1"/>
  <c r="I184" i="1" a="1"/>
  <c r="I86" i="1" a="1"/>
  <c r="I121" i="1" a="1"/>
  <c r="I101" i="1" a="1"/>
  <c r="I100" i="1" a="1"/>
  <c r="I91" i="1" a="1"/>
  <c r="I40" i="1" a="1"/>
  <c r="I58" i="1" a="1"/>
  <c r="I60" i="1" a="1"/>
  <c r="I76" i="1" a="1"/>
  <c r="I122" i="1" a="1"/>
  <c r="I164" i="1" a="1"/>
  <c r="I70" i="1" a="1"/>
  <c r="I54" i="1" a="1"/>
  <c r="I150" i="1" a="1"/>
  <c r="I116" i="1" a="1"/>
  <c r="I38" i="1" a="1"/>
  <c r="I165" i="1" a="1"/>
  <c r="I187" i="1" a="1"/>
  <c r="I57" i="1" a="1"/>
  <c r="I182" i="1" a="1"/>
  <c r="I166" i="1" a="1"/>
  <c r="I53" i="1" a="1"/>
  <c r="I171" i="1" a="1"/>
  <c r="I168" i="1" a="1"/>
  <c r="I186" i="1" a="1"/>
  <c r="I138" i="1" a="1"/>
  <c r="I84" i="1" a="1"/>
  <c r="I132" i="1" a="1"/>
  <c r="I39" i="1" a="1"/>
  <c r="I154" i="1" a="1"/>
  <c r="I90" i="1" a="1"/>
  <c r="I75" i="1" a="1"/>
  <c r="I88" i="1" a="1"/>
  <c r="I71" i="1" a="1"/>
  <c r="I185" i="1" a="1"/>
  <c r="I24" i="1" a="1"/>
  <c r="I181" i="1" a="1"/>
  <c r="I20" i="1" a="1"/>
  <c r="I92" i="1" a="1"/>
  <c r="I180" i="1" a="1"/>
  <c r="I74" i="1" a="1"/>
  <c r="I186" i="1" l="1"/>
  <c r="I182" i="1"/>
  <c r="I187" i="1"/>
  <c r="I183" i="1"/>
  <c r="I172" i="1"/>
  <c r="I168" i="1"/>
  <c r="I164" i="1"/>
  <c r="I165" i="1"/>
  <c r="I169" i="1"/>
  <c r="I154" i="1"/>
  <c r="I150" i="1"/>
  <c r="I122" i="1"/>
  <c r="I118" i="1"/>
  <c r="I123" i="1"/>
  <c r="I119" i="1"/>
  <c r="I105" i="1"/>
  <c r="I101" i="1"/>
  <c r="I108" i="1"/>
  <c r="I104" i="1"/>
  <c r="I100" i="1"/>
  <c r="I90" i="1"/>
  <c r="I86" i="1"/>
  <c r="I58" i="1"/>
  <c r="I59" i="1"/>
  <c r="I55" i="1"/>
  <c r="I54" i="1"/>
  <c r="I41" i="1"/>
  <c r="I37" i="1"/>
  <c r="I44" i="1"/>
  <c r="I40" i="1"/>
  <c r="I36" i="1"/>
  <c r="I26" i="1"/>
  <c r="I22" i="1"/>
  <c r="I136" i="1"/>
  <c r="I151" i="1"/>
  <c r="I188" i="1"/>
  <c r="I116" i="1"/>
  <c r="I102" i="1"/>
  <c r="I88" i="1"/>
  <c r="I74" i="1"/>
  <c r="I60" i="1"/>
  <c r="I72" i="1"/>
  <c r="I69" i="1"/>
  <c r="I181" i="1"/>
  <c r="I167" i="1"/>
  <c r="I153" i="1"/>
  <c r="I139" i="1"/>
  <c r="I53" i="1"/>
  <c r="I39" i="1"/>
  <c r="I25" i="1"/>
  <c r="I68" i="1"/>
  <c r="I87" i="1"/>
  <c r="I27" i="1"/>
  <c r="I148" i="1"/>
  <c r="I134" i="1"/>
  <c r="I120" i="1"/>
  <c r="I106" i="1"/>
  <c r="I92" i="1"/>
  <c r="I20" i="1"/>
  <c r="I132" i="1"/>
  <c r="I155" i="1"/>
  <c r="I185" i="1"/>
  <c r="I171" i="1"/>
  <c r="I85" i="1"/>
  <c r="I71" i="1"/>
  <c r="I57" i="1"/>
  <c r="I43" i="1"/>
  <c r="I133" i="1"/>
  <c r="I180" i="1"/>
  <c r="I152" i="1"/>
  <c r="I124" i="1"/>
  <c r="I38" i="1"/>
  <c r="I24" i="1"/>
  <c r="I103" i="1"/>
  <c r="I75" i="1"/>
  <c r="I76" i="1"/>
  <c r="I166" i="1"/>
  <c r="I138" i="1"/>
  <c r="I52" i="1"/>
  <c r="I140" i="1"/>
  <c r="I23" i="1"/>
  <c r="I117" i="1"/>
  <c r="I89" i="1"/>
  <c r="I137" i="1"/>
  <c r="I73" i="1"/>
  <c r="I184" i="1"/>
  <c r="I170" i="1"/>
  <c r="I156" i="1"/>
  <c r="I84" i="1"/>
  <c r="I70" i="1"/>
  <c r="I56" i="1"/>
  <c r="I42" i="1"/>
  <c r="I28" i="1"/>
  <c r="I91" i="1"/>
  <c r="I149" i="1"/>
  <c r="I135" i="1"/>
  <c r="I121" i="1"/>
  <c r="I107" i="1"/>
  <c r="I21" i="1"/>
  <c r="AA100" i="1"/>
  <c r="H30" i="1"/>
  <c r="H33" i="1" s="1"/>
  <c r="AA21" i="1"/>
  <c r="AA37" i="1"/>
  <c r="H80" i="1"/>
  <c r="H95" i="1"/>
  <c r="H112" i="1"/>
  <c r="H142" i="1"/>
  <c r="H145" i="1" s="1"/>
  <c r="AA53" i="1"/>
  <c r="H62" i="1"/>
  <c r="H65" i="1" s="1"/>
  <c r="H78" i="1"/>
  <c r="H81" i="1" s="1"/>
  <c r="H94" i="1"/>
  <c r="H97" i="1" s="1"/>
  <c r="AA85" i="1"/>
  <c r="H111" i="1"/>
  <c r="H110" i="1"/>
  <c r="H113" i="1" s="1"/>
  <c r="AA116" i="1"/>
  <c r="AA180" i="1"/>
  <c r="AA68" i="1"/>
  <c r="H192" i="1"/>
  <c r="AA181" i="1"/>
  <c r="H64" i="1"/>
  <c r="AA133" i="1"/>
  <c r="H158" i="1"/>
  <c r="H161" i="1" s="1"/>
  <c r="H159" i="1"/>
  <c r="AA165" i="1"/>
  <c r="J1" i="1"/>
  <c r="AB179" i="1"/>
  <c r="AB163" i="1"/>
  <c r="AB147" i="1"/>
  <c r="AB131" i="1"/>
  <c r="AB115" i="1"/>
  <c r="AB99" i="1"/>
  <c r="AB83" i="1"/>
  <c r="AB67" i="1"/>
  <c r="AB51" i="1"/>
  <c r="AB35" i="1"/>
  <c r="AB19" i="1"/>
  <c r="AB3" i="1"/>
  <c r="H48" i="1"/>
  <c r="H47" i="1"/>
  <c r="AA52" i="1"/>
  <c r="AA101" i="1"/>
  <c r="AA117" i="1"/>
  <c r="H144" i="1"/>
  <c r="AA148" i="1"/>
  <c r="H174" i="1"/>
  <c r="H177" i="1" s="1"/>
  <c r="H175" i="1"/>
  <c r="H31" i="1"/>
  <c r="H11" i="1"/>
  <c r="H79" i="1"/>
  <c r="H143" i="1"/>
  <c r="AA149" i="1"/>
  <c r="AA164" i="1"/>
  <c r="H46" i="1"/>
  <c r="H49" i="1" s="1"/>
  <c r="H96" i="1"/>
  <c r="G161" i="1"/>
  <c r="G177" i="1"/>
  <c r="AA20" i="1"/>
  <c r="H32" i="1"/>
  <c r="AA36" i="1"/>
  <c r="H63" i="1"/>
  <c r="AA69" i="1"/>
  <c r="AA84" i="1"/>
  <c r="H128" i="1"/>
  <c r="H126" i="1"/>
  <c r="H129" i="1" s="1"/>
  <c r="H127" i="1"/>
  <c r="AA132" i="1"/>
  <c r="H160" i="1"/>
  <c r="H176" i="1"/>
  <c r="H190" i="1"/>
  <c r="H191" i="1"/>
  <c r="J106" i="1" a="1"/>
  <c r="J70" i="1" a="1"/>
  <c r="J85" i="1" a="1"/>
  <c r="J57" i="1" a="1"/>
  <c r="J68" i="1" a="1"/>
  <c r="J152" i="1" a="1"/>
  <c r="J180" i="1" a="1"/>
  <c r="J169" i="1" a="1"/>
  <c r="J76" i="1" a="1"/>
  <c r="J72" i="1" a="1"/>
  <c r="J139" i="1" a="1"/>
  <c r="J41" i="1" a="1"/>
  <c r="J22" i="1" a="1"/>
  <c r="J120" i="1" a="1"/>
  <c r="J44" i="1" a="1"/>
  <c r="J118" i="1" a="1"/>
  <c r="J58" i="1" a="1"/>
  <c r="J166" i="1" a="1"/>
  <c r="J137" i="1" a="1"/>
  <c r="J124" i="1" a="1"/>
  <c r="J122" i="1" a="1"/>
  <c r="J75" i="1" a="1"/>
  <c r="J107" i="1" a="1"/>
  <c r="J186" i="1" a="1"/>
  <c r="J25" i="1" a="1"/>
  <c r="J151" i="1" a="1"/>
  <c r="J184" i="1" a="1"/>
  <c r="J149" i="1" a="1"/>
  <c r="J121" i="1" a="1"/>
  <c r="J172" i="1" a="1"/>
  <c r="J69" i="1" a="1"/>
  <c r="J87" i="1" a="1"/>
  <c r="J39" i="1" a="1"/>
  <c r="J170" i="1" a="1"/>
  <c r="J89" i="1" a="1"/>
  <c r="J104" i="1" a="1"/>
  <c r="J165" i="1" a="1"/>
  <c r="J136" i="1" a="1"/>
  <c r="J52" i="1" a="1"/>
  <c r="J103" i="1" a="1"/>
  <c r="J90" i="1" a="1"/>
  <c r="J117" i="1" a="1"/>
  <c r="J100" i="1" a="1"/>
  <c r="J108" i="1" a="1"/>
  <c r="J134" i="1" a="1"/>
  <c r="J24" i="1" a="1"/>
  <c r="J164" i="1" a="1"/>
  <c r="J140" i="1" a="1"/>
  <c r="J105" i="1" a="1"/>
  <c r="J43" i="1" a="1"/>
  <c r="J182" i="1" a="1"/>
  <c r="J73" i="1" a="1"/>
  <c r="J86" i="1" a="1"/>
  <c r="J42" i="1" a="1"/>
  <c r="J123" i="1" a="1"/>
  <c r="J171" i="1" a="1"/>
  <c r="J185" i="1" a="1"/>
  <c r="J71" i="1" a="1"/>
  <c r="J38" i="1" a="1"/>
  <c r="J20" i="1" a="1"/>
  <c r="J132" i="1" a="1"/>
  <c r="J74" i="1" a="1"/>
  <c r="J28" i="1" a="1"/>
  <c r="J92" i="1" a="1"/>
  <c r="J150" i="1" a="1"/>
  <c r="J138" i="1" a="1"/>
  <c r="J55" i="1" a="1"/>
  <c r="J36" i="1" a="1"/>
  <c r="J188" i="1" a="1"/>
  <c r="J59" i="1" a="1"/>
  <c r="J60" i="1" a="1"/>
  <c r="J153" i="1" a="1"/>
  <c r="J53" i="1" a="1"/>
  <c r="J21" i="1" a="1"/>
  <c r="J102" i="1" a="1"/>
  <c r="J27" i="1" a="1"/>
  <c r="J181" i="1" a="1"/>
  <c r="J37" i="1" a="1"/>
  <c r="J187" i="1" a="1"/>
  <c r="J148" i="1" a="1"/>
  <c r="J101" i="1" a="1"/>
  <c r="J167" i="1" a="1"/>
  <c r="J88" i="1" a="1"/>
  <c r="J154" i="1" a="1"/>
  <c r="J183" i="1" a="1"/>
  <c r="J84" i="1" a="1"/>
  <c r="J54" i="1" a="1"/>
  <c r="J135" i="1" a="1"/>
  <c r="J26" i="1" a="1"/>
  <c r="J116" i="1" a="1"/>
  <c r="J40" i="1" a="1"/>
  <c r="J91" i="1" a="1"/>
  <c r="J23" i="1" a="1"/>
  <c r="J56" i="1" a="1"/>
  <c r="J156" i="1" a="1"/>
  <c r="J119" i="1" a="1"/>
  <c r="J168" i="1" a="1"/>
  <c r="J155" i="1" a="1"/>
  <c r="J133" i="1" a="1"/>
  <c r="J187" i="1" l="1"/>
  <c r="J183" i="1"/>
  <c r="J182" i="1"/>
  <c r="J186" i="1"/>
  <c r="J169" i="1"/>
  <c r="J165" i="1"/>
  <c r="J168" i="1"/>
  <c r="J172" i="1"/>
  <c r="J164" i="1"/>
  <c r="J150" i="1"/>
  <c r="J154" i="1"/>
  <c r="J123" i="1"/>
  <c r="J119" i="1"/>
  <c r="J122" i="1"/>
  <c r="J118" i="1"/>
  <c r="J105" i="1"/>
  <c r="J101" i="1"/>
  <c r="J108" i="1"/>
  <c r="J104" i="1"/>
  <c r="J100" i="1"/>
  <c r="J86" i="1"/>
  <c r="J90" i="1"/>
  <c r="J59" i="1"/>
  <c r="J55" i="1"/>
  <c r="J54" i="1"/>
  <c r="J58" i="1"/>
  <c r="J44" i="1"/>
  <c r="J40" i="1"/>
  <c r="J36" i="1"/>
  <c r="J41" i="1"/>
  <c r="J37" i="1"/>
  <c r="J26" i="1"/>
  <c r="J22" i="1"/>
  <c r="J136" i="1"/>
  <c r="J151" i="1"/>
  <c r="J188" i="1"/>
  <c r="J116" i="1"/>
  <c r="J102" i="1"/>
  <c r="J88" i="1"/>
  <c r="J74" i="1"/>
  <c r="J60" i="1"/>
  <c r="J72" i="1"/>
  <c r="J69" i="1"/>
  <c r="J181" i="1"/>
  <c r="J167" i="1"/>
  <c r="J153" i="1"/>
  <c r="J139" i="1"/>
  <c r="J53" i="1"/>
  <c r="J39" i="1"/>
  <c r="J25" i="1"/>
  <c r="J68" i="1"/>
  <c r="J87" i="1"/>
  <c r="J27" i="1"/>
  <c r="J148" i="1"/>
  <c r="J134" i="1"/>
  <c r="J120" i="1"/>
  <c r="J106" i="1"/>
  <c r="J92" i="1"/>
  <c r="J20" i="1"/>
  <c r="J132" i="1"/>
  <c r="J155" i="1"/>
  <c r="J185" i="1"/>
  <c r="J171" i="1"/>
  <c r="J85" i="1"/>
  <c r="J71" i="1"/>
  <c r="J57" i="1"/>
  <c r="J43" i="1"/>
  <c r="J133" i="1"/>
  <c r="J180" i="1"/>
  <c r="J152" i="1"/>
  <c r="J124" i="1"/>
  <c r="J38" i="1"/>
  <c r="J24" i="1"/>
  <c r="J103" i="1"/>
  <c r="J75" i="1"/>
  <c r="J76" i="1"/>
  <c r="J166" i="1"/>
  <c r="J138" i="1"/>
  <c r="J52" i="1"/>
  <c r="J140" i="1"/>
  <c r="J23" i="1"/>
  <c r="J117" i="1"/>
  <c r="J89" i="1"/>
  <c r="J137" i="1"/>
  <c r="J73" i="1"/>
  <c r="J184" i="1"/>
  <c r="J170" i="1"/>
  <c r="J156" i="1"/>
  <c r="J84" i="1"/>
  <c r="J70" i="1"/>
  <c r="J56" i="1"/>
  <c r="J42" i="1"/>
  <c r="J28" i="1"/>
  <c r="J91" i="1"/>
  <c r="J149" i="1"/>
  <c r="J135" i="1"/>
  <c r="J121" i="1"/>
  <c r="J107" i="1"/>
  <c r="J21" i="1"/>
  <c r="AB117" i="1"/>
  <c r="I46" i="1"/>
  <c r="I49" i="1" s="1"/>
  <c r="I95" i="1"/>
  <c r="AB100" i="1"/>
  <c r="I127" i="1"/>
  <c r="AB148" i="1"/>
  <c r="AB165" i="1"/>
  <c r="AB37" i="1"/>
  <c r="AB69" i="1"/>
  <c r="AB85" i="1"/>
  <c r="I94" i="1"/>
  <c r="I97" i="1" s="1"/>
  <c r="I112" i="1"/>
  <c r="I111" i="1"/>
  <c r="I159" i="1"/>
  <c r="AB52" i="1"/>
  <c r="I110" i="1"/>
  <c r="I113" i="1" s="1"/>
  <c r="AB116" i="1"/>
  <c r="H193" i="1"/>
  <c r="I30" i="1"/>
  <c r="I33" i="1" s="1"/>
  <c r="I32" i="1"/>
  <c r="I47" i="1"/>
  <c r="AB21" i="1"/>
  <c r="I48" i="1"/>
  <c r="AB53" i="1"/>
  <c r="I62" i="1"/>
  <c r="I65" i="1" s="1"/>
  <c r="AB68" i="1"/>
  <c r="AB84" i="1"/>
  <c r="I126" i="1"/>
  <c r="I129" i="1" s="1"/>
  <c r="AB133" i="1"/>
  <c r="AB164" i="1"/>
  <c r="I175" i="1"/>
  <c r="I176" i="1"/>
  <c r="I190" i="1"/>
  <c r="I193" i="1" s="1"/>
  <c r="I80" i="1"/>
  <c r="I144" i="1"/>
  <c r="I160" i="1"/>
  <c r="AB180" i="1"/>
  <c r="K1" i="1"/>
  <c r="AC3" i="1"/>
  <c r="AC179" i="1"/>
  <c r="AC163" i="1"/>
  <c r="AC147" i="1"/>
  <c r="AC131" i="1"/>
  <c r="AC115" i="1"/>
  <c r="AC99" i="1"/>
  <c r="AC83" i="1"/>
  <c r="AC67" i="1"/>
  <c r="AC51" i="1"/>
  <c r="AC35" i="1"/>
  <c r="AC19" i="1"/>
  <c r="I79" i="1"/>
  <c r="I96" i="1"/>
  <c r="AB132" i="1"/>
  <c r="I174" i="1"/>
  <c r="I191" i="1"/>
  <c r="AB20" i="1"/>
  <c r="I11" i="1"/>
  <c r="I31" i="1"/>
  <c r="AB36" i="1"/>
  <c r="I63" i="1"/>
  <c r="I64" i="1"/>
  <c r="I78" i="1"/>
  <c r="I81" i="1" s="1"/>
  <c r="AB101" i="1"/>
  <c r="I128" i="1"/>
  <c r="I143" i="1"/>
  <c r="I142" i="1"/>
  <c r="AB149" i="1"/>
  <c r="I158" i="1"/>
  <c r="AB181" i="1"/>
  <c r="I192" i="1"/>
  <c r="K188" i="1" a="1"/>
  <c r="K43" i="1" a="1"/>
  <c r="K70" i="1" a="1"/>
  <c r="K154" i="1" a="1"/>
  <c r="K100" i="1" a="1"/>
  <c r="K116" i="1" a="1"/>
  <c r="K104" i="1" a="1"/>
  <c r="K58" i="1" a="1"/>
  <c r="K55" i="1" a="1"/>
  <c r="K165" i="1" a="1"/>
  <c r="K132" i="1" a="1"/>
  <c r="K88" i="1" a="1"/>
  <c r="K121" i="1" a="1"/>
  <c r="K118" i="1" a="1"/>
  <c r="K25" i="1" a="1"/>
  <c r="K41" i="1" a="1"/>
  <c r="K120" i="1" a="1"/>
  <c r="K124" i="1" a="1"/>
  <c r="K123" i="1" a="1"/>
  <c r="K167" i="1" a="1"/>
  <c r="K122" i="1" a="1"/>
  <c r="K166" i="1" a="1"/>
  <c r="K119" i="1" a="1"/>
  <c r="K39" i="1" a="1"/>
  <c r="K73" i="1" a="1"/>
  <c r="K21" i="1" a="1"/>
  <c r="K182" i="1" a="1"/>
  <c r="K36" i="1" a="1"/>
  <c r="K135" i="1" a="1"/>
  <c r="K106" i="1" a="1"/>
  <c r="K151" i="1" a="1"/>
  <c r="K42" i="1" a="1"/>
  <c r="K138" i="1" a="1"/>
  <c r="K133" i="1" a="1"/>
  <c r="K183" i="1" a="1"/>
  <c r="K71" i="1" a="1"/>
  <c r="K85" i="1" a="1"/>
  <c r="K184" i="1" a="1"/>
  <c r="K24" i="1" a="1"/>
  <c r="K117" i="1" a="1"/>
  <c r="K26" i="1" a="1"/>
  <c r="K156" i="1" a="1"/>
  <c r="K90" i="1" a="1"/>
  <c r="K107" i="1" a="1"/>
  <c r="K102" i="1" a="1"/>
  <c r="K87" i="1" a="1"/>
  <c r="K89" i="1" a="1"/>
  <c r="K164" i="1" a="1"/>
  <c r="K136" i="1" a="1"/>
  <c r="K60" i="1" a="1"/>
  <c r="K84" i="1" a="1"/>
  <c r="K53" i="1" a="1"/>
  <c r="K171" i="1" a="1"/>
  <c r="K152" i="1" a="1"/>
  <c r="K22" i="1" a="1"/>
  <c r="K59" i="1" a="1"/>
  <c r="K75" i="1" a="1"/>
  <c r="K86" i="1" a="1"/>
  <c r="K105" i="1" a="1"/>
  <c r="K69" i="1" a="1"/>
  <c r="K57" i="1" a="1"/>
  <c r="K38" i="1" a="1"/>
  <c r="K169" i="1" a="1"/>
  <c r="K92" i="1" a="1"/>
  <c r="K185" i="1" a="1"/>
  <c r="K181" i="1" a="1"/>
  <c r="K72" i="1" a="1"/>
  <c r="K68" i="1" a="1"/>
  <c r="K28" i="1" a="1"/>
  <c r="K186" i="1" a="1"/>
  <c r="K137" i="1" a="1"/>
  <c r="K108" i="1" a="1"/>
  <c r="K139" i="1" a="1"/>
  <c r="K103" i="1" a="1"/>
  <c r="K20" i="1" a="1"/>
  <c r="K140" i="1" a="1"/>
  <c r="K187" i="1" a="1"/>
  <c r="K40" i="1" a="1"/>
  <c r="K101" i="1" a="1"/>
  <c r="K27" i="1" a="1"/>
  <c r="K155" i="1" a="1"/>
  <c r="K74" i="1" a="1"/>
  <c r="K180" i="1" a="1"/>
  <c r="K134" i="1" a="1"/>
  <c r="K150" i="1" a="1"/>
  <c r="K56" i="1" a="1"/>
  <c r="K44" i="1" a="1"/>
  <c r="K148" i="1" a="1"/>
  <c r="K153" i="1" a="1"/>
  <c r="K52" i="1" a="1"/>
  <c r="K23" i="1" a="1"/>
  <c r="K149" i="1" a="1"/>
  <c r="K172" i="1" a="1"/>
  <c r="K37" i="1" a="1"/>
  <c r="K54" i="1" a="1"/>
  <c r="K91" i="1" a="1"/>
  <c r="K76" i="1" a="1"/>
  <c r="K170" i="1" a="1"/>
  <c r="K168" i="1" a="1"/>
  <c r="K186" i="1" l="1"/>
  <c r="K182" i="1"/>
  <c r="K187" i="1"/>
  <c r="K183" i="1"/>
  <c r="K172" i="1"/>
  <c r="K168" i="1"/>
  <c r="K164" i="1"/>
  <c r="K169" i="1"/>
  <c r="K165" i="1"/>
  <c r="K154" i="1"/>
  <c r="K150" i="1"/>
  <c r="K122" i="1"/>
  <c r="K118" i="1"/>
  <c r="K123" i="1"/>
  <c r="K119" i="1"/>
  <c r="K104" i="1"/>
  <c r="K100" i="1"/>
  <c r="K105" i="1"/>
  <c r="K101" i="1"/>
  <c r="K108" i="1"/>
  <c r="K90" i="1"/>
  <c r="K86" i="1"/>
  <c r="K58" i="1"/>
  <c r="K54" i="1"/>
  <c r="K59" i="1"/>
  <c r="K55" i="1"/>
  <c r="K40" i="1"/>
  <c r="K36" i="1"/>
  <c r="K41" i="1"/>
  <c r="K37" i="1"/>
  <c r="K44" i="1"/>
  <c r="K26" i="1"/>
  <c r="K22" i="1"/>
  <c r="K136" i="1"/>
  <c r="K151" i="1"/>
  <c r="K188" i="1"/>
  <c r="K116" i="1"/>
  <c r="K102" i="1"/>
  <c r="K88" i="1"/>
  <c r="K74" i="1"/>
  <c r="K60" i="1"/>
  <c r="K72" i="1"/>
  <c r="K69" i="1"/>
  <c r="K181" i="1"/>
  <c r="K167" i="1"/>
  <c r="K153" i="1"/>
  <c r="K139" i="1"/>
  <c r="K53" i="1"/>
  <c r="K39" i="1"/>
  <c r="K25" i="1"/>
  <c r="K68" i="1"/>
  <c r="K87" i="1"/>
  <c r="K27" i="1"/>
  <c r="K148" i="1"/>
  <c r="K134" i="1"/>
  <c r="K120" i="1"/>
  <c r="K106" i="1"/>
  <c r="K92" i="1"/>
  <c r="K20" i="1"/>
  <c r="K132" i="1"/>
  <c r="K155" i="1"/>
  <c r="K185" i="1"/>
  <c r="K171" i="1"/>
  <c r="K85" i="1"/>
  <c r="K71" i="1"/>
  <c r="K57" i="1"/>
  <c r="K43" i="1"/>
  <c r="K133" i="1"/>
  <c r="K180" i="1"/>
  <c r="K152" i="1"/>
  <c r="K124" i="1"/>
  <c r="K38" i="1"/>
  <c r="K24" i="1"/>
  <c r="K103" i="1"/>
  <c r="K75" i="1"/>
  <c r="K76" i="1"/>
  <c r="K166" i="1"/>
  <c r="K138" i="1"/>
  <c r="K52" i="1"/>
  <c r="K140" i="1"/>
  <c r="K23" i="1"/>
  <c r="K117" i="1"/>
  <c r="K89" i="1"/>
  <c r="K137" i="1"/>
  <c r="K73" i="1"/>
  <c r="K184" i="1"/>
  <c r="K170" i="1"/>
  <c r="K156" i="1"/>
  <c r="K84" i="1"/>
  <c r="K70" i="1"/>
  <c r="K56" i="1"/>
  <c r="K42" i="1"/>
  <c r="K28" i="1"/>
  <c r="K91" i="1"/>
  <c r="K149" i="1"/>
  <c r="K135" i="1"/>
  <c r="K121" i="1"/>
  <c r="K107" i="1"/>
  <c r="K21" i="1"/>
  <c r="AC52" i="1"/>
  <c r="AC21" i="1"/>
  <c r="AC37" i="1"/>
  <c r="J64" i="1"/>
  <c r="J80" i="1"/>
  <c r="J95" i="1"/>
  <c r="AC100" i="1"/>
  <c r="AC116" i="1"/>
  <c r="J144" i="1"/>
  <c r="AC180" i="1"/>
  <c r="AC69" i="1"/>
  <c r="J32" i="1"/>
  <c r="J79" i="1"/>
  <c r="J94" i="1"/>
  <c r="J97" i="1" s="1"/>
  <c r="AC85" i="1"/>
  <c r="J112" i="1"/>
  <c r="J128" i="1"/>
  <c r="J160" i="1"/>
  <c r="I161" i="1"/>
  <c r="J62" i="1"/>
  <c r="J65" i="1" s="1"/>
  <c r="J78" i="1"/>
  <c r="J81" i="1" s="1"/>
  <c r="J142" i="1"/>
  <c r="J145" i="1" s="1"/>
  <c r="J143" i="1"/>
  <c r="L1" i="1"/>
  <c r="AD179" i="1"/>
  <c r="AD147" i="1"/>
  <c r="AD131" i="1"/>
  <c r="AD99" i="1"/>
  <c r="AD83" i="1"/>
  <c r="AD67" i="1"/>
  <c r="AD3" i="1"/>
  <c r="AD163" i="1"/>
  <c r="AD115" i="1"/>
  <c r="AD35" i="1"/>
  <c r="AD51" i="1"/>
  <c r="AD19" i="1"/>
  <c r="J31" i="1"/>
  <c r="J11" i="1"/>
  <c r="AC84" i="1"/>
  <c r="J96" i="1"/>
  <c r="AC148" i="1"/>
  <c r="J159" i="1"/>
  <c r="AC165" i="1"/>
  <c r="I145" i="1"/>
  <c r="AC20" i="1"/>
  <c r="J48" i="1"/>
  <c r="J47" i="1"/>
  <c r="AC53" i="1"/>
  <c r="AC68" i="1"/>
  <c r="AC101" i="1"/>
  <c r="J126" i="1"/>
  <c r="J129" i="1" s="1"/>
  <c r="AC117" i="1"/>
  <c r="AC132" i="1"/>
  <c r="J174" i="1"/>
  <c r="J177" i="1" s="1"/>
  <c r="J175" i="1"/>
  <c r="J190" i="1"/>
  <c r="AC181" i="1"/>
  <c r="AC149" i="1"/>
  <c r="AC164" i="1"/>
  <c r="J46" i="1"/>
  <c r="J49" i="1" s="1"/>
  <c r="I177" i="1"/>
  <c r="J30" i="1"/>
  <c r="J33" i="1" s="1"/>
  <c r="AC36" i="1"/>
  <c r="J63" i="1"/>
  <c r="J111" i="1"/>
  <c r="J110" i="1"/>
  <c r="J113" i="1" s="1"/>
  <c r="J127" i="1"/>
  <c r="AC133" i="1"/>
  <c r="J158" i="1"/>
  <c r="J161" i="1" s="1"/>
  <c r="J176" i="1"/>
  <c r="J192" i="1"/>
  <c r="J191" i="1"/>
  <c r="L84" i="1" a="1"/>
  <c r="L54" i="1" a="1"/>
  <c r="L137" i="1" a="1"/>
  <c r="L101" i="1" a="1"/>
  <c r="L134" i="1" a="1"/>
  <c r="L70" i="1" a="1"/>
  <c r="L165" i="1" a="1"/>
  <c r="L116" i="1" a="1"/>
  <c r="L53" i="1" a="1"/>
  <c r="L68" i="1" a="1"/>
  <c r="L102" i="1" a="1"/>
  <c r="L39" i="1" a="1"/>
  <c r="L136" i="1" a="1"/>
  <c r="L181" i="1" a="1"/>
  <c r="L52" i="1" a="1"/>
  <c r="L118" i="1" a="1"/>
  <c r="L40" i="1" a="1"/>
  <c r="L155" i="1" a="1"/>
  <c r="L138" i="1" a="1"/>
  <c r="L120" i="1" a="1"/>
  <c r="L56" i="1" a="1"/>
  <c r="L41" i="1" a="1"/>
  <c r="L148" i="1" a="1"/>
  <c r="L140" i="1" a="1"/>
  <c r="L57" i="1" a="1"/>
  <c r="L106" i="1" a="1"/>
  <c r="L92" i="1" a="1"/>
  <c r="L87" i="1" a="1"/>
  <c r="L170" i="1" a="1"/>
  <c r="L59" i="1" a="1"/>
  <c r="L25" i="1" a="1"/>
  <c r="L180" i="1" a="1"/>
  <c r="L21" i="1" a="1"/>
  <c r="L105" i="1" a="1"/>
  <c r="L23" i="1" a="1"/>
  <c r="L76" i="1" a="1"/>
  <c r="L139" i="1" a="1"/>
  <c r="L28" i="1" a="1"/>
  <c r="L156" i="1" a="1"/>
  <c r="L55" i="1" a="1"/>
  <c r="L91" i="1" a="1"/>
  <c r="L89" i="1" a="1"/>
  <c r="L124" i="1" a="1"/>
  <c r="L27" i="1" a="1"/>
  <c r="L184" i="1" a="1"/>
  <c r="L187" i="1" a="1"/>
  <c r="L149" i="1" a="1"/>
  <c r="L166" i="1" a="1"/>
  <c r="L38" i="1" a="1"/>
  <c r="L103" i="1" a="1"/>
  <c r="L182" i="1" a="1"/>
  <c r="L24" i="1" a="1"/>
  <c r="L168" i="1" a="1"/>
  <c r="L133" i="1" a="1"/>
  <c r="L186" i="1" a="1"/>
  <c r="L88" i="1" a="1"/>
  <c r="L152" i="1" a="1"/>
  <c r="L73" i="1" a="1"/>
  <c r="L169" i="1" a="1"/>
  <c r="L108" i="1" a="1"/>
  <c r="L151" i="1" a="1"/>
  <c r="L121" i="1" a="1"/>
  <c r="L22" i="1" a="1"/>
  <c r="L42" i="1" a="1"/>
  <c r="L37" i="1" a="1"/>
  <c r="L171" i="1" a="1"/>
  <c r="L107" i="1" a="1"/>
  <c r="L153" i="1" a="1"/>
  <c r="L167" i="1" a="1"/>
  <c r="L100" i="1" a="1"/>
  <c r="L74" i="1" a="1"/>
  <c r="L75" i="1" a="1"/>
  <c r="L154" i="1" a="1"/>
  <c r="L58" i="1" a="1"/>
  <c r="L26" i="1" a="1"/>
  <c r="L150" i="1" a="1"/>
  <c r="L135" i="1" a="1"/>
  <c r="L104" i="1" a="1"/>
  <c r="L123" i="1" a="1"/>
  <c r="L117" i="1" a="1"/>
  <c r="L44" i="1" a="1"/>
  <c r="L20" i="1" a="1"/>
  <c r="L86" i="1" a="1"/>
  <c r="L90" i="1" a="1"/>
  <c r="L60" i="1" a="1"/>
  <c r="L183" i="1" a="1"/>
  <c r="L188" i="1" a="1"/>
  <c r="L164" i="1" a="1"/>
  <c r="L122" i="1" a="1"/>
  <c r="L85" i="1" a="1"/>
  <c r="L43" i="1" a="1"/>
  <c r="L71" i="1" a="1"/>
  <c r="L132" i="1" a="1"/>
  <c r="L36" i="1" a="1"/>
  <c r="L185" i="1" a="1"/>
  <c r="L119" i="1" a="1"/>
  <c r="L172" i="1" a="1"/>
  <c r="L69" i="1" a="1"/>
  <c r="L72" i="1" a="1"/>
  <c r="AD132" i="1" l="1"/>
  <c r="L187" i="1"/>
  <c r="L183" i="1"/>
  <c r="L182" i="1"/>
  <c r="L186" i="1"/>
  <c r="L169" i="1"/>
  <c r="L165" i="1"/>
  <c r="L164" i="1"/>
  <c r="L172" i="1"/>
  <c r="L168" i="1"/>
  <c r="L150" i="1"/>
  <c r="L154" i="1"/>
  <c r="L123" i="1"/>
  <c r="L119" i="1"/>
  <c r="L122" i="1"/>
  <c r="L118" i="1"/>
  <c r="L108" i="1"/>
  <c r="L104" i="1"/>
  <c r="L100" i="1"/>
  <c r="L105" i="1"/>
  <c r="L101" i="1"/>
  <c r="L86" i="1"/>
  <c r="L90" i="1"/>
  <c r="L59" i="1"/>
  <c r="L55" i="1"/>
  <c r="L54" i="1"/>
  <c r="L58" i="1"/>
  <c r="L41" i="1"/>
  <c r="L37" i="1"/>
  <c r="L44" i="1"/>
  <c r="L40" i="1"/>
  <c r="L36" i="1"/>
  <c r="L26" i="1"/>
  <c r="L22" i="1"/>
  <c r="L136" i="1"/>
  <c r="L151" i="1"/>
  <c r="L188" i="1"/>
  <c r="L116" i="1"/>
  <c r="L102" i="1"/>
  <c r="L88" i="1"/>
  <c r="L74" i="1"/>
  <c r="L60" i="1"/>
  <c r="L72" i="1"/>
  <c r="L69" i="1"/>
  <c r="L181" i="1"/>
  <c r="L167" i="1"/>
  <c r="L153" i="1"/>
  <c r="L139" i="1"/>
  <c r="L53" i="1"/>
  <c r="L39" i="1"/>
  <c r="L25" i="1"/>
  <c r="L68" i="1"/>
  <c r="L87" i="1"/>
  <c r="L27" i="1"/>
  <c r="L148" i="1"/>
  <c r="L134" i="1"/>
  <c r="L120" i="1"/>
  <c r="L106" i="1"/>
  <c r="L92" i="1"/>
  <c r="L20" i="1"/>
  <c r="L132" i="1"/>
  <c r="L155" i="1"/>
  <c r="L185" i="1"/>
  <c r="L171" i="1"/>
  <c r="L85" i="1"/>
  <c r="L71" i="1"/>
  <c r="L57" i="1"/>
  <c r="L43" i="1"/>
  <c r="L133" i="1"/>
  <c r="L180" i="1"/>
  <c r="L152" i="1"/>
  <c r="L124" i="1"/>
  <c r="L38" i="1"/>
  <c r="L24" i="1"/>
  <c r="L103" i="1"/>
  <c r="L75" i="1"/>
  <c r="L76" i="1"/>
  <c r="L166" i="1"/>
  <c r="L138" i="1"/>
  <c r="L52" i="1"/>
  <c r="L140" i="1"/>
  <c r="L23" i="1"/>
  <c r="L117" i="1"/>
  <c r="L89" i="1"/>
  <c r="L137" i="1"/>
  <c r="L73" i="1"/>
  <c r="L184" i="1"/>
  <c r="L170" i="1"/>
  <c r="L156" i="1"/>
  <c r="L84" i="1"/>
  <c r="L70" i="1"/>
  <c r="L56" i="1"/>
  <c r="L42" i="1"/>
  <c r="L28" i="1"/>
  <c r="L91" i="1"/>
  <c r="L149" i="1"/>
  <c r="L135" i="1"/>
  <c r="L121" i="1"/>
  <c r="L107" i="1"/>
  <c r="L21" i="1"/>
  <c r="K46" i="1"/>
  <c r="K49" i="1" s="1"/>
  <c r="K79" i="1"/>
  <c r="K96" i="1"/>
  <c r="K111" i="1"/>
  <c r="K159" i="1"/>
  <c r="AD37" i="1"/>
  <c r="AD52" i="1"/>
  <c r="AD69" i="1"/>
  <c r="K95" i="1"/>
  <c r="K94" i="1"/>
  <c r="K97" i="1" s="1"/>
  <c r="K110" i="1"/>
  <c r="K113" i="1" s="1"/>
  <c r="AD101" i="1"/>
  <c r="AD116" i="1"/>
  <c r="K144" i="1"/>
  <c r="AD149" i="1"/>
  <c r="K158" i="1"/>
  <c r="K161" i="1" s="1"/>
  <c r="AD164" i="1"/>
  <c r="AD180" i="1"/>
  <c r="AD85" i="1"/>
  <c r="K30" i="1"/>
  <c r="K33" i="1" s="1"/>
  <c r="K31" i="1"/>
  <c r="K32" i="1"/>
  <c r="K47" i="1"/>
  <c r="AD133" i="1"/>
  <c r="AD181" i="1"/>
  <c r="AD21" i="1"/>
  <c r="K48" i="1"/>
  <c r="AD53" i="1"/>
  <c r="K62" i="1"/>
  <c r="K65" i="1" s="1"/>
  <c r="AD84" i="1"/>
  <c r="AD100" i="1"/>
  <c r="K127" i="1"/>
  <c r="K126" i="1"/>
  <c r="K129" i="1" s="1"/>
  <c r="K143" i="1"/>
  <c r="AD148" i="1"/>
  <c r="AD165" i="1"/>
  <c r="K176" i="1"/>
  <c r="K191" i="1"/>
  <c r="K190" i="1"/>
  <c r="K193" i="1" s="1"/>
  <c r="M1" i="1"/>
  <c r="AE179" i="1"/>
  <c r="AE163" i="1"/>
  <c r="AE147" i="1"/>
  <c r="AE131" i="1"/>
  <c r="AE115" i="1"/>
  <c r="AE99" i="1"/>
  <c r="AE83" i="1"/>
  <c r="AE67" i="1"/>
  <c r="AE51" i="1"/>
  <c r="AE35" i="1"/>
  <c r="AE19" i="1"/>
  <c r="AE3" i="1"/>
  <c r="AD20" i="1"/>
  <c r="K80" i="1"/>
  <c r="AD68" i="1"/>
  <c r="K112" i="1"/>
  <c r="AD117" i="1"/>
  <c r="K160" i="1"/>
  <c r="K174" i="1"/>
  <c r="K177" i="1" s="1"/>
  <c r="J193" i="1"/>
  <c r="K11" i="1"/>
  <c r="AD36" i="1"/>
  <c r="K63" i="1"/>
  <c r="K64" i="1"/>
  <c r="K78" i="1"/>
  <c r="K81" i="1" s="1"/>
  <c r="K128" i="1"/>
  <c r="K142" i="1"/>
  <c r="K145" i="1" s="1"/>
  <c r="K175" i="1"/>
  <c r="K192" i="1"/>
  <c r="M70" i="1" a="1"/>
  <c r="M108" i="1" a="1"/>
  <c r="M139" i="1" a="1"/>
  <c r="M23" i="1" a="1"/>
  <c r="M101" i="1" a="1"/>
  <c r="M25" i="1" a="1"/>
  <c r="M183" i="1" a="1"/>
  <c r="M26" i="1" a="1"/>
  <c r="M181" i="1" a="1"/>
  <c r="M148" i="1" a="1"/>
  <c r="M75" i="1" a="1"/>
  <c r="M150" i="1" a="1"/>
  <c r="M167" i="1" a="1"/>
  <c r="M53" i="1" a="1"/>
  <c r="M76" i="1" a="1"/>
  <c r="M138" i="1" a="1"/>
  <c r="M27" i="1" a="1"/>
  <c r="M188" i="1" a="1"/>
  <c r="M153" i="1" a="1"/>
  <c r="M124" i="1" a="1"/>
  <c r="M164" i="1" a="1"/>
  <c r="M60" i="1" a="1"/>
  <c r="M132" i="1" a="1"/>
  <c r="M68" i="1" a="1"/>
  <c r="M149" i="1" a="1"/>
  <c r="M186" i="1" a="1"/>
  <c r="M180" i="1" a="1"/>
  <c r="M136" i="1" a="1"/>
  <c r="M28" i="1" a="1"/>
  <c r="M105" i="1" a="1"/>
  <c r="M85" i="1" a="1"/>
  <c r="M54" i="1" a="1"/>
  <c r="M165" i="1" a="1"/>
  <c r="M73" i="1" a="1"/>
  <c r="M87" i="1" a="1"/>
  <c r="M92" i="1" a="1"/>
  <c r="M52" i="1" a="1"/>
  <c r="M119" i="1" a="1"/>
  <c r="M39" i="1" a="1"/>
  <c r="M120" i="1" a="1"/>
  <c r="M43" i="1" a="1"/>
  <c r="M116" i="1" a="1"/>
  <c r="M184" i="1" a="1"/>
  <c r="M69" i="1" a="1"/>
  <c r="M118" i="1" a="1"/>
  <c r="M156" i="1" a="1"/>
  <c r="M117" i="1" a="1"/>
  <c r="M88" i="1" a="1"/>
  <c r="M74" i="1" a="1"/>
  <c r="M90" i="1" a="1"/>
  <c r="M100" i="1" a="1"/>
  <c r="M102" i="1" a="1"/>
  <c r="M171" i="1" a="1"/>
  <c r="M121" i="1" a="1"/>
  <c r="M22" i="1" a="1"/>
  <c r="M59" i="1" a="1"/>
  <c r="M151" i="1" a="1"/>
  <c r="M172" i="1" a="1"/>
  <c r="M38" i="1" a="1"/>
  <c r="M152" i="1" a="1"/>
  <c r="M56" i="1" a="1"/>
  <c r="M44" i="1" a="1"/>
  <c r="M155" i="1" a="1"/>
  <c r="M137" i="1" a="1"/>
  <c r="M55" i="1" a="1"/>
  <c r="M41" i="1" a="1"/>
  <c r="M104" i="1" a="1"/>
  <c r="M133" i="1" a="1"/>
  <c r="M57" i="1" a="1"/>
  <c r="M170" i="1" a="1"/>
  <c r="M58" i="1" a="1"/>
  <c r="M106" i="1" a="1"/>
  <c r="M123" i="1" a="1"/>
  <c r="M21" i="1" a="1"/>
  <c r="M187" i="1" a="1"/>
  <c r="M140" i="1" a="1"/>
  <c r="M103" i="1" a="1"/>
  <c r="M36" i="1" a="1"/>
  <c r="M71" i="1" a="1"/>
  <c r="M72" i="1" a="1"/>
  <c r="M182" i="1" a="1"/>
  <c r="M169" i="1" a="1"/>
  <c r="M20" i="1" a="1"/>
  <c r="M37" i="1" a="1"/>
  <c r="M122" i="1" a="1"/>
  <c r="M86" i="1" a="1"/>
  <c r="M107" i="1" a="1"/>
  <c r="M134" i="1" a="1"/>
  <c r="M84" i="1" a="1"/>
  <c r="M91" i="1" a="1"/>
  <c r="M135" i="1" a="1"/>
  <c r="M154" i="1" a="1"/>
  <c r="M166" i="1" a="1"/>
  <c r="M40" i="1" a="1"/>
  <c r="M89" i="1" a="1"/>
  <c r="M42" i="1" a="1"/>
  <c r="M168" i="1" a="1"/>
  <c r="M24" i="1" a="1"/>
  <c r="M185" i="1" a="1"/>
  <c r="AE180" i="1" l="1"/>
  <c r="AE100" i="1"/>
  <c r="M186" i="1"/>
  <c r="M182" i="1"/>
  <c r="M183" i="1"/>
  <c r="M187" i="1"/>
  <c r="M172" i="1"/>
  <c r="M168" i="1"/>
  <c r="M164" i="1"/>
  <c r="M169" i="1"/>
  <c r="M165" i="1"/>
  <c r="M154" i="1"/>
  <c r="M150" i="1"/>
  <c r="M122" i="1"/>
  <c r="M118" i="1"/>
  <c r="M123" i="1"/>
  <c r="M119" i="1"/>
  <c r="M105" i="1"/>
  <c r="M101" i="1"/>
  <c r="M108" i="1"/>
  <c r="M104" i="1"/>
  <c r="M100" i="1"/>
  <c r="M90" i="1"/>
  <c r="M86" i="1"/>
  <c r="M58" i="1"/>
  <c r="M59" i="1"/>
  <c r="M55" i="1"/>
  <c r="M54" i="1"/>
  <c r="M44" i="1"/>
  <c r="M41" i="1"/>
  <c r="M37" i="1"/>
  <c r="M40" i="1"/>
  <c r="M36" i="1"/>
  <c r="M26" i="1"/>
  <c r="M22" i="1"/>
  <c r="M136" i="1"/>
  <c r="M151" i="1"/>
  <c r="M188" i="1"/>
  <c r="M116" i="1"/>
  <c r="M102" i="1"/>
  <c r="M88" i="1"/>
  <c r="M74" i="1"/>
  <c r="M60" i="1"/>
  <c r="M72" i="1"/>
  <c r="M69" i="1"/>
  <c r="M181" i="1"/>
  <c r="M167" i="1"/>
  <c r="M153" i="1"/>
  <c r="M139" i="1"/>
  <c r="M53" i="1"/>
  <c r="M39" i="1"/>
  <c r="M25" i="1"/>
  <c r="M68" i="1"/>
  <c r="M87" i="1"/>
  <c r="M27" i="1"/>
  <c r="M148" i="1"/>
  <c r="M134" i="1"/>
  <c r="M120" i="1"/>
  <c r="M106" i="1"/>
  <c r="M92" i="1"/>
  <c r="M20" i="1"/>
  <c r="M132" i="1"/>
  <c r="M155" i="1"/>
  <c r="M185" i="1"/>
  <c r="M171" i="1"/>
  <c r="M85" i="1"/>
  <c r="M71" i="1"/>
  <c r="M57" i="1"/>
  <c r="M43" i="1"/>
  <c r="M133" i="1"/>
  <c r="M180" i="1"/>
  <c r="M152" i="1"/>
  <c r="M124" i="1"/>
  <c r="M38" i="1"/>
  <c r="M24" i="1"/>
  <c r="M103" i="1"/>
  <c r="M75" i="1"/>
  <c r="M76" i="1"/>
  <c r="M166" i="1"/>
  <c r="M138" i="1"/>
  <c r="M52" i="1"/>
  <c r="M140" i="1"/>
  <c r="M23" i="1"/>
  <c r="M117" i="1"/>
  <c r="M89" i="1"/>
  <c r="M137" i="1"/>
  <c r="M73" i="1"/>
  <c r="M184" i="1"/>
  <c r="M170" i="1"/>
  <c r="M156" i="1"/>
  <c r="M84" i="1"/>
  <c r="M70" i="1"/>
  <c r="M56" i="1"/>
  <c r="M42" i="1"/>
  <c r="M28" i="1"/>
  <c r="M91" i="1"/>
  <c r="M149" i="1"/>
  <c r="M135" i="1"/>
  <c r="M121" i="1"/>
  <c r="M107" i="1"/>
  <c r="M21" i="1"/>
  <c r="L30" i="1"/>
  <c r="L33" i="1" s="1"/>
  <c r="AE37" i="1"/>
  <c r="L80" i="1"/>
  <c r="L95" i="1"/>
  <c r="L112" i="1"/>
  <c r="AE133" i="1"/>
  <c r="L142" i="1"/>
  <c r="L145" i="1" s="1"/>
  <c r="L159" i="1"/>
  <c r="L190" i="1"/>
  <c r="L193" i="1" s="1"/>
  <c r="AE69" i="1"/>
  <c r="AE116" i="1"/>
  <c r="L192" i="1"/>
  <c r="AE20" i="1"/>
  <c r="AE52" i="1"/>
  <c r="L78" i="1"/>
  <c r="L81" i="1" s="1"/>
  <c r="AE85" i="1"/>
  <c r="L111" i="1"/>
  <c r="L110" i="1"/>
  <c r="L113" i="1" s="1"/>
  <c r="L126" i="1"/>
  <c r="L129" i="1" s="1"/>
  <c r="AE149" i="1"/>
  <c r="AE164" i="1"/>
  <c r="L96" i="1"/>
  <c r="AE148" i="1"/>
  <c r="L160" i="1"/>
  <c r="AE165" i="1"/>
  <c r="AE21" i="1"/>
  <c r="L48" i="1"/>
  <c r="L47" i="1"/>
  <c r="L62" i="1"/>
  <c r="L65" i="1" s="1"/>
  <c r="AE53" i="1"/>
  <c r="AE68" i="1"/>
  <c r="AE84" i="1"/>
  <c r="AE101" i="1"/>
  <c r="L128" i="1"/>
  <c r="AE117" i="1"/>
  <c r="L144" i="1"/>
  <c r="L174" i="1"/>
  <c r="L177" i="1" s="1"/>
  <c r="L175" i="1"/>
  <c r="AE181" i="1"/>
  <c r="L31" i="1"/>
  <c r="L11" i="1"/>
  <c r="L79" i="1"/>
  <c r="L143" i="1"/>
  <c r="L46" i="1"/>
  <c r="L49" i="1" s="1"/>
  <c r="L94" i="1"/>
  <c r="L97" i="1" s="1"/>
  <c r="N1" i="1"/>
  <c r="AF179" i="1"/>
  <c r="AF163" i="1"/>
  <c r="AF147" i="1"/>
  <c r="AF131" i="1"/>
  <c r="AF115" i="1"/>
  <c r="AF99" i="1"/>
  <c r="AF83" i="1"/>
  <c r="AF67" i="1"/>
  <c r="AF51" i="1"/>
  <c r="AF35" i="1"/>
  <c r="AF19" i="1"/>
  <c r="AF3" i="1"/>
  <c r="L32" i="1"/>
  <c r="AE36" i="1"/>
  <c r="L64" i="1"/>
  <c r="L63" i="1"/>
  <c r="L127" i="1"/>
  <c r="AE132" i="1"/>
  <c r="L158" i="1"/>
  <c r="L161" i="1" s="1"/>
  <c r="L176" i="1"/>
  <c r="L191" i="1"/>
  <c r="N21" i="1" a="1"/>
  <c r="N151" i="1" a="1"/>
  <c r="N152" i="1" a="1"/>
  <c r="N165" i="1" a="1"/>
  <c r="N22" i="1" a="1"/>
  <c r="N120" i="1" a="1"/>
  <c r="N54" i="1" a="1"/>
  <c r="N107" i="1" a="1"/>
  <c r="N39" i="1" a="1"/>
  <c r="N182" i="1" a="1"/>
  <c r="N122" i="1" a="1"/>
  <c r="N170" i="1" a="1"/>
  <c r="N150" i="1" a="1"/>
  <c r="N52" i="1" a="1"/>
  <c r="N136" i="1" a="1"/>
  <c r="N36" i="1" a="1"/>
  <c r="N119" i="1" a="1"/>
  <c r="N69" i="1" a="1"/>
  <c r="N41" i="1" a="1"/>
  <c r="N90" i="1" a="1"/>
  <c r="N105" i="1" a="1"/>
  <c r="N172" i="1" a="1"/>
  <c r="N28" i="1" a="1"/>
  <c r="N76" i="1" a="1"/>
  <c r="N72" i="1" a="1"/>
  <c r="N89" i="1" a="1"/>
  <c r="N104" i="1" a="1"/>
  <c r="N148" i="1" a="1"/>
  <c r="N84" i="1" a="1"/>
  <c r="N164" i="1" a="1"/>
  <c r="N74" i="1" a="1"/>
  <c r="N149" i="1" a="1"/>
  <c r="N117" i="1" a="1"/>
  <c r="N187" i="1" a="1"/>
  <c r="N44" i="1" a="1"/>
  <c r="N71" i="1" a="1"/>
  <c r="N124" i="1" a="1"/>
  <c r="N101" i="1" a="1"/>
  <c r="N139" i="1" a="1"/>
  <c r="N108" i="1" a="1"/>
  <c r="N137" i="1" a="1"/>
  <c r="N56" i="1" a="1"/>
  <c r="N154" i="1" a="1"/>
  <c r="N121" i="1" a="1"/>
  <c r="N140" i="1" a="1"/>
  <c r="N27" i="1" a="1"/>
  <c r="N70" i="1" a="1"/>
  <c r="N166" i="1" a="1"/>
  <c r="N40" i="1" a="1"/>
  <c r="N155" i="1" a="1"/>
  <c r="N186" i="1" a="1"/>
  <c r="N24" i="1" a="1"/>
  <c r="N171" i="1" a="1"/>
  <c r="N133" i="1" a="1"/>
  <c r="N135" i="1" a="1"/>
  <c r="N132" i="1" a="1"/>
  <c r="N87" i="1" a="1"/>
  <c r="N91" i="1" a="1"/>
  <c r="N85" i="1" a="1"/>
  <c r="N92" i="1" a="1"/>
  <c r="N116" i="1" a="1"/>
  <c r="N68" i="1" a="1"/>
  <c r="N184" i="1" a="1"/>
  <c r="N86" i="1" a="1"/>
  <c r="N106" i="1" a="1"/>
  <c r="N168" i="1" a="1"/>
  <c r="N183" i="1" a="1"/>
  <c r="N153" i="1" a="1"/>
  <c r="N103" i="1" a="1"/>
  <c r="N57" i="1" a="1"/>
  <c r="N100" i="1" a="1"/>
  <c r="N138" i="1" a="1"/>
  <c r="N88" i="1" a="1"/>
  <c r="N42" i="1" a="1"/>
  <c r="N43" i="1" a="1"/>
  <c r="N102" i="1" a="1"/>
  <c r="N156" i="1" a="1"/>
  <c r="N55" i="1" a="1"/>
  <c r="N25" i="1" a="1"/>
  <c r="N185" i="1" a="1"/>
  <c r="N59" i="1" a="1"/>
  <c r="N118" i="1" a="1"/>
  <c r="N73" i="1" a="1"/>
  <c r="N75" i="1" a="1"/>
  <c r="N23" i="1" a="1"/>
  <c r="N169" i="1" a="1"/>
  <c r="N60" i="1" a="1"/>
  <c r="N181" i="1" a="1"/>
  <c r="N38" i="1" a="1"/>
  <c r="N37" i="1" a="1"/>
  <c r="N188" i="1" a="1"/>
  <c r="N26" i="1" a="1"/>
  <c r="N123" i="1" a="1"/>
  <c r="N180" i="1" a="1"/>
  <c r="N20" i="1" a="1"/>
  <c r="N167" i="1" a="1"/>
  <c r="N53" i="1" a="1"/>
  <c r="N58" i="1" a="1"/>
  <c r="N134" i="1" a="1"/>
  <c r="AF52" i="1" l="1"/>
  <c r="N187" i="1"/>
  <c r="N183" i="1"/>
  <c r="N186" i="1"/>
  <c r="N182" i="1"/>
  <c r="N169" i="1"/>
  <c r="N165" i="1"/>
  <c r="R165" i="1" s="1"/>
  <c r="N172" i="1"/>
  <c r="N168" i="1"/>
  <c r="R168" i="1" s="1"/>
  <c r="N164" i="1"/>
  <c r="N150" i="1"/>
  <c r="N154" i="1"/>
  <c r="N123" i="1"/>
  <c r="N119" i="1"/>
  <c r="N122" i="1"/>
  <c r="N118" i="1"/>
  <c r="N105" i="1"/>
  <c r="N101" i="1"/>
  <c r="N108" i="1"/>
  <c r="N104" i="1"/>
  <c r="N100" i="1"/>
  <c r="N90" i="1"/>
  <c r="N86" i="1"/>
  <c r="N59" i="1"/>
  <c r="N55" i="1"/>
  <c r="N54" i="1"/>
  <c r="N58" i="1"/>
  <c r="N44" i="1"/>
  <c r="N40" i="1"/>
  <c r="N36" i="1"/>
  <c r="N41" i="1"/>
  <c r="N37" i="1"/>
  <c r="N26" i="1"/>
  <c r="N22" i="1"/>
  <c r="N136" i="1"/>
  <c r="R136" i="1" s="1"/>
  <c r="N151" i="1"/>
  <c r="R151" i="1" s="1"/>
  <c r="N188" i="1"/>
  <c r="N116" i="1"/>
  <c r="N102" i="1"/>
  <c r="N88" i="1"/>
  <c r="N74" i="1"/>
  <c r="N60" i="1"/>
  <c r="N72" i="1"/>
  <c r="N69" i="1"/>
  <c r="N181" i="1"/>
  <c r="R181" i="1" s="1"/>
  <c r="N167" i="1"/>
  <c r="R167" i="1" s="1"/>
  <c r="N153" i="1"/>
  <c r="N139" i="1"/>
  <c r="N53" i="1"/>
  <c r="N39" i="1"/>
  <c r="N25" i="1"/>
  <c r="N68" i="1"/>
  <c r="N87" i="1"/>
  <c r="N27" i="1"/>
  <c r="R27" i="1" s="1"/>
  <c r="N148" i="1"/>
  <c r="N134" i="1"/>
  <c r="N120" i="1"/>
  <c r="N106" i="1"/>
  <c r="N92" i="1"/>
  <c r="N20" i="1"/>
  <c r="N132" i="1"/>
  <c r="N155" i="1"/>
  <c r="N185" i="1"/>
  <c r="N171" i="1"/>
  <c r="N85" i="1"/>
  <c r="N71" i="1"/>
  <c r="N57" i="1"/>
  <c r="N43" i="1"/>
  <c r="N133" i="1"/>
  <c r="R133" i="1" s="1"/>
  <c r="N180" i="1"/>
  <c r="N152" i="1"/>
  <c r="R152" i="1" s="1"/>
  <c r="N124" i="1"/>
  <c r="N38" i="1"/>
  <c r="N24" i="1"/>
  <c r="R24" i="1" s="1"/>
  <c r="N103" i="1"/>
  <c r="N75" i="1"/>
  <c r="N76" i="1"/>
  <c r="N166" i="1"/>
  <c r="N138" i="1"/>
  <c r="N52" i="1"/>
  <c r="N140" i="1"/>
  <c r="N23" i="1"/>
  <c r="R23" i="1" s="1"/>
  <c r="N117" i="1"/>
  <c r="N89" i="1"/>
  <c r="N137" i="1"/>
  <c r="N73" i="1"/>
  <c r="N184" i="1"/>
  <c r="R184" i="1" s="1"/>
  <c r="N170" i="1"/>
  <c r="N156" i="1"/>
  <c r="N84" i="1"/>
  <c r="N70" i="1"/>
  <c r="N56" i="1"/>
  <c r="N42" i="1"/>
  <c r="N28" i="1"/>
  <c r="N91" i="1"/>
  <c r="N149" i="1"/>
  <c r="R149" i="1" s="1"/>
  <c r="N135" i="1"/>
  <c r="R135" i="1" s="1"/>
  <c r="N121" i="1"/>
  <c r="N107" i="1"/>
  <c r="N21" i="1"/>
  <c r="R21" i="1" s="1"/>
  <c r="M94" i="1"/>
  <c r="M97" i="1" s="1"/>
  <c r="AF21" i="1"/>
  <c r="M46" i="1"/>
  <c r="M49" i="1" s="1"/>
  <c r="M96" i="1"/>
  <c r="M127" i="1"/>
  <c r="AF132" i="1"/>
  <c r="AF149" i="1"/>
  <c r="AF165" i="1"/>
  <c r="AF85" i="1"/>
  <c r="M159" i="1"/>
  <c r="AF37" i="1"/>
  <c r="AF69" i="1"/>
  <c r="M95" i="1"/>
  <c r="AF100" i="1"/>
  <c r="AF116" i="1"/>
  <c r="M144" i="1"/>
  <c r="M191" i="1"/>
  <c r="AF180" i="1"/>
  <c r="R183" i="1"/>
  <c r="M30" i="1"/>
  <c r="M33" i="1" s="1"/>
  <c r="M63" i="1"/>
  <c r="M80" i="1"/>
  <c r="M158" i="1"/>
  <c r="M161" i="1" s="1"/>
  <c r="AG3" i="1"/>
  <c r="AG179" i="1"/>
  <c r="AG163" i="1"/>
  <c r="AG147" i="1"/>
  <c r="AG131" i="1"/>
  <c r="AG115" i="1"/>
  <c r="AG99" i="1"/>
  <c r="AG83" i="1"/>
  <c r="AG67" i="1"/>
  <c r="AG51" i="1"/>
  <c r="AG35" i="1"/>
  <c r="AG19" i="1"/>
  <c r="M32" i="1"/>
  <c r="M47" i="1"/>
  <c r="M79" i="1"/>
  <c r="M160" i="1"/>
  <c r="M174" i="1"/>
  <c r="M177" i="1" s="1"/>
  <c r="M48" i="1"/>
  <c r="M62" i="1"/>
  <c r="M65" i="1" s="1"/>
  <c r="AF68" i="1"/>
  <c r="AF84" i="1"/>
  <c r="AF101" i="1"/>
  <c r="M110" i="1"/>
  <c r="M113" i="1" s="1"/>
  <c r="AF117" i="1"/>
  <c r="M126" i="1"/>
  <c r="M129" i="1" s="1"/>
  <c r="AF133" i="1"/>
  <c r="AF148" i="1"/>
  <c r="AF164" i="1"/>
  <c r="M175" i="1"/>
  <c r="M176" i="1"/>
  <c r="AF181" i="1"/>
  <c r="M190" i="1"/>
  <c r="M193" i="1" s="1"/>
  <c r="AF20" i="1"/>
  <c r="M11" i="1"/>
  <c r="M31" i="1"/>
  <c r="AF36" i="1"/>
  <c r="AF53" i="1"/>
  <c r="M64" i="1"/>
  <c r="M78" i="1"/>
  <c r="M81" i="1" s="1"/>
  <c r="M112" i="1"/>
  <c r="M111" i="1"/>
  <c r="M128" i="1"/>
  <c r="M143" i="1"/>
  <c r="M142" i="1"/>
  <c r="M145" i="1" s="1"/>
  <c r="M192" i="1"/>
  <c r="R20" i="1" l="1"/>
  <c r="R148" i="1"/>
  <c r="R180" i="1"/>
  <c r="R164" i="1"/>
  <c r="R132" i="1"/>
  <c r="AG52" i="1"/>
  <c r="N47" i="1"/>
  <c r="AG68" i="1"/>
  <c r="N94" i="1"/>
  <c r="N97" i="1" s="1"/>
  <c r="AG117" i="1"/>
  <c r="N46" i="1"/>
  <c r="N49" i="1" s="1"/>
  <c r="AG37" i="1"/>
  <c r="N64" i="1"/>
  <c r="N80" i="1"/>
  <c r="AG84" i="1"/>
  <c r="AG100" i="1"/>
  <c r="N126" i="1"/>
  <c r="N129" i="1" s="1"/>
  <c r="AG20" i="1"/>
  <c r="R22" i="1"/>
  <c r="AG21" i="1"/>
  <c r="R25" i="1"/>
  <c r="N32" i="1"/>
  <c r="R28" i="1"/>
  <c r="N95" i="1"/>
  <c r="AG132" i="1"/>
  <c r="R134" i="1"/>
  <c r="N160" i="1"/>
  <c r="R160" i="1" s="1"/>
  <c r="R156" i="1"/>
  <c r="N158" i="1"/>
  <c r="R154" i="1"/>
  <c r="N159" i="1"/>
  <c r="R159" i="1" s="1"/>
  <c r="R155" i="1"/>
  <c r="AG165" i="1"/>
  <c r="R169" i="1"/>
  <c r="AG101" i="1"/>
  <c r="N11" i="1"/>
  <c r="N31" i="1"/>
  <c r="N62" i="1"/>
  <c r="N65" i="1" s="1"/>
  <c r="N78" i="1"/>
  <c r="N81" i="1" s="1"/>
  <c r="N79" i="1"/>
  <c r="N96" i="1"/>
  <c r="AG85" i="1"/>
  <c r="N112" i="1"/>
  <c r="N144" i="1"/>
  <c r="R144" i="1" s="1"/>
  <c r="R140" i="1"/>
  <c r="N143" i="1"/>
  <c r="R143" i="1" s="1"/>
  <c r="R139" i="1"/>
  <c r="AG148" i="1"/>
  <c r="R150" i="1"/>
  <c r="AG149" i="1"/>
  <c r="R153" i="1"/>
  <c r="AG164" i="1"/>
  <c r="R166" i="1"/>
  <c r="N48" i="1"/>
  <c r="AG53" i="1"/>
  <c r="N174" i="1"/>
  <c r="R170" i="1"/>
  <c r="N175" i="1"/>
  <c r="R175" i="1" s="1"/>
  <c r="R171" i="1"/>
  <c r="N190" i="1"/>
  <c r="R186" i="1"/>
  <c r="AG181" i="1"/>
  <c r="R185" i="1"/>
  <c r="N30" i="1"/>
  <c r="N33" i="1" s="1"/>
  <c r="R26" i="1"/>
  <c r="AG36" i="1"/>
  <c r="N63" i="1"/>
  <c r="AG69" i="1"/>
  <c r="N111" i="1"/>
  <c r="N110" i="1"/>
  <c r="N113" i="1" s="1"/>
  <c r="AG116" i="1"/>
  <c r="N128" i="1"/>
  <c r="N127" i="1"/>
  <c r="N142" i="1"/>
  <c r="R138" i="1"/>
  <c r="AG133" i="1"/>
  <c r="R137" i="1"/>
  <c r="N176" i="1"/>
  <c r="R176" i="1" s="1"/>
  <c r="R172" i="1"/>
  <c r="AG180" i="1"/>
  <c r="R182" i="1"/>
  <c r="N192" i="1"/>
  <c r="R192" i="1" s="1"/>
  <c r="R188" i="1"/>
  <c r="N191" i="1"/>
  <c r="R191" i="1" s="1"/>
  <c r="R187" i="1"/>
  <c r="R11" i="1" l="1"/>
  <c r="N161" i="1"/>
  <c r="R158" i="1"/>
  <c r="N193" i="1"/>
  <c r="R190" i="1"/>
  <c r="N177" i="1"/>
  <c r="R174" i="1"/>
  <c r="N145" i="1"/>
  <c r="R142" i="1"/>
  <c r="C1" i="2" l="1"/>
  <c r="D1" i="2" s="1"/>
  <c r="E1" i="2" s="1"/>
  <c r="F1" i="2" s="1"/>
  <c r="G1" i="2" s="1"/>
  <c r="H1" i="2" s="1"/>
  <c r="I1" i="2" s="1"/>
  <c r="J1" i="2" s="1"/>
  <c r="K1" i="2" s="1"/>
  <c r="L1" i="2" s="1"/>
  <c r="M1" i="2" s="1"/>
  <c r="N1" i="2" s="1"/>
  <c r="R42" i="1" l="1"/>
  <c r="C10" i="1"/>
  <c r="N10" i="1"/>
  <c r="F10" i="1"/>
  <c r="J12" i="1"/>
  <c r="R59" i="1"/>
  <c r="R106" i="1"/>
  <c r="R123" i="1"/>
  <c r="R43" i="1"/>
  <c r="I10" i="1"/>
  <c r="E10" i="1"/>
  <c r="L10" i="1"/>
  <c r="H10" i="1"/>
  <c r="L12" i="1"/>
  <c r="H12" i="1"/>
  <c r="O10" i="1"/>
  <c r="K10" i="1"/>
  <c r="G10" i="1"/>
  <c r="O12" i="1"/>
  <c r="K12" i="1"/>
  <c r="G12" i="1"/>
  <c r="R58" i="1"/>
  <c r="R75" i="1"/>
  <c r="R92" i="1"/>
  <c r="R122" i="1"/>
  <c r="M10" i="1"/>
  <c r="M12" i="1"/>
  <c r="I12" i="1"/>
  <c r="E12" i="1"/>
  <c r="R60" i="1"/>
  <c r="R90" i="1"/>
  <c r="R107" i="1"/>
  <c r="R124" i="1"/>
  <c r="J10" i="1"/>
  <c r="N12" i="1"/>
  <c r="F12" i="1"/>
  <c r="R76" i="1"/>
  <c r="R44" i="1"/>
  <c r="C12" i="1"/>
  <c r="D10" i="1"/>
  <c r="D12" i="1"/>
  <c r="R74" i="1"/>
  <c r="R91" i="1"/>
  <c r="R108" i="1"/>
  <c r="C205" i="1" l="1" a="1"/>
  <c r="C205" i="1" s="1"/>
  <c r="C207" i="1" a="1"/>
  <c r="C207" i="1" s="1"/>
  <c r="C211" i="1" a="1"/>
  <c r="C211" i="1" s="1"/>
  <c r="C209" i="1" a="1"/>
  <c r="C209" i="1" s="1"/>
  <c r="C212" i="1" a="1"/>
  <c r="C212" i="1" s="1"/>
  <c r="C215" i="1" a="1"/>
  <c r="C215" i="1" s="1"/>
  <c r="C206" i="1" a="1"/>
  <c r="C206" i="1" s="1"/>
  <c r="C208" i="1" a="1"/>
  <c r="C208" i="1" s="1"/>
  <c r="C210" i="1" a="1"/>
  <c r="C210" i="1" s="1"/>
  <c r="C214" i="1" a="1"/>
  <c r="C214" i="1" s="1"/>
  <c r="C213" i="1" a="1"/>
  <c r="C213" i="1" s="1"/>
  <c r="J210" i="1" a="1"/>
  <c r="J210" i="1" s="1"/>
  <c r="J213" i="1" a="1"/>
  <c r="J213" i="1" s="1"/>
  <c r="J207" i="1" a="1"/>
  <c r="J207" i="1" s="1"/>
  <c r="J208" i="1" a="1"/>
  <c r="J208" i="1" s="1"/>
  <c r="J209" i="1" a="1"/>
  <c r="J209" i="1" s="1"/>
  <c r="J215" i="1" a="1"/>
  <c r="J215" i="1" s="1"/>
  <c r="J211" i="1" a="1"/>
  <c r="J211" i="1" s="1"/>
  <c r="J214" i="1" a="1"/>
  <c r="J214" i="1" s="1"/>
  <c r="J212" i="1" a="1"/>
  <c r="J212" i="1" s="1"/>
  <c r="J206" i="1" a="1"/>
  <c r="J206" i="1" s="1"/>
  <c r="J205" i="1" a="1"/>
  <c r="J205" i="1" s="1"/>
  <c r="M213" i="1" a="1"/>
  <c r="M213" i="1" s="1"/>
  <c r="M214" i="1" a="1"/>
  <c r="M214" i="1" s="1"/>
  <c r="M208" i="1" a="1"/>
  <c r="M208" i="1" s="1"/>
  <c r="M210" i="1" a="1"/>
  <c r="M210" i="1" s="1"/>
  <c r="M207" i="1" a="1"/>
  <c r="M207" i="1" s="1"/>
  <c r="M212" i="1" a="1"/>
  <c r="M212" i="1" s="1"/>
  <c r="M211" i="1" a="1"/>
  <c r="M211" i="1" s="1"/>
  <c r="M206" i="1" a="1"/>
  <c r="M206" i="1" s="1"/>
  <c r="M209" i="1" a="1"/>
  <c r="M209" i="1" s="1"/>
  <c r="M205" i="1" a="1"/>
  <c r="M205" i="1" s="1"/>
  <c r="M215" i="1" a="1"/>
  <c r="M215" i="1" s="1"/>
  <c r="G210" i="1" a="1"/>
  <c r="G210" i="1" s="1"/>
  <c r="G212" i="1" a="1"/>
  <c r="G212" i="1" s="1"/>
  <c r="G205" i="1" a="1"/>
  <c r="G205" i="1" s="1"/>
  <c r="G209" i="1" a="1"/>
  <c r="G209" i="1" s="1"/>
  <c r="G211" i="1" a="1"/>
  <c r="G211" i="1" s="1"/>
  <c r="G215" i="1" a="1"/>
  <c r="G215" i="1" s="1"/>
  <c r="G213" i="1" a="1"/>
  <c r="G213" i="1" s="1"/>
  <c r="G214" i="1" a="1"/>
  <c r="G214" i="1" s="1"/>
  <c r="G208" i="1" a="1"/>
  <c r="G208" i="1" s="1"/>
  <c r="G207" i="1" a="1"/>
  <c r="G207" i="1" s="1"/>
  <c r="G206" i="1" a="1"/>
  <c r="G206" i="1" s="1"/>
  <c r="L208" i="1" a="1"/>
  <c r="L208" i="1" s="1"/>
  <c r="L209" i="1" a="1"/>
  <c r="L209" i="1" s="1"/>
  <c r="L214" i="1" a="1"/>
  <c r="L214" i="1" s="1"/>
  <c r="L215" i="1" a="1"/>
  <c r="L215" i="1" s="1"/>
  <c r="L207" i="1" a="1"/>
  <c r="L207" i="1" s="1"/>
  <c r="L213" i="1" a="1"/>
  <c r="L213" i="1" s="1"/>
  <c r="L210" i="1" a="1"/>
  <c r="L210" i="1" s="1"/>
  <c r="L212" i="1" a="1"/>
  <c r="L212" i="1" s="1"/>
  <c r="L205" i="1" a="1"/>
  <c r="L205" i="1" s="1"/>
  <c r="L211" i="1" a="1"/>
  <c r="L211" i="1" s="1"/>
  <c r="L206" i="1" a="1"/>
  <c r="L206" i="1" s="1"/>
  <c r="I208" i="1" a="1"/>
  <c r="I208" i="1" s="1"/>
  <c r="I209" i="1" a="1"/>
  <c r="I209" i="1" s="1"/>
  <c r="I214" i="1" a="1"/>
  <c r="I214" i="1" s="1"/>
  <c r="I206" i="1" a="1"/>
  <c r="I206" i="1" s="1"/>
  <c r="I205" i="1" a="1"/>
  <c r="I205" i="1" s="1"/>
  <c r="I211" i="1" a="1"/>
  <c r="I211" i="1" s="1"/>
  <c r="I215" i="1" a="1"/>
  <c r="I215" i="1" s="1"/>
  <c r="I212" i="1" a="1"/>
  <c r="I212" i="1" s="1"/>
  <c r="I207" i="1" a="1"/>
  <c r="I207" i="1" s="1"/>
  <c r="I213" i="1" a="1"/>
  <c r="I213" i="1" s="1"/>
  <c r="I210" i="1" a="1"/>
  <c r="I210" i="1" s="1"/>
  <c r="F208" i="1" a="1"/>
  <c r="F208" i="1" s="1"/>
  <c r="F213" i="1" a="1"/>
  <c r="F213" i="1" s="1"/>
  <c r="F212" i="1" a="1"/>
  <c r="F212" i="1" s="1"/>
  <c r="F214" i="1" a="1"/>
  <c r="F214" i="1" s="1"/>
  <c r="F210" i="1" a="1"/>
  <c r="F210" i="1" s="1"/>
  <c r="F205" i="1" a="1"/>
  <c r="F205" i="1" s="1"/>
  <c r="F209" i="1" a="1"/>
  <c r="F209" i="1" s="1"/>
  <c r="F211" i="1" a="1"/>
  <c r="F211" i="1" s="1"/>
  <c r="F215" i="1" a="1"/>
  <c r="F215" i="1" s="1"/>
  <c r="F206" i="1" a="1"/>
  <c r="F206" i="1" s="1"/>
  <c r="F207" i="1" a="1"/>
  <c r="F207" i="1" s="1"/>
  <c r="D214" i="1" a="1"/>
  <c r="D214" i="1" s="1"/>
  <c r="D210" i="1" a="1"/>
  <c r="D210" i="1" s="1"/>
  <c r="D208" i="1" a="1"/>
  <c r="D208" i="1" s="1"/>
  <c r="D207" i="1" a="1"/>
  <c r="D207" i="1" s="1"/>
  <c r="D211" i="1" a="1"/>
  <c r="D211" i="1" s="1"/>
  <c r="D212" i="1" a="1"/>
  <c r="D212" i="1" s="1"/>
  <c r="D213" i="1" a="1"/>
  <c r="D213" i="1" s="1"/>
  <c r="D205" i="1" a="1"/>
  <c r="D205" i="1" s="1"/>
  <c r="D209" i="1" a="1"/>
  <c r="D209" i="1" s="1"/>
  <c r="D215" i="1" a="1"/>
  <c r="D215" i="1" s="1"/>
  <c r="D206" i="1" a="1"/>
  <c r="D206" i="1" s="1"/>
  <c r="O215" i="1" a="1"/>
  <c r="O215" i="1" s="1"/>
  <c r="O207" i="1" a="1"/>
  <c r="O207" i="1" s="1"/>
  <c r="O211" i="1" a="1"/>
  <c r="O211" i="1" s="1"/>
  <c r="O213" i="1" a="1"/>
  <c r="O213" i="1" s="1"/>
  <c r="O205" i="1" a="1"/>
  <c r="O205" i="1" s="1"/>
  <c r="O209" i="1" a="1"/>
  <c r="O209" i="1" s="1"/>
  <c r="O214" i="1" a="1"/>
  <c r="O214" i="1" s="1"/>
  <c r="O206" i="1" a="1"/>
  <c r="O206" i="1" s="1"/>
  <c r="O208" i="1" a="1"/>
  <c r="O208" i="1" s="1"/>
  <c r="O210" i="1" a="1"/>
  <c r="O210" i="1" s="1"/>
  <c r="O212" i="1" a="1"/>
  <c r="O212" i="1" s="1"/>
  <c r="K208" i="1" a="1"/>
  <c r="K208" i="1" s="1"/>
  <c r="K209" i="1" a="1"/>
  <c r="K209" i="1" s="1"/>
  <c r="K207" i="1" a="1"/>
  <c r="K207" i="1" s="1"/>
  <c r="K214" i="1" a="1"/>
  <c r="K214" i="1" s="1"/>
  <c r="K213" i="1" a="1"/>
  <c r="K213" i="1" s="1"/>
  <c r="K205" i="1" a="1"/>
  <c r="K205" i="1" s="1"/>
  <c r="K211" i="1" a="1"/>
  <c r="K211" i="1" s="1"/>
  <c r="K215" i="1" a="1"/>
  <c r="K215" i="1" s="1"/>
  <c r="K212" i="1" a="1"/>
  <c r="K212" i="1" s="1"/>
  <c r="K206" i="1" a="1"/>
  <c r="K206" i="1" s="1"/>
  <c r="K210" i="1" a="1"/>
  <c r="K210" i="1" s="1"/>
  <c r="H208" i="1" a="1"/>
  <c r="H208" i="1" s="1"/>
  <c r="H213" i="1" a="1"/>
  <c r="H213" i="1" s="1"/>
  <c r="H210" i="1" a="1"/>
  <c r="H210" i="1" s="1"/>
  <c r="H214" i="1" a="1"/>
  <c r="H214" i="1" s="1"/>
  <c r="H207" i="1" a="1"/>
  <c r="H207" i="1" s="1"/>
  <c r="H205" i="1" a="1"/>
  <c r="H205" i="1" s="1"/>
  <c r="H209" i="1" a="1"/>
  <c r="H209" i="1" s="1"/>
  <c r="H211" i="1" a="1"/>
  <c r="H211" i="1" s="1"/>
  <c r="H215" i="1" a="1"/>
  <c r="H215" i="1" s="1"/>
  <c r="H206" i="1" a="1"/>
  <c r="H206" i="1" s="1"/>
  <c r="H212" i="1" a="1"/>
  <c r="H212" i="1" s="1"/>
  <c r="E208" i="1" a="1"/>
  <c r="E208" i="1" s="1"/>
  <c r="E213" i="1" a="1"/>
  <c r="E213" i="1" s="1"/>
  <c r="E210" i="1" a="1"/>
  <c r="E210" i="1" s="1"/>
  <c r="E205" i="1" a="1"/>
  <c r="E205" i="1" s="1"/>
  <c r="E212" i="1" a="1"/>
  <c r="E212" i="1" s="1"/>
  <c r="E211" i="1" a="1"/>
  <c r="E211" i="1" s="1"/>
  <c r="E206" i="1" a="1"/>
  <c r="E206" i="1" s="1"/>
  <c r="E209" i="1" a="1"/>
  <c r="E209" i="1" s="1"/>
  <c r="E214" i="1" a="1"/>
  <c r="E214" i="1" s="1"/>
  <c r="E215" i="1" a="1"/>
  <c r="E215" i="1" s="1"/>
  <c r="E207" i="1" a="1"/>
  <c r="E207" i="1" s="1"/>
  <c r="N214" i="1" a="1"/>
  <c r="N214" i="1" s="1"/>
  <c r="N208" i="1" a="1"/>
  <c r="N208" i="1" s="1"/>
  <c r="N211" i="1" a="1"/>
  <c r="N211" i="1" s="1"/>
  <c r="N207" i="1" a="1"/>
  <c r="N207" i="1" s="1"/>
  <c r="N209" i="1" a="1"/>
  <c r="N209" i="1" s="1"/>
  <c r="N212" i="1" a="1"/>
  <c r="N212" i="1" s="1"/>
  <c r="N215" i="1" a="1"/>
  <c r="N215" i="1" s="1"/>
  <c r="N205" i="1" a="1"/>
  <c r="N205" i="1" s="1"/>
  <c r="N210" i="1" a="1"/>
  <c r="N210" i="1" s="1"/>
  <c r="N213" i="1" a="1"/>
  <c r="N213" i="1" s="1"/>
  <c r="N206" i="1" a="1"/>
  <c r="N206" i="1" s="1"/>
  <c r="R12" i="1"/>
  <c r="J17" i="1"/>
  <c r="M17" i="1"/>
  <c r="L17" i="1"/>
  <c r="I17" i="1"/>
  <c r="R10" i="1"/>
  <c r="K17" i="1"/>
  <c r="N17" i="1"/>
  <c r="C4" i="1" l="1"/>
  <c r="C5" i="1"/>
  <c r="C6" i="1"/>
  <c r="O254" i="2"/>
  <c r="Q254" i="2" s="1"/>
  <c r="O253" i="2"/>
  <c r="Q253" i="2" s="1"/>
  <c r="O252" i="2"/>
  <c r="Q252" i="2" s="1"/>
  <c r="O251" i="2"/>
  <c r="Q251" i="2" s="1"/>
  <c r="O250" i="2"/>
  <c r="Q250" i="2" s="1"/>
  <c r="O249" i="2"/>
  <c r="Q249" i="2" s="1"/>
  <c r="O248" i="2"/>
  <c r="Q248" i="2" s="1"/>
  <c r="O247" i="2"/>
  <c r="Q247" i="2" s="1"/>
  <c r="O246" i="2"/>
  <c r="Q246" i="2" s="1"/>
  <c r="O245" i="2"/>
  <c r="Q245" i="2" s="1"/>
  <c r="O244" i="2"/>
  <c r="Q244" i="2" s="1"/>
  <c r="O243" i="2"/>
  <c r="Q243" i="2" s="1"/>
  <c r="O242" i="2"/>
  <c r="Q242" i="2" s="1"/>
  <c r="O241" i="2"/>
  <c r="Q241" i="2" s="1"/>
  <c r="O240" i="2"/>
  <c r="Q240" i="2" s="1"/>
  <c r="O239" i="2"/>
  <c r="Q239" i="2" s="1"/>
  <c r="O238" i="2"/>
  <c r="Q238" i="2" s="1"/>
  <c r="O237" i="2"/>
  <c r="Q237" i="2" s="1"/>
  <c r="O236" i="2"/>
  <c r="Q236" i="2" s="1"/>
  <c r="O235" i="2"/>
  <c r="Q235" i="2" s="1"/>
  <c r="O234" i="2"/>
  <c r="Q231" i="2"/>
  <c r="Q230" i="2"/>
  <c r="Q229" i="2"/>
  <c r="Q228" i="2"/>
  <c r="Q227" i="2"/>
  <c r="Q226" i="2"/>
  <c r="Q225" i="2"/>
  <c r="Q224" i="2"/>
  <c r="Q223" i="2"/>
  <c r="Q222" i="2"/>
  <c r="Q221" i="2"/>
  <c r="Q220" i="2"/>
  <c r="Q219" i="2"/>
  <c r="Q218" i="2"/>
  <c r="Q217" i="2"/>
  <c r="Q216" i="2"/>
  <c r="Q215" i="2"/>
  <c r="Q214" i="2"/>
  <c r="Q213" i="2"/>
  <c r="Q212" i="2"/>
  <c r="Q208" i="2"/>
  <c r="Q207" i="2"/>
  <c r="Q206" i="2"/>
  <c r="Q205" i="2"/>
  <c r="Q204" i="2"/>
  <c r="Q203" i="2"/>
  <c r="Q202" i="2"/>
  <c r="Q201" i="2"/>
  <c r="Q200" i="2"/>
  <c r="Q199" i="2"/>
  <c r="Q198" i="2"/>
  <c r="Q197" i="2"/>
  <c r="Q196" i="2"/>
  <c r="Q195" i="2"/>
  <c r="Q194" i="2"/>
  <c r="Q193" i="2"/>
  <c r="Q192" i="2"/>
  <c r="Q191" i="2"/>
  <c r="Q190" i="2"/>
  <c r="Q189" i="2"/>
  <c r="Q185" i="2"/>
  <c r="Q184" i="2"/>
  <c r="Q183" i="2"/>
  <c r="Q182" i="2"/>
  <c r="Q181" i="2"/>
  <c r="Q180" i="2"/>
  <c r="Q179" i="2"/>
  <c r="Q178" i="2"/>
  <c r="Q177" i="2"/>
  <c r="Q176" i="2"/>
  <c r="Q175" i="2"/>
  <c r="Q174" i="2"/>
  <c r="Q173" i="2"/>
  <c r="Q172" i="2"/>
  <c r="Q171" i="2"/>
  <c r="Q170" i="2"/>
  <c r="Q169" i="2"/>
  <c r="Q168" i="2"/>
  <c r="Q167" i="2"/>
  <c r="Q166" i="2"/>
  <c r="Q162" i="2"/>
  <c r="Q161" i="2"/>
  <c r="Q160" i="2"/>
  <c r="Q159" i="2"/>
  <c r="Q158" i="2"/>
  <c r="Q157" i="2"/>
  <c r="Q156" i="2"/>
  <c r="Q155" i="2"/>
  <c r="Q154" i="2"/>
  <c r="Q153" i="2"/>
  <c r="Q152" i="2"/>
  <c r="Q151" i="2"/>
  <c r="Q150" i="2"/>
  <c r="Q149" i="2"/>
  <c r="Q148" i="2"/>
  <c r="Q147" i="2"/>
  <c r="Q146" i="2"/>
  <c r="Q145" i="2"/>
  <c r="Q144" i="2"/>
  <c r="Q143" i="2"/>
  <c r="Q139" i="2"/>
  <c r="Q138" i="2"/>
  <c r="Q137" i="2"/>
  <c r="Q136" i="2"/>
  <c r="Q135" i="2"/>
  <c r="Q134" i="2"/>
  <c r="Q133" i="2"/>
  <c r="Q132" i="2"/>
  <c r="Q131" i="2"/>
  <c r="Q130" i="2"/>
  <c r="Q129" i="2"/>
  <c r="Q128" i="2"/>
  <c r="Q127" i="2"/>
  <c r="Q126" i="2"/>
  <c r="Q125" i="2"/>
  <c r="Q124" i="2"/>
  <c r="Q123" i="2"/>
  <c r="Q122" i="2"/>
  <c r="Q121" i="2"/>
  <c r="Q116" i="2"/>
  <c r="Q115" i="2"/>
  <c r="Q114" i="2"/>
  <c r="Q113" i="2"/>
  <c r="Q112" i="2"/>
  <c r="Q111" i="2"/>
  <c r="Q110" i="2"/>
  <c r="Q109" i="2"/>
  <c r="Q108" i="2"/>
  <c r="Q107" i="2"/>
  <c r="Q106" i="2"/>
  <c r="Q105" i="2"/>
  <c r="Q104" i="2"/>
  <c r="Q103" i="2"/>
  <c r="Q102" i="2"/>
  <c r="Q101" i="2"/>
  <c r="Q100" i="2"/>
  <c r="Q99" i="2"/>
  <c r="Q98" i="2"/>
  <c r="Q97" i="2"/>
  <c r="Q93" i="2"/>
  <c r="Q92" i="2"/>
  <c r="Q91" i="2"/>
  <c r="Q90" i="2"/>
  <c r="Q89" i="2"/>
  <c r="Q88" i="2"/>
  <c r="Q87" i="2"/>
  <c r="Q86" i="2"/>
  <c r="Q85" i="2"/>
  <c r="Q84" i="2"/>
  <c r="Q83" i="2"/>
  <c r="Q82" i="2"/>
  <c r="Q81" i="2"/>
  <c r="Q80" i="2"/>
  <c r="Q79" i="2"/>
  <c r="Q78" i="2"/>
  <c r="Q77" i="2"/>
  <c r="Q76" i="2"/>
  <c r="Q75" i="2"/>
  <c r="Q74" i="2"/>
  <c r="Q70" i="2"/>
  <c r="Q69" i="2"/>
  <c r="Q68" i="2"/>
  <c r="Q67" i="2"/>
  <c r="Q66" i="2"/>
  <c r="Q65" i="2"/>
  <c r="Q64" i="2"/>
  <c r="Q62" i="2"/>
  <c r="Q61" i="2"/>
  <c r="Q60" i="2"/>
  <c r="Q59" i="2"/>
  <c r="Q58" i="2"/>
  <c r="Q57" i="2"/>
  <c r="Q56" i="2"/>
  <c r="Q55" i="2"/>
  <c r="Q54" i="2"/>
  <c r="Q53" i="2"/>
  <c r="Q51" i="2"/>
  <c r="Q47" i="2"/>
  <c r="Q46" i="2"/>
  <c r="Q45" i="2"/>
  <c r="Q44" i="2"/>
  <c r="Q43" i="2"/>
  <c r="Q42" i="2"/>
  <c r="Q41" i="2"/>
  <c r="Q40" i="2"/>
  <c r="Q39" i="2"/>
  <c r="Q38" i="2"/>
  <c r="Q37" i="2"/>
  <c r="Q36" i="2"/>
  <c r="Q35" i="2"/>
  <c r="Q34" i="2"/>
  <c r="Q33" i="2"/>
  <c r="Q32" i="2"/>
  <c r="Q30" i="2"/>
  <c r="Q29" i="2"/>
  <c r="Q28" i="2"/>
  <c r="Q6" i="2"/>
  <c r="Q7" i="2"/>
  <c r="Q8" i="2"/>
  <c r="Q9" i="2"/>
  <c r="Q10" i="2"/>
  <c r="Q11" i="2"/>
  <c r="Q12" i="2"/>
  <c r="Q13" i="2"/>
  <c r="Q14" i="2"/>
  <c r="Q15" i="2"/>
  <c r="Q16" i="2"/>
  <c r="Q18" i="2"/>
  <c r="Q19" i="2"/>
  <c r="Q20" i="2"/>
  <c r="Q21" i="2"/>
  <c r="Q22" i="2"/>
  <c r="Q23" i="2"/>
  <c r="Q24" i="2"/>
  <c r="O5" i="1" l="1"/>
  <c r="O4" i="1"/>
  <c r="O6" i="1"/>
  <c r="Q234" i="2"/>
  <c r="O257" i="2"/>
  <c r="O258" i="6" s="1"/>
  <c r="Q258" i="6" s="1"/>
  <c r="Q17" i="2"/>
  <c r="Q5" i="2"/>
  <c r="Q31" i="2"/>
  <c r="Q63" i="2"/>
  <c r="Q52" i="2"/>
  <c r="O9" i="1" l="1"/>
  <c r="O7" i="1"/>
  <c r="O14" i="1" s="1"/>
  <c r="O197" i="1" s="1"/>
  <c r="O8" i="1"/>
  <c r="O15" i="1" s="1"/>
  <c r="O259" i="2"/>
  <c r="Q257" i="2"/>
  <c r="O258" i="2"/>
  <c r="O262" i="2"/>
  <c r="Q262" i="2" s="1"/>
  <c r="R104" i="1"/>
  <c r="L9" i="1"/>
  <c r="M8" i="1"/>
  <c r="J7" i="1"/>
  <c r="N7" i="1"/>
  <c r="G8" i="1"/>
  <c r="O228" i="1" l="1" a="1"/>
  <c r="O228" i="1" s="1"/>
  <c r="O226" i="1" a="1"/>
  <c r="O226" i="1" s="1"/>
  <c r="O229" i="1" a="1"/>
  <c r="O229" i="1" s="1"/>
  <c r="O221" i="1" a="1"/>
  <c r="O221" i="1" s="1"/>
  <c r="O223" i="1" a="1"/>
  <c r="O223" i="1" s="1"/>
  <c r="O225" i="1" a="1"/>
  <c r="O225" i="1" s="1"/>
  <c r="O222" i="1" a="1"/>
  <c r="O222" i="1" s="1"/>
  <c r="O220" i="1" a="1"/>
  <c r="O220" i="1" s="1"/>
  <c r="O219" i="1" a="1"/>
  <c r="O219" i="1" s="1"/>
  <c r="O227" i="1" a="1"/>
  <c r="O227" i="1" s="1"/>
  <c r="O224" i="1" a="1"/>
  <c r="O224" i="1" s="1"/>
  <c r="O16" i="1"/>
  <c r="O201" i="1" s="1"/>
  <c r="AH5" i="1"/>
  <c r="AH4" i="1"/>
  <c r="O199" i="1"/>
  <c r="O17" i="1"/>
  <c r="R89" i="1"/>
  <c r="K9" i="1"/>
  <c r="K5" i="1"/>
  <c r="I7" i="1"/>
  <c r="E7" i="1"/>
  <c r="M7" i="1"/>
  <c r="L8" i="1"/>
  <c r="F4" i="1"/>
  <c r="J4" i="1"/>
  <c r="N4" i="1"/>
  <c r="H6" i="1"/>
  <c r="L6" i="1"/>
  <c r="AE5" i="1" s="1"/>
  <c r="I9" i="1"/>
  <c r="E9" i="1"/>
  <c r="Q259" i="2"/>
  <c r="O258" i="9"/>
  <c r="Q258" i="9" s="1"/>
  <c r="G4" i="1"/>
  <c r="D5" i="1"/>
  <c r="R37" i="1"/>
  <c r="M6" i="1"/>
  <c r="F8" i="1"/>
  <c r="R71" i="1"/>
  <c r="R55" i="1"/>
  <c r="R86" i="1"/>
  <c r="R105" i="1"/>
  <c r="R120" i="1"/>
  <c r="R117" i="1"/>
  <c r="D6" i="1"/>
  <c r="R38" i="1"/>
  <c r="R70" i="1"/>
  <c r="K4" i="1"/>
  <c r="E6" i="1"/>
  <c r="H7" i="1"/>
  <c r="D9" i="1"/>
  <c r="L4" i="1"/>
  <c r="E5" i="1"/>
  <c r="I5" i="1"/>
  <c r="J6" i="1"/>
  <c r="R41" i="1"/>
  <c r="C9" i="1"/>
  <c r="E8" i="1"/>
  <c r="R56" i="1"/>
  <c r="N9" i="1"/>
  <c r="R85" i="1"/>
  <c r="R102" i="1"/>
  <c r="R119" i="1"/>
  <c r="R116" i="1"/>
  <c r="G5" i="1"/>
  <c r="G15" i="1" s="1"/>
  <c r="R53" i="1"/>
  <c r="R100" i="1"/>
  <c r="R118" i="1"/>
  <c r="H5" i="1"/>
  <c r="L5" i="1"/>
  <c r="I6" i="1"/>
  <c r="R52" i="1"/>
  <c r="R69" i="1"/>
  <c r="R39" i="1"/>
  <c r="C7" i="1"/>
  <c r="D7" i="1"/>
  <c r="H9" i="1"/>
  <c r="D4" i="1"/>
  <c r="R36" i="1"/>
  <c r="H4" i="1"/>
  <c r="M5" i="1"/>
  <c r="M15" i="1" s="1"/>
  <c r="F6" i="1"/>
  <c r="N6" i="1"/>
  <c r="R68" i="1"/>
  <c r="G7" i="1"/>
  <c r="I8" i="1"/>
  <c r="G9" i="1"/>
  <c r="L7" i="1"/>
  <c r="K8" i="1"/>
  <c r="K15" i="1" s="1"/>
  <c r="J9" i="1"/>
  <c r="R72" i="1"/>
  <c r="R87" i="1"/>
  <c r="E4" i="1"/>
  <c r="I4" i="1"/>
  <c r="M4" i="1"/>
  <c r="F5" i="1"/>
  <c r="J5" i="1"/>
  <c r="N5" i="1"/>
  <c r="G6" i="1"/>
  <c r="K6" i="1"/>
  <c r="R54" i="1"/>
  <c r="R40" i="1"/>
  <c r="C8" i="1"/>
  <c r="F7" i="1"/>
  <c r="H8" i="1"/>
  <c r="D8" i="1"/>
  <c r="F9" i="1"/>
  <c r="R57" i="1"/>
  <c r="K7" i="1"/>
  <c r="N8" i="1"/>
  <c r="N15" i="1" s="1"/>
  <c r="J8" i="1"/>
  <c r="M9" i="1"/>
  <c r="R73" i="1"/>
  <c r="R88" i="1"/>
  <c r="R84" i="1"/>
  <c r="R103" i="1"/>
  <c r="R101" i="1"/>
  <c r="R121" i="1"/>
  <c r="Q258" i="2"/>
  <c r="O258" i="8"/>
  <c r="Q258" i="8" s="1"/>
  <c r="O279" i="2"/>
  <c r="Q279" i="2" s="1"/>
  <c r="O273" i="2"/>
  <c r="Q273" i="2" s="1"/>
  <c r="O267" i="2"/>
  <c r="Q267" i="2" s="1"/>
  <c r="K16" i="1" l="1"/>
  <c r="M16" i="1"/>
  <c r="N16" i="1"/>
  <c r="N201" i="1" s="1"/>
  <c r="L16" i="1"/>
  <c r="L201" i="1" s="1"/>
  <c r="L15" i="1"/>
  <c r="Z4" i="1"/>
  <c r="C219" i="1" a="1"/>
  <c r="C219" i="1" s="1"/>
  <c r="C221" i="1" a="1"/>
  <c r="C221" i="1" s="1"/>
  <c r="C225" i="1" a="1"/>
  <c r="C225" i="1" s="1"/>
  <c r="C226" i="1" a="1"/>
  <c r="C226" i="1" s="1"/>
  <c r="C220" i="1" a="1"/>
  <c r="C220" i="1" s="1"/>
  <c r="C227" i="1" a="1"/>
  <c r="C227" i="1" s="1"/>
  <c r="C229" i="1" a="1"/>
  <c r="C229" i="1" s="1"/>
  <c r="C228" i="1" a="1"/>
  <c r="C228" i="1" s="1"/>
  <c r="C223" i="1" a="1"/>
  <c r="C223" i="1" s="1"/>
  <c r="C222" i="1" a="1"/>
  <c r="C222" i="1" s="1"/>
  <c r="C224" i="1" a="1"/>
  <c r="C224" i="1" s="1"/>
  <c r="F219" i="1" a="1"/>
  <c r="F219" i="1" s="1"/>
  <c r="F224" i="1" a="1"/>
  <c r="F224" i="1" s="1"/>
  <c r="F223" i="1" a="1"/>
  <c r="F223" i="1" s="1"/>
  <c r="F228" i="1" a="1"/>
  <c r="F228" i="1" s="1"/>
  <c r="F220" i="1" a="1"/>
  <c r="F220" i="1" s="1"/>
  <c r="F227" i="1" a="1"/>
  <c r="F227" i="1" s="1"/>
  <c r="F221" i="1" a="1"/>
  <c r="F221" i="1" s="1"/>
  <c r="F229" i="1" a="1"/>
  <c r="F229" i="1" s="1"/>
  <c r="F225" i="1" a="1"/>
  <c r="F225" i="1" s="1"/>
  <c r="F222" i="1" a="1"/>
  <c r="F222" i="1" s="1"/>
  <c r="F226" i="1" a="1"/>
  <c r="F226" i="1" s="1"/>
  <c r="AF5" i="1"/>
  <c r="L221" i="1" a="1"/>
  <c r="L221" i="1" s="1"/>
  <c r="L225" i="1" a="1"/>
  <c r="L225" i="1" s="1"/>
  <c r="L224" i="1" a="1"/>
  <c r="L224" i="1" s="1"/>
  <c r="L222" i="1" a="1"/>
  <c r="L222" i="1" s="1"/>
  <c r="L223" i="1" a="1"/>
  <c r="L223" i="1" s="1"/>
  <c r="L228" i="1" a="1"/>
  <c r="L228" i="1" s="1"/>
  <c r="L229" i="1" a="1"/>
  <c r="L229" i="1" s="1"/>
  <c r="L227" i="1" a="1"/>
  <c r="L227" i="1" s="1"/>
  <c r="L220" i="1" a="1"/>
  <c r="L220" i="1" s="1"/>
  <c r="L226" i="1" a="1"/>
  <c r="L226" i="1" s="1"/>
  <c r="L219" i="1" a="1"/>
  <c r="L219" i="1" s="1"/>
  <c r="M227" i="1" a="1"/>
  <c r="M227" i="1" s="1"/>
  <c r="M219" i="1" a="1"/>
  <c r="M219" i="1" s="1"/>
  <c r="M229" i="1" a="1"/>
  <c r="M229" i="1" s="1"/>
  <c r="M223" i="1" a="1"/>
  <c r="M223" i="1" s="1"/>
  <c r="M226" i="1" a="1"/>
  <c r="M226" i="1" s="1"/>
  <c r="M220" i="1" a="1"/>
  <c r="M220" i="1" s="1"/>
  <c r="M221" i="1" a="1"/>
  <c r="M221" i="1" s="1"/>
  <c r="M228" i="1" a="1"/>
  <c r="M228" i="1" s="1"/>
  <c r="M222" i="1" a="1"/>
  <c r="M222" i="1" s="1"/>
  <c r="M225" i="1" a="1"/>
  <c r="M225" i="1" s="1"/>
  <c r="M224" i="1" a="1"/>
  <c r="M224" i="1" s="1"/>
  <c r="I226" i="1" a="1"/>
  <c r="I226" i="1" s="1"/>
  <c r="I223" i="1" a="1"/>
  <c r="I223" i="1" s="1"/>
  <c r="I219" i="1" a="1"/>
  <c r="I219" i="1" s="1"/>
  <c r="I221" i="1" a="1"/>
  <c r="I221" i="1" s="1"/>
  <c r="I229" i="1" a="1"/>
  <c r="I229" i="1" s="1"/>
  <c r="I225" i="1" a="1"/>
  <c r="I225" i="1" s="1"/>
  <c r="I228" i="1" a="1"/>
  <c r="I228" i="1" s="1"/>
  <c r="I224" i="1" a="1"/>
  <c r="I224" i="1" s="1"/>
  <c r="I220" i="1" a="1"/>
  <c r="I220" i="1" s="1"/>
  <c r="I222" i="1" a="1"/>
  <c r="I222" i="1" s="1"/>
  <c r="I227" i="1" a="1"/>
  <c r="I227" i="1" s="1"/>
  <c r="D219" i="1" a="1"/>
  <c r="D219" i="1" s="1"/>
  <c r="D229" i="1" a="1"/>
  <c r="D229" i="1" s="1"/>
  <c r="D228" i="1" a="1"/>
  <c r="D228" i="1" s="1"/>
  <c r="D225" i="1" a="1"/>
  <c r="D225" i="1" s="1"/>
  <c r="D224" i="1" a="1"/>
  <c r="D224" i="1" s="1"/>
  <c r="D223" i="1" a="1"/>
  <c r="D223" i="1" s="1"/>
  <c r="D221" i="1" a="1"/>
  <c r="D221" i="1" s="1"/>
  <c r="D222" i="1" a="1"/>
  <c r="D222" i="1" s="1"/>
  <c r="D227" i="1" a="1"/>
  <c r="D227" i="1" s="1"/>
  <c r="D220" i="1" a="1"/>
  <c r="D220" i="1" s="1"/>
  <c r="D226" i="1" a="1"/>
  <c r="D226" i="1" s="1"/>
  <c r="G229" i="1" a="1"/>
  <c r="G229" i="1" s="1"/>
  <c r="G223" i="1" a="1"/>
  <c r="G223" i="1" s="1"/>
  <c r="G222" i="1" a="1"/>
  <c r="G222" i="1" s="1"/>
  <c r="G224" i="1" a="1"/>
  <c r="G224" i="1" s="1"/>
  <c r="G225" i="1" a="1"/>
  <c r="G225" i="1" s="1"/>
  <c r="G228" i="1" a="1"/>
  <c r="G228" i="1" s="1"/>
  <c r="G226" i="1" a="1"/>
  <c r="G226" i="1" s="1"/>
  <c r="G221" i="1" a="1"/>
  <c r="G221" i="1" s="1"/>
  <c r="G227" i="1" a="1"/>
  <c r="G227" i="1" s="1"/>
  <c r="G220" i="1" a="1"/>
  <c r="G220" i="1" s="1"/>
  <c r="G219" i="1" a="1"/>
  <c r="G219" i="1" s="1"/>
  <c r="J14" i="1"/>
  <c r="J197" i="1" s="1"/>
  <c r="J226" i="1" a="1"/>
  <c r="J226" i="1" s="1"/>
  <c r="J225" i="1" a="1"/>
  <c r="J225" i="1" s="1"/>
  <c r="J221" i="1" a="1"/>
  <c r="J221" i="1" s="1"/>
  <c r="J223" i="1" a="1"/>
  <c r="J223" i="1" s="1"/>
  <c r="J227" i="1" a="1"/>
  <c r="J227" i="1" s="1"/>
  <c r="J229" i="1" a="1"/>
  <c r="J229" i="1" s="1"/>
  <c r="J219" i="1" a="1"/>
  <c r="J219" i="1" s="1"/>
  <c r="J220" i="1" a="1"/>
  <c r="J220" i="1" s="1"/>
  <c r="J222" i="1" a="1"/>
  <c r="J222" i="1" s="1"/>
  <c r="J228" i="1" a="1"/>
  <c r="J228" i="1" s="1"/>
  <c r="J224" i="1" a="1"/>
  <c r="J224" i="1" s="1"/>
  <c r="E219" i="1" a="1"/>
  <c r="E219" i="1" s="1"/>
  <c r="E221" i="1" a="1"/>
  <c r="E221" i="1" s="1"/>
  <c r="E223" i="1" a="1"/>
  <c r="E223" i="1" s="1"/>
  <c r="E222" i="1" a="1"/>
  <c r="E222" i="1" s="1"/>
  <c r="E228" i="1" a="1"/>
  <c r="E228" i="1" s="1"/>
  <c r="E224" i="1" a="1"/>
  <c r="E224" i="1" s="1"/>
  <c r="E227" i="1" a="1"/>
  <c r="E227" i="1" s="1"/>
  <c r="E220" i="1" a="1"/>
  <c r="E220" i="1" s="1"/>
  <c r="E229" i="1" a="1"/>
  <c r="E229" i="1" s="1"/>
  <c r="E226" i="1" a="1"/>
  <c r="E226" i="1" s="1"/>
  <c r="E225" i="1" a="1"/>
  <c r="E225" i="1" s="1"/>
  <c r="H221" i="1" a="1"/>
  <c r="H221" i="1" s="1"/>
  <c r="H226" i="1" a="1"/>
  <c r="H226" i="1" s="1"/>
  <c r="H227" i="1" a="1"/>
  <c r="H227" i="1" s="1"/>
  <c r="H219" i="1" a="1"/>
  <c r="H219" i="1" s="1"/>
  <c r="H220" i="1" a="1"/>
  <c r="H220" i="1" s="1"/>
  <c r="H229" i="1" a="1"/>
  <c r="H229" i="1" s="1"/>
  <c r="H225" i="1" a="1"/>
  <c r="H225" i="1" s="1"/>
  <c r="H228" i="1" a="1"/>
  <c r="H228" i="1" s="1"/>
  <c r="H223" i="1" a="1"/>
  <c r="H223" i="1" s="1"/>
  <c r="H222" i="1" a="1"/>
  <c r="H222" i="1" s="1"/>
  <c r="H224" i="1" a="1"/>
  <c r="H224" i="1" s="1"/>
  <c r="K223" i="1" a="1"/>
  <c r="K223" i="1" s="1"/>
  <c r="K221" i="1" a="1"/>
  <c r="K221" i="1" s="1"/>
  <c r="K229" i="1" a="1"/>
  <c r="K229" i="1" s="1"/>
  <c r="K219" i="1" a="1"/>
  <c r="K219" i="1" s="1"/>
  <c r="K226" i="1" a="1"/>
  <c r="K226" i="1" s="1"/>
  <c r="K227" i="1" a="1"/>
  <c r="K227" i="1" s="1"/>
  <c r="K220" i="1" a="1"/>
  <c r="K220" i="1" s="1"/>
  <c r="K228" i="1" a="1"/>
  <c r="K228" i="1" s="1"/>
  <c r="K225" i="1" a="1"/>
  <c r="K225" i="1" s="1"/>
  <c r="K224" i="1" a="1"/>
  <c r="K224" i="1" s="1"/>
  <c r="K222" i="1" a="1"/>
  <c r="K222" i="1" s="1"/>
  <c r="W5" i="1"/>
  <c r="N14" i="1"/>
  <c r="N197" i="1" s="1"/>
  <c r="N221" i="1" a="1"/>
  <c r="N221" i="1" s="1"/>
  <c r="N227" i="1" a="1"/>
  <c r="N227" i="1" s="1"/>
  <c r="N220" i="1" a="1"/>
  <c r="N220" i="1" s="1"/>
  <c r="N223" i="1" a="1"/>
  <c r="N223" i="1" s="1"/>
  <c r="N219" i="1" a="1"/>
  <c r="N219" i="1" s="1"/>
  <c r="N222" i="1" a="1"/>
  <c r="N222" i="1" s="1"/>
  <c r="N229" i="1" a="1"/>
  <c r="N229" i="1" s="1"/>
  <c r="N225" i="1" a="1"/>
  <c r="N225" i="1" s="1"/>
  <c r="N226" i="1" a="1"/>
  <c r="N226" i="1" s="1"/>
  <c r="N224" i="1" a="1"/>
  <c r="N224" i="1" s="1"/>
  <c r="N228" i="1" a="1"/>
  <c r="N228" i="1" s="1"/>
  <c r="Y5" i="1"/>
  <c r="AB4" i="1"/>
  <c r="X5" i="1"/>
  <c r="AG4" i="1"/>
  <c r="AC4" i="1"/>
  <c r="AD5" i="1"/>
  <c r="AA5" i="1"/>
  <c r="Z5" i="1"/>
  <c r="AC5" i="1"/>
  <c r="Y4" i="1"/>
  <c r="AB5" i="1"/>
  <c r="V5" i="1"/>
  <c r="V4" i="1"/>
  <c r="X4" i="1"/>
  <c r="W4" i="1"/>
  <c r="AF4" i="1"/>
  <c r="AE4" i="1"/>
  <c r="AD4" i="1"/>
  <c r="AG5" i="1"/>
  <c r="AA4" i="1"/>
  <c r="M199" i="1"/>
  <c r="G199" i="1"/>
  <c r="E14" i="1"/>
  <c r="E197" i="1" s="1"/>
  <c r="M14" i="1"/>
  <c r="K201" i="1"/>
  <c r="I14" i="1"/>
  <c r="F14" i="1"/>
  <c r="F197" i="1" s="1"/>
  <c r="H16" i="1"/>
  <c r="H201" i="1" s="1"/>
  <c r="R80" i="1"/>
  <c r="R79" i="1"/>
  <c r="R78" i="1"/>
  <c r="D15" i="1"/>
  <c r="E16" i="1"/>
  <c r="E201" i="1" s="1"/>
  <c r="I16" i="1"/>
  <c r="I201" i="1" s="1"/>
  <c r="J16" i="1"/>
  <c r="J201" i="1" s="1"/>
  <c r="H15" i="1"/>
  <c r="K14" i="1"/>
  <c r="R47" i="1"/>
  <c r="G14" i="1"/>
  <c r="G197" i="1" s="1"/>
  <c r="F15" i="1"/>
  <c r="R95" i="1"/>
  <c r="L14" i="1"/>
  <c r="R127" i="1"/>
  <c r="R111" i="1"/>
  <c r="R63" i="1"/>
  <c r="I15" i="1"/>
  <c r="R110" i="1"/>
  <c r="R46" i="1"/>
  <c r="R4" i="1"/>
  <c r="D16" i="1"/>
  <c r="D201" i="1" s="1"/>
  <c r="R128" i="1"/>
  <c r="R64" i="1"/>
  <c r="R48" i="1"/>
  <c r="R112" i="1"/>
  <c r="D14" i="1"/>
  <c r="D197" i="1" s="1"/>
  <c r="E15" i="1"/>
  <c r="R5" i="1"/>
  <c r="R9" i="1"/>
  <c r="C16" i="1"/>
  <c r="C201" i="1" s="1"/>
  <c r="R126" i="1"/>
  <c r="R94" i="1"/>
  <c r="R62" i="1"/>
  <c r="H14" i="1"/>
  <c r="H197" i="1" s="1"/>
  <c r="M201" i="1"/>
  <c r="R7" i="1"/>
  <c r="C14" i="1"/>
  <c r="C197" i="1" s="1"/>
  <c r="R6" i="1"/>
  <c r="R96" i="1"/>
  <c r="J15" i="1"/>
  <c r="F16" i="1"/>
  <c r="F201" i="1" s="1"/>
  <c r="R8" i="1"/>
  <c r="C15" i="1"/>
  <c r="C199" i="1" s="1"/>
  <c r="G16" i="1"/>
  <c r="G201" i="1" s="1"/>
  <c r="R30" i="1"/>
  <c r="R31" i="1"/>
  <c r="R32" i="1"/>
  <c r="O276" i="2"/>
  <c r="O282" i="2"/>
  <c r="O270" i="2"/>
  <c r="Q270" i="2" l="1"/>
  <c r="O262" i="6"/>
  <c r="Q282" i="2"/>
  <c r="O262" i="9"/>
  <c r="Q276" i="2"/>
  <c r="O262" i="8"/>
  <c r="K199" i="1"/>
  <c r="F199" i="1"/>
  <c r="H199" i="1"/>
  <c r="N199" i="1"/>
  <c r="D199" i="1"/>
  <c r="L199" i="1"/>
  <c r="E199" i="1"/>
  <c r="J199" i="1"/>
  <c r="I199" i="1"/>
  <c r="I197" i="1"/>
  <c r="L197" i="1"/>
  <c r="K197" i="1"/>
  <c r="M197" i="1"/>
  <c r="C17" i="1"/>
  <c r="G17" i="1"/>
  <c r="H17" i="1"/>
  <c r="D17" i="1"/>
  <c r="F17" i="1"/>
  <c r="E17" i="1"/>
  <c r="R14" i="1"/>
  <c r="R15" i="1"/>
  <c r="R16" i="1"/>
</calcChain>
</file>

<file path=xl/comments1.xml><?xml version="1.0" encoding="utf-8"?>
<comments xmlns="http://schemas.openxmlformats.org/spreadsheetml/2006/main">
  <authors>
    <author>Sayaka Koseki</author>
  </authors>
  <commentList>
    <comment ref="Q4" authorId="0">
      <text>
        <r>
          <rPr>
            <b/>
            <sz val="9"/>
            <color indexed="81"/>
            <rFont val="Tahoma"/>
            <family val="2"/>
          </rPr>
          <t>Sayaka Koseki:</t>
        </r>
        <r>
          <rPr>
            <sz val="9"/>
            <color indexed="81"/>
            <rFont val="Tahoma"/>
            <family val="2"/>
          </rPr>
          <t xml:space="preserve">
Check - number in the row, but currency is not defined</t>
        </r>
      </text>
    </comment>
    <comment ref="Q257"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comments2.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 ref="C258" authorId="0">
      <text>
        <r>
          <rPr>
            <b/>
            <sz val="9"/>
            <color indexed="81"/>
            <rFont val="Tahoma"/>
            <family val="2"/>
          </rPr>
          <t>Sayaka Koseki:</t>
        </r>
        <r>
          <rPr>
            <sz val="9"/>
            <color indexed="81"/>
            <rFont val="Tahoma"/>
            <family val="2"/>
          </rPr>
          <t xml:space="preserve">
Check - Total plan cost of this tab is not the same as the total plan cost in the "Financing Inputs" tab</t>
        </r>
      </text>
    </comment>
  </commentList>
</comments>
</file>

<file path=xl/comments3.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 ref="C258" authorId="0">
      <text>
        <r>
          <rPr>
            <b/>
            <sz val="9"/>
            <color indexed="81"/>
            <rFont val="Tahoma"/>
            <family val="2"/>
          </rPr>
          <t>Sayaka Koseki:</t>
        </r>
        <r>
          <rPr>
            <sz val="9"/>
            <color indexed="81"/>
            <rFont val="Tahoma"/>
            <family val="2"/>
          </rPr>
          <t xml:space="preserve">
Check - Total plan cost of this tab is not the same as the total plan cost in the "Financing Inputs" tab</t>
        </r>
      </text>
    </comment>
  </commentList>
</comments>
</file>

<file path=xl/comments4.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 ref="C258" authorId="0">
      <text>
        <r>
          <rPr>
            <b/>
            <sz val="9"/>
            <color indexed="81"/>
            <rFont val="Tahoma"/>
            <family val="2"/>
          </rPr>
          <t>Sayaka Koseki:</t>
        </r>
        <r>
          <rPr>
            <sz val="9"/>
            <color indexed="81"/>
            <rFont val="Tahoma"/>
            <family val="2"/>
          </rPr>
          <t xml:space="preserve">
Check - Total plan cost of this tab is not the same as the total plan cost in the "Financing Inputs" tab</t>
        </r>
      </text>
    </comment>
  </commentList>
</comments>
</file>

<file path=xl/comments5.xml><?xml version="1.0" encoding="utf-8"?>
<comments xmlns="http://schemas.openxmlformats.org/spreadsheetml/2006/main">
  <authors>
    <author>Sayaka Koseki</author>
  </authors>
  <commentList>
    <comment ref="R196"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sharedStrings.xml><?xml version="1.0" encoding="utf-8"?>
<sst xmlns="http://schemas.openxmlformats.org/spreadsheetml/2006/main" count="911" uniqueCount="88">
  <si>
    <t>CIP Costs</t>
  </si>
  <si>
    <t>Government Coverage</t>
  </si>
  <si>
    <t>Donor Coverage</t>
  </si>
  <si>
    <t>%</t>
  </si>
  <si>
    <t>Gap</t>
  </si>
  <si>
    <t>Service Delivery</t>
  </si>
  <si>
    <t>Contraceptive Security</t>
  </si>
  <si>
    <t>Policy and Enabling Environment</t>
  </si>
  <si>
    <t>Financing</t>
  </si>
  <si>
    <t>Stewardship, Management and Accountability</t>
  </si>
  <si>
    <t>Strategy 8</t>
  </si>
  <si>
    <t>Strategy 9</t>
  </si>
  <si>
    <t>Strategy 10</t>
  </si>
  <si>
    <t>USD</t>
  </si>
  <si>
    <t>Total</t>
  </si>
  <si>
    <t>Commodities</t>
  </si>
  <si>
    <t>Comments/Assumptions</t>
  </si>
  <si>
    <t>Other</t>
  </si>
  <si>
    <t>Demand Generation</t>
  </si>
  <si>
    <t>National government funding allocated</t>
  </si>
  <si>
    <t>USAID funding allocated</t>
  </si>
  <si>
    <t>UNFPA funding allocated</t>
  </si>
  <si>
    <t>KfW funding allocated</t>
  </si>
  <si>
    <t>DfID funding allocated</t>
  </si>
  <si>
    <t>EU funding allocated</t>
  </si>
  <si>
    <t>CIDA funding allocated</t>
  </si>
  <si>
    <t>PSI funding allocated</t>
  </si>
  <si>
    <t>DKT funding allocated</t>
  </si>
  <si>
    <t>MSI funding allocated</t>
  </si>
  <si>
    <t>Gates funding allocated</t>
  </si>
  <si>
    <t>Packard funding allocated</t>
  </si>
  <si>
    <t>Country</t>
  </si>
  <si>
    <t xml:space="preserve"> </t>
  </si>
  <si>
    <t>Local Currency</t>
  </si>
  <si>
    <t>(day/month/year)</t>
  </si>
  <si>
    <t>/USD</t>
  </si>
  <si>
    <t xml:space="preserve">Date of rate: </t>
  </si>
  <si>
    <t>Annual rate of inflation</t>
  </si>
  <si>
    <t>Using the world inflation rate as a standard Source: World Bank</t>
  </si>
  <si>
    <t>Start year</t>
  </si>
  <si>
    <t>End year</t>
  </si>
  <si>
    <t>Basic Country Information</t>
  </si>
  <si>
    <t xml:space="preserve">Currency </t>
  </si>
  <si>
    <t>Euro</t>
  </si>
  <si>
    <t>Exchange rate local currency</t>
  </si>
  <si>
    <t>Exchange rate Euro</t>
  </si>
  <si>
    <t xml:space="preserve">USD </t>
  </si>
  <si>
    <t>/Euro</t>
  </si>
  <si>
    <t>PAA</t>
  </si>
  <si>
    <t>FP-CIP Full</t>
  </si>
  <si>
    <t>Partner and Government Funding</t>
  </si>
  <si>
    <t>Total CIP Costs in Local Currency</t>
  </si>
  <si>
    <t>Total CIP Costs in USD</t>
  </si>
  <si>
    <t>Total CIP Costs in Euro</t>
  </si>
  <si>
    <t>Total Cost of Plan</t>
  </si>
  <si>
    <t>Check</t>
  </si>
  <si>
    <t>Sub-total Funds by Currency</t>
  </si>
  <si>
    <t>Sub-total funding in Local Currency</t>
  </si>
  <si>
    <t>Sub-total funding in USD</t>
  </si>
  <si>
    <t>Sub-total funding in Euro</t>
  </si>
  <si>
    <t>Total Funds Converted to Local Currency</t>
  </si>
  <si>
    <t>Total Funds Converted to USD</t>
  </si>
  <si>
    <t>USD sub-total funding in Local Currency</t>
  </si>
  <si>
    <t>Euro sub-total funding in Local Currency</t>
  </si>
  <si>
    <t>Total Funds in Local Currency</t>
  </si>
  <si>
    <t>Euro sub-total funding in USD</t>
  </si>
  <si>
    <t>Total Funds in USD</t>
  </si>
  <si>
    <t>Total Funds Converted to Euro</t>
  </si>
  <si>
    <t>Total Funds in Euro</t>
  </si>
  <si>
    <t>USD sub-total funding in Euro</t>
  </si>
  <si>
    <t>Local currency sub-total funding in Euro</t>
  </si>
  <si>
    <t>Local currency sub-total funding in USD</t>
  </si>
  <si>
    <t>Sub-total Donor Funds</t>
  </si>
  <si>
    <t>Check:</t>
  </si>
  <si>
    <t>Fonds Total</t>
  </si>
  <si>
    <t>Funding (Government)</t>
  </si>
  <si>
    <t>Funding (Donor)</t>
  </si>
  <si>
    <t>% of Activity Funds by Source</t>
  </si>
  <si>
    <r>
      <t>CIP Cost and Funding in</t>
    </r>
    <r>
      <rPr>
        <b/>
        <sz val="11"/>
        <color theme="1"/>
        <rFont val="Calibri"/>
        <family val="2"/>
        <scheme val="minor"/>
      </rPr>
      <t xml:space="preserve"> Local Currency</t>
    </r>
  </si>
  <si>
    <r>
      <t xml:space="preserve">CIP Cost and Funding in </t>
    </r>
    <r>
      <rPr>
        <b/>
        <sz val="11"/>
        <color theme="1"/>
        <rFont val="Calibri"/>
        <family val="2"/>
        <scheme val="minor"/>
      </rPr>
      <t>USD</t>
    </r>
  </si>
  <si>
    <r>
      <t xml:space="preserve">CIP Cost and Funding in </t>
    </r>
    <r>
      <rPr>
        <b/>
        <sz val="11"/>
        <color theme="1"/>
        <rFont val="Calibri"/>
        <family val="2"/>
        <scheme val="minor"/>
      </rPr>
      <t>Euro</t>
    </r>
  </si>
  <si>
    <t>Type</t>
  </si>
  <si>
    <t>From the "Financing Inputs" Tabs</t>
  </si>
  <si>
    <t>Local</t>
  </si>
  <si>
    <t>% of Activity Funds by Source and Year</t>
  </si>
  <si>
    <t>% Annual CIP Cost, by Activity</t>
  </si>
  <si>
    <t>% Annual Funding Availability, by Activity</t>
  </si>
  <si>
    <t>Strategy 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</si>
</sst>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00_ ;_-[$$-409]* \-#,##0.00\ ;_-[$$-409]* &quot;-&quot;??_ ;_-@_ "/>
    <numFmt numFmtId="165" formatCode="[$-F800]dddd\,\ mmmm\ dd\,\ yyyy"/>
    <numFmt numFmtId="166" formatCode="_([$€-2]\ * #,##0.00_);_([$€-2]\ * \(#,##0.00\);_([$€-2]\ * &quot;-&quot;??_);_(@_)"/>
  </numFmts>
  <fonts count="15" x14ac:knownFonts="1">
    <font>
      <sz val="11"/>
      <color theme="1"/>
      <name val="Calibri"/>
      <family val="2"/>
      <scheme val="minor"/>
    </font>
    <font>
      <b/>
      <sz val="11"/>
      <color theme="1"/>
      <name val="Calibri"/>
      <family val="2"/>
      <scheme val="minor"/>
    </font>
    <font>
      <b/>
      <sz val="13"/>
      <color theme="3"/>
      <name val="Calibri"/>
      <family val="2"/>
      <scheme val="minor"/>
    </font>
    <font>
      <i/>
      <sz val="11"/>
      <color rgb="FF7F7F7F"/>
      <name val="Calibri"/>
      <family val="2"/>
      <scheme val="minor"/>
    </font>
    <font>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i/>
      <u/>
      <sz val="11"/>
      <color theme="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2" fillId="0" borderId="3" applyNumberFormat="0" applyFill="0" applyAlignment="0" applyProtection="0"/>
    <xf numFmtId="0" fontId="3" fillId="0" borderId="0" applyNumberFormat="0" applyFill="0" applyBorder="0" applyAlignment="0" applyProtection="0"/>
    <xf numFmtId="0" fontId="4" fillId="8" borderId="0" applyNumberFormat="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38">
    <xf numFmtId="0" fontId="0" fillId="0" borderId="0" xfId="0"/>
    <xf numFmtId="0" fontId="0" fillId="3" borderId="1" xfId="0" applyFill="1" applyBorder="1"/>
    <xf numFmtId="0" fontId="0" fillId="0" borderId="0" xfId="0" applyFill="1" applyBorder="1"/>
    <xf numFmtId="0" fontId="0" fillId="5" borderId="1" xfId="0" applyFill="1" applyBorder="1"/>
    <xf numFmtId="0" fontId="1" fillId="7" borderId="1" xfId="0" applyFont="1" applyFill="1" applyBorder="1"/>
    <xf numFmtId="0" fontId="0" fillId="0" borderId="1" xfId="0" applyBorder="1" applyAlignment="1">
      <alignment wrapText="1"/>
    </xf>
    <xf numFmtId="0" fontId="5" fillId="0" borderId="0" xfId="0" applyFont="1" applyFill="1" applyBorder="1" applyProtection="1"/>
    <xf numFmtId="0" fontId="5" fillId="0" borderId="0" xfId="0" applyFont="1" applyFill="1" applyProtection="1"/>
    <xf numFmtId="0" fontId="0" fillId="0" borderId="0" xfId="0" applyFont="1" applyFill="1" applyAlignment="1" applyProtection="1">
      <alignment horizontal="center"/>
    </xf>
    <xf numFmtId="0" fontId="3" fillId="0" borderId="0" xfId="2"/>
    <xf numFmtId="0" fontId="0" fillId="0" borderId="0" xfId="0" applyAlignment="1">
      <alignment horizontal="center" vertical="center"/>
    </xf>
    <xf numFmtId="0" fontId="6" fillId="7" borderId="1" xfId="3" applyFont="1" applyFill="1" applyBorder="1" applyProtection="1"/>
    <xf numFmtId="0" fontId="6" fillId="7" borderId="1" xfId="3" applyFont="1" applyFill="1" applyBorder="1"/>
    <xf numFmtId="2" fontId="0" fillId="3" borderId="1" xfId="0" applyNumberFormat="1" applyFill="1" applyBorder="1"/>
    <xf numFmtId="2" fontId="5" fillId="5" borderId="1" xfId="0" applyNumberFormat="1" applyFont="1" applyFill="1" applyBorder="1" applyAlignment="1" applyProtection="1">
      <alignment horizontal="right"/>
      <protection locked="0"/>
    </xf>
    <xf numFmtId="164" fontId="5" fillId="3" borderId="1" xfId="0" quotePrefix="1" applyNumberFormat="1" applyFont="1" applyFill="1" applyBorder="1" applyAlignment="1" applyProtection="1">
      <alignment horizontal="left"/>
    </xf>
    <xf numFmtId="0" fontId="0" fillId="0" borderId="0" xfId="0"/>
    <xf numFmtId="0" fontId="1" fillId="7" borderId="1" xfId="0" applyFont="1" applyFill="1" applyBorder="1" applyAlignment="1"/>
    <xf numFmtId="0" fontId="1" fillId="7" borderId="1" xfId="0" applyFont="1" applyFill="1" applyBorder="1" applyAlignment="1">
      <alignment horizontal="center"/>
    </xf>
    <xf numFmtId="0" fontId="6" fillId="7" borderId="6" xfId="3" applyFont="1" applyFill="1" applyBorder="1" applyAlignment="1" applyProtection="1">
      <alignment horizontal="center"/>
    </xf>
    <xf numFmtId="0" fontId="0" fillId="0" borderId="0" xfId="0" quotePrefix="1"/>
    <xf numFmtId="0" fontId="0" fillId="4" borderId="0" xfId="0" applyFill="1" applyBorder="1" applyAlignment="1">
      <alignment wrapText="1"/>
    </xf>
    <xf numFmtId="0" fontId="0" fillId="4" borderId="0" xfId="0" applyFill="1"/>
    <xf numFmtId="3" fontId="0" fillId="0" borderId="0" xfId="0" applyNumberFormat="1"/>
    <xf numFmtId="44" fontId="0" fillId="0" borderId="0" xfId="4" applyFont="1"/>
    <xf numFmtId="44" fontId="0" fillId="0" borderId="1" xfId="4" applyFont="1" applyBorder="1"/>
    <xf numFmtId="44" fontId="0" fillId="0" borderId="0" xfId="0" applyNumberFormat="1"/>
    <xf numFmtId="44" fontId="0" fillId="3" borderId="1" xfId="4" applyFont="1" applyFill="1" applyBorder="1"/>
    <xf numFmtId="0" fontId="0" fillId="7" borderId="2" xfId="0" applyFill="1" applyBorder="1" applyAlignment="1">
      <alignment wrapText="1"/>
    </xf>
    <xf numFmtId="0" fontId="0" fillId="7" borderId="1" xfId="0" applyFill="1" applyBorder="1"/>
    <xf numFmtId="9" fontId="0" fillId="3" borderId="1" xfId="5" applyFont="1" applyFill="1" applyBorder="1"/>
    <xf numFmtId="0" fontId="6" fillId="7" borderId="1" xfId="3" applyFont="1" applyFill="1" applyBorder="1" applyAlignment="1" applyProtection="1">
      <alignment horizontal="center"/>
    </xf>
    <xf numFmtId="2" fontId="5" fillId="5" borderId="1" xfId="0" applyNumberFormat="1" applyFont="1" applyFill="1" applyBorder="1" applyProtection="1">
      <protection locked="0"/>
    </xf>
    <xf numFmtId="164" fontId="5" fillId="5" borderId="1" xfId="0" quotePrefix="1" applyNumberFormat="1" applyFont="1" applyFill="1" applyBorder="1" applyAlignment="1" applyProtection="1">
      <alignment horizontal="left"/>
      <protection locked="0"/>
    </xf>
    <xf numFmtId="165" fontId="5" fillId="5" borderId="1" xfId="0" applyNumberFormat="1" applyFont="1" applyFill="1" applyBorder="1" applyProtection="1">
      <protection locked="0"/>
    </xf>
    <xf numFmtId="165" fontId="5" fillId="5" borderId="0" xfId="0" applyNumberFormat="1" applyFont="1" applyFill="1" applyBorder="1" applyProtection="1">
      <protection locked="0"/>
    </xf>
    <xf numFmtId="0" fontId="0" fillId="5" borderId="1" xfId="0" applyNumberFormat="1" applyFill="1" applyBorder="1" applyProtection="1">
      <protection locked="0"/>
    </xf>
    <xf numFmtId="0" fontId="0" fillId="5" borderId="1" xfId="0" applyFill="1" applyBorder="1" applyProtection="1">
      <protection locked="0"/>
    </xf>
    <xf numFmtId="0" fontId="0" fillId="6" borderId="1" xfId="0" applyFill="1" applyBorder="1" applyProtection="1">
      <protection locked="0"/>
    </xf>
    <xf numFmtId="0" fontId="1" fillId="6" borderId="1" xfId="0" applyFont="1" applyFill="1" applyBorder="1" applyProtection="1"/>
    <xf numFmtId="0" fontId="0" fillId="0" borderId="1" xfId="0" applyFill="1" applyBorder="1"/>
    <xf numFmtId="0" fontId="0" fillId="0" borderId="0" xfId="0" applyFill="1"/>
    <xf numFmtId="0" fontId="8" fillId="0" borderId="0" xfId="0" applyFont="1"/>
    <xf numFmtId="43" fontId="0" fillId="5" borderId="1" xfId="4" applyNumberFormat="1" applyFont="1" applyFill="1" applyBorder="1"/>
    <xf numFmtId="0" fontId="9" fillId="0" borderId="0" xfId="0" applyFont="1" applyBorder="1"/>
    <xf numFmtId="43" fontId="8" fillId="0" borderId="0" xfId="6" applyFont="1" applyFill="1" applyBorder="1"/>
    <xf numFmtId="0" fontId="10" fillId="0" borderId="0" xfId="0" applyFont="1"/>
    <xf numFmtId="0" fontId="1" fillId="10" borderId="1" xfId="0" applyFont="1" applyFill="1" applyBorder="1"/>
    <xf numFmtId="43" fontId="0" fillId="10" borderId="1" xfId="0" applyNumberFormat="1" applyFill="1" applyBorder="1"/>
    <xf numFmtId="0" fontId="0" fillId="9" borderId="1" xfId="0" applyFont="1" applyFill="1" applyBorder="1"/>
    <xf numFmtId="43" fontId="7" fillId="9" borderId="1" xfId="4" applyNumberFormat="1" applyFont="1" applyFill="1" applyBorder="1"/>
    <xf numFmtId="43" fontId="0" fillId="0" borderId="0" xfId="0" applyNumberFormat="1" applyFont="1" applyProtection="1"/>
    <xf numFmtId="0" fontId="0" fillId="10" borderId="1" xfId="0" applyFont="1" applyFill="1" applyBorder="1"/>
    <xf numFmtId="43" fontId="7" fillId="10" borderId="1" xfId="4" applyNumberFormat="1" applyFont="1" applyFill="1" applyBorder="1"/>
    <xf numFmtId="43" fontId="0" fillId="5" borderId="1" xfId="4" applyNumberFormat="1" applyFont="1" applyFill="1" applyBorder="1" applyProtection="1">
      <protection locked="0"/>
    </xf>
    <xf numFmtId="0" fontId="0" fillId="0" borderId="5" xfId="0" applyFill="1" applyBorder="1" applyProtection="1">
      <protection locked="0"/>
    </xf>
    <xf numFmtId="43" fontId="0" fillId="0" borderId="5" xfId="4" applyNumberFormat="1" applyFont="1" applyFill="1" applyBorder="1" applyProtection="1">
      <protection locked="0"/>
    </xf>
    <xf numFmtId="43" fontId="0" fillId="0" borderId="5" xfId="4" applyNumberFormat="1" applyFont="1" applyFill="1" applyBorder="1"/>
    <xf numFmtId="0" fontId="8" fillId="0" borderId="0" xfId="0" applyFont="1" applyFill="1"/>
    <xf numFmtId="0" fontId="0" fillId="11" borderId="1" xfId="0" applyFill="1" applyBorder="1"/>
    <xf numFmtId="43" fontId="0" fillId="0" borderId="1" xfId="4" applyNumberFormat="1" applyFont="1" applyFill="1" applyBorder="1" applyProtection="1"/>
    <xf numFmtId="0" fontId="0" fillId="0" borderId="0" xfId="0" applyProtection="1"/>
    <xf numFmtId="0" fontId="1" fillId="7" borderId="1" xfId="0" applyFont="1" applyFill="1" applyBorder="1" applyAlignment="1" applyProtection="1">
      <alignment horizontal="center"/>
    </xf>
    <xf numFmtId="0" fontId="0" fillId="0" borderId="1" xfId="0" applyFill="1" applyBorder="1" applyProtection="1"/>
    <xf numFmtId="0" fontId="0" fillId="6" borderId="1" xfId="0" applyFill="1" applyBorder="1" applyProtection="1"/>
    <xf numFmtId="0" fontId="0" fillId="11" borderId="1" xfId="0" applyFill="1" applyBorder="1" applyProtection="1"/>
    <xf numFmtId="43" fontId="0" fillId="11" borderId="1" xfId="4" applyNumberFormat="1" applyFont="1" applyFill="1" applyBorder="1" applyProtection="1"/>
    <xf numFmtId="0" fontId="9" fillId="0" borderId="0" xfId="0" applyFont="1"/>
    <xf numFmtId="0" fontId="0" fillId="0" borderId="1" xfId="0" applyBorder="1"/>
    <xf numFmtId="9" fontId="0" fillId="0" borderId="1" xfId="5" applyFont="1" applyBorder="1"/>
    <xf numFmtId="0" fontId="0" fillId="0" borderId="0" xfId="0" applyFont="1"/>
    <xf numFmtId="0" fontId="0" fillId="0" borderId="0" xfId="0" applyAlignment="1" applyProtection="1">
      <alignment horizontal="center"/>
    </xf>
    <xf numFmtId="0" fontId="1" fillId="7" borderId="1" xfId="0" applyFont="1" applyFill="1" applyBorder="1" applyAlignment="1">
      <alignment horizontal="center" vertical="center" wrapText="1"/>
    </xf>
    <xf numFmtId="0" fontId="0" fillId="4" borderId="1" xfId="0" applyFill="1" applyBorder="1"/>
    <xf numFmtId="43" fontId="1" fillId="10" borderId="1" xfId="0" applyNumberFormat="1" applyFont="1" applyFill="1" applyBorder="1"/>
    <xf numFmtId="0" fontId="9" fillId="0" borderId="0" xfId="0" applyFont="1" applyAlignment="1">
      <alignment horizontal="right"/>
    </xf>
    <xf numFmtId="166" fontId="0" fillId="0" borderId="1" xfId="4" applyNumberFormat="1" applyFont="1" applyFill="1" applyBorder="1" applyProtection="1"/>
    <xf numFmtId="166" fontId="0" fillId="11" borderId="1" xfId="4" applyNumberFormat="1" applyFont="1" applyFill="1" applyBorder="1" applyProtection="1"/>
    <xf numFmtId="166" fontId="7" fillId="9" borderId="1" xfId="4" applyNumberFormat="1" applyFont="1" applyFill="1" applyBorder="1"/>
    <xf numFmtId="166" fontId="7" fillId="10" borderId="1" xfId="4" applyNumberFormat="1" applyFont="1" applyFill="1" applyBorder="1"/>
    <xf numFmtId="166" fontId="1" fillId="10" borderId="1" xfId="0" applyNumberFormat="1" applyFont="1" applyFill="1" applyBorder="1"/>
    <xf numFmtId="44" fontId="1" fillId="10" borderId="1" xfId="0" applyNumberFormat="1" applyFont="1" applyFill="1" applyBorder="1"/>
    <xf numFmtId="44" fontId="7" fillId="10" borderId="1" xfId="4" applyNumberFormat="1" applyFont="1" applyFill="1" applyBorder="1"/>
    <xf numFmtId="44" fontId="7" fillId="9" borderId="1" xfId="4" applyNumberFormat="1" applyFont="1" applyFill="1" applyBorder="1"/>
    <xf numFmtId="44" fontId="0" fillId="0" borderId="1" xfId="4" applyNumberFormat="1" applyFont="1" applyFill="1" applyBorder="1" applyProtection="1"/>
    <xf numFmtId="44" fontId="0" fillId="11" borderId="1" xfId="4" applyNumberFormat="1" applyFont="1" applyFill="1" applyBorder="1" applyProtection="1"/>
    <xf numFmtId="0" fontId="1" fillId="0" borderId="0" xfId="0" applyFont="1" applyFill="1" applyBorder="1"/>
    <xf numFmtId="0" fontId="1" fillId="0" borderId="0" xfId="0" applyFont="1" applyFill="1" applyBorder="1" applyAlignment="1">
      <alignment horizontal="left"/>
    </xf>
    <xf numFmtId="44" fontId="0" fillId="0" borderId="0" xfId="4" applyFont="1" applyFill="1" applyBorder="1"/>
    <xf numFmtId="9" fontId="0" fillId="0" borderId="0" xfId="5" applyFont="1" applyFill="1" applyBorder="1"/>
    <xf numFmtId="0" fontId="1" fillId="0" borderId="10" xfId="0" applyFont="1" applyFill="1" applyBorder="1" applyAlignment="1">
      <alignment horizontal="left"/>
    </xf>
    <xf numFmtId="0" fontId="13" fillId="0" borderId="0" xfId="0" applyFont="1" applyFill="1" applyBorder="1" applyAlignment="1">
      <alignment horizontal="left"/>
    </xf>
    <xf numFmtId="0" fontId="14" fillId="0" borderId="0" xfId="0" applyFont="1" applyFill="1" applyBorder="1" applyAlignment="1">
      <alignment horizontal="left"/>
    </xf>
    <xf numFmtId="0" fontId="0" fillId="0" borderId="0" xfId="0" applyFill="1" applyBorder="1" applyAlignment="1">
      <alignment vertical="center"/>
    </xf>
    <xf numFmtId="44" fontId="8" fillId="0" borderId="0" xfId="4" applyFont="1" applyFill="1" applyBorder="1"/>
    <xf numFmtId="0" fontId="0" fillId="0" borderId="0" xfId="0" applyFill="1" applyBorder="1" applyAlignment="1"/>
    <xf numFmtId="166" fontId="0" fillId="0" borderId="1" xfId="4" applyNumberFormat="1" applyFont="1" applyBorder="1"/>
    <xf numFmtId="43" fontId="0" fillId="0" borderId="1" xfId="4" applyNumberFormat="1" applyFont="1" applyBorder="1"/>
    <xf numFmtId="166" fontId="0" fillId="3" borderId="1" xfId="4" applyNumberFormat="1" applyFont="1" applyFill="1" applyBorder="1"/>
    <xf numFmtId="43" fontId="0" fillId="3" borderId="1" xfId="4" applyNumberFormat="1" applyFont="1" applyFill="1" applyBorder="1"/>
    <xf numFmtId="0" fontId="1" fillId="7" borderId="2" xfId="0" applyFont="1" applyFill="1" applyBorder="1" applyAlignment="1">
      <alignment horizontal="center"/>
    </xf>
    <xf numFmtId="0" fontId="0" fillId="0" borderId="1" xfId="0" applyBorder="1" applyAlignment="1">
      <alignment horizontal="center" vertical="center"/>
    </xf>
    <xf numFmtId="44" fontId="0" fillId="10" borderId="1" xfId="0" applyNumberFormat="1" applyFill="1" applyBorder="1"/>
    <xf numFmtId="166" fontId="0" fillId="10" borderId="1" xfId="0" applyNumberFormat="1" applyFill="1" applyBorder="1"/>
    <xf numFmtId="166" fontId="0" fillId="0" borderId="0" xfId="0" applyNumberFormat="1"/>
    <xf numFmtId="44" fontId="0" fillId="10" borderId="1" xfId="0" applyNumberFormat="1" applyFont="1" applyFill="1" applyBorder="1"/>
    <xf numFmtId="166" fontId="0" fillId="10" borderId="1" xfId="0" applyNumberFormat="1" applyFont="1" applyFill="1" applyBorder="1"/>
    <xf numFmtId="43" fontId="0" fillId="10" borderId="1" xfId="0" applyNumberFormat="1" applyFont="1" applyFill="1" applyBorder="1"/>
    <xf numFmtId="0" fontId="1" fillId="0" borderId="1" xfId="0" applyFont="1" applyBorder="1"/>
    <xf numFmtId="44" fontId="0" fillId="0" borderId="0" xfId="0" applyNumberFormat="1" applyFont="1" applyFill="1" applyBorder="1"/>
    <xf numFmtId="166" fontId="0" fillId="0" borderId="0" xfId="0" applyNumberFormat="1" applyFont="1" applyFill="1" applyBorder="1"/>
    <xf numFmtId="43" fontId="0" fillId="0" borderId="0" xfId="0" applyNumberFormat="1" applyFont="1" applyFill="1" applyBorder="1"/>
    <xf numFmtId="43" fontId="0" fillId="3" borderId="1" xfId="4" applyNumberFormat="1" applyFont="1" applyFill="1" applyBorder="1" applyAlignment="1">
      <alignment wrapText="1"/>
    </xf>
    <xf numFmtId="166" fontId="0" fillId="3" borderId="1" xfId="4" applyNumberFormat="1" applyFont="1" applyFill="1" applyBorder="1" applyAlignment="1">
      <alignment wrapText="1"/>
    </xf>
    <xf numFmtId="44" fontId="0" fillId="3" borderId="1" xfId="4" applyNumberFormat="1" applyFont="1" applyFill="1" applyBorder="1" applyAlignment="1">
      <alignment wrapText="1"/>
    </xf>
    <xf numFmtId="0" fontId="1" fillId="0" borderId="5"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1" fillId="0" borderId="11" xfId="0" applyFont="1" applyFill="1" applyBorder="1" applyAlignment="1">
      <alignment horizontal="center" vertical="center" wrapText="1"/>
    </xf>
    <xf numFmtId="0" fontId="1" fillId="0" borderId="0" xfId="0" applyFont="1" applyFill="1" applyBorder="1" applyAlignment="1" applyProtection="1">
      <alignment horizontal="center"/>
    </xf>
    <xf numFmtId="0" fontId="0" fillId="0" borderId="1" xfId="0" applyBorder="1" applyProtection="1"/>
    <xf numFmtId="0" fontId="1" fillId="0" borderId="12" xfId="0" applyFont="1" applyFill="1" applyBorder="1" applyAlignment="1">
      <alignment horizontal="center"/>
    </xf>
    <xf numFmtId="0" fontId="2" fillId="0" borderId="0" xfId="1" applyBorder="1" applyAlignment="1" applyProtection="1">
      <alignment horizontal="left"/>
    </xf>
    <xf numFmtId="0" fontId="1" fillId="4" borderId="5" xfId="0" applyFont="1" applyFill="1" applyBorder="1" applyAlignment="1">
      <alignment horizontal="left"/>
    </xf>
    <xf numFmtId="0" fontId="1" fillId="4" borderId="1" xfId="0" applyFont="1" applyFill="1" applyBorder="1" applyAlignment="1" applyProtection="1">
      <alignment horizontal="left"/>
    </xf>
    <xf numFmtId="0" fontId="0" fillId="2" borderId="1" xfId="0" applyFill="1" applyBorder="1" applyAlignment="1" applyProtection="1">
      <alignment horizontal="center" vertical="top"/>
      <protection locked="0"/>
    </xf>
    <xf numFmtId="0" fontId="1" fillId="4" borderId="1" xfId="0" applyFont="1" applyFill="1" applyBorder="1"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 fillId="4" borderId="8" xfId="0" applyFont="1" applyFill="1" applyBorder="1" applyAlignment="1">
      <alignment horizontal="left"/>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4" borderId="0" xfId="0" applyFill="1" applyAlignment="1">
      <alignment horizontal="left"/>
    </xf>
    <xf numFmtId="0" fontId="0" fillId="7" borderId="9" xfId="0" applyFill="1" applyBorder="1" applyAlignment="1">
      <alignment horizontal="center"/>
    </xf>
    <xf numFmtId="0" fontId="0" fillId="7" borderId="6" xfId="0" applyFill="1" applyBorder="1" applyAlignment="1">
      <alignment horizontal="center"/>
    </xf>
  </cellXfs>
  <cellStyles count="7">
    <cellStyle name="Accent5" xfId="3" builtinId="45"/>
    <cellStyle name="Comma" xfId="6" builtinId="3"/>
    <cellStyle name="Currency" xfId="4" builtinId="4"/>
    <cellStyle name="Explanatory Text" xfId="2" builtinId="53"/>
    <cellStyle name="Heading 2" xfId="1" builtinId="17"/>
    <cellStyle name="Normal" xfId="0" builtinId="0"/>
    <cellStyle name="Percent" xfId="5"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Breakdown of CIP Cost by Year and Activity</a:t>
            </a:r>
          </a:p>
        </c:rich>
      </c:tx>
      <c:overlay val="0"/>
    </c:title>
    <c:autoTitleDeleted val="0"/>
    <c:plotArea>
      <c:layout>
        <c:manualLayout>
          <c:layoutTarget val="inner"/>
          <c:xMode val="edge"/>
          <c:yMode val="edge"/>
          <c:x val="6.1920634705523322E-2"/>
          <c:y val="0.19480351414406533"/>
          <c:w val="0.50758248903755787"/>
          <c:h val="0.68921660834062404"/>
        </c:manualLayout>
      </c:layout>
      <c:barChart>
        <c:barDir val="col"/>
        <c:grouping val="stacked"/>
        <c:varyColors val="0"/>
        <c:ser>
          <c:idx val="0"/>
          <c:order val="0"/>
          <c:tx>
            <c:strRef>
              <c:f>'Gap analysis'!$B$205</c:f>
              <c:strCache>
                <c:ptCount val="1"/>
                <c:pt idx="0">
                  <c:v>Commodities</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analysis'!$C$205:$N$205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'Gap analysis'!$B$206</c:f>
              <c:strCache>
                <c:ptCount val="1"/>
                <c:pt idx="0">
                  <c:v>Demand Generation</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analysis'!$C$206:$N$206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'Gap analysis'!$B$207</c:f>
              <c:strCache>
                <c:ptCount val="1"/>
                <c:pt idx="0">
                  <c:v>Service Delivery</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analysis'!$C$207:$N$207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'Gap analysis'!$B$208</c:f>
              <c:strCache>
                <c:ptCount val="1"/>
                <c:pt idx="0">
                  <c:v>Contraceptive Security</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analysis'!$C$208:$N$208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'Gap analysis'!$B$209</c:f>
              <c:strCache>
                <c:ptCount val="1"/>
                <c:pt idx="0">
                  <c:v>Policy and Enabling Environment</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analysis'!$C$209:$N$209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'Gap analysis'!$B$210</c:f>
              <c:strCache>
                <c:ptCount val="1"/>
                <c:pt idx="0">
                  <c:v>Financing</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analysis'!$C$210:$N$210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'Gap analysis'!$B$211</c:f>
              <c:strCache>
                <c:ptCount val="1"/>
                <c:pt idx="0">
                  <c:v>Stewardship, Management and Accountability</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analysis'!$C$211:$N$211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'Gap analysis'!$B$212</c:f>
              <c:strCache>
                <c:ptCount val="1"/>
                <c:pt idx="0">
                  <c:v>Strategy 8</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analysis'!$C$212:$N$212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8"/>
          <c:order val="8"/>
          <c:tx>
            <c:strRef>
              <c:f>'Gap analysis'!$B$213</c:f>
              <c:strCache>
                <c:ptCount val="1"/>
                <c:pt idx="0">
                  <c:v>Strategy 9</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analysis'!$C$213:$N$213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'Gap analysis'!$B$214</c:f>
              <c:strCache>
                <c:ptCount val="1"/>
                <c:pt idx="0">
                  <c:v>Strategy 10</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analysis'!$C$214:$N$214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'Gap analysis'!$B$215</c:f>
              <c:strCache>
                <c:ptCount val="1"/>
                <c:pt idx="0">
                  <c:v>Strategy 11</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analysis'!$C$215:$N$215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104203008"/>
        <c:axId val="104204544"/>
      </c:barChart>
      <c:catAx>
        <c:axId val="104203008"/>
        <c:scaling>
          <c:orientation val="minMax"/>
        </c:scaling>
        <c:delete val="0"/>
        <c:axPos val="b"/>
        <c:numFmt formatCode="General" sourceLinked="1"/>
        <c:majorTickMark val="out"/>
        <c:minorTickMark val="none"/>
        <c:tickLblPos val="nextTo"/>
        <c:crossAx val="104204544"/>
        <c:crosses val="autoZero"/>
        <c:auto val="1"/>
        <c:lblAlgn val="ctr"/>
        <c:lblOffset val="100"/>
        <c:noMultiLvlLbl val="0"/>
      </c:catAx>
      <c:valAx>
        <c:axId val="104204544"/>
        <c:scaling>
          <c:orientation val="minMax"/>
          <c:max val="1"/>
        </c:scaling>
        <c:delete val="0"/>
        <c:axPos val="l"/>
        <c:majorGridlines/>
        <c:numFmt formatCode="0%" sourceLinked="1"/>
        <c:majorTickMark val="out"/>
        <c:minorTickMark val="none"/>
        <c:tickLblPos val="nextTo"/>
        <c:crossAx val="104203008"/>
        <c:crosses val="autoZero"/>
        <c:crossBetween val="between"/>
      </c:valAx>
    </c:plotArea>
    <c:legend>
      <c:legendPos val="r"/>
      <c:layout>
        <c:manualLayout>
          <c:xMode val="edge"/>
          <c:yMode val="edge"/>
          <c:x val="0.58898736413769581"/>
          <c:y val="0.19497411781860602"/>
          <c:w val="0.40127051566499689"/>
          <c:h val="0.7534547244094488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Breakdown</a:t>
            </a:r>
            <a:r>
              <a:rPr lang="en-US" baseline="0"/>
              <a:t> of Funding by Year and Activity</a:t>
            </a:r>
            <a:endParaRPr lang="en-US"/>
          </a:p>
        </c:rich>
      </c:tx>
      <c:overlay val="0"/>
    </c:title>
    <c:autoTitleDeleted val="0"/>
    <c:plotArea>
      <c:layout>
        <c:manualLayout>
          <c:layoutTarget val="inner"/>
          <c:xMode val="edge"/>
          <c:yMode val="edge"/>
          <c:x val="6.1567806898340183E-2"/>
          <c:y val="0.15788203557888597"/>
          <c:w val="0.50393057676001995"/>
          <c:h val="0.72613808690580339"/>
        </c:manualLayout>
      </c:layout>
      <c:barChart>
        <c:barDir val="col"/>
        <c:grouping val="stacked"/>
        <c:varyColors val="0"/>
        <c:ser>
          <c:idx val="0"/>
          <c:order val="0"/>
          <c:tx>
            <c:strRef>
              <c:f>'Gap analysis'!$B$219</c:f>
              <c:strCache>
                <c:ptCount val="1"/>
                <c:pt idx="0">
                  <c:v>Commodities</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analysis'!$C$219:$N$219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'Gap analysis'!$B$220</c:f>
              <c:strCache>
                <c:ptCount val="1"/>
                <c:pt idx="0">
                  <c:v>Demand Generation</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analysis'!$C$220:$N$220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'Gap analysis'!$B$221</c:f>
              <c:strCache>
                <c:ptCount val="1"/>
                <c:pt idx="0">
                  <c:v>Service Delivery</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analysis'!$C$221:$N$221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'Gap analysis'!$B$222</c:f>
              <c:strCache>
                <c:ptCount val="1"/>
                <c:pt idx="0">
                  <c:v>Contraceptive Security</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analysis'!$C$222:$N$222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'Gap analysis'!$B$223</c:f>
              <c:strCache>
                <c:ptCount val="1"/>
                <c:pt idx="0">
                  <c:v>Policy and Enabling Environment</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analysis'!$C$223:$N$223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'Gap analysis'!$B$224</c:f>
              <c:strCache>
                <c:ptCount val="1"/>
                <c:pt idx="0">
                  <c:v>Financing</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analysis'!$C$224:$N$224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'Gap analysis'!$B$225</c:f>
              <c:strCache>
                <c:ptCount val="1"/>
                <c:pt idx="0">
                  <c:v>Stewardship, Management and Accountability</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analysis'!$C$225:$N$225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'Gap analysis'!$B$226</c:f>
              <c:strCache>
                <c:ptCount val="1"/>
                <c:pt idx="0">
                  <c:v>Strategy 8</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analysis'!$C$226:$N$226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8"/>
          <c:order val="8"/>
          <c:tx>
            <c:strRef>
              <c:f>'Gap analysis'!$B$227</c:f>
              <c:strCache>
                <c:ptCount val="1"/>
                <c:pt idx="0">
                  <c:v>Strategy 9</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analysis'!$C$227:$N$227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'Gap analysis'!$B$228</c:f>
              <c:strCache>
                <c:ptCount val="1"/>
                <c:pt idx="0">
                  <c:v>Strategy 10</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analysis'!$C$228:$N$228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'Gap analysis'!$B$229</c:f>
              <c:strCache>
                <c:ptCount val="1"/>
                <c:pt idx="0">
                  <c:v>Strategy 11</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analysis'!$C$229:$N$229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104261888"/>
        <c:axId val="104263680"/>
      </c:barChart>
      <c:catAx>
        <c:axId val="104261888"/>
        <c:scaling>
          <c:orientation val="minMax"/>
        </c:scaling>
        <c:delete val="0"/>
        <c:axPos val="b"/>
        <c:numFmt formatCode="General" sourceLinked="1"/>
        <c:majorTickMark val="out"/>
        <c:minorTickMark val="none"/>
        <c:tickLblPos val="nextTo"/>
        <c:crossAx val="104263680"/>
        <c:crosses val="autoZero"/>
        <c:auto val="1"/>
        <c:lblAlgn val="ctr"/>
        <c:lblOffset val="100"/>
        <c:noMultiLvlLbl val="0"/>
      </c:catAx>
      <c:valAx>
        <c:axId val="104263680"/>
        <c:scaling>
          <c:orientation val="minMax"/>
          <c:max val="1"/>
        </c:scaling>
        <c:delete val="0"/>
        <c:axPos val="l"/>
        <c:majorGridlines/>
        <c:numFmt formatCode="0%" sourceLinked="1"/>
        <c:majorTickMark val="out"/>
        <c:minorTickMark val="none"/>
        <c:tickLblPos val="nextTo"/>
        <c:crossAx val="104261888"/>
        <c:crosses val="autoZero"/>
        <c:crossBetween val="between"/>
      </c:valAx>
    </c:plotArea>
    <c:legend>
      <c:legendPos val="r"/>
      <c:layout>
        <c:manualLayout>
          <c:xMode val="edge"/>
          <c:yMode val="edge"/>
          <c:x val="0.58487160158290885"/>
          <c:y val="0.14622885680956546"/>
          <c:w val="0.40544178945481679"/>
          <c:h val="0.772357101195683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CIP Cost as compared to Funding by Year (Local Currency)</a:t>
            </a:r>
          </a:p>
        </c:rich>
      </c:tx>
      <c:overlay val="0"/>
    </c:title>
    <c:autoTitleDeleted val="0"/>
    <c:plotArea>
      <c:layout/>
      <c:barChart>
        <c:barDir val="col"/>
        <c:grouping val="stacked"/>
        <c:varyColors val="0"/>
        <c:ser>
          <c:idx val="0"/>
          <c:order val="0"/>
          <c:tx>
            <c:strRef>
              <c:f>'Gap summary'!$A$34</c:f>
              <c:strCache>
                <c:ptCount val="1"/>
                <c:pt idx="0">
                  <c:v>Commodities</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summary'!$B$34:$Y$34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'Gap summary'!$A$35</c:f>
              <c:strCache>
                <c:ptCount val="1"/>
                <c:pt idx="0">
                  <c:v>Demand Generation</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summary'!$B$35:$Y$35</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'Gap summary'!$A$36</c:f>
              <c:strCache>
                <c:ptCount val="1"/>
                <c:pt idx="0">
                  <c:v>Service Delivery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summary'!$B$36:$Y$36</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'Gap summary'!$A$37</c:f>
              <c:strCache>
                <c:ptCount val="1"/>
                <c:pt idx="0">
                  <c:v>Contraceptive Security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summary'!$B$37:$Y$37</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'Gap summary'!$A$38</c:f>
              <c:strCache>
                <c:ptCount val="1"/>
                <c:pt idx="0">
                  <c:v>Policy and Enabling Environment</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summary'!$B$38:$Y$38</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'Gap summary'!$A$39</c:f>
              <c:strCache>
                <c:ptCount val="1"/>
                <c:pt idx="0">
                  <c:v>Financing</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summary'!$B$39:$Y$39</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'Gap summary'!$A$40</c:f>
              <c:strCache>
                <c:ptCount val="1"/>
                <c:pt idx="0">
                  <c:v>Stewardship, Management and Accountability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summary'!$B$40:$Y$40</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'Gap summary'!$A$41</c:f>
              <c:strCache>
                <c:ptCount val="1"/>
                <c:pt idx="0">
                  <c:v>Strategy 8</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summary'!$B$41:$Y$41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8"/>
          <c:tx>
            <c:strRef>
              <c:f>'Gap summary'!$A$42</c:f>
              <c:strCache>
                <c:ptCount val="1"/>
                <c:pt idx="0">
                  <c:v>Strategy 9</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summary'!$B$42:$Y$42</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'Gap summary'!$A$43</c:f>
              <c:strCache>
                <c:ptCount val="1"/>
                <c:pt idx="0">
                  <c:v>Strategy 10</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summary'!$B$43:$Y$43</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'Gap summary'!$A$44</c:f>
              <c:strCache>
                <c:ptCount val="1"/>
                <c:pt idx="0">
                  <c:v>Strategy 11</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summary'!$B$44:$Y$44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overlap val="100"/>
        <c:axId val="105301504"/>
        <c:axId val="105303040"/>
      </c:barChart>
      <c:catAx>
        <c:axId val="105301504"/>
        <c:scaling>
          <c:orientation val="minMax"/>
        </c:scaling>
        <c:delete val="0"/>
        <c:axPos val="b"/>
        <c:majorTickMark val="out"/>
        <c:minorTickMark val="none"/>
        <c:tickLblPos val="nextTo"/>
        <c:crossAx val="105303040"/>
        <c:crosses val="autoZero"/>
        <c:auto val="1"/>
        <c:lblAlgn val="ctr"/>
        <c:lblOffset val="100"/>
        <c:noMultiLvlLbl val="0"/>
      </c:catAx>
      <c:valAx>
        <c:axId val="105303040"/>
        <c:scaling>
          <c:orientation val="minMax"/>
        </c:scaling>
        <c:delete val="0"/>
        <c:axPos val="l"/>
        <c:majorGridlines/>
        <c:numFmt formatCode="_(* #,##0.00_);_(* \(#,##0.00\);_(* &quot;-&quot;??_);_(@_)" sourceLinked="1"/>
        <c:majorTickMark val="out"/>
        <c:minorTickMark val="none"/>
        <c:tickLblPos val="nextTo"/>
        <c:crossAx val="105301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summary'!$A$34</c:f>
              <c:strCache>
                <c:ptCount val="1"/>
                <c:pt idx="0">
                  <c:v>Commodities</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summary'!$B$34:$Y$34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4387712"/>
        <c:axId val="104481536"/>
      </c:barChart>
      <c:catAx>
        <c:axId val="104387712"/>
        <c:scaling>
          <c:orientation val="minMax"/>
        </c:scaling>
        <c:delete val="0"/>
        <c:axPos val="b"/>
        <c:majorTickMark val="out"/>
        <c:minorTickMark val="none"/>
        <c:tickLblPos val="nextTo"/>
        <c:crossAx val="104481536"/>
        <c:crosses val="autoZero"/>
        <c:auto val="1"/>
        <c:lblAlgn val="ctr"/>
        <c:lblOffset val="100"/>
        <c:noMultiLvlLbl val="0"/>
      </c:catAx>
      <c:valAx>
        <c:axId val="104481536"/>
        <c:scaling>
          <c:orientation val="minMax"/>
        </c:scaling>
        <c:delete val="0"/>
        <c:axPos val="l"/>
        <c:majorGridlines/>
        <c:numFmt formatCode="_(* #,##0.00_);_(* \(#,##0.00\);_(* &quot;-&quot;??_);_(@_)" sourceLinked="1"/>
        <c:majorTickMark val="out"/>
        <c:minorTickMark val="none"/>
        <c:tickLblPos val="nextTo"/>
        <c:crossAx val="1043877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summary'!$A$35</c:f>
              <c:strCache>
                <c:ptCount val="1"/>
                <c:pt idx="0">
                  <c:v>Demand Generation</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summary'!$B$35:$Y$35</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4505728"/>
        <c:axId val="104507264"/>
      </c:barChart>
      <c:catAx>
        <c:axId val="104505728"/>
        <c:scaling>
          <c:orientation val="minMax"/>
        </c:scaling>
        <c:delete val="0"/>
        <c:axPos val="b"/>
        <c:majorTickMark val="out"/>
        <c:minorTickMark val="none"/>
        <c:tickLblPos val="nextTo"/>
        <c:crossAx val="104507264"/>
        <c:crosses val="autoZero"/>
        <c:auto val="1"/>
        <c:lblAlgn val="ctr"/>
        <c:lblOffset val="100"/>
        <c:noMultiLvlLbl val="0"/>
      </c:catAx>
      <c:valAx>
        <c:axId val="104507264"/>
        <c:scaling>
          <c:orientation val="minMax"/>
        </c:scaling>
        <c:delete val="0"/>
        <c:axPos val="l"/>
        <c:majorGridlines/>
        <c:numFmt formatCode="_(* #,##0.00_);_(* \(#,##0.00\);_(* &quot;-&quot;??_);_(@_)" sourceLinked="1"/>
        <c:majorTickMark val="out"/>
        <c:minorTickMark val="none"/>
        <c:tickLblPos val="nextTo"/>
        <c:crossAx val="10450572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summary'!$A$36</c:f>
              <c:strCache>
                <c:ptCount val="1"/>
                <c:pt idx="0">
                  <c:v>Service Delivery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summary'!$B$36:$Y$36</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4609664"/>
        <c:axId val="104611200"/>
      </c:barChart>
      <c:catAx>
        <c:axId val="104609664"/>
        <c:scaling>
          <c:orientation val="minMax"/>
        </c:scaling>
        <c:delete val="0"/>
        <c:axPos val="b"/>
        <c:majorTickMark val="out"/>
        <c:minorTickMark val="none"/>
        <c:tickLblPos val="nextTo"/>
        <c:crossAx val="104611200"/>
        <c:crosses val="autoZero"/>
        <c:auto val="1"/>
        <c:lblAlgn val="ctr"/>
        <c:lblOffset val="100"/>
        <c:noMultiLvlLbl val="0"/>
      </c:catAx>
      <c:valAx>
        <c:axId val="104611200"/>
        <c:scaling>
          <c:orientation val="minMax"/>
        </c:scaling>
        <c:delete val="0"/>
        <c:axPos val="l"/>
        <c:majorGridlines/>
        <c:numFmt formatCode="_(* #,##0.00_);_(* \(#,##0.00\);_(* &quot;-&quot;??_);_(@_)" sourceLinked="1"/>
        <c:majorTickMark val="out"/>
        <c:minorTickMark val="none"/>
        <c:tickLblPos val="nextTo"/>
        <c:crossAx val="10460966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summary'!$A$37</c:f>
              <c:strCache>
                <c:ptCount val="1"/>
                <c:pt idx="0">
                  <c:v>Contraceptive Security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summary'!$B$37:$Y$37</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4630912"/>
        <c:axId val="104636800"/>
      </c:barChart>
      <c:catAx>
        <c:axId val="104630912"/>
        <c:scaling>
          <c:orientation val="minMax"/>
        </c:scaling>
        <c:delete val="0"/>
        <c:axPos val="b"/>
        <c:majorTickMark val="out"/>
        <c:minorTickMark val="none"/>
        <c:tickLblPos val="nextTo"/>
        <c:crossAx val="104636800"/>
        <c:crosses val="autoZero"/>
        <c:auto val="1"/>
        <c:lblAlgn val="ctr"/>
        <c:lblOffset val="100"/>
        <c:noMultiLvlLbl val="0"/>
      </c:catAx>
      <c:valAx>
        <c:axId val="104636800"/>
        <c:scaling>
          <c:orientation val="minMax"/>
        </c:scaling>
        <c:delete val="0"/>
        <c:axPos val="l"/>
        <c:majorGridlines/>
        <c:numFmt formatCode="_(* #,##0.00_);_(* \(#,##0.00\);_(* &quot;-&quot;??_);_(@_)" sourceLinked="1"/>
        <c:majorTickMark val="out"/>
        <c:minorTickMark val="none"/>
        <c:tickLblPos val="nextTo"/>
        <c:crossAx val="10463091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summary'!$A$38</c:f>
              <c:strCache>
                <c:ptCount val="1"/>
                <c:pt idx="0">
                  <c:v>Policy and Enabling Environment</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summary'!$B$38:$Y$38</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4652800"/>
        <c:axId val="104654336"/>
      </c:barChart>
      <c:catAx>
        <c:axId val="104652800"/>
        <c:scaling>
          <c:orientation val="minMax"/>
        </c:scaling>
        <c:delete val="0"/>
        <c:axPos val="b"/>
        <c:majorTickMark val="out"/>
        <c:minorTickMark val="none"/>
        <c:tickLblPos val="nextTo"/>
        <c:crossAx val="104654336"/>
        <c:crosses val="autoZero"/>
        <c:auto val="1"/>
        <c:lblAlgn val="ctr"/>
        <c:lblOffset val="100"/>
        <c:noMultiLvlLbl val="0"/>
      </c:catAx>
      <c:valAx>
        <c:axId val="104654336"/>
        <c:scaling>
          <c:orientation val="minMax"/>
        </c:scaling>
        <c:delete val="0"/>
        <c:axPos val="l"/>
        <c:majorGridlines/>
        <c:numFmt formatCode="_(* #,##0.00_);_(* \(#,##0.00\);_(* &quot;-&quot;??_);_(@_)" sourceLinked="1"/>
        <c:majorTickMark val="out"/>
        <c:minorTickMark val="none"/>
        <c:tickLblPos val="nextTo"/>
        <c:crossAx val="104652800"/>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summary'!$A$39</c:f>
              <c:strCache>
                <c:ptCount val="1"/>
                <c:pt idx="0">
                  <c:v>Financing</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summary'!$B$39:$Y$39</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5735296"/>
        <c:axId val="105736832"/>
      </c:barChart>
      <c:catAx>
        <c:axId val="105735296"/>
        <c:scaling>
          <c:orientation val="minMax"/>
        </c:scaling>
        <c:delete val="0"/>
        <c:axPos val="b"/>
        <c:majorTickMark val="out"/>
        <c:minorTickMark val="none"/>
        <c:tickLblPos val="nextTo"/>
        <c:crossAx val="105736832"/>
        <c:crosses val="autoZero"/>
        <c:auto val="1"/>
        <c:lblAlgn val="ctr"/>
        <c:lblOffset val="100"/>
        <c:noMultiLvlLbl val="0"/>
      </c:catAx>
      <c:valAx>
        <c:axId val="105736832"/>
        <c:scaling>
          <c:orientation val="minMax"/>
        </c:scaling>
        <c:delete val="0"/>
        <c:axPos val="l"/>
        <c:majorGridlines/>
        <c:numFmt formatCode="_(* #,##0.00_);_(* \(#,##0.00\);_(* &quot;-&quot;??_);_(@_)" sourceLinked="1"/>
        <c:majorTickMark val="out"/>
        <c:minorTickMark val="none"/>
        <c:tickLblPos val="nextTo"/>
        <c:crossAx val="105735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summary'!$A$40</c:f>
              <c:strCache>
                <c:ptCount val="1"/>
                <c:pt idx="0">
                  <c:v>Stewardship, Management and Accountability</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summary'!$B$40:$Y$40</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0565632"/>
        <c:axId val="110567424"/>
      </c:barChart>
      <c:catAx>
        <c:axId val="110565632"/>
        <c:scaling>
          <c:orientation val="minMax"/>
        </c:scaling>
        <c:delete val="0"/>
        <c:axPos val="b"/>
        <c:majorTickMark val="out"/>
        <c:minorTickMark val="none"/>
        <c:tickLblPos val="nextTo"/>
        <c:crossAx val="110567424"/>
        <c:crosses val="autoZero"/>
        <c:auto val="1"/>
        <c:lblAlgn val="ctr"/>
        <c:lblOffset val="100"/>
        <c:noMultiLvlLbl val="0"/>
      </c:catAx>
      <c:valAx>
        <c:axId val="110567424"/>
        <c:scaling>
          <c:orientation val="minMax"/>
        </c:scaling>
        <c:delete val="0"/>
        <c:axPos val="l"/>
        <c:majorGridlines/>
        <c:numFmt formatCode="_(* #,##0.00_);_(* \(#,##0.00\);_(* &quot;-&quot;??_);_(@_)" sourceLinked="1"/>
        <c:majorTickMark val="out"/>
        <c:minorTickMark val="none"/>
        <c:tickLblPos val="nextTo"/>
        <c:crossAx val="11056563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summary'!$A$41</c:f>
              <c:strCache>
                <c:ptCount val="1"/>
                <c:pt idx="0">
                  <c:v>Strategy 8</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summary'!$B$41:$Y$41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0574976"/>
        <c:axId val="110593152"/>
      </c:barChart>
      <c:catAx>
        <c:axId val="110574976"/>
        <c:scaling>
          <c:orientation val="minMax"/>
        </c:scaling>
        <c:delete val="0"/>
        <c:axPos val="b"/>
        <c:majorTickMark val="out"/>
        <c:minorTickMark val="none"/>
        <c:tickLblPos val="nextTo"/>
        <c:crossAx val="110593152"/>
        <c:crosses val="autoZero"/>
        <c:auto val="1"/>
        <c:lblAlgn val="ctr"/>
        <c:lblOffset val="100"/>
        <c:noMultiLvlLbl val="0"/>
      </c:catAx>
      <c:valAx>
        <c:axId val="110593152"/>
        <c:scaling>
          <c:orientation val="minMax"/>
        </c:scaling>
        <c:delete val="0"/>
        <c:axPos val="l"/>
        <c:majorGridlines/>
        <c:numFmt formatCode="_(* #,##0.00_);_(* \(#,##0.00\);_(* &quot;-&quot;??_);_(@_)" sourceLinked="1"/>
        <c:majorTickMark val="out"/>
        <c:minorTickMark val="none"/>
        <c:tickLblPos val="nextTo"/>
        <c:crossAx val="11057497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summary'!$A$42</c:f>
              <c:strCache>
                <c:ptCount val="1"/>
                <c:pt idx="0">
                  <c:v>Strategy 9</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summary'!$B$42:$Y$42</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0617344"/>
        <c:axId val="110618880"/>
      </c:barChart>
      <c:catAx>
        <c:axId val="110617344"/>
        <c:scaling>
          <c:orientation val="minMax"/>
        </c:scaling>
        <c:delete val="0"/>
        <c:axPos val="b"/>
        <c:majorTickMark val="out"/>
        <c:minorTickMark val="none"/>
        <c:tickLblPos val="nextTo"/>
        <c:crossAx val="110618880"/>
        <c:crosses val="autoZero"/>
        <c:auto val="1"/>
        <c:lblAlgn val="ctr"/>
        <c:lblOffset val="100"/>
        <c:noMultiLvlLbl val="0"/>
      </c:catAx>
      <c:valAx>
        <c:axId val="110618880"/>
        <c:scaling>
          <c:orientation val="minMax"/>
        </c:scaling>
        <c:delete val="0"/>
        <c:axPos val="l"/>
        <c:majorGridlines/>
        <c:numFmt formatCode="_(* #,##0.00_);_(* \(#,##0.00\);_(* &quot;-&quot;??_);_(@_)" sourceLinked="1"/>
        <c:majorTickMark val="out"/>
        <c:minorTickMark val="none"/>
        <c:tickLblPos val="nextTo"/>
        <c:crossAx val="11061734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summary'!$A$43</c:f>
              <c:strCache>
                <c:ptCount val="1"/>
                <c:pt idx="0">
                  <c:v>Strategy 10</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summary'!$B$43:$Y$43</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5875328"/>
        <c:axId val="105876864"/>
      </c:barChart>
      <c:catAx>
        <c:axId val="105875328"/>
        <c:scaling>
          <c:orientation val="minMax"/>
        </c:scaling>
        <c:delete val="0"/>
        <c:axPos val="b"/>
        <c:majorTickMark val="out"/>
        <c:minorTickMark val="none"/>
        <c:tickLblPos val="nextTo"/>
        <c:crossAx val="105876864"/>
        <c:crosses val="autoZero"/>
        <c:auto val="1"/>
        <c:lblAlgn val="ctr"/>
        <c:lblOffset val="100"/>
        <c:noMultiLvlLbl val="0"/>
      </c:catAx>
      <c:valAx>
        <c:axId val="105876864"/>
        <c:scaling>
          <c:orientation val="minMax"/>
        </c:scaling>
        <c:delete val="0"/>
        <c:axPos val="l"/>
        <c:majorGridlines/>
        <c:numFmt formatCode="_(* #,##0.00_);_(* \(#,##0.00\);_(* &quot;-&quot;??_);_(@_)" sourceLinked="1"/>
        <c:majorTickMark val="out"/>
        <c:minorTickMark val="none"/>
        <c:tickLblPos val="nextTo"/>
        <c:crossAx val="10587532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summary'!$A$44</c:f>
              <c:strCache>
                <c:ptCount val="1"/>
                <c:pt idx="0">
                  <c:v>Strategy 11</c:v>
                </c:pt>
              </c:strCache>
            </c:strRef>
          </c:tx>
          <c:invertIfNegative val="0"/>
          <c:cat>
            <c:multiLvlStrRef>
              <c:f>'Gap summary'!$B$32:$Y$33</c:f>
              <c:multiLvlStrCache>
                <c:ptCount val="24"/>
                <c:lvl>
                  <c:pt idx="0">
                    <c:v>CIP Costs</c:v>
                  </c:pt>
                  <c:pt idx="1">
                    <c:v>Partner and Government Funding</c:v>
                  </c:pt>
                  <c:pt idx="2">
                    <c:v>CIP Costs</c:v>
                  </c:pt>
                  <c:pt idx="3">
                    <c:v>Partner and Government Funding</c:v>
                  </c:pt>
                  <c:pt idx="4">
                    <c:v>CIP Costs</c:v>
                  </c:pt>
                  <c:pt idx="5">
                    <c:v>Partner and Government Funding</c:v>
                  </c:pt>
                  <c:pt idx="6">
                    <c:v>CIP Costs</c:v>
                  </c:pt>
                  <c:pt idx="7">
                    <c:v>Partner and Government Funding</c:v>
                  </c:pt>
                  <c:pt idx="8">
                    <c:v>CIP Costs</c:v>
                  </c:pt>
                  <c:pt idx="9">
                    <c:v>Partner and Government Funding</c:v>
                  </c:pt>
                  <c:pt idx="10">
                    <c:v>CIP Costs</c:v>
                  </c:pt>
                  <c:pt idx="11">
                    <c:v>Partner and Government Funding</c:v>
                  </c:pt>
                  <c:pt idx="12">
                    <c:v>CIP Costs</c:v>
                  </c:pt>
                  <c:pt idx="13">
                    <c:v>Partner and Government Funding</c:v>
                  </c:pt>
                  <c:pt idx="14">
                    <c:v>CIP Costs</c:v>
                  </c:pt>
                  <c:pt idx="15">
                    <c:v>Partner and Government Funding</c:v>
                  </c:pt>
                  <c:pt idx="16">
                    <c:v>CIP Costs</c:v>
                  </c:pt>
                  <c:pt idx="17">
                    <c:v>Partner and Government Funding</c:v>
                  </c:pt>
                  <c:pt idx="18">
                    <c:v>CIP Costs</c:v>
                  </c:pt>
                  <c:pt idx="19">
                    <c:v>Partner and Government Funding</c:v>
                  </c:pt>
                  <c:pt idx="20">
                    <c:v>CIP Costs</c:v>
                  </c:pt>
                  <c:pt idx="21">
                    <c:v>Partner and Government Funding</c:v>
                  </c:pt>
                  <c:pt idx="22">
                    <c:v>CIP Costs</c:v>
                  </c:pt>
                  <c:pt idx="23">
                    <c:v>Partner and Government Funding</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summary'!$B$44:$Y$44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5888384"/>
        <c:axId val="105894272"/>
      </c:barChart>
      <c:catAx>
        <c:axId val="105888384"/>
        <c:scaling>
          <c:orientation val="minMax"/>
        </c:scaling>
        <c:delete val="0"/>
        <c:axPos val="b"/>
        <c:majorTickMark val="out"/>
        <c:minorTickMark val="none"/>
        <c:tickLblPos val="nextTo"/>
        <c:crossAx val="105894272"/>
        <c:crosses val="autoZero"/>
        <c:auto val="1"/>
        <c:lblAlgn val="ctr"/>
        <c:lblOffset val="100"/>
        <c:noMultiLvlLbl val="0"/>
      </c:catAx>
      <c:valAx>
        <c:axId val="105894272"/>
        <c:scaling>
          <c:orientation val="minMax"/>
        </c:scaling>
        <c:delete val="0"/>
        <c:axPos val="l"/>
        <c:majorGridlines/>
        <c:numFmt formatCode="_(* #,##0.00_);_(* \(#,##0.00\);_(* &quot;-&quot;??_);_(@_)" sourceLinked="1"/>
        <c:majorTickMark val="out"/>
        <c:minorTickMark val="none"/>
        <c:tickLblPos val="nextTo"/>
        <c:crossAx val="1058883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190499</xdr:rowOff>
    </xdr:from>
    <xdr:to>
      <xdr:col>10</xdr:col>
      <xdr:colOff>0</xdr:colOff>
      <xdr:row>35</xdr:row>
      <xdr:rowOff>161924</xdr:rowOff>
    </xdr:to>
    <xdr:sp macro="" textlink="">
      <xdr:nvSpPr>
        <xdr:cNvPr id="2" name="TextBox 1"/>
        <xdr:cNvSpPr txBox="1"/>
      </xdr:nvSpPr>
      <xdr:spPr>
        <a:xfrm>
          <a:off x="609600" y="380999"/>
          <a:ext cx="5486400" cy="644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b="1" u="sng"/>
        </a:p>
        <a:p>
          <a:endParaRPr lang="en-US" sz="1100" b="1" u="sng"/>
        </a:p>
        <a:p>
          <a:endParaRPr lang="en-US" sz="1100" b="1" u="sng"/>
        </a:p>
        <a:p>
          <a:r>
            <a:rPr lang="en-US" sz="1100" b="1" u="sng"/>
            <a:t>About this tool: </a:t>
          </a:r>
          <a:r>
            <a:rPr lang="en-US" sz="1100"/>
            <a:t>This gap</a:t>
          </a:r>
          <a:r>
            <a:rPr lang="en-US" sz="1100" baseline="0"/>
            <a:t> analysis </a:t>
          </a:r>
          <a:r>
            <a:rPr lang="en-US" sz="1100"/>
            <a:t> is a product of the Health Policy Project (HPP) with support from USAID</a:t>
          </a:r>
          <a:r>
            <a:rPr lang="en-US" sz="1100" baseline="0"/>
            <a:t>. </a:t>
          </a:r>
          <a:r>
            <a:rPr lang="en-US" sz="1100"/>
            <a:t>This tool should be used at the national level,  with adaptability for subnational application, to help policymakers, decision makers, partners and donors better plan and advocate for an effective  family planning strategy. This tool is organized around key thematic</a:t>
          </a:r>
          <a:r>
            <a:rPr lang="en-US" sz="1100" baseline="0"/>
            <a:t> </a:t>
          </a:r>
          <a:r>
            <a:rPr lang="en-US" sz="1100"/>
            <a:t>areas essential to a family planning strategy; currently the tool has some default thematic</a:t>
          </a:r>
          <a:r>
            <a:rPr lang="en-US" sz="1100" baseline="0"/>
            <a:t> areas (contraceptives, demand creation, service delivery, contraceptive security, policy and enabling environment, financing , and stewardship, management and accountability)</a:t>
          </a:r>
          <a:r>
            <a:rPr lang="en-US" sz="1100"/>
            <a:t> , but can be changed as each country identifies their own  or conditions</a:t>
          </a:r>
          <a:r>
            <a:rPr lang="en-US" sz="1100" baseline="0"/>
            <a:t> evolve</a:t>
          </a:r>
          <a:r>
            <a:rPr lang="en-US" sz="1100"/>
            <a:t>.</a:t>
          </a:r>
        </a:p>
        <a:p>
          <a:endParaRPr lang="en-US" sz="1100"/>
        </a:p>
        <a:p>
          <a:r>
            <a:rPr lang="en-US" sz="1100" i="1"/>
            <a:t>For further questions contact</a:t>
          </a:r>
          <a:r>
            <a:rPr lang="en-US" sz="1100" i="1" baseline="0"/>
            <a:t> Taryn Couture at: TCouture@futuresgroup.com</a:t>
          </a:r>
          <a:endParaRPr lang="en-US" sz="1100" i="1"/>
        </a:p>
        <a:p>
          <a:endParaRPr lang="en-US" sz="1100"/>
        </a:p>
        <a:p>
          <a:r>
            <a:rPr lang="en-US" sz="1100" b="1" u="sng"/>
            <a:t>How to use this tool</a:t>
          </a:r>
          <a:r>
            <a:rPr lang="en-US" sz="1100"/>
            <a:t>: Before</a:t>
          </a:r>
          <a:r>
            <a:rPr lang="en-US" sz="1100" baseline="0"/>
            <a:t> using this tool the user must first work with the in-country Ministry of Health and stakeholders to create a Family Planning Costed Implementation Plan (CIP). The costs from the CIP will be used in this tool to determine the Gaps.Users will enter the CIP costs into the green colored celles in the "Gap Analysis" tab. </a:t>
          </a:r>
        </a:p>
        <a:p>
          <a:endParaRPr lang="en-US" sz="1100" baseline="0"/>
        </a:p>
        <a:p>
          <a:r>
            <a:rPr lang="en-US" sz="1100" baseline="0"/>
            <a:t>Users will then work with donor organizations to determine their funding plans for the years of the CIP for each of the six thematic areas. This data will be entered into the "Financing Inputs Tab."</a:t>
          </a:r>
        </a:p>
        <a:p>
          <a:endParaRPr lang="en-US" sz="1100" baseline="0"/>
        </a:p>
        <a:p>
          <a:r>
            <a:rPr lang="en-US" sz="1100" baseline="0"/>
            <a:t>User entered donor funding data will then be linked to the "Gap Analysis" tab to help determine what the gap will based on funding from the government and donor organizations. </a:t>
          </a:r>
        </a:p>
        <a:p>
          <a:endParaRPr lang="en-US" sz="1100" baseline="0"/>
        </a:p>
        <a:p>
          <a:r>
            <a:rPr lang="en-US" sz="1100" baseline="0"/>
            <a:t>Finally the "Gap Analysis" tab will link to the "Gap Summary" page where users will be able to produce visual representation of the gaps during the CIP timeframe. This information will be useful for presenting to the Ministry of Health and stakeholders in-country to review where funding will be needed to fully implement the CIP. </a:t>
          </a:r>
        </a:p>
      </xdr:txBody>
    </xdr:sp>
    <xdr:clientData/>
  </xdr:twoCellAnchor>
  <xdr:twoCellAnchor editAs="oneCell">
    <xdr:from>
      <xdr:col>1</xdr:col>
      <xdr:colOff>0</xdr:colOff>
      <xdr:row>1</xdr:row>
      <xdr:rowOff>190499</xdr:rowOff>
    </xdr:from>
    <xdr:to>
      <xdr:col>3</xdr:col>
      <xdr:colOff>9525</xdr:colOff>
      <xdr:row>4</xdr:row>
      <xdr:rowOff>93332</xdr:rowOff>
    </xdr:to>
    <xdr:pic>
      <xdr:nvPicPr>
        <xdr:cNvPr id="3" name="Picture 2" descr="http://transition.usaid.gov/branding/print/Horizontal_RGB_60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0999"/>
          <a:ext cx="1228725" cy="474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104775</xdr:colOff>
      <xdr:row>2</xdr:row>
      <xdr:rowOff>38099</xdr:rowOff>
    </xdr:from>
    <xdr:to>
      <xdr:col>10</xdr:col>
      <xdr:colOff>4125</xdr:colOff>
      <xdr:row>4</xdr:row>
      <xdr:rowOff>28672</xdr:rowOff>
    </xdr:to>
    <xdr:pic>
      <xdr:nvPicPr>
        <xdr:cNvPr id="4" name="Picture 3" descr="Health Policy Project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419099"/>
          <a:ext cx="1118550" cy="37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44823</xdr:colOff>
      <xdr:row>200</xdr:row>
      <xdr:rowOff>135591</xdr:rowOff>
    </xdr:from>
    <xdr:to>
      <xdr:col>29</xdr:col>
      <xdr:colOff>291353</xdr:colOff>
      <xdr:row>215</xdr:row>
      <xdr:rowOff>21291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22410</xdr:colOff>
      <xdr:row>216</xdr:row>
      <xdr:rowOff>169209</xdr:rowOff>
    </xdr:from>
    <xdr:to>
      <xdr:col>29</xdr:col>
      <xdr:colOff>313764</xdr:colOff>
      <xdr:row>231</xdr:row>
      <xdr:rowOff>54909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47625</xdr:colOff>
      <xdr:row>0</xdr:row>
      <xdr:rowOff>73024</xdr:rowOff>
    </xdr:from>
    <xdr:to>
      <xdr:col>42</xdr:col>
      <xdr:colOff>428625</xdr:colOff>
      <xdr:row>22</xdr:row>
      <xdr:rowOff>63500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43</xdr:col>
      <xdr:colOff>26986</xdr:colOff>
      <xdr:row>0</xdr:row>
      <xdr:rowOff>79374</xdr:rowOff>
    </xdr:from>
    <xdr:to>
      <xdr:col>55</xdr:col>
      <xdr:colOff>50799</xdr:colOff>
      <xdr:row>19</xdr:row>
      <xdr:rowOff>184149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0</xdr:colOff>
      <xdr:row>21</xdr:row>
      <xdr:rowOff>0</xdr:rowOff>
    </xdr:from>
    <xdr:to>
      <xdr:col>55</xdr:col>
      <xdr:colOff>23813</xdr:colOff>
      <xdr:row>40</xdr:row>
      <xdr:rowOff>66675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0</xdr:colOff>
      <xdr:row>41</xdr:row>
      <xdr:rowOff>0</xdr:rowOff>
    </xdr:from>
    <xdr:to>
      <xdr:col>55</xdr:col>
      <xdr:colOff>23813</xdr:colOff>
      <xdr:row>66</xdr:row>
      <xdr:rowOff>104775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482600</xdr:colOff>
      <xdr:row>0</xdr:row>
      <xdr:rowOff>76200</xdr:rowOff>
    </xdr:from>
    <xdr:to>
      <xdr:col>67</xdr:col>
      <xdr:colOff>506413</xdr:colOff>
      <xdr:row>19</xdr:row>
      <xdr:rowOff>180975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0</xdr:colOff>
      <xdr:row>21</xdr:row>
      <xdr:rowOff>0</xdr:rowOff>
    </xdr:from>
    <xdr:to>
      <xdr:col>68</xdr:col>
      <xdr:colOff>23813</xdr:colOff>
      <xdr:row>40</xdr:row>
      <xdr:rowOff>66675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56</xdr:col>
      <xdr:colOff>0</xdr:colOff>
      <xdr:row>41</xdr:row>
      <xdr:rowOff>0</xdr:rowOff>
    </xdr:from>
    <xdr:to>
      <xdr:col>68</xdr:col>
      <xdr:colOff>23813</xdr:colOff>
      <xdr:row>66</xdr:row>
      <xdr:rowOff>104775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69</xdr:col>
      <xdr:colOff>0</xdr:colOff>
      <xdr:row>0</xdr:row>
      <xdr:rowOff>76200</xdr:rowOff>
    </xdr:from>
    <xdr:to>
      <xdr:col>81</xdr:col>
      <xdr:colOff>23813</xdr:colOff>
      <xdr:row>19</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69</xdr:col>
      <xdr:colOff>0</xdr:colOff>
      <xdr:row>21</xdr:row>
      <xdr:rowOff>0</xdr:rowOff>
    </xdr:from>
    <xdr:to>
      <xdr:col>81</xdr:col>
      <xdr:colOff>23813</xdr:colOff>
      <xdr:row>40</xdr:row>
      <xdr:rowOff>66675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69</xdr:col>
      <xdr:colOff>0</xdr:colOff>
      <xdr:row>41</xdr:row>
      <xdr:rowOff>0</xdr:rowOff>
    </xdr:from>
    <xdr:to>
      <xdr:col>81</xdr:col>
      <xdr:colOff>23813</xdr:colOff>
      <xdr:row>66</xdr:row>
      <xdr:rowOff>104775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82</xdr:col>
      <xdr:colOff>0</xdr:colOff>
      <xdr:row>0</xdr:row>
      <xdr:rowOff>76200</xdr:rowOff>
    </xdr:from>
    <xdr:to>
      <xdr:col>94</xdr:col>
      <xdr:colOff>23813</xdr:colOff>
      <xdr:row>19</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82</xdr:col>
      <xdr:colOff>0</xdr:colOff>
      <xdr:row>21</xdr:row>
      <xdr:rowOff>0</xdr:rowOff>
    </xdr:from>
    <xdr:to>
      <xdr:col>94</xdr:col>
      <xdr:colOff>23813</xdr:colOff>
      <xdr:row>40</xdr:row>
      <xdr:rowOff>66675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K24" sqref="K24"/>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9"/>
  <sheetViews>
    <sheetView workbookViewId="0">
      <selection activeCell="C9" sqref="C9"/>
    </sheetView>
  </sheetViews>
  <sheetFormatPr defaultRowHeight="15" x14ac:dyDescent="0.25"/>
  <cols>
    <col min="2" max="2" width="26.42578125" bestFit="1" customWidth="1"/>
    <col min="3" max="3" width="19.140625" customWidth="1"/>
    <col min="7" max="7" width="14.85546875" customWidth="1"/>
    <col min="8" max="8" width="24.5703125" bestFit="1" customWidth="1"/>
  </cols>
  <sheetData>
    <row r="3" spans="2:8" ht="17.25" x14ac:dyDescent="0.3">
      <c r="B3" s="122" t="s">
        <v>41</v>
      </c>
      <c r="C3" s="122"/>
      <c r="D3" s="122"/>
      <c r="E3" s="122"/>
      <c r="F3" s="122"/>
      <c r="G3" s="122"/>
      <c r="H3" s="122"/>
    </row>
    <row r="4" spans="2:8" x14ac:dyDescent="0.25">
      <c r="B4" s="11" t="s">
        <v>31</v>
      </c>
      <c r="C4" s="32"/>
      <c r="D4" s="6" t="s">
        <v>32</v>
      </c>
      <c r="E4" s="6"/>
      <c r="F4" s="6"/>
      <c r="G4" s="7"/>
      <c r="H4" s="7"/>
    </row>
    <row r="5" spans="2:8" x14ac:dyDescent="0.25">
      <c r="B5" s="11" t="s">
        <v>33</v>
      </c>
      <c r="C5" s="32"/>
      <c r="D5" s="6"/>
      <c r="E5" s="6"/>
      <c r="F5" s="6"/>
      <c r="G5" s="7"/>
      <c r="H5" s="8" t="s">
        <v>34</v>
      </c>
    </row>
    <row r="6" spans="2:8" x14ac:dyDescent="0.25">
      <c r="B6" s="11" t="s">
        <v>44</v>
      </c>
      <c r="C6" s="14"/>
      <c r="D6" s="15" t="s">
        <v>35</v>
      </c>
      <c r="E6" s="33"/>
      <c r="F6" s="15" t="s">
        <v>47</v>
      </c>
      <c r="G6" s="19" t="s">
        <v>36</v>
      </c>
      <c r="H6" s="34"/>
    </row>
    <row r="7" spans="2:8" x14ac:dyDescent="0.25">
      <c r="B7" s="11" t="s">
        <v>45</v>
      </c>
      <c r="C7" s="14"/>
      <c r="D7" s="15" t="s">
        <v>35</v>
      </c>
      <c r="E7" s="20"/>
      <c r="F7" s="20"/>
      <c r="G7" s="31" t="s">
        <v>36</v>
      </c>
      <c r="H7" s="35"/>
    </row>
    <row r="8" spans="2:8" x14ac:dyDescent="0.25">
      <c r="B8" s="11" t="s">
        <v>37</v>
      </c>
      <c r="C8" s="13">
        <v>2.5000000000000001E-2</v>
      </c>
      <c r="D8" s="9" t="s">
        <v>38</v>
      </c>
      <c r="E8" s="9"/>
      <c r="F8" s="9"/>
    </row>
    <row r="9" spans="2:8" x14ac:dyDescent="0.25">
      <c r="B9" s="11" t="s">
        <v>39</v>
      </c>
      <c r="C9" s="36"/>
      <c r="D9" s="12" t="s">
        <v>40</v>
      </c>
      <c r="E9" s="37"/>
    </row>
  </sheetData>
  <sheetProtection password="CC82" sheet="1" objects="1" scenarios="1" formatCells="0"/>
  <mergeCells count="1">
    <mergeCell ref="B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7"/>
  <sheetViews>
    <sheetView zoomScale="80" zoomScaleNormal="80" workbookViewId="0">
      <pane xSplit="2" ySplit="1" topLeftCell="C2" activePane="bottomRight" state="frozen"/>
      <selection pane="topRight" activeCell="C1" sqref="C1"/>
      <selection pane="bottomLeft" activeCell="A2" sqref="A2"/>
      <selection pane="bottomRight" activeCell="C1" sqref="C1"/>
    </sheetView>
  </sheetViews>
  <sheetFormatPr defaultRowHeight="15" x14ac:dyDescent="0.25"/>
  <cols>
    <col min="1" max="1" width="46.7109375" bestFit="1" customWidth="1"/>
    <col min="2" max="2" width="19.140625" bestFit="1" customWidth="1"/>
    <col min="3" max="15" width="21.28515625" customWidth="1"/>
    <col min="16" max="16" width="20.7109375" bestFit="1" customWidth="1"/>
  </cols>
  <sheetData>
    <row r="1" spans="1:18" x14ac:dyDescent="0.25">
      <c r="B1" s="17" t="s">
        <v>42</v>
      </c>
      <c r="C1" s="18">
        <f>Yr_Start</f>
        <v>0</v>
      </c>
      <c r="D1" s="18">
        <f>C1+1</f>
        <v>1</v>
      </c>
      <c r="E1" s="18">
        <f t="shared" ref="E1:N1" si="0">D1+1</f>
        <v>2</v>
      </c>
      <c r="F1" s="18">
        <f t="shared" si="0"/>
        <v>3</v>
      </c>
      <c r="G1" s="18">
        <f t="shared" si="0"/>
        <v>4</v>
      </c>
      <c r="H1" s="18">
        <f t="shared" si="0"/>
        <v>5</v>
      </c>
      <c r="I1" s="18">
        <f t="shared" si="0"/>
        <v>6</v>
      </c>
      <c r="J1" s="18">
        <f t="shared" si="0"/>
        <v>7</v>
      </c>
      <c r="K1" s="18">
        <f t="shared" si="0"/>
        <v>8</v>
      </c>
      <c r="L1" s="18">
        <f t="shared" si="0"/>
        <v>9</v>
      </c>
      <c r="M1" s="18">
        <f t="shared" si="0"/>
        <v>10</v>
      </c>
      <c r="N1" s="18">
        <f t="shared" si="0"/>
        <v>11</v>
      </c>
      <c r="O1" s="4" t="s">
        <v>14</v>
      </c>
    </row>
    <row r="2" spans="1:18" s="116" customFormat="1" ht="7.5" customHeight="1" x14ac:dyDescent="0.25">
      <c r="B2" s="115"/>
      <c r="C2" s="115"/>
      <c r="D2" s="115"/>
      <c r="E2" s="115"/>
      <c r="F2" s="115"/>
      <c r="G2" s="115"/>
      <c r="H2" s="115"/>
      <c r="I2" s="115"/>
      <c r="J2" s="115"/>
      <c r="K2" s="115"/>
      <c r="L2" s="115"/>
      <c r="M2" s="115"/>
      <c r="N2" s="115"/>
      <c r="O2" s="115"/>
      <c r="P2" s="117"/>
      <c r="Q2" s="117"/>
      <c r="R2" s="118"/>
    </row>
    <row r="3" spans="1:18" x14ac:dyDescent="0.25">
      <c r="A3" s="123" t="s">
        <v>15</v>
      </c>
      <c r="B3" s="123"/>
      <c r="C3" s="123"/>
      <c r="D3" s="123"/>
      <c r="E3" s="123"/>
      <c r="F3" s="123"/>
      <c r="G3" s="123"/>
      <c r="H3" s="123"/>
      <c r="I3" s="123"/>
      <c r="J3" s="123"/>
      <c r="K3" s="123"/>
      <c r="L3" s="123"/>
      <c r="M3" s="123"/>
      <c r="N3" s="123"/>
      <c r="O3" s="123"/>
      <c r="Q3" s="46" t="s">
        <v>55</v>
      </c>
    </row>
    <row r="4" spans="1:18" x14ac:dyDescent="0.25">
      <c r="A4" s="39" t="s">
        <v>0</v>
      </c>
      <c r="B4" s="3" t="s">
        <v>33</v>
      </c>
      <c r="C4" s="54"/>
      <c r="D4" s="54"/>
      <c r="E4" s="54"/>
      <c r="F4" s="54"/>
      <c r="G4" s="54"/>
      <c r="H4" s="54"/>
      <c r="I4" s="54"/>
      <c r="J4" s="54"/>
      <c r="K4" s="54"/>
      <c r="L4" s="54"/>
      <c r="M4" s="54"/>
      <c r="N4" s="54"/>
      <c r="O4" s="43">
        <f>SUM(C4:N4)</f>
        <v>0</v>
      </c>
      <c r="Q4" s="42" t="str">
        <f>IF(O4&gt;0,IF(B4="","Check", "Okay"),"Okay")</f>
        <v>Okay</v>
      </c>
    </row>
    <row r="5" spans="1:18" x14ac:dyDescent="0.25">
      <c r="A5" s="39" t="s">
        <v>19</v>
      </c>
      <c r="B5" s="37"/>
      <c r="C5" s="54"/>
      <c r="D5" s="54"/>
      <c r="E5" s="54"/>
      <c r="F5" s="54"/>
      <c r="G5" s="54"/>
      <c r="H5" s="54"/>
      <c r="I5" s="54"/>
      <c r="J5" s="54"/>
      <c r="K5" s="54"/>
      <c r="L5" s="54"/>
      <c r="M5" s="54"/>
      <c r="N5" s="54"/>
      <c r="O5" s="43">
        <f t="shared" ref="O5:O24" si="1">SUM(C5:N5)</f>
        <v>0</v>
      </c>
      <c r="Q5" s="42" t="str">
        <f t="shared" ref="Q5:Q24" si="2">IF(O5&gt;0,IF(B5="","Check", "Okay"),"Okay")</f>
        <v>Okay</v>
      </c>
    </row>
    <row r="6" spans="1:18" x14ac:dyDescent="0.25">
      <c r="A6" s="38" t="s">
        <v>20</v>
      </c>
      <c r="B6" s="37"/>
      <c r="C6" s="54"/>
      <c r="D6" s="54"/>
      <c r="E6" s="54"/>
      <c r="F6" s="54"/>
      <c r="G6" s="54"/>
      <c r="H6" s="54"/>
      <c r="I6" s="54"/>
      <c r="J6" s="54"/>
      <c r="K6" s="54"/>
      <c r="L6" s="54"/>
      <c r="M6" s="54"/>
      <c r="N6" s="54"/>
      <c r="O6" s="43">
        <f t="shared" si="1"/>
        <v>0</v>
      </c>
      <c r="Q6" s="42" t="str">
        <f t="shared" si="2"/>
        <v>Okay</v>
      </c>
    </row>
    <row r="7" spans="1:18" x14ac:dyDescent="0.25">
      <c r="A7" s="38" t="s">
        <v>21</v>
      </c>
      <c r="B7" s="37"/>
      <c r="C7" s="54"/>
      <c r="D7" s="54"/>
      <c r="E7" s="54"/>
      <c r="F7" s="54"/>
      <c r="G7" s="54"/>
      <c r="H7" s="54"/>
      <c r="I7" s="54"/>
      <c r="J7" s="54"/>
      <c r="K7" s="54"/>
      <c r="L7" s="54"/>
      <c r="M7" s="54"/>
      <c r="N7" s="54"/>
      <c r="O7" s="43">
        <f t="shared" si="1"/>
        <v>0</v>
      </c>
      <c r="Q7" s="42" t="str">
        <f t="shared" si="2"/>
        <v>Okay</v>
      </c>
    </row>
    <row r="8" spans="1:18" x14ac:dyDescent="0.25">
      <c r="A8" s="38" t="s">
        <v>22</v>
      </c>
      <c r="B8" s="37"/>
      <c r="C8" s="54"/>
      <c r="D8" s="54"/>
      <c r="E8" s="54"/>
      <c r="F8" s="54"/>
      <c r="G8" s="54"/>
      <c r="H8" s="54"/>
      <c r="I8" s="54"/>
      <c r="J8" s="54"/>
      <c r="K8" s="54"/>
      <c r="L8" s="54"/>
      <c r="M8" s="54"/>
      <c r="N8" s="54"/>
      <c r="O8" s="43">
        <f t="shared" si="1"/>
        <v>0</v>
      </c>
      <c r="Q8" s="42" t="str">
        <f t="shared" si="2"/>
        <v>Okay</v>
      </c>
    </row>
    <row r="9" spans="1:18" x14ac:dyDescent="0.25">
      <c r="A9" s="38" t="s">
        <v>23</v>
      </c>
      <c r="B9" s="37"/>
      <c r="C9" s="54"/>
      <c r="D9" s="54"/>
      <c r="E9" s="54"/>
      <c r="F9" s="54"/>
      <c r="G9" s="54"/>
      <c r="H9" s="54"/>
      <c r="I9" s="54"/>
      <c r="J9" s="54"/>
      <c r="K9" s="54"/>
      <c r="L9" s="54"/>
      <c r="M9" s="54"/>
      <c r="N9" s="54"/>
      <c r="O9" s="43">
        <f t="shared" si="1"/>
        <v>0</v>
      </c>
      <c r="Q9" s="42" t="str">
        <f t="shared" si="2"/>
        <v>Okay</v>
      </c>
    </row>
    <row r="10" spans="1:18" x14ac:dyDescent="0.25">
      <c r="A10" s="38" t="s">
        <v>24</v>
      </c>
      <c r="B10" s="37"/>
      <c r="C10" s="54"/>
      <c r="D10" s="54"/>
      <c r="E10" s="54"/>
      <c r="F10" s="54"/>
      <c r="G10" s="54"/>
      <c r="H10" s="54"/>
      <c r="I10" s="54"/>
      <c r="J10" s="54"/>
      <c r="K10" s="54"/>
      <c r="L10" s="54"/>
      <c r="M10" s="54"/>
      <c r="N10" s="54"/>
      <c r="O10" s="43">
        <f t="shared" si="1"/>
        <v>0</v>
      </c>
      <c r="Q10" s="42" t="str">
        <f t="shared" si="2"/>
        <v>Okay</v>
      </c>
    </row>
    <row r="11" spans="1:18" x14ac:dyDescent="0.25">
      <c r="A11" s="38" t="s">
        <v>25</v>
      </c>
      <c r="B11" s="37"/>
      <c r="C11" s="54"/>
      <c r="D11" s="54"/>
      <c r="E11" s="54"/>
      <c r="F11" s="54"/>
      <c r="G11" s="54"/>
      <c r="H11" s="54"/>
      <c r="I11" s="54"/>
      <c r="J11" s="54"/>
      <c r="K11" s="54"/>
      <c r="L11" s="54"/>
      <c r="M11" s="54"/>
      <c r="N11" s="54"/>
      <c r="O11" s="43">
        <f t="shared" si="1"/>
        <v>0</v>
      </c>
      <c r="Q11" s="42" t="str">
        <f t="shared" si="2"/>
        <v>Okay</v>
      </c>
    </row>
    <row r="12" spans="1:18" x14ac:dyDescent="0.25">
      <c r="A12" s="38" t="s">
        <v>26</v>
      </c>
      <c r="B12" s="37"/>
      <c r="C12" s="54"/>
      <c r="D12" s="54"/>
      <c r="E12" s="54"/>
      <c r="F12" s="54"/>
      <c r="G12" s="54"/>
      <c r="H12" s="54"/>
      <c r="I12" s="54"/>
      <c r="J12" s="54"/>
      <c r="K12" s="54"/>
      <c r="L12" s="54"/>
      <c r="M12" s="54"/>
      <c r="N12" s="54"/>
      <c r="O12" s="43">
        <f t="shared" si="1"/>
        <v>0</v>
      </c>
      <c r="Q12" s="42" t="str">
        <f t="shared" si="2"/>
        <v>Okay</v>
      </c>
    </row>
    <row r="13" spans="1:18" x14ac:dyDescent="0.25">
      <c r="A13" s="38" t="s">
        <v>27</v>
      </c>
      <c r="B13" s="37"/>
      <c r="C13" s="54"/>
      <c r="D13" s="54"/>
      <c r="E13" s="54"/>
      <c r="F13" s="54"/>
      <c r="G13" s="54"/>
      <c r="H13" s="54"/>
      <c r="I13" s="54"/>
      <c r="J13" s="54"/>
      <c r="K13" s="54"/>
      <c r="L13" s="54"/>
      <c r="M13" s="54"/>
      <c r="N13" s="54"/>
      <c r="O13" s="43">
        <f t="shared" si="1"/>
        <v>0</v>
      </c>
      <c r="Q13" s="42" t="str">
        <f t="shared" si="2"/>
        <v>Okay</v>
      </c>
    </row>
    <row r="14" spans="1:18" x14ac:dyDescent="0.25">
      <c r="A14" s="38" t="s">
        <v>28</v>
      </c>
      <c r="B14" s="37"/>
      <c r="C14" s="54"/>
      <c r="D14" s="54"/>
      <c r="E14" s="54"/>
      <c r="F14" s="54"/>
      <c r="G14" s="54"/>
      <c r="H14" s="54"/>
      <c r="I14" s="54"/>
      <c r="J14" s="54"/>
      <c r="K14" s="54"/>
      <c r="L14" s="54"/>
      <c r="M14" s="54"/>
      <c r="N14" s="54"/>
      <c r="O14" s="43">
        <f t="shared" si="1"/>
        <v>0</v>
      </c>
      <c r="Q14" s="42" t="str">
        <f t="shared" si="2"/>
        <v>Okay</v>
      </c>
    </row>
    <row r="15" spans="1:18" x14ac:dyDescent="0.25">
      <c r="A15" s="38" t="s">
        <v>29</v>
      </c>
      <c r="B15" s="37"/>
      <c r="C15" s="54"/>
      <c r="D15" s="54"/>
      <c r="E15" s="54"/>
      <c r="F15" s="54"/>
      <c r="G15" s="54"/>
      <c r="H15" s="54"/>
      <c r="I15" s="54"/>
      <c r="J15" s="54"/>
      <c r="K15" s="54"/>
      <c r="L15" s="54"/>
      <c r="M15" s="54"/>
      <c r="N15" s="54"/>
      <c r="O15" s="43">
        <f t="shared" si="1"/>
        <v>0</v>
      </c>
      <c r="Q15" s="42" t="str">
        <f t="shared" si="2"/>
        <v>Okay</v>
      </c>
    </row>
    <row r="16" spans="1:18" x14ac:dyDescent="0.25">
      <c r="A16" s="38" t="s">
        <v>30</v>
      </c>
      <c r="B16" s="37"/>
      <c r="C16" s="54"/>
      <c r="D16" s="54"/>
      <c r="E16" s="54"/>
      <c r="F16" s="54"/>
      <c r="G16" s="54"/>
      <c r="H16" s="54"/>
      <c r="I16" s="54"/>
      <c r="J16" s="54"/>
      <c r="K16" s="54"/>
      <c r="L16" s="54"/>
      <c r="M16" s="54"/>
      <c r="N16" s="54"/>
      <c r="O16" s="43">
        <f t="shared" si="1"/>
        <v>0</v>
      </c>
      <c r="Q16" s="42" t="str">
        <f t="shared" si="2"/>
        <v>Okay</v>
      </c>
    </row>
    <row r="17" spans="1:17" x14ac:dyDescent="0.25">
      <c r="A17" s="38" t="s">
        <v>48</v>
      </c>
      <c r="B17" s="37"/>
      <c r="C17" s="54"/>
      <c r="D17" s="54"/>
      <c r="E17" s="54"/>
      <c r="F17" s="54"/>
      <c r="G17" s="54"/>
      <c r="H17" s="54"/>
      <c r="I17" s="54"/>
      <c r="J17" s="54"/>
      <c r="K17" s="54"/>
      <c r="L17" s="54"/>
      <c r="M17" s="54"/>
      <c r="N17" s="54"/>
      <c r="O17" s="43">
        <f t="shared" si="1"/>
        <v>0</v>
      </c>
      <c r="Q17" s="42" t="str">
        <f t="shared" si="2"/>
        <v>Okay</v>
      </c>
    </row>
    <row r="18" spans="1:17" x14ac:dyDescent="0.25">
      <c r="A18" s="38" t="s">
        <v>17</v>
      </c>
      <c r="B18" s="37"/>
      <c r="C18" s="54"/>
      <c r="D18" s="54"/>
      <c r="E18" s="54"/>
      <c r="F18" s="54"/>
      <c r="G18" s="54"/>
      <c r="H18" s="54"/>
      <c r="I18" s="54"/>
      <c r="J18" s="54"/>
      <c r="K18" s="54"/>
      <c r="L18" s="54"/>
      <c r="M18" s="54"/>
      <c r="N18" s="54"/>
      <c r="O18" s="43">
        <f t="shared" si="1"/>
        <v>0</v>
      </c>
      <c r="Q18" s="42" t="str">
        <f t="shared" si="2"/>
        <v>Okay</v>
      </c>
    </row>
    <row r="19" spans="1:17" x14ac:dyDescent="0.25">
      <c r="A19" s="38" t="s">
        <v>17</v>
      </c>
      <c r="B19" s="37"/>
      <c r="C19" s="54"/>
      <c r="D19" s="54"/>
      <c r="E19" s="54"/>
      <c r="F19" s="54"/>
      <c r="G19" s="54"/>
      <c r="H19" s="54"/>
      <c r="I19" s="54"/>
      <c r="J19" s="54"/>
      <c r="K19" s="54"/>
      <c r="L19" s="54"/>
      <c r="M19" s="54"/>
      <c r="N19" s="54"/>
      <c r="O19" s="43">
        <f t="shared" si="1"/>
        <v>0</v>
      </c>
      <c r="Q19" s="42" t="str">
        <f t="shared" si="2"/>
        <v>Okay</v>
      </c>
    </row>
    <row r="20" spans="1:17" x14ac:dyDescent="0.25">
      <c r="A20" s="38" t="s">
        <v>17</v>
      </c>
      <c r="B20" s="37"/>
      <c r="C20" s="54"/>
      <c r="D20" s="54"/>
      <c r="E20" s="54"/>
      <c r="F20" s="54"/>
      <c r="G20" s="54"/>
      <c r="H20" s="54"/>
      <c r="I20" s="54"/>
      <c r="J20" s="54"/>
      <c r="K20" s="54"/>
      <c r="L20" s="54"/>
      <c r="M20" s="54"/>
      <c r="N20" s="54"/>
      <c r="O20" s="43">
        <f t="shared" si="1"/>
        <v>0</v>
      </c>
      <c r="Q20" s="42" t="str">
        <f t="shared" si="2"/>
        <v>Okay</v>
      </c>
    </row>
    <row r="21" spans="1:17" x14ac:dyDescent="0.25">
      <c r="A21" s="38" t="s">
        <v>17</v>
      </c>
      <c r="B21" s="37"/>
      <c r="C21" s="54"/>
      <c r="D21" s="54"/>
      <c r="E21" s="54"/>
      <c r="F21" s="54"/>
      <c r="G21" s="54"/>
      <c r="H21" s="54"/>
      <c r="I21" s="54"/>
      <c r="J21" s="54"/>
      <c r="K21" s="54"/>
      <c r="L21" s="54"/>
      <c r="M21" s="54"/>
      <c r="N21" s="54"/>
      <c r="O21" s="43">
        <f t="shared" si="1"/>
        <v>0</v>
      </c>
      <c r="Q21" s="42" t="str">
        <f t="shared" si="2"/>
        <v>Okay</v>
      </c>
    </row>
    <row r="22" spans="1:17" x14ac:dyDescent="0.25">
      <c r="A22" s="38" t="s">
        <v>17</v>
      </c>
      <c r="B22" s="37"/>
      <c r="C22" s="54"/>
      <c r="D22" s="54"/>
      <c r="E22" s="54"/>
      <c r="F22" s="54"/>
      <c r="G22" s="54"/>
      <c r="H22" s="54"/>
      <c r="I22" s="54"/>
      <c r="J22" s="54"/>
      <c r="K22" s="54"/>
      <c r="L22" s="54"/>
      <c r="M22" s="54"/>
      <c r="N22" s="54"/>
      <c r="O22" s="43">
        <f t="shared" si="1"/>
        <v>0</v>
      </c>
      <c r="Q22" s="42" t="str">
        <f t="shared" si="2"/>
        <v>Okay</v>
      </c>
    </row>
    <row r="23" spans="1:17" x14ac:dyDescent="0.25">
      <c r="A23" s="38" t="s">
        <v>17</v>
      </c>
      <c r="B23" s="37"/>
      <c r="C23" s="54"/>
      <c r="D23" s="54"/>
      <c r="E23" s="54"/>
      <c r="F23" s="54"/>
      <c r="G23" s="54"/>
      <c r="H23" s="54"/>
      <c r="I23" s="54"/>
      <c r="J23" s="54"/>
      <c r="K23" s="54"/>
      <c r="L23" s="54"/>
      <c r="M23" s="54"/>
      <c r="N23" s="54"/>
      <c r="O23" s="43">
        <f t="shared" si="1"/>
        <v>0</v>
      </c>
      <c r="Q23" s="42" t="str">
        <f t="shared" si="2"/>
        <v>Okay</v>
      </c>
    </row>
    <row r="24" spans="1:17" x14ac:dyDescent="0.25">
      <c r="A24" s="38" t="s">
        <v>17</v>
      </c>
      <c r="B24" s="37"/>
      <c r="C24" s="54"/>
      <c r="D24" s="54"/>
      <c r="E24" s="54"/>
      <c r="F24" s="54"/>
      <c r="G24" s="54"/>
      <c r="H24" s="54"/>
      <c r="I24" s="54"/>
      <c r="J24" s="54"/>
      <c r="K24" s="54"/>
      <c r="L24" s="54"/>
      <c r="M24" s="54"/>
      <c r="N24" s="54"/>
      <c r="O24" s="43">
        <f t="shared" si="1"/>
        <v>0</v>
      </c>
      <c r="Q24" s="42" t="str">
        <f t="shared" si="2"/>
        <v>Okay</v>
      </c>
    </row>
    <row r="25" spans="1:17" s="41" customFormat="1" ht="6" customHeight="1" x14ac:dyDescent="0.25">
      <c r="A25" s="55"/>
      <c r="B25" s="55"/>
      <c r="C25" s="56"/>
      <c r="D25" s="56"/>
      <c r="E25" s="56"/>
      <c r="F25" s="56"/>
      <c r="G25" s="56"/>
      <c r="H25" s="56"/>
      <c r="I25" s="56"/>
      <c r="J25" s="56"/>
      <c r="K25" s="56"/>
      <c r="L25" s="56"/>
      <c r="M25" s="56"/>
      <c r="N25" s="56"/>
      <c r="O25" s="57"/>
      <c r="Q25" s="58"/>
    </row>
    <row r="26" spans="1:17" s="16" customFormat="1" x14ac:dyDescent="0.25">
      <c r="A26" s="123" t="s">
        <v>18</v>
      </c>
      <c r="B26" s="123"/>
      <c r="C26" s="123"/>
      <c r="D26" s="123"/>
      <c r="E26" s="123"/>
      <c r="F26" s="123"/>
      <c r="G26" s="123"/>
      <c r="H26" s="123"/>
      <c r="I26" s="123"/>
      <c r="J26" s="123"/>
      <c r="K26" s="123"/>
      <c r="L26" s="123"/>
      <c r="M26" s="123"/>
      <c r="N26" s="123"/>
      <c r="O26" s="123"/>
    </row>
    <row r="27" spans="1:17" x14ac:dyDescent="0.25">
      <c r="A27" s="39" t="s">
        <v>0</v>
      </c>
      <c r="B27" s="3" t="s">
        <v>33</v>
      </c>
      <c r="C27" s="54"/>
      <c r="D27" s="54"/>
      <c r="E27" s="54"/>
      <c r="F27" s="54"/>
      <c r="G27" s="54"/>
      <c r="H27" s="54"/>
      <c r="I27" s="54"/>
      <c r="J27" s="54"/>
      <c r="K27" s="54"/>
      <c r="L27" s="54"/>
      <c r="M27" s="54"/>
      <c r="N27" s="54"/>
      <c r="O27" s="43">
        <f>SUM(C27:N27)</f>
        <v>0</v>
      </c>
      <c r="Q27" s="42" t="str">
        <f>IF(O27&gt;0,IF(B27="","Check", "Okay"),"Okay")</f>
        <v>Okay</v>
      </c>
    </row>
    <row r="28" spans="1:17" x14ac:dyDescent="0.25">
      <c r="A28" s="39" t="s">
        <v>19</v>
      </c>
      <c r="B28" s="37"/>
      <c r="C28" s="54"/>
      <c r="D28" s="54"/>
      <c r="E28" s="54"/>
      <c r="F28" s="54"/>
      <c r="G28" s="54"/>
      <c r="H28" s="54"/>
      <c r="I28" s="54"/>
      <c r="J28" s="54"/>
      <c r="K28" s="54"/>
      <c r="L28" s="54"/>
      <c r="M28" s="54"/>
      <c r="N28" s="54"/>
      <c r="O28" s="43">
        <f t="shared" ref="O28:O47" si="3">SUM(C28:N28)</f>
        <v>0</v>
      </c>
      <c r="Q28" s="42" t="str">
        <f t="shared" ref="Q28:Q47" si="4">IF(O28&gt;0,IF(B28="","Check", "Okay"),"Okay")</f>
        <v>Okay</v>
      </c>
    </row>
    <row r="29" spans="1:17" x14ac:dyDescent="0.25">
      <c r="A29" s="38" t="s">
        <v>20</v>
      </c>
      <c r="B29" s="37"/>
      <c r="C29" s="54"/>
      <c r="D29" s="54"/>
      <c r="E29" s="54"/>
      <c r="F29" s="54"/>
      <c r="G29" s="54"/>
      <c r="H29" s="54"/>
      <c r="I29" s="54"/>
      <c r="J29" s="54"/>
      <c r="K29" s="54"/>
      <c r="L29" s="54"/>
      <c r="M29" s="54"/>
      <c r="N29" s="54"/>
      <c r="O29" s="43">
        <f t="shared" si="3"/>
        <v>0</v>
      </c>
      <c r="Q29" s="42" t="str">
        <f t="shared" si="4"/>
        <v>Okay</v>
      </c>
    </row>
    <row r="30" spans="1:17" x14ac:dyDescent="0.25">
      <c r="A30" s="38" t="s">
        <v>21</v>
      </c>
      <c r="B30" s="37"/>
      <c r="C30" s="54"/>
      <c r="D30" s="54"/>
      <c r="E30" s="54"/>
      <c r="F30" s="54"/>
      <c r="G30" s="54"/>
      <c r="H30" s="54"/>
      <c r="I30" s="54"/>
      <c r="J30" s="54"/>
      <c r="K30" s="54"/>
      <c r="L30" s="54"/>
      <c r="M30" s="54"/>
      <c r="N30" s="54"/>
      <c r="O30" s="43">
        <f t="shared" si="3"/>
        <v>0</v>
      </c>
      <c r="Q30" s="42" t="str">
        <f t="shared" si="4"/>
        <v>Okay</v>
      </c>
    </row>
    <row r="31" spans="1:17" x14ac:dyDescent="0.25">
      <c r="A31" s="38" t="s">
        <v>22</v>
      </c>
      <c r="B31" s="37"/>
      <c r="C31" s="54"/>
      <c r="D31" s="54"/>
      <c r="E31" s="54"/>
      <c r="F31" s="54"/>
      <c r="G31" s="54"/>
      <c r="H31" s="54"/>
      <c r="I31" s="54"/>
      <c r="J31" s="54"/>
      <c r="K31" s="54"/>
      <c r="L31" s="54"/>
      <c r="M31" s="54"/>
      <c r="N31" s="54"/>
      <c r="O31" s="43">
        <f t="shared" si="3"/>
        <v>0</v>
      </c>
      <c r="Q31" s="42" t="str">
        <f t="shared" si="4"/>
        <v>Okay</v>
      </c>
    </row>
    <row r="32" spans="1:17" x14ac:dyDescent="0.25">
      <c r="A32" s="38" t="s">
        <v>23</v>
      </c>
      <c r="B32" s="37"/>
      <c r="C32" s="54"/>
      <c r="D32" s="54"/>
      <c r="E32" s="54"/>
      <c r="F32" s="54"/>
      <c r="G32" s="54"/>
      <c r="H32" s="54"/>
      <c r="I32" s="54"/>
      <c r="J32" s="54"/>
      <c r="K32" s="54"/>
      <c r="L32" s="54"/>
      <c r="M32" s="54"/>
      <c r="N32" s="54"/>
      <c r="O32" s="43">
        <f t="shared" si="3"/>
        <v>0</v>
      </c>
      <c r="Q32" s="42" t="str">
        <f t="shared" si="4"/>
        <v>Okay</v>
      </c>
    </row>
    <row r="33" spans="1:17" x14ac:dyDescent="0.25">
      <c r="A33" s="38" t="s">
        <v>24</v>
      </c>
      <c r="B33" s="37"/>
      <c r="C33" s="54"/>
      <c r="D33" s="54"/>
      <c r="E33" s="54"/>
      <c r="F33" s="54"/>
      <c r="G33" s="54"/>
      <c r="H33" s="54"/>
      <c r="I33" s="54"/>
      <c r="J33" s="54"/>
      <c r="K33" s="54"/>
      <c r="L33" s="54"/>
      <c r="M33" s="54"/>
      <c r="N33" s="54"/>
      <c r="O33" s="43">
        <f t="shared" si="3"/>
        <v>0</v>
      </c>
      <c r="Q33" s="42" t="str">
        <f t="shared" si="4"/>
        <v>Okay</v>
      </c>
    </row>
    <row r="34" spans="1:17" x14ac:dyDescent="0.25">
      <c r="A34" s="38" t="s">
        <v>25</v>
      </c>
      <c r="B34" s="37"/>
      <c r="C34" s="54"/>
      <c r="D34" s="54"/>
      <c r="E34" s="54"/>
      <c r="F34" s="54"/>
      <c r="G34" s="54"/>
      <c r="H34" s="54"/>
      <c r="I34" s="54"/>
      <c r="J34" s="54"/>
      <c r="K34" s="54"/>
      <c r="L34" s="54"/>
      <c r="M34" s="54"/>
      <c r="N34" s="54"/>
      <c r="O34" s="43">
        <f t="shared" si="3"/>
        <v>0</v>
      </c>
      <c r="Q34" s="42" t="str">
        <f t="shared" si="4"/>
        <v>Okay</v>
      </c>
    </row>
    <row r="35" spans="1:17" x14ac:dyDescent="0.25">
      <c r="A35" s="38" t="s">
        <v>26</v>
      </c>
      <c r="B35" s="37"/>
      <c r="C35" s="54"/>
      <c r="D35" s="54"/>
      <c r="E35" s="54"/>
      <c r="F35" s="54"/>
      <c r="G35" s="54"/>
      <c r="H35" s="54"/>
      <c r="I35" s="54"/>
      <c r="J35" s="54"/>
      <c r="K35" s="54"/>
      <c r="L35" s="54"/>
      <c r="M35" s="54"/>
      <c r="N35" s="54"/>
      <c r="O35" s="43">
        <f t="shared" si="3"/>
        <v>0</v>
      </c>
      <c r="Q35" s="42" t="str">
        <f t="shared" si="4"/>
        <v>Okay</v>
      </c>
    </row>
    <row r="36" spans="1:17" x14ac:dyDescent="0.25">
      <c r="A36" s="38" t="s">
        <v>27</v>
      </c>
      <c r="B36" s="37"/>
      <c r="C36" s="54"/>
      <c r="D36" s="54"/>
      <c r="E36" s="54"/>
      <c r="F36" s="54"/>
      <c r="G36" s="54"/>
      <c r="H36" s="54"/>
      <c r="I36" s="54"/>
      <c r="J36" s="54"/>
      <c r="K36" s="54"/>
      <c r="L36" s="54"/>
      <c r="M36" s="54"/>
      <c r="N36" s="54"/>
      <c r="O36" s="43">
        <f t="shared" si="3"/>
        <v>0</v>
      </c>
      <c r="Q36" s="42" t="str">
        <f t="shared" si="4"/>
        <v>Okay</v>
      </c>
    </row>
    <row r="37" spans="1:17" x14ac:dyDescent="0.25">
      <c r="A37" s="38" t="s">
        <v>28</v>
      </c>
      <c r="B37" s="37"/>
      <c r="C37" s="54"/>
      <c r="D37" s="54"/>
      <c r="E37" s="54"/>
      <c r="F37" s="54"/>
      <c r="G37" s="54"/>
      <c r="H37" s="54"/>
      <c r="I37" s="54"/>
      <c r="J37" s="54"/>
      <c r="K37" s="54"/>
      <c r="L37" s="54"/>
      <c r="M37" s="54"/>
      <c r="N37" s="54"/>
      <c r="O37" s="43">
        <f t="shared" si="3"/>
        <v>0</v>
      </c>
      <c r="Q37" s="42" t="str">
        <f t="shared" si="4"/>
        <v>Okay</v>
      </c>
    </row>
    <row r="38" spans="1:17" x14ac:dyDescent="0.25">
      <c r="A38" s="38" t="s">
        <v>29</v>
      </c>
      <c r="B38" s="37"/>
      <c r="C38" s="54"/>
      <c r="D38" s="54"/>
      <c r="E38" s="54"/>
      <c r="F38" s="54"/>
      <c r="G38" s="54"/>
      <c r="H38" s="54"/>
      <c r="I38" s="54"/>
      <c r="J38" s="54"/>
      <c r="K38" s="54"/>
      <c r="L38" s="54"/>
      <c r="M38" s="54"/>
      <c r="N38" s="54"/>
      <c r="O38" s="43">
        <f t="shared" si="3"/>
        <v>0</v>
      </c>
      <c r="Q38" s="42" t="str">
        <f t="shared" si="4"/>
        <v>Okay</v>
      </c>
    </row>
    <row r="39" spans="1:17" x14ac:dyDescent="0.25">
      <c r="A39" s="38" t="s">
        <v>30</v>
      </c>
      <c r="B39" s="37"/>
      <c r="C39" s="54"/>
      <c r="D39" s="54"/>
      <c r="E39" s="54"/>
      <c r="F39" s="54"/>
      <c r="G39" s="54"/>
      <c r="H39" s="54"/>
      <c r="I39" s="54"/>
      <c r="J39" s="54"/>
      <c r="K39" s="54"/>
      <c r="L39" s="54"/>
      <c r="M39" s="54"/>
      <c r="N39" s="54"/>
      <c r="O39" s="43">
        <f t="shared" si="3"/>
        <v>0</v>
      </c>
      <c r="Q39" s="42" t="str">
        <f t="shared" si="4"/>
        <v>Okay</v>
      </c>
    </row>
    <row r="40" spans="1:17" x14ac:dyDescent="0.25">
      <c r="A40" s="38" t="s">
        <v>48</v>
      </c>
      <c r="B40" s="37"/>
      <c r="C40" s="54"/>
      <c r="D40" s="54"/>
      <c r="E40" s="54"/>
      <c r="F40" s="54"/>
      <c r="G40" s="54"/>
      <c r="H40" s="54"/>
      <c r="I40" s="54"/>
      <c r="J40" s="54"/>
      <c r="K40" s="54"/>
      <c r="L40" s="54"/>
      <c r="M40" s="54"/>
      <c r="N40" s="54"/>
      <c r="O40" s="43">
        <f t="shared" si="3"/>
        <v>0</v>
      </c>
      <c r="Q40" s="42" t="str">
        <f t="shared" si="4"/>
        <v>Okay</v>
      </c>
    </row>
    <row r="41" spans="1:17" x14ac:dyDescent="0.25">
      <c r="A41" s="38" t="s">
        <v>17</v>
      </c>
      <c r="B41" s="37"/>
      <c r="C41" s="54"/>
      <c r="D41" s="54"/>
      <c r="E41" s="54"/>
      <c r="F41" s="54"/>
      <c r="G41" s="54"/>
      <c r="H41" s="54"/>
      <c r="I41" s="54"/>
      <c r="J41" s="54"/>
      <c r="K41" s="54"/>
      <c r="L41" s="54"/>
      <c r="M41" s="54"/>
      <c r="N41" s="54"/>
      <c r="O41" s="43">
        <f t="shared" si="3"/>
        <v>0</v>
      </c>
      <c r="Q41" s="42" t="str">
        <f t="shared" si="4"/>
        <v>Okay</v>
      </c>
    </row>
    <row r="42" spans="1:17" x14ac:dyDescent="0.25">
      <c r="A42" s="38" t="s">
        <v>17</v>
      </c>
      <c r="B42" s="37"/>
      <c r="C42" s="54"/>
      <c r="D42" s="54"/>
      <c r="E42" s="54"/>
      <c r="F42" s="54"/>
      <c r="G42" s="54"/>
      <c r="H42" s="54"/>
      <c r="I42" s="54"/>
      <c r="J42" s="54"/>
      <c r="K42" s="54"/>
      <c r="L42" s="54"/>
      <c r="M42" s="54"/>
      <c r="N42" s="54"/>
      <c r="O42" s="43">
        <f t="shared" si="3"/>
        <v>0</v>
      </c>
      <c r="Q42" s="42" t="str">
        <f t="shared" si="4"/>
        <v>Okay</v>
      </c>
    </row>
    <row r="43" spans="1:17" x14ac:dyDescent="0.25">
      <c r="A43" s="38" t="s">
        <v>17</v>
      </c>
      <c r="B43" s="37"/>
      <c r="C43" s="54"/>
      <c r="D43" s="54"/>
      <c r="E43" s="54"/>
      <c r="F43" s="54"/>
      <c r="G43" s="54"/>
      <c r="H43" s="54"/>
      <c r="I43" s="54"/>
      <c r="J43" s="54"/>
      <c r="K43" s="54"/>
      <c r="L43" s="54"/>
      <c r="M43" s="54"/>
      <c r="N43" s="54"/>
      <c r="O43" s="43">
        <f t="shared" si="3"/>
        <v>0</v>
      </c>
      <c r="Q43" s="42" t="str">
        <f t="shared" si="4"/>
        <v>Okay</v>
      </c>
    </row>
    <row r="44" spans="1:17" x14ac:dyDescent="0.25">
      <c r="A44" s="38" t="s">
        <v>17</v>
      </c>
      <c r="B44" s="37"/>
      <c r="C44" s="54"/>
      <c r="D44" s="54"/>
      <c r="E44" s="54"/>
      <c r="F44" s="54"/>
      <c r="G44" s="54"/>
      <c r="H44" s="54"/>
      <c r="I44" s="54"/>
      <c r="J44" s="54"/>
      <c r="K44" s="54"/>
      <c r="L44" s="54"/>
      <c r="M44" s="54"/>
      <c r="N44" s="54"/>
      <c r="O44" s="43">
        <f t="shared" si="3"/>
        <v>0</v>
      </c>
      <c r="Q44" s="42" t="str">
        <f t="shared" si="4"/>
        <v>Okay</v>
      </c>
    </row>
    <row r="45" spans="1:17" x14ac:dyDescent="0.25">
      <c r="A45" s="38" t="s">
        <v>17</v>
      </c>
      <c r="B45" s="37"/>
      <c r="C45" s="54"/>
      <c r="D45" s="54"/>
      <c r="E45" s="54"/>
      <c r="F45" s="54"/>
      <c r="G45" s="54"/>
      <c r="H45" s="54"/>
      <c r="I45" s="54"/>
      <c r="J45" s="54"/>
      <c r="K45" s="54"/>
      <c r="L45" s="54"/>
      <c r="M45" s="54"/>
      <c r="N45" s="54"/>
      <c r="O45" s="43">
        <f t="shared" si="3"/>
        <v>0</v>
      </c>
      <c r="Q45" s="42" t="str">
        <f t="shared" si="4"/>
        <v>Okay</v>
      </c>
    </row>
    <row r="46" spans="1:17" x14ac:dyDescent="0.25">
      <c r="A46" s="38" t="s">
        <v>17</v>
      </c>
      <c r="B46" s="37"/>
      <c r="C46" s="54"/>
      <c r="D46" s="54"/>
      <c r="E46" s="54"/>
      <c r="F46" s="54"/>
      <c r="G46" s="54"/>
      <c r="H46" s="54"/>
      <c r="I46" s="54"/>
      <c r="J46" s="54"/>
      <c r="K46" s="54"/>
      <c r="L46" s="54"/>
      <c r="M46" s="54"/>
      <c r="N46" s="54"/>
      <c r="O46" s="43">
        <f t="shared" si="3"/>
        <v>0</v>
      </c>
      <c r="Q46" s="42" t="str">
        <f t="shared" si="4"/>
        <v>Okay</v>
      </c>
    </row>
    <row r="47" spans="1:17" x14ac:dyDescent="0.25">
      <c r="A47" s="38" t="s">
        <v>17</v>
      </c>
      <c r="B47" s="37"/>
      <c r="C47" s="54"/>
      <c r="D47" s="54"/>
      <c r="E47" s="54"/>
      <c r="F47" s="54"/>
      <c r="G47" s="54"/>
      <c r="H47" s="54"/>
      <c r="I47" s="54"/>
      <c r="J47" s="54"/>
      <c r="K47" s="54"/>
      <c r="L47" s="54"/>
      <c r="M47" s="54"/>
      <c r="N47" s="54"/>
      <c r="O47" s="43">
        <f t="shared" si="3"/>
        <v>0</v>
      </c>
      <c r="Q47" s="42" t="str">
        <f t="shared" si="4"/>
        <v>Okay</v>
      </c>
    </row>
    <row r="48" spans="1:17" s="41" customFormat="1" ht="6" customHeight="1" x14ac:dyDescent="0.25">
      <c r="A48" s="55"/>
      <c r="B48" s="55"/>
      <c r="C48" s="56"/>
      <c r="D48" s="56"/>
      <c r="E48" s="56"/>
      <c r="F48" s="56"/>
      <c r="G48" s="56"/>
      <c r="H48" s="56"/>
      <c r="I48" s="56"/>
      <c r="J48" s="56"/>
      <c r="K48" s="56"/>
      <c r="L48" s="56"/>
      <c r="M48" s="56"/>
      <c r="N48" s="56"/>
      <c r="O48" s="57"/>
      <c r="Q48" s="58"/>
    </row>
    <row r="49" spans="1:17" s="16" customFormat="1" x14ac:dyDescent="0.25">
      <c r="A49" s="123" t="s">
        <v>5</v>
      </c>
      <c r="B49" s="123"/>
      <c r="C49" s="123"/>
      <c r="D49" s="123"/>
      <c r="E49" s="123"/>
      <c r="F49" s="123"/>
      <c r="G49" s="123"/>
      <c r="H49" s="123"/>
      <c r="I49" s="123"/>
      <c r="J49" s="123"/>
      <c r="K49" s="123"/>
      <c r="L49" s="123"/>
      <c r="M49" s="123"/>
      <c r="N49" s="123"/>
      <c r="O49" s="123"/>
    </row>
    <row r="50" spans="1:17" x14ac:dyDescent="0.25">
      <c r="A50" s="39" t="s">
        <v>0</v>
      </c>
      <c r="B50" s="3" t="s">
        <v>33</v>
      </c>
      <c r="C50" s="54"/>
      <c r="D50" s="54"/>
      <c r="E50" s="54"/>
      <c r="F50" s="54"/>
      <c r="G50" s="54"/>
      <c r="H50" s="54"/>
      <c r="I50" s="54"/>
      <c r="J50" s="54"/>
      <c r="K50" s="54"/>
      <c r="L50" s="54"/>
      <c r="M50" s="54"/>
      <c r="N50" s="54"/>
      <c r="O50" s="43">
        <f>SUM(C50:N50)</f>
        <v>0</v>
      </c>
      <c r="Q50" s="42" t="str">
        <f>IF(O50&gt;0,IF(B50="","Check", "Okay"),"Okay")</f>
        <v>Okay</v>
      </c>
    </row>
    <row r="51" spans="1:17" x14ac:dyDescent="0.25">
      <c r="A51" s="39" t="s">
        <v>19</v>
      </c>
      <c r="B51" s="37"/>
      <c r="C51" s="54"/>
      <c r="D51" s="54"/>
      <c r="E51" s="54"/>
      <c r="F51" s="54"/>
      <c r="G51" s="54"/>
      <c r="H51" s="54"/>
      <c r="I51" s="54"/>
      <c r="J51" s="54"/>
      <c r="K51" s="54"/>
      <c r="L51" s="54"/>
      <c r="M51" s="54"/>
      <c r="N51" s="54"/>
      <c r="O51" s="43">
        <f t="shared" ref="O51:O70" si="5">SUM(C51:N51)</f>
        <v>0</v>
      </c>
      <c r="Q51" s="42" t="str">
        <f t="shared" ref="Q51:Q70" si="6">IF(O51&gt;0,IF(B51="","Check", "Okay"),"Okay")</f>
        <v>Okay</v>
      </c>
    </row>
    <row r="52" spans="1:17" x14ac:dyDescent="0.25">
      <c r="A52" s="38" t="s">
        <v>20</v>
      </c>
      <c r="B52" s="37"/>
      <c r="C52" s="54"/>
      <c r="D52" s="54"/>
      <c r="E52" s="54"/>
      <c r="F52" s="54"/>
      <c r="G52" s="54"/>
      <c r="H52" s="54"/>
      <c r="I52" s="54"/>
      <c r="J52" s="54"/>
      <c r="K52" s="54"/>
      <c r="L52" s="54"/>
      <c r="M52" s="54"/>
      <c r="N52" s="54"/>
      <c r="O52" s="43">
        <f t="shared" si="5"/>
        <v>0</v>
      </c>
      <c r="Q52" s="42" t="str">
        <f t="shared" si="6"/>
        <v>Okay</v>
      </c>
    </row>
    <row r="53" spans="1:17" x14ac:dyDescent="0.25">
      <c r="A53" s="38" t="s">
        <v>21</v>
      </c>
      <c r="B53" s="37"/>
      <c r="C53" s="54"/>
      <c r="D53" s="54"/>
      <c r="E53" s="54"/>
      <c r="F53" s="54"/>
      <c r="G53" s="54"/>
      <c r="H53" s="54"/>
      <c r="I53" s="54"/>
      <c r="J53" s="54"/>
      <c r="K53" s="54"/>
      <c r="L53" s="54"/>
      <c r="M53" s="54"/>
      <c r="N53" s="54"/>
      <c r="O53" s="43">
        <f t="shared" si="5"/>
        <v>0</v>
      </c>
      <c r="Q53" s="42" t="str">
        <f t="shared" si="6"/>
        <v>Okay</v>
      </c>
    </row>
    <row r="54" spans="1:17" x14ac:dyDescent="0.25">
      <c r="A54" s="38" t="s">
        <v>22</v>
      </c>
      <c r="B54" s="37"/>
      <c r="C54" s="54"/>
      <c r="D54" s="54"/>
      <c r="E54" s="54"/>
      <c r="F54" s="54"/>
      <c r="G54" s="54"/>
      <c r="H54" s="54"/>
      <c r="I54" s="54"/>
      <c r="J54" s="54"/>
      <c r="K54" s="54"/>
      <c r="L54" s="54"/>
      <c r="M54" s="54"/>
      <c r="N54" s="54"/>
      <c r="O54" s="43">
        <f t="shared" si="5"/>
        <v>0</v>
      </c>
      <c r="Q54" s="42" t="str">
        <f t="shared" si="6"/>
        <v>Okay</v>
      </c>
    </row>
    <row r="55" spans="1:17" x14ac:dyDescent="0.25">
      <c r="A55" s="38" t="s">
        <v>23</v>
      </c>
      <c r="B55" s="37"/>
      <c r="C55" s="54"/>
      <c r="D55" s="54"/>
      <c r="E55" s="54"/>
      <c r="F55" s="54"/>
      <c r="G55" s="54"/>
      <c r="H55" s="54"/>
      <c r="I55" s="54"/>
      <c r="J55" s="54"/>
      <c r="K55" s="54"/>
      <c r="L55" s="54"/>
      <c r="M55" s="54"/>
      <c r="N55" s="54"/>
      <c r="O55" s="43">
        <f t="shared" si="5"/>
        <v>0</v>
      </c>
      <c r="Q55" s="42" t="str">
        <f t="shared" si="6"/>
        <v>Okay</v>
      </c>
    </row>
    <row r="56" spans="1:17" x14ac:dyDescent="0.25">
      <c r="A56" s="38" t="s">
        <v>24</v>
      </c>
      <c r="B56" s="37"/>
      <c r="C56" s="54"/>
      <c r="D56" s="54"/>
      <c r="E56" s="54"/>
      <c r="F56" s="54"/>
      <c r="G56" s="54"/>
      <c r="H56" s="54"/>
      <c r="I56" s="54"/>
      <c r="J56" s="54"/>
      <c r="K56" s="54"/>
      <c r="L56" s="54"/>
      <c r="M56" s="54"/>
      <c r="N56" s="54"/>
      <c r="O56" s="43">
        <f t="shared" si="5"/>
        <v>0</v>
      </c>
      <c r="Q56" s="42" t="str">
        <f t="shared" si="6"/>
        <v>Okay</v>
      </c>
    </row>
    <row r="57" spans="1:17" x14ac:dyDescent="0.25">
      <c r="A57" s="38" t="s">
        <v>25</v>
      </c>
      <c r="B57" s="37"/>
      <c r="C57" s="54"/>
      <c r="D57" s="54"/>
      <c r="E57" s="54"/>
      <c r="F57" s="54"/>
      <c r="G57" s="54"/>
      <c r="H57" s="54"/>
      <c r="I57" s="54"/>
      <c r="J57" s="54"/>
      <c r="K57" s="54"/>
      <c r="L57" s="54"/>
      <c r="M57" s="54"/>
      <c r="N57" s="54"/>
      <c r="O57" s="43">
        <f t="shared" si="5"/>
        <v>0</v>
      </c>
      <c r="Q57" s="42" t="str">
        <f t="shared" si="6"/>
        <v>Okay</v>
      </c>
    </row>
    <row r="58" spans="1:17" x14ac:dyDescent="0.25">
      <c r="A58" s="38" t="s">
        <v>26</v>
      </c>
      <c r="B58" s="37"/>
      <c r="C58" s="54"/>
      <c r="D58" s="54"/>
      <c r="E58" s="54"/>
      <c r="F58" s="54"/>
      <c r="G58" s="54"/>
      <c r="H58" s="54"/>
      <c r="I58" s="54"/>
      <c r="J58" s="54"/>
      <c r="K58" s="54"/>
      <c r="L58" s="54"/>
      <c r="M58" s="54"/>
      <c r="N58" s="54"/>
      <c r="O58" s="43">
        <f t="shared" si="5"/>
        <v>0</v>
      </c>
      <c r="Q58" s="42" t="str">
        <f t="shared" si="6"/>
        <v>Okay</v>
      </c>
    </row>
    <row r="59" spans="1:17" x14ac:dyDescent="0.25">
      <c r="A59" s="38" t="s">
        <v>27</v>
      </c>
      <c r="B59" s="37"/>
      <c r="C59" s="54"/>
      <c r="D59" s="54"/>
      <c r="E59" s="54"/>
      <c r="F59" s="54"/>
      <c r="G59" s="54"/>
      <c r="H59" s="54"/>
      <c r="I59" s="54"/>
      <c r="J59" s="54"/>
      <c r="K59" s="54"/>
      <c r="L59" s="54"/>
      <c r="M59" s="54"/>
      <c r="N59" s="54"/>
      <c r="O59" s="43">
        <f t="shared" si="5"/>
        <v>0</v>
      </c>
      <c r="Q59" s="42" t="str">
        <f t="shared" si="6"/>
        <v>Okay</v>
      </c>
    </row>
    <row r="60" spans="1:17" x14ac:dyDescent="0.25">
      <c r="A60" s="38" t="s">
        <v>28</v>
      </c>
      <c r="B60" s="37"/>
      <c r="C60" s="54"/>
      <c r="D60" s="54"/>
      <c r="E60" s="54"/>
      <c r="F60" s="54"/>
      <c r="G60" s="54"/>
      <c r="H60" s="54"/>
      <c r="I60" s="54"/>
      <c r="J60" s="54"/>
      <c r="K60" s="54"/>
      <c r="L60" s="54"/>
      <c r="M60" s="54"/>
      <c r="N60" s="54"/>
      <c r="O60" s="43">
        <f t="shared" si="5"/>
        <v>0</v>
      </c>
      <c r="Q60" s="42" t="str">
        <f t="shared" si="6"/>
        <v>Okay</v>
      </c>
    </row>
    <row r="61" spans="1:17" x14ac:dyDescent="0.25">
      <c r="A61" s="38" t="s">
        <v>29</v>
      </c>
      <c r="B61" s="37"/>
      <c r="C61" s="54"/>
      <c r="D61" s="54"/>
      <c r="E61" s="54"/>
      <c r="F61" s="54"/>
      <c r="G61" s="54"/>
      <c r="H61" s="54"/>
      <c r="I61" s="54"/>
      <c r="J61" s="54"/>
      <c r="K61" s="54"/>
      <c r="L61" s="54"/>
      <c r="M61" s="54"/>
      <c r="N61" s="54"/>
      <c r="O61" s="43">
        <f t="shared" si="5"/>
        <v>0</v>
      </c>
      <c r="Q61" s="42" t="str">
        <f t="shared" si="6"/>
        <v>Okay</v>
      </c>
    </row>
    <row r="62" spans="1:17" x14ac:dyDescent="0.25">
      <c r="A62" s="38" t="s">
        <v>30</v>
      </c>
      <c r="B62" s="37"/>
      <c r="C62" s="54"/>
      <c r="D62" s="54"/>
      <c r="E62" s="54"/>
      <c r="F62" s="54"/>
      <c r="G62" s="54"/>
      <c r="H62" s="54"/>
      <c r="I62" s="54"/>
      <c r="J62" s="54"/>
      <c r="K62" s="54"/>
      <c r="L62" s="54"/>
      <c r="M62" s="54"/>
      <c r="N62" s="54"/>
      <c r="O62" s="43">
        <f t="shared" si="5"/>
        <v>0</v>
      </c>
      <c r="Q62" s="42" t="str">
        <f t="shared" si="6"/>
        <v>Okay</v>
      </c>
    </row>
    <row r="63" spans="1:17" x14ac:dyDescent="0.25">
      <c r="A63" s="38" t="s">
        <v>48</v>
      </c>
      <c r="B63" s="37"/>
      <c r="C63" s="54"/>
      <c r="D63" s="54"/>
      <c r="E63" s="54"/>
      <c r="F63" s="54"/>
      <c r="G63" s="54"/>
      <c r="H63" s="54"/>
      <c r="I63" s="54"/>
      <c r="J63" s="54"/>
      <c r="K63" s="54"/>
      <c r="L63" s="54"/>
      <c r="M63" s="54"/>
      <c r="N63" s="54"/>
      <c r="O63" s="43">
        <f t="shared" si="5"/>
        <v>0</v>
      </c>
      <c r="Q63" s="42" t="str">
        <f t="shared" si="6"/>
        <v>Okay</v>
      </c>
    </row>
    <row r="64" spans="1:17" x14ac:dyDescent="0.25">
      <c r="A64" s="38" t="s">
        <v>17</v>
      </c>
      <c r="B64" s="37"/>
      <c r="C64" s="54"/>
      <c r="D64" s="54"/>
      <c r="E64" s="54"/>
      <c r="F64" s="54"/>
      <c r="G64" s="54"/>
      <c r="H64" s="54"/>
      <c r="I64" s="54"/>
      <c r="J64" s="54"/>
      <c r="K64" s="54"/>
      <c r="L64" s="54"/>
      <c r="M64" s="54"/>
      <c r="N64" s="54"/>
      <c r="O64" s="43">
        <f t="shared" si="5"/>
        <v>0</v>
      </c>
      <c r="Q64" s="42" t="str">
        <f t="shared" si="6"/>
        <v>Okay</v>
      </c>
    </row>
    <row r="65" spans="1:17" x14ac:dyDescent="0.25">
      <c r="A65" s="38" t="s">
        <v>17</v>
      </c>
      <c r="B65" s="37"/>
      <c r="C65" s="54"/>
      <c r="D65" s="54"/>
      <c r="E65" s="54"/>
      <c r="F65" s="54"/>
      <c r="G65" s="54"/>
      <c r="H65" s="54"/>
      <c r="I65" s="54"/>
      <c r="J65" s="54"/>
      <c r="K65" s="54"/>
      <c r="L65" s="54"/>
      <c r="M65" s="54"/>
      <c r="N65" s="54"/>
      <c r="O65" s="43">
        <f t="shared" si="5"/>
        <v>0</v>
      </c>
      <c r="Q65" s="42" t="str">
        <f t="shared" si="6"/>
        <v>Okay</v>
      </c>
    </row>
    <row r="66" spans="1:17" x14ac:dyDescent="0.25">
      <c r="A66" s="38" t="s">
        <v>17</v>
      </c>
      <c r="B66" s="37"/>
      <c r="C66" s="54"/>
      <c r="D66" s="54"/>
      <c r="E66" s="54"/>
      <c r="F66" s="54"/>
      <c r="G66" s="54"/>
      <c r="H66" s="54"/>
      <c r="I66" s="54"/>
      <c r="J66" s="54"/>
      <c r="K66" s="54"/>
      <c r="L66" s="54"/>
      <c r="M66" s="54"/>
      <c r="N66" s="54"/>
      <c r="O66" s="43">
        <f t="shared" si="5"/>
        <v>0</v>
      </c>
      <c r="Q66" s="42" t="str">
        <f t="shared" si="6"/>
        <v>Okay</v>
      </c>
    </row>
    <row r="67" spans="1:17" x14ac:dyDescent="0.25">
      <c r="A67" s="38" t="s">
        <v>17</v>
      </c>
      <c r="B67" s="37"/>
      <c r="C67" s="54"/>
      <c r="D67" s="54"/>
      <c r="E67" s="54"/>
      <c r="F67" s="54"/>
      <c r="G67" s="54"/>
      <c r="H67" s="54"/>
      <c r="I67" s="54"/>
      <c r="J67" s="54"/>
      <c r="K67" s="54"/>
      <c r="L67" s="54"/>
      <c r="M67" s="54"/>
      <c r="N67" s="54"/>
      <c r="O67" s="43">
        <f t="shared" si="5"/>
        <v>0</v>
      </c>
      <c r="Q67" s="42" t="str">
        <f t="shared" si="6"/>
        <v>Okay</v>
      </c>
    </row>
    <row r="68" spans="1:17" x14ac:dyDescent="0.25">
      <c r="A68" s="38" t="s">
        <v>17</v>
      </c>
      <c r="B68" s="37"/>
      <c r="C68" s="54"/>
      <c r="D68" s="54"/>
      <c r="E68" s="54"/>
      <c r="F68" s="54"/>
      <c r="G68" s="54"/>
      <c r="H68" s="54"/>
      <c r="I68" s="54"/>
      <c r="J68" s="54"/>
      <c r="K68" s="54"/>
      <c r="L68" s="54"/>
      <c r="M68" s="54"/>
      <c r="N68" s="54"/>
      <c r="O68" s="43">
        <f t="shared" si="5"/>
        <v>0</v>
      </c>
      <c r="Q68" s="42" t="str">
        <f t="shared" si="6"/>
        <v>Okay</v>
      </c>
    </row>
    <row r="69" spans="1:17" x14ac:dyDescent="0.25">
      <c r="A69" s="38" t="s">
        <v>17</v>
      </c>
      <c r="B69" s="37"/>
      <c r="C69" s="54"/>
      <c r="D69" s="54"/>
      <c r="E69" s="54"/>
      <c r="F69" s="54"/>
      <c r="G69" s="54"/>
      <c r="H69" s="54"/>
      <c r="I69" s="54"/>
      <c r="J69" s="54"/>
      <c r="K69" s="54"/>
      <c r="L69" s="54"/>
      <c r="M69" s="54"/>
      <c r="N69" s="54"/>
      <c r="O69" s="43">
        <f t="shared" si="5"/>
        <v>0</v>
      </c>
      <c r="Q69" s="42" t="str">
        <f t="shared" si="6"/>
        <v>Okay</v>
      </c>
    </row>
    <row r="70" spans="1:17" x14ac:dyDescent="0.25">
      <c r="A70" s="38" t="s">
        <v>17</v>
      </c>
      <c r="B70" s="37"/>
      <c r="C70" s="54"/>
      <c r="D70" s="54"/>
      <c r="E70" s="54"/>
      <c r="F70" s="54"/>
      <c r="G70" s="54"/>
      <c r="H70" s="54"/>
      <c r="I70" s="54"/>
      <c r="J70" s="54"/>
      <c r="K70" s="54"/>
      <c r="L70" s="54"/>
      <c r="M70" s="54"/>
      <c r="N70" s="54"/>
      <c r="O70" s="43">
        <f t="shared" si="5"/>
        <v>0</v>
      </c>
      <c r="Q70" s="42" t="str">
        <f t="shared" si="6"/>
        <v>Okay</v>
      </c>
    </row>
    <row r="71" spans="1:17" s="41" customFormat="1" ht="6" customHeight="1" x14ac:dyDescent="0.25">
      <c r="A71" s="55"/>
      <c r="B71" s="55"/>
      <c r="C71" s="56"/>
      <c r="D71" s="56"/>
      <c r="E71" s="56"/>
      <c r="F71" s="56"/>
      <c r="G71" s="56"/>
      <c r="H71" s="56"/>
      <c r="I71" s="56"/>
      <c r="J71" s="56"/>
      <c r="K71" s="56"/>
      <c r="L71" s="56"/>
      <c r="M71" s="56"/>
      <c r="N71" s="56"/>
      <c r="O71" s="57"/>
      <c r="Q71" s="58"/>
    </row>
    <row r="72" spans="1:17" s="16" customFormat="1" x14ac:dyDescent="0.25">
      <c r="A72" s="123" t="s">
        <v>6</v>
      </c>
      <c r="B72" s="123"/>
      <c r="C72" s="123"/>
      <c r="D72" s="123"/>
      <c r="E72" s="123"/>
      <c r="F72" s="123"/>
      <c r="G72" s="123"/>
      <c r="H72" s="123"/>
      <c r="I72" s="123"/>
      <c r="J72" s="123"/>
      <c r="K72" s="123"/>
      <c r="L72" s="123"/>
      <c r="M72" s="123"/>
      <c r="N72" s="123"/>
      <c r="O72" s="123"/>
    </row>
    <row r="73" spans="1:17" x14ac:dyDescent="0.25">
      <c r="A73" s="39" t="s">
        <v>0</v>
      </c>
      <c r="B73" s="3" t="s">
        <v>33</v>
      </c>
      <c r="C73" s="54"/>
      <c r="D73" s="54"/>
      <c r="E73" s="54"/>
      <c r="F73" s="54"/>
      <c r="G73" s="54"/>
      <c r="H73" s="54"/>
      <c r="I73" s="54"/>
      <c r="J73" s="54"/>
      <c r="K73" s="54"/>
      <c r="L73" s="54"/>
      <c r="M73" s="54"/>
      <c r="N73" s="54"/>
      <c r="O73" s="43">
        <f>SUM(C73:N73)</f>
        <v>0</v>
      </c>
      <c r="Q73" s="42" t="str">
        <f>IF(O73&gt;0,IF(B73="","Check", "Okay"),"Okay")</f>
        <v>Okay</v>
      </c>
    </row>
    <row r="74" spans="1:17" x14ac:dyDescent="0.25">
      <c r="A74" s="39" t="s">
        <v>19</v>
      </c>
      <c r="B74" s="37"/>
      <c r="C74" s="54"/>
      <c r="D74" s="54"/>
      <c r="E74" s="54"/>
      <c r="F74" s="54"/>
      <c r="G74" s="54"/>
      <c r="H74" s="54"/>
      <c r="I74" s="54"/>
      <c r="J74" s="54"/>
      <c r="K74" s="54"/>
      <c r="L74" s="54"/>
      <c r="M74" s="54"/>
      <c r="N74" s="54"/>
      <c r="O74" s="43">
        <f t="shared" ref="O74:O93" si="7">SUM(C74:N74)</f>
        <v>0</v>
      </c>
      <c r="Q74" s="42" t="str">
        <f t="shared" ref="Q74:Q93" si="8">IF(O74&gt;0,IF(B74="","Check", "Okay"),"Okay")</f>
        <v>Okay</v>
      </c>
    </row>
    <row r="75" spans="1:17" x14ac:dyDescent="0.25">
      <c r="A75" s="38" t="s">
        <v>20</v>
      </c>
      <c r="B75" s="37"/>
      <c r="C75" s="54"/>
      <c r="D75" s="54"/>
      <c r="E75" s="54"/>
      <c r="F75" s="54"/>
      <c r="G75" s="54"/>
      <c r="H75" s="54"/>
      <c r="I75" s="54"/>
      <c r="J75" s="54"/>
      <c r="K75" s="54"/>
      <c r="L75" s="54"/>
      <c r="M75" s="54"/>
      <c r="N75" s="54"/>
      <c r="O75" s="43">
        <f t="shared" si="7"/>
        <v>0</v>
      </c>
      <c r="Q75" s="42" t="str">
        <f t="shared" si="8"/>
        <v>Okay</v>
      </c>
    </row>
    <row r="76" spans="1:17" x14ac:dyDescent="0.25">
      <c r="A76" s="38" t="s">
        <v>21</v>
      </c>
      <c r="B76" s="37"/>
      <c r="C76" s="54"/>
      <c r="D76" s="54"/>
      <c r="E76" s="54"/>
      <c r="F76" s="54"/>
      <c r="G76" s="54"/>
      <c r="H76" s="54"/>
      <c r="I76" s="54"/>
      <c r="J76" s="54"/>
      <c r="K76" s="54"/>
      <c r="L76" s="54"/>
      <c r="M76" s="54"/>
      <c r="N76" s="54"/>
      <c r="O76" s="43">
        <f t="shared" si="7"/>
        <v>0</v>
      </c>
      <c r="Q76" s="42" t="str">
        <f t="shared" si="8"/>
        <v>Okay</v>
      </c>
    </row>
    <row r="77" spans="1:17" x14ac:dyDescent="0.25">
      <c r="A77" s="38" t="s">
        <v>22</v>
      </c>
      <c r="B77" s="37"/>
      <c r="C77" s="54"/>
      <c r="D77" s="54"/>
      <c r="E77" s="54"/>
      <c r="F77" s="54"/>
      <c r="G77" s="54"/>
      <c r="H77" s="54"/>
      <c r="I77" s="54"/>
      <c r="J77" s="54"/>
      <c r="K77" s="54"/>
      <c r="L77" s="54"/>
      <c r="M77" s="54"/>
      <c r="N77" s="54"/>
      <c r="O77" s="43">
        <f t="shared" si="7"/>
        <v>0</v>
      </c>
      <c r="Q77" s="42" t="str">
        <f t="shared" si="8"/>
        <v>Okay</v>
      </c>
    </row>
    <row r="78" spans="1:17" x14ac:dyDescent="0.25">
      <c r="A78" s="38" t="s">
        <v>23</v>
      </c>
      <c r="B78" s="37"/>
      <c r="C78" s="54"/>
      <c r="D78" s="54"/>
      <c r="E78" s="54"/>
      <c r="F78" s="54"/>
      <c r="G78" s="54"/>
      <c r="H78" s="54"/>
      <c r="I78" s="54"/>
      <c r="J78" s="54"/>
      <c r="K78" s="54"/>
      <c r="L78" s="54"/>
      <c r="M78" s="54"/>
      <c r="N78" s="54"/>
      <c r="O78" s="43">
        <f t="shared" si="7"/>
        <v>0</v>
      </c>
      <c r="Q78" s="42" t="str">
        <f t="shared" si="8"/>
        <v>Okay</v>
      </c>
    </row>
    <row r="79" spans="1:17" x14ac:dyDescent="0.25">
      <c r="A79" s="38" t="s">
        <v>24</v>
      </c>
      <c r="B79" s="37"/>
      <c r="C79" s="54"/>
      <c r="D79" s="54"/>
      <c r="E79" s="54"/>
      <c r="F79" s="54"/>
      <c r="G79" s="54"/>
      <c r="H79" s="54"/>
      <c r="I79" s="54"/>
      <c r="J79" s="54"/>
      <c r="K79" s="54"/>
      <c r="L79" s="54"/>
      <c r="M79" s="54"/>
      <c r="N79" s="54"/>
      <c r="O79" s="43">
        <f t="shared" si="7"/>
        <v>0</v>
      </c>
      <c r="Q79" s="42" t="str">
        <f t="shared" si="8"/>
        <v>Okay</v>
      </c>
    </row>
    <row r="80" spans="1:17" x14ac:dyDescent="0.25">
      <c r="A80" s="38" t="s">
        <v>25</v>
      </c>
      <c r="B80" s="37"/>
      <c r="C80" s="54"/>
      <c r="D80" s="54"/>
      <c r="E80" s="54"/>
      <c r="F80" s="54"/>
      <c r="G80" s="54"/>
      <c r="H80" s="54"/>
      <c r="I80" s="54"/>
      <c r="J80" s="54"/>
      <c r="K80" s="54"/>
      <c r="L80" s="54"/>
      <c r="M80" s="54"/>
      <c r="N80" s="54"/>
      <c r="O80" s="43">
        <f t="shared" si="7"/>
        <v>0</v>
      </c>
      <c r="Q80" s="42" t="str">
        <f t="shared" si="8"/>
        <v>Okay</v>
      </c>
    </row>
    <row r="81" spans="1:17" x14ac:dyDescent="0.25">
      <c r="A81" s="38" t="s">
        <v>26</v>
      </c>
      <c r="B81" s="37"/>
      <c r="C81" s="54"/>
      <c r="D81" s="54"/>
      <c r="E81" s="54"/>
      <c r="F81" s="54"/>
      <c r="G81" s="54"/>
      <c r="H81" s="54"/>
      <c r="I81" s="54"/>
      <c r="J81" s="54"/>
      <c r="K81" s="54"/>
      <c r="L81" s="54"/>
      <c r="M81" s="54"/>
      <c r="N81" s="54"/>
      <c r="O81" s="43">
        <f t="shared" si="7"/>
        <v>0</v>
      </c>
      <c r="Q81" s="42" t="str">
        <f t="shared" si="8"/>
        <v>Okay</v>
      </c>
    </row>
    <row r="82" spans="1:17" x14ac:dyDescent="0.25">
      <c r="A82" s="38" t="s">
        <v>27</v>
      </c>
      <c r="B82" s="37"/>
      <c r="C82" s="54"/>
      <c r="D82" s="54"/>
      <c r="E82" s="54"/>
      <c r="F82" s="54"/>
      <c r="G82" s="54"/>
      <c r="H82" s="54"/>
      <c r="I82" s="54"/>
      <c r="J82" s="54"/>
      <c r="K82" s="54"/>
      <c r="L82" s="54"/>
      <c r="M82" s="54"/>
      <c r="N82" s="54"/>
      <c r="O82" s="43">
        <f t="shared" si="7"/>
        <v>0</v>
      </c>
      <c r="Q82" s="42" t="str">
        <f t="shared" si="8"/>
        <v>Okay</v>
      </c>
    </row>
    <row r="83" spans="1:17" x14ac:dyDescent="0.25">
      <c r="A83" s="38" t="s">
        <v>28</v>
      </c>
      <c r="B83" s="37"/>
      <c r="C83" s="54"/>
      <c r="D83" s="54"/>
      <c r="E83" s="54"/>
      <c r="F83" s="54"/>
      <c r="G83" s="54"/>
      <c r="H83" s="54"/>
      <c r="I83" s="54"/>
      <c r="J83" s="54"/>
      <c r="K83" s="54"/>
      <c r="L83" s="54"/>
      <c r="M83" s="54"/>
      <c r="N83" s="54"/>
      <c r="O83" s="43">
        <f t="shared" si="7"/>
        <v>0</v>
      </c>
      <c r="Q83" s="42" t="str">
        <f t="shared" si="8"/>
        <v>Okay</v>
      </c>
    </row>
    <row r="84" spans="1:17" x14ac:dyDescent="0.25">
      <c r="A84" s="38" t="s">
        <v>29</v>
      </c>
      <c r="B84" s="37"/>
      <c r="C84" s="54"/>
      <c r="D84" s="54"/>
      <c r="E84" s="54"/>
      <c r="F84" s="54"/>
      <c r="G84" s="54"/>
      <c r="H84" s="54"/>
      <c r="I84" s="54"/>
      <c r="J84" s="54"/>
      <c r="K84" s="54"/>
      <c r="L84" s="54"/>
      <c r="M84" s="54"/>
      <c r="N84" s="54"/>
      <c r="O84" s="43">
        <f t="shared" si="7"/>
        <v>0</v>
      </c>
      <c r="Q84" s="42" t="str">
        <f t="shared" si="8"/>
        <v>Okay</v>
      </c>
    </row>
    <row r="85" spans="1:17" x14ac:dyDescent="0.25">
      <c r="A85" s="38" t="s">
        <v>30</v>
      </c>
      <c r="B85" s="37"/>
      <c r="C85" s="54"/>
      <c r="D85" s="54"/>
      <c r="E85" s="54"/>
      <c r="F85" s="54"/>
      <c r="G85" s="54"/>
      <c r="H85" s="54"/>
      <c r="I85" s="54"/>
      <c r="J85" s="54"/>
      <c r="K85" s="54"/>
      <c r="L85" s="54"/>
      <c r="M85" s="54"/>
      <c r="N85" s="54"/>
      <c r="O85" s="43">
        <f t="shared" si="7"/>
        <v>0</v>
      </c>
      <c r="Q85" s="42" t="str">
        <f t="shared" si="8"/>
        <v>Okay</v>
      </c>
    </row>
    <row r="86" spans="1:17" x14ac:dyDescent="0.25">
      <c r="A86" s="38" t="s">
        <v>48</v>
      </c>
      <c r="B86" s="37"/>
      <c r="C86" s="54"/>
      <c r="D86" s="54"/>
      <c r="E86" s="54"/>
      <c r="F86" s="54"/>
      <c r="G86" s="54"/>
      <c r="H86" s="54"/>
      <c r="I86" s="54"/>
      <c r="J86" s="54"/>
      <c r="K86" s="54"/>
      <c r="L86" s="54"/>
      <c r="M86" s="54"/>
      <c r="N86" s="54"/>
      <c r="O86" s="43">
        <f t="shared" si="7"/>
        <v>0</v>
      </c>
      <c r="Q86" s="42" t="str">
        <f t="shared" si="8"/>
        <v>Okay</v>
      </c>
    </row>
    <row r="87" spans="1:17" x14ac:dyDescent="0.25">
      <c r="A87" s="38" t="s">
        <v>17</v>
      </c>
      <c r="B87" s="37"/>
      <c r="C87" s="54"/>
      <c r="D87" s="54"/>
      <c r="E87" s="54"/>
      <c r="F87" s="54"/>
      <c r="G87" s="54"/>
      <c r="H87" s="54"/>
      <c r="I87" s="54"/>
      <c r="J87" s="54"/>
      <c r="K87" s="54"/>
      <c r="L87" s="54"/>
      <c r="M87" s="54"/>
      <c r="N87" s="54"/>
      <c r="O87" s="43">
        <f t="shared" si="7"/>
        <v>0</v>
      </c>
      <c r="Q87" s="42" t="str">
        <f t="shared" si="8"/>
        <v>Okay</v>
      </c>
    </row>
    <row r="88" spans="1:17" x14ac:dyDescent="0.25">
      <c r="A88" s="38" t="s">
        <v>17</v>
      </c>
      <c r="B88" s="37"/>
      <c r="C88" s="54"/>
      <c r="D88" s="54"/>
      <c r="E88" s="54"/>
      <c r="F88" s="54"/>
      <c r="G88" s="54"/>
      <c r="H88" s="54"/>
      <c r="I88" s="54"/>
      <c r="J88" s="54"/>
      <c r="K88" s="54"/>
      <c r="L88" s="54"/>
      <c r="M88" s="54"/>
      <c r="N88" s="54"/>
      <c r="O88" s="43">
        <f t="shared" si="7"/>
        <v>0</v>
      </c>
      <c r="Q88" s="42" t="str">
        <f t="shared" si="8"/>
        <v>Okay</v>
      </c>
    </row>
    <row r="89" spans="1:17" x14ac:dyDescent="0.25">
      <c r="A89" s="38" t="s">
        <v>17</v>
      </c>
      <c r="B89" s="37"/>
      <c r="C89" s="54"/>
      <c r="D89" s="54"/>
      <c r="E89" s="54"/>
      <c r="F89" s="54"/>
      <c r="G89" s="54"/>
      <c r="H89" s="54"/>
      <c r="I89" s="54"/>
      <c r="J89" s="54"/>
      <c r="K89" s="54"/>
      <c r="L89" s="54"/>
      <c r="M89" s="54"/>
      <c r="N89" s="54"/>
      <c r="O89" s="43">
        <f t="shared" si="7"/>
        <v>0</v>
      </c>
      <c r="Q89" s="42" t="str">
        <f t="shared" si="8"/>
        <v>Okay</v>
      </c>
    </row>
    <row r="90" spans="1:17" x14ac:dyDescent="0.25">
      <c r="A90" s="38" t="s">
        <v>17</v>
      </c>
      <c r="B90" s="37"/>
      <c r="C90" s="54"/>
      <c r="D90" s="54"/>
      <c r="E90" s="54"/>
      <c r="F90" s="54"/>
      <c r="G90" s="54"/>
      <c r="H90" s="54"/>
      <c r="I90" s="54"/>
      <c r="J90" s="54"/>
      <c r="K90" s="54"/>
      <c r="L90" s="54"/>
      <c r="M90" s="54"/>
      <c r="N90" s="54"/>
      <c r="O90" s="43">
        <f t="shared" si="7"/>
        <v>0</v>
      </c>
      <c r="Q90" s="42" t="str">
        <f t="shared" si="8"/>
        <v>Okay</v>
      </c>
    </row>
    <row r="91" spans="1:17" x14ac:dyDescent="0.25">
      <c r="A91" s="38" t="s">
        <v>17</v>
      </c>
      <c r="B91" s="37"/>
      <c r="C91" s="54"/>
      <c r="D91" s="54"/>
      <c r="E91" s="54"/>
      <c r="F91" s="54"/>
      <c r="G91" s="54"/>
      <c r="H91" s="54"/>
      <c r="I91" s="54"/>
      <c r="J91" s="54"/>
      <c r="K91" s="54"/>
      <c r="L91" s="54"/>
      <c r="M91" s="54"/>
      <c r="N91" s="54"/>
      <c r="O91" s="43">
        <f t="shared" si="7"/>
        <v>0</v>
      </c>
      <c r="Q91" s="42" t="str">
        <f t="shared" si="8"/>
        <v>Okay</v>
      </c>
    </row>
    <row r="92" spans="1:17" x14ac:dyDescent="0.25">
      <c r="A92" s="38" t="s">
        <v>17</v>
      </c>
      <c r="B92" s="37"/>
      <c r="C92" s="54"/>
      <c r="D92" s="54"/>
      <c r="E92" s="54"/>
      <c r="F92" s="54"/>
      <c r="G92" s="54"/>
      <c r="H92" s="54"/>
      <c r="I92" s="54"/>
      <c r="J92" s="54"/>
      <c r="K92" s="54"/>
      <c r="L92" s="54"/>
      <c r="M92" s="54"/>
      <c r="N92" s="54"/>
      <c r="O92" s="43">
        <f t="shared" si="7"/>
        <v>0</v>
      </c>
      <c r="Q92" s="42" t="str">
        <f t="shared" si="8"/>
        <v>Okay</v>
      </c>
    </row>
    <row r="93" spans="1:17" x14ac:dyDescent="0.25">
      <c r="A93" s="38" t="s">
        <v>17</v>
      </c>
      <c r="B93" s="37"/>
      <c r="C93" s="54"/>
      <c r="D93" s="54"/>
      <c r="E93" s="54"/>
      <c r="F93" s="54"/>
      <c r="G93" s="54"/>
      <c r="H93" s="54"/>
      <c r="I93" s="54"/>
      <c r="J93" s="54"/>
      <c r="K93" s="54"/>
      <c r="L93" s="54"/>
      <c r="M93" s="54"/>
      <c r="N93" s="54"/>
      <c r="O93" s="43">
        <f t="shared" si="7"/>
        <v>0</v>
      </c>
      <c r="Q93" s="42" t="str">
        <f t="shared" si="8"/>
        <v>Okay</v>
      </c>
    </row>
    <row r="94" spans="1:17" s="41" customFormat="1" ht="6" customHeight="1" x14ac:dyDescent="0.25">
      <c r="A94" s="55"/>
      <c r="B94" s="55"/>
      <c r="C94" s="56"/>
      <c r="D94" s="56"/>
      <c r="E94" s="56"/>
      <c r="F94" s="56"/>
      <c r="G94" s="56"/>
      <c r="H94" s="56"/>
      <c r="I94" s="56"/>
      <c r="J94" s="56"/>
      <c r="K94" s="56"/>
      <c r="L94" s="56"/>
      <c r="M94" s="56"/>
      <c r="N94" s="56"/>
      <c r="O94" s="57"/>
      <c r="Q94" s="58"/>
    </row>
    <row r="95" spans="1:17" s="16" customFormat="1" x14ac:dyDescent="0.25">
      <c r="A95" s="123" t="s">
        <v>7</v>
      </c>
      <c r="B95" s="123"/>
      <c r="C95" s="123"/>
      <c r="D95" s="123"/>
      <c r="E95" s="123"/>
      <c r="F95" s="123"/>
      <c r="G95" s="123"/>
      <c r="H95" s="123"/>
      <c r="I95" s="123"/>
      <c r="J95" s="123"/>
      <c r="K95" s="123"/>
      <c r="L95" s="123"/>
      <c r="M95" s="123"/>
      <c r="N95" s="123"/>
      <c r="O95" s="123"/>
    </row>
    <row r="96" spans="1:17" x14ac:dyDescent="0.25">
      <c r="A96" s="39" t="s">
        <v>0</v>
      </c>
      <c r="B96" s="3" t="s">
        <v>33</v>
      </c>
      <c r="C96" s="54"/>
      <c r="D96" s="54"/>
      <c r="E96" s="54"/>
      <c r="F96" s="54"/>
      <c r="G96" s="54"/>
      <c r="H96" s="54"/>
      <c r="I96" s="54"/>
      <c r="J96" s="54"/>
      <c r="K96" s="54"/>
      <c r="L96" s="54"/>
      <c r="M96" s="54"/>
      <c r="N96" s="54"/>
      <c r="O96" s="43">
        <f>SUM(C96:N96)</f>
        <v>0</v>
      </c>
      <c r="Q96" s="42" t="str">
        <f>IF(O96&gt;0,IF(B96="","Check", "Okay"),"Okay")</f>
        <v>Okay</v>
      </c>
    </row>
    <row r="97" spans="1:17" x14ac:dyDescent="0.25">
      <c r="A97" s="39" t="s">
        <v>19</v>
      </c>
      <c r="B97" s="37"/>
      <c r="C97" s="54"/>
      <c r="D97" s="54"/>
      <c r="E97" s="54"/>
      <c r="F97" s="54"/>
      <c r="G97" s="54"/>
      <c r="H97" s="54"/>
      <c r="I97" s="54"/>
      <c r="J97" s="54"/>
      <c r="K97" s="54"/>
      <c r="L97" s="54"/>
      <c r="M97" s="54"/>
      <c r="N97" s="54"/>
      <c r="O97" s="43">
        <f t="shared" ref="O97:O116" si="9">SUM(C97:N97)</f>
        <v>0</v>
      </c>
      <c r="Q97" s="42" t="str">
        <f t="shared" ref="Q97:Q116" si="10">IF(O97&gt;0,IF(B97="","Check", "Okay"),"Okay")</f>
        <v>Okay</v>
      </c>
    </row>
    <row r="98" spans="1:17" x14ac:dyDescent="0.25">
      <c r="A98" s="38" t="s">
        <v>20</v>
      </c>
      <c r="B98" s="37"/>
      <c r="C98" s="54"/>
      <c r="D98" s="54"/>
      <c r="E98" s="54"/>
      <c r="F98" s="54"/>
      <c r="G98" s="54"/>
      <c r="H98" s="54"/>
      <c r="I98" s="54"/>
      <c r="J98" s="54"/>
      <c r="K98" s="54"/>
      <c r="L98" s="54"/>
      <c r="M98" s="54"/>
      <c r="N98" s="54"/>
      <c r="O98" s="43">
        <f t="shared" si="9"/>
        <v>0</v>
      </c>
      <c r="Q98" s="42" t="str">
        <f t="shared" si="10"/>
        <v>Okay</v>
      </c>
    </row>
    <row r="99" spans="1:17" x14ac:dyDescent="0.25">
      <c r="A99" s="38" t="s">
        <v>21</v>
      </c>
      <c r="B99" s="37"/>
      <c r="C99" s="54"/>
      <c r="D99" s="54"/>
      <c r="E99" s="54"/>
      <c r="F99" s="54"/>
      <c r="G99" s="54"/>
      <c r="H99" s="54"/>
      <c r="I99" s="54"/>
      <c r="J99" s="54"/>
      <c r="K99" s="54"/>
      <c r="L99" s="54"/>
      <c r="M99" s="54"/>
      <c r="N99" s="54"/>
      <c r="O99" s="43">
        <f t="shared" si="9"/>
        <v>0</v>
      </c>
      <c r="Q99" s="42" t="str">
        <f t="shared" si="10"/>
        <v>Okay</v>
      </c>
    </row>
    <row r="100" spans="1:17" x14ac:dyDescent="0.25">
      <c r="A100" s="38" t="s">
        <v>22</v>
      </c>
      <c r="B100" s="37"/>
      <c r="C100" s="54"/>
      <c r="D100" s="54"/>
      <c r="E100" s="54"/>
      <c r="F100" s="54"/>
      <c r="G100" s="54"/>
      <c r="H100" s="54"/>
      <c r="I100" s="54"/>
      <c r="J100" s="54"/>
      <c r="K100" s="54"/>
      <c r="L100" s="54"/>
      <c r="M100" s="54"/>
      <c r="N100" s="54"/>
      <c r="O100" s="43">
        <f t="shared" si="9"/>
        <v>0</v>
      </c>
      <c r="Q100" s="42" t="str">
        <f t="shared" si="10"/>
        <v>Okay</v>
      </c>
    </row>
    <row r="101" spans="1:17" x14ac:dyDescent="0.25">
      <c r="A101" s="38" t="s">
        <v>23</v>
      </c>
      <c r="B101" s="37"/>
      <c r="C101" s="54"/>
      <c r="D101" s="54"/>
      <c r="E101" s="54"/>
      <c r="F101" s="54"/>
      <c r="G101" s="54"/>
      <c r="H101" s="54"/>
      <c r="I101" s="54"/>
      <c r="J101" s="54"/>
      <c r="K101" s="54"/>
      <c r="L101" s="54"/>
      <c r="M101" s="54"/>
      <c r="N101" s="54"/>
      <c r="O101" s="43">
        <f t="shared" si="9"/>
        <v>0</v>
      </c>
      <c r="Q101" s="42" t="str">
        <f t="shared" si="10"/>
        <v>Okay</v>
      </c>
    </row>
    <row r="102" spans="1:17" x14ac:dyDescent="0.25">
      <c r="A102" s="38" t="s">
        <v>24</v>
      </c>
      <c r="B102" s="37"/>
      <c r="C102" s="54"/>
      <c r="D102" s="54"/>
      <c r="E102" s="54"/>
      <c r="F102" s="54"/>
      <c r="G102" s="54"/>
      <c r="H102" s="54"/>
      <c r="I102" s="54"/>
      <c r="J102" s="54"/>
      <c r="K102" s="54"/>
      <c r="L102" s="54"/>
      <c r="M102" s="54"/>
      <c r="N102" s="54"/>
      <c r="O102" s="43">
        <f t="shared" si="9"/>
        <v>0</v>
      </c>
      <c r="Q102" s="42" t="str">
        <f t="shared" si="10"/>
        <v>Okay</v>
      </c>
    </row>
    <row r="103" spans="1:17" x14ac:dyDescent="0.25">
      <c r="A103" s="38" t="s">
        <v>25</v>
      </c>
      <c r="B103" s="37"/>
      <c r="C103" s="54"/>
      <c r="D103" s="54"/>
      <c r="E103" s="54"/>
      <c r="F103" s="54"/>
      <c r="G103" s="54"/>
      <c r="H103" s="54"/>
      <c r="I103" s="54"/>
      <c r="J103" s="54"/>
      <c r="K103" s="54"/>
      <c r="L103" s="54"/>
      <c r="M103" s="54"/>
      <c r="N103" s="54"/>
      <c r="O103" s="43">
        <f t="shared" si="9"/>
        <v>0</v>
      </c>
      <c r="Q103" s="42" t="str">
        <f t="shared" si="10"/>
        <v>Okay</v>
      </c>
    </row>
    <row r="104" spans="1:17" x14ac:dyDescent="0.25">
      <c r="A104" s="38" t="s">
        <v>26</v>
      </c>
      <c r="B104" s="37"/>
      <c r="C104" s="54"/>
      <c r="D104" s="54"/>
      <c r="E104" s="54"/>
      <c r="F104" s="54"/>
      <c r="G104" s="54"/>
      <c r="H104" s="54"/>
      <c r="I104" s="54"/>
      <c r="J104" s="54"/>
      <c r="K104" s="54"/>
      <c r="L104" s="54"/>
      <c r="M104" s="54"/>
      <c r="N104" s="54"/>
      <c r="O104" s="43">
        <f t="shared" si="9"/>
        <v>0</v>
      </c>
      <c r="Q104" s="42" t="str">
        <f t="shared" si="10"/>
        <v>Okay</v>
      </c>
    </row>
    <row r="105" spans="1:17" x14ac:dyDescent="0.25">
      <c r="A105" s="38" t="s">
        <v>27</v>
      </c>
      <c r="B105" s="37"/>
      <c r="C105" s="54"/>
      <c r="D105" s="54"/>
      <c r="E105" s="54"/>
      <c r="F105" s="54"/>
      <c r="G105" s="54"/>
      <c r="H105" s="54"/>
      <c r="I105" s="54"/>
      <c r="J105" s="54"/>
      <c r="K105" s="54"/>
      <c r="L105" s="54"/>
      <c r="M105" s="54"/>
      <c r="N105" s="54"/>
      <c r="O105" s="43">
        <f t="shared" si="9"/>
        <v>0</v>
      </c>
      <c r="Q105" s="42" t="str">
        <f t="shared" si="10"/>
        <v>Okay</v>
      </c>
    </row>
    <row r="106" spans="1:17" x14ac:dyDescent="0.25">
      <c r="A106" s="38" t="s">
        <v>28</v>
      </c>
      <c r="B106" s="37"/>
      <c r="C106" s="54"/>
      <c r="D106" s="54"/>
      <c r="E106" s="54"/>
      <c r="F106" s="54"/>
      <c r="G106" s="54"/>
      <c r="H106" s="54"/>
      <c r="I106" s="54"/>
      <c r="J106" s="54"/>
      <c r="K106" s="54"/>
      <c r="L106" s="54"/>
      <c r="M106" s="54"/>
      <c r="N106" s="54"/>
      <c r="O106" s="43">
        <f t="shared" si="9"/>
        <v>0</v>
      </c>
      <c r="Q106" s="42" t="str">
        <f t="shared" si="10"/>
        <v>Okay</v>
      </c>
    </row>
    <row r="107" spans="1:17" x14ac:dyDescent="0.25">
      <c r="A107" s="38" t="s">
        <v>29</v>
      </c>
      <c r="B107" s="37"/>
      <c r="C107" s="54"/>
      <c r="D107" s="54"/>
      <c r="E107" s="54"/>
      <c r="F107" s="54"/>
      <c r="G107" s="54"/>
      <c r="H107" s="54"/>
      <c r="I107" s="54"/>
      <c r="J107" s="54"/>
      <c r="K107" s="54"/>
      <c r="L107" s="54"/>
      <c r="M107" s="54"/>
      <c r="N107" s="54"/>
      <c r="O107" s="43">
        <f t="shared" si="9"/>
        <v>0</v>
      </c>
      <c r="Q107" s="42" t="str">
        <f t="shared" si="10"/>
        <v>Okay</v>
      </c>
    </row>
    <row r="108" spans="1:17" x14ac:dyDescent="0.25">
      <c r="A108" s="38" t="s">
        <v>30</v>
      </c>
      <c r="B108" s="37"/>
      <c r="C108" s="54"/>
      <c r="D108" s="54"/>
      <c r="E108" s="54"/>
      <c r="F108" s="54"/>
      <c r="G108" s="54"/>
      <c r="H108" s="54"/>
      <c r="I108" s="54"/>
      <c r="J108" s="54"/>
      <c r="K108" s="54"/>
      <c r="L108" s="54"/>
      <c r="M108" s="54"/>
      <c r="N108" s="54"/>
      <c r="O108" s="43">
        <f t="shared" si="9"/>
        <v>0</v>
      </c>
      <c r="Q108" s="42" t="str">
        <f t="shared" si="10"/>
        <v>Okay</v>
      </c>
    </row>
    <row r="109" spans="1:17" x14ac:dyDescent="0.25">
      <c r="A109" s="38" t="s">
        <v>48</v>
      </c>
      <c r="B109" s="37"/>
      <c r="C109" s="54"/>
      <c r="D109" s="54"/>
      <c r="E109" s="54"/>
      <c r="F109" s="54"/>
      <c r="G109" s="54"/>
      <c r="H109" s="54"/>
      <c r="I109" s="54"/>
      <c r="J109" s="54"/>
      <c r="K109" s="54"/>
      <c r="L109" s="54"/>
      <c r="M109" s="54"/>
      <c r="N109" s="54"/>
      <c r="O109" s="43">
        <f t="shared" si="9"/>
        <v>0</v>
      </c>
      <c r="Q109" s="42" t="str">
        <f t="shared" si="10"/>
        <v>Okay</v>
      </c>
    </row>
    <row r="110" spans="1:17" x14ac:dyDescent="0.25">
      <c r="A110" s="38" t="s">
        <v>17</v>
      </c>
      <c r="B110" s="37"/>
      <c r="C110" s="54"/>
      <c r="D110" s="54"/>
      <c r="E110" s="54"/>
      <c r="F110" s="54"/>
      <c r="G110" s="54"/>
      <c r="H110" s="54"/>
      <c r="I110" s="54"/>
      <c r="J110" s="54"/>
      <c r="K110" s="54"/>
      <c r="L110" s="54"/>
      <c r="M110" s="54"/>
      <c r="N110" s="54"/>
      <c r="O110" s="43">
        <f t="shared" si="9"/>
        <v>0</v>
      </c>
      <c r="Q110" s="42" t="str">
        <f t="shared" si="10"/>
        <v>Okay</v>
      </c>
    </row>
    <row r="111" spans="1:17" x14ac:dyDescent="0.25">
      <c r="A111" s="38" t="s">
        <v>17</v>
      </c>
      <c r="B111" s="37"/>
      <c r="C111" s="54"/>
      <c r="D111" s="54"/>
      <c r="E111" s="54"/>
      <c r="F111" s="54"/>
      <c r="G111" s="54"/>
      <c r="H111" s="54"/>
      <c r="I111" s="54"/>
      <c r="J111" s="54"/>
      <c r="K111" s="54"/>
      <c r="L111" s="54"/>
      <c r="M111" s="54"/>
      <c r="N111" s="54"/>
      <c r="O111" s="43">
        <f t="shared" si="9"/>
        <v>0</v>
      </c>
      <c r="Q111" s="42" t="str">
        <f t="shared" si="10"/>
        <v>Okay</v>
      </c>
    </row>
    <row r="112" spans="1:17" x14ac:dyDescent="0.25">
      <c r="A112" s="38" t="s">
        <v>17</v>
      </c>
      <c r="B112" s="37"/>
      <c r="C112" s="54"/>
      <c r="D112" s="54"/>
      <c r="E112" s="54"/>
      <c r="F112" s="54"/>
      <c r="G112" s="54"/>
      <c r="H112" s="54"/>
      <c r="I112" s="54"/>
      <c r="J112" s="54"/>
      <c r="K112" s="54"/>
      <c r="L112" s="54"/>
      <c r="M112" s="54"/>
      <c r="N112" s="54"/>
      <c r="O112" s="43">
        <f t="shared" si="9"/>
        <v>0</v>
      </c>
      <c r="Q112" s="42" t="str">
        <f t="shared" si="10"/>
        <v>Okay</v>
      </c>
    </row>
    <row r="113" spans="1:17" x14ac:dyDescent="0.25">
      <c r="A113" s="38" t="s">
        <v>17</v>
      </c>
      <c r="B113" s="37"/>
      <c r="C113" s="54"/>
      <c r="D113" s="54"/>
      <c r="E113" s="54"/>
      <c r="F113" s="54"/>
      <c r="G113" s="54"/>
      <c r="H113" s="54"/>
      <c r="I113" s="54"/>
      <c r="J113" s="54"/>
      <c r="K113" s="54"/>
      <c r="L113" s="54"/>
      <c r="M113" s="54"/>
      <c r="N113" s="54"/>
      <c r="O113" s="43">
        <f t="shared" si="9"/>
        <v>0</v>
      </c>
      <c r="Q113" s="42" t="str">
        <f t="shared" si="10"/>
        <v>Okay</v>
      </c>
    </row>
    <row r="114" spans="1:17" x14ac:dyDescent="0.25">
      <c r="A114" s="38" t="s">
        <v>17</v>
      </c>
      <c r="B114" s="37"/>
      <c r="C114" s="54"/>
      <c r="D114" s="54"/>
      <c r="E114" s="54"/>
      <c r="F114" s="54"/>
      <c r="G114" s="54"/>
      <c r="H114" s="54"/>
      <c r="I114" s="54"/>
      <c r="J114" s="54"/>
      <c r="K114" s="54"/>
      <c r="L114" s="54"/>
      <c r="M114" s="54"/>
      <c r="N114" s="54"/>
      <c r="O114" s="43">
        <f t="shared" si="9"/>
        <v>0</v>
      </c>
      <c r="Q114" s="42" t="str">
        <f t="shared" si="10"/>
        <v>Okay</v>
      </c>
    </row>
    <row r="115" spans="1:17" x14ac:dyDescent="0.25">
      <c r="A115" s="38" t="s">
        <v>17</v>
      </c>
      <c r="B115" s="37"/>
      <c r="C115" s="54"/>
      <c r="D115" s="54"/>
      <c r="E115" s="54"/>
      <c r="F115" s="54"/>
      <c r="G115" s="54"/>
      <c r="H115" s="54"/>
      <c r="I115" s="54"/>
      <c r="J115" s="54"/>
      <c r="K115" s="54"/>
      <c r="L115" s="54"/>
      <c r="M115" s="54"/>
      <c r="N115" s="54"/>
      <c r="O115" s="43">
        <f t="shared" si="9"/>
        <v>0</v>
      </c>
      <c r="Q115" s="42" t="str">
        <f t="shared" si="10"/>
        <v>Okay</v>
      </c>
    </row>
    <row r="116" spans="1:17" x14ac:dyDescent="0.25">
      <c r="A116" s="38" t="s">
        <v>17</v>
      </c>
      <c r="B116" s="37"/>
      <c r="C116" s="54"/>
      <c r="D116" s="54"/>
      <c r="E116" s="54"/>
      <c r="F116" s="54"/>
      <c r="G116" s="54"/>
      <c r="H116" s="54"/>
      <c r="I116" s="54"/>
      <c r="J116" s="54"/>
      <c r="K116" s="54"/>
      <c r="L116" s="54"/>
      <c r="M116" s="54"/>
      <c r="N116" s="54"/>
      <c r="O116" s="43">
        <f t="shared" si="9"/>
        <v>0</v>
      </c>
      <c r="Q116" s="42" t="str">
        <f t="shared" si="10"/>
        <v>Okay</v>
      </c>
    </row>
    <row r="117" spans="1:17" s="41" customFormat="1" ht="6" customHeight="1" x14ac:dyDescent="0.25">
      <c r="A117" s="55"/>
      <c r="B117" s="55"/>
      <c r="C117" s="56"/>
      <c r="D117" s="56"/>
      <c r="E117" s="56"/>
      <c r="F117" s="56"/>
      <c r="G117" s="56"/>
      <c r="H117" s="56"/>
      <c r="I117" s="56"/>
      <c r="J117" s="56"/>
      <c r="K117" s="56"/>
      <c r="L117" s="56"/>
      <c r="M117" s="56"/>
      <c r="N117" s="56"/>
      <c r="O117" s="57"/>
      <c r="Q117" s="58"/>
    </row>
    <row r="118" spans="1:17" s="16" customFormat="1" x14ac:dyDescent="0.25">
      <c r="A118" s="123" t="s">
        <v>8</v>
      </c>
      <c r="B118" s="123"/>
      <c r="C118" s="123"/>
      <c r="D118" s="123"/>
      <c r="E118" s="123"/>
      <c r="F118" s="123"/>
      <c r="G118" s="123"/>
      <c r="H118" s="123"/>
      <c r="I118" s="123"/>
      <c r="J118" s="123"/>
      <c r="K118" s="123"/>
      <c r="L118" s="123"/>
      <c r="M118" s="123"/>
      <c r="N118" s="123"/>
      <c r="O118" s="123"/>
    </row>
    <row r="119" spans="1:17" x14ac:dyDescent="0.25">
      <c r="A119" s="39" t="s">
        <v>0</v>
      </c>
      <c r="B119" s="3" t="s">
        <v>33</v>
      </c>
      <c r="C119" s="54"/>
      <c r="D119" s="54"/>
      <c r="E119" s="54"/>
      <c r="F119" s="54"/>
      <c r="G119" s="54"/>
      <c r="H119" s="54"/>
      <c r="I119" s="54"/>
      <c r="J119" s="54"/>
      <c r="K119" s="54"/>
      <c r="L119" s="54"/>
      <c r="M119" s="54"/>
      <c r="N119" s="54"/>
      <c r="O119" s="43">
        <f>SUM(C119:N119)</f>
        <v>0</v>
      </c>
      <c r="Q119" s="42" t="str">
        <f>IF(O119&gt;0,IF(B119="","Check", "Okay"),"Okay")</f>
        <v>Okay</v>
      </c>
    </row>
    <row r="120" spans="1:17" x14ac:dyDescent="0.25">
      <c r="A120" s="39" t="s">
        <v>19</v>
      </c>
      <c r="B120" s="37"/>
      <c r="C120" s="54"/>
      <c r="D120" s="54"/>
      <c r="E120" s="54"/>
      <c r="F120" s="54"/>
      <c r="G120" s="54"/>
      <c r="H120" s="54"/>
      <c r="I120" s="54"/>
      <c r="J120" s="54"/>
      <c r="K120" s="54"/>
      <c r="L120" s="54"/>
      <c r="M120" s="54"/>
      <c r="N120" s="54"/>
      <c r="O120" s="43">
        <f t="shared" ref="O120:O139" si="11">SUM(C120:N120)</f>
        <v>0</v>
      </c>
      <c r="Q120" s="42" t="str">
        <f t="shared" ref="Q120:Q139" si="12">IF(O120&gt;0,IF(B120="","Check", "Okay"),"Okay")</f>
        <v>Okay</v>
      </c>
    </row>
    <row r="121" spans="1:17" x14ac:dyDescent="0.25">
      <c r="A121" s="38" t="s">
        <v>20</v>
      </c>
      <c r="B121" s="37"/>
      <c r="C121" s="54"/>
      <c r="D121" s="54"/>
      <c r="E121" s="54"/>
      <c r="F121" s="54"/>
      <c r="G121" s="54"/>
      <c r="H121" s="54"/>
      <c r="I121" s="54"/>
      <c r="J121" s="54"/>
      <c r="K121" s="54"/>
      <c r="L121" s="54"/>
      <c r="M121" s="54"/>
      <c r="N121" s="54"/>
      <c r="O121" s="43">
        <f t="shared" si="11"/>
        <v>0</v>
      </c>
      <c r="Q121" s="42" t="str">
        <f t="shared" si="12"/>
        <v>Okay</v>
      </c>
    </row>
    <row r="122" spans="1:17" x14ac:dyDescent="0.25">
      <c r="A122" s="38" t="s">
        <v>21</v>
      </c>
      <c r="B122" s="37"/>
      <c r="C122" s="54"/>
      <c r="D122" s="54"/>
      <c r="E122" s="54"/>
      <c r="F122" s="54"/>
      <c r="G122" s="54"/>
      <c r="H122" s="54"/>
      <c r="I122" s="54"/>
      <c r="J122" s="54"/>
      <c r="K122" s="54"/>
      <c r="L122" s="54"/>
      <c r="M122" s="54"/>
      <c r="N122" s="54"/>
      <c r="O122" s="43">
        <f t="shared" si="11"/>
        <v>0</v>
      </c>
      <c r="Q122" s="42" t="str">
        <f t="shared" si="12"/>
        <v>Okay</v>
      </c>
    </row>
    <row r="123" spans="1:17" x14ac:dyDescent="0.25">
      <c r="A123" s="38" t="s">
        <v>22</v>
      </c>
      <c r="B123" s="37"/>
      <c r="C123" s="54"/>
      <c r="D123" s="54"/>
      <c r="E123" s="54"/>
      <c r="F123" s="54"/>
      <c r="G123" s="54"/>
      <c r="H123" s="54"/>
      <c r="I123" s="54"/>
      <c r="J123" s="54"/>
      <c r="K123" s="54"/>
      <c r="L123" s="54"/>
      <c r="M123" s="54"/>
      <c r="N123" s="54"/>
      <c r="O123" s="43">
        <f t="shared" si="11"/>
        <v>0</v>
      </c>
      <c r="Q123" s="42" t="str">
        <f t="shared" si="12"/>
        <v>Okay</v>
      </c>
    </row>
    <row r="124" spans="1:17" x14ac:dyDescent="0.25">
      <c r="A124" s="38" t="s">
        <v>23</v>
      </c>
      <c r="B124" s="37"/>
      <c r="C124" s="54"/>
      <c r="D124" s="54"/>
      <c r="E124" s="54"/>
      <c r="F124" s="54"/>
      <c r="G124" s="54"/>
      <c r="H124" s="54"/>
      <c r="I124" s="54"/>
      <c r="J124" s="54"/>
      <c r="K124" s="54"/>
      <c r="L124" s="54"/>
      <c r="M124" s="54"/>
      <c r="N124" s="54"/>
      <c r="O124" s="43">
        <f t="shared" si="11"/>
        <v>0</v>
      </c>
      <c r="Q124" s="42" t="str">
        <f t="shared" si="12"/>
        <v>Okay</v>
      </c>
    </row>
    <row r="125" spans="1:17" x14ac:dyDescent="0.25">
      <c r="A125" s="38" t="s">
        <v>24</v>
      </c>
      <c r="B125" s="37"/>
      <c r="C125" s="54"/>
      <c r="D125" s="54"/>
      <c r="E125" s="54"/>
      <c r="F125" s="54"/>
      <c r="G125" s="54"/>
      <c r="H125" s="54"/>
      <c r="I125" s="54"/>
      <c r="J125" s="54"/>
      <c r="K125" s="54"/>
      <c r="L125" s="54"/>
      <c r="M125" s="54"/>
      <c r="N125" s="54"/>
      <c r="O125" s="43">
        <f t="shared" si="11"/>
        <v>0</v>
      </c>
      <c r="Q125" s="42" t="str">
        <f t="shared" si="12"/>
        <v>Okay</v>
      </c>
    </row>
    <row r="126" spans="1:17" x14ac:dyDescent="0.25">
      <c r="A126" s="38" t="s">
        <v>25</v>
      </c>
      <c r="B126" s="37"/>
      <c r="C126" s="54"/>
      <c r="D126" s="54"/>
      <c r="E126" s="54"/>
      <c r="F126" s="54"/>
      <c r="G126" s="54"/>
      <c r="H126" s="54"/>
      <c r="I126" s="54"/>
      <c r="J126" s="54"/>
      <c r="K126" s="54"/>
      <c r="L126" s="54"/>
      <c r="M126" s="54"/>
      <c r="N126" s="54"/>
      <c r="O126" s="43">
        <f t="shared" si="11"/>
        <v>0</v>
      </c>
      <c r="Q126" s="42" t="str">
        <f t="shared" si="12"/>
        <v>Okay</v>
      </c>
    </row>
    <row r="127" spans="1:17" x14ac:dyDescent="0.25">
      <c r="A127" s="38" t="s">
        <v>26</v>
      </c>
      <c r="B127" s="37"/>
      <c r="C127" s="54"/>
      <c r="D127" s="54"/>
      <c r="E127" s="54"/>
      <c r="F127" s="54"/>
      <c r="G127" s="54"/>
      <c r="H127" s="54"/>
      <c r="I127" s="54"/>
      <c r="J127" s="54"/>
      <c r="K127" s="54"/>
      <c r="L127" s="54"/>
      <c r="M127" s="54"/>
      <c r="N127" s="54"/>
      <c r="O127" s="43">
        <f t="shared" si="11"/>
        <v>0</v>
      </c>
      <c r="Q127" s="42" t="str">
        <f t="shared" si="12"/>
        <v>Okay</v>
      </c>
    </row>
    <row r="128" spans="1:17" x14ac:dyDescent="0.25">
      <c r="A128" s="38" t="s">
        <v>27</v>
      </c>
      <c r="B128" s="37"/>
      <c r="C128" s="54"/>
      <c r="D128" s="54"/>
      <c r="E128" s="54"/>
      <c r="F128" s="54"/>
      <c r="G128" s="54"/>
      <c r="H128" s="54"/>
      <c r="I128" s="54"/>
      <c r="J128" s="54"/>
      <c r="K128" s="54"/>
      <c r="L128" s="54"/>
      <c r="M128" s="54"/>
      <c r="N128" s="54"/>
      <c r="O128" s="43">
        <f t="shared" si="11"/>
        <v>0</v>
      </c>
      <c r="Q128" s="42" t="str">
        <f t="shared" si="12"/>
        <v>Okay</v>
      </c>
    </row>
    <row r="129" spans="1:17" x14ac:dyDescent="0.25">
      <c r="A129" s="38" t="s">
        <v>28</v>
      </c>
      <c r="B129" s="37"/>
      <c r="C129" s="54"/>
      <c r="D129" s="54"/>
      <c r="E129" s="54"/>
      <c r="F129" s="54"/>
      <c r="G129" s="54"/>
      <c r="H129" s="54"/>
      <c r="I129" s="54"/>
      <c r="J129" s="54"/>
      <c r="K129" s="54"/>
      <c r="L129" s="54"/>
      <c r="M129" s="54"/>
      <c r="N129" s="54"/>
      <c r="O129" s="43">
        <f t="shared" si="11"/>
        <v>0</v>
      </c>
      <c r="Q129" s="42" t="str">
        <f t="shared" si="12"/>
        <v>Okay</v>
      </c>
    </row>
    <row r="130" spans="1:17" x14ac:dyDescent="0.25">
      <c r="A130" s="38" t="s">
        <v>29</v>
      </c>
      <c r="B130" s="37"/>
      <c r="C130" s="54"/>
      <c r="D130" s="54"/>
      <c r="E130" s="54"/>
      <c r="F130" s="54"/>
      <c r="G130" s="54"/>
      <c r="H130" s="54"/>
      <c r="I130" s="54"/>
      <c r="J130" s="54"/>
      <c r="K130" s="54"/>
      <c r="L130" s="54"/>
      <c r="M130" s="54"/>
      <c r="N130" s="54"/>
      <c r="O130" s="43">
        <f t="shared" si="11"/>
        <v>0</v>
      </c>
      <c r="Q130" s="42" t="str">
        <f t="shared" si="12"/>
        <v>Okay</v>
      </c>
    </row>
    <row r="131" spans="1:17" x14ac:dyDescent="0.25">
      <c r="A131" s="38" t="s">
        <v>30</v>
      </c>
      <c r="B131" s="37"/>
      <c r="C131" s="54"/>
      <c r="D131" s="54"/>
      <c r="E131" s="54"/>
      <c r="F131" s="54"/>
      <c r="G131" s="54"/>
      <c r="H131" s="54"/>
      <c r="I131" s="54"/>
      <c r="J131" s="54"/>
      <c r="K131" s="54"/>
      <c r="L131" s="54"/>
      <c r="M131" s="54"/>
      <c r="N131" s="54"/>
      <c r="O131" s="43">
        <f t="shared" si="11"/>
        <v>0</v>
      </c>
      <c r="Q131" s="42" t="str">
        <f t="shared" si="12"/>
        <v>Okay</v>
      </c>
    </row>
    <row r="132" spans="1:17" x14ac:dyDescent="0.25">
      <c r="A132" s="38" t="s">
        <v>48</v>
      </c>
      <c r="B132" s="37"/>
      <c r="C132" s="54"/>
      <c r="D132" s="54"/>
      <c r="E132" s="54"/>
      <c r="F132" s="54"/>
      <c r="G132" s="54"/>
      <c r="H132" s="54"/>
      <c r="I132" s="54"/>
      <c r="J132" s="54"/>
      <c r="K132" s="54"/>
      <c r="L132" s="54"/>
      <c r="M132" s="54"/>
      <c r="N132" s="54"/>
      <c r="O132" s="43">
        <f t="shared" si="11"/>
        <v>0</v>
      </c>
      <c r="Q132" s="42" t="str">
        <f t="shared" si="12"/>
        <v>Okay</v>
      </c>
    </row>
    <row r="133" spans="1:17" x14ac:dyDescent="0.25">
      <c r="A133" s="38" t="s">
        <v>17</v>
      </c>
      <c r="B133" s="37"/>
      <c r="C133" s="54"/>
      <c r="D133" s="54"/>
      <c r="E133" s="54"/>
      <c r="F133" s="54"/>
      <c r="G133" s="54"/>
      <c r="H133" s="54"/>
      <c r="I133" s="54"/>
      <c r="J133" s="54"/>
      <c r="K133" s="54"/>
      <c r="L133" s="54"/>
      <c r="M133" s="54"/>
      <c r="N133" s="54"/>
      <c r="O133" s="43">
        <f t="shared" si="11"/>
        <v>0</v>
      </c>
      <c r="Q133" s="42" t="str">
        <f t="shared" si="12"/>
        <v>Okay</v>
      </c>
    </row>
    <row r="134" spans="1:17" x14ac:dyDescent="0.25">
      <c r="A134" s="38" t="s">
        <v>17</v>
      </c>
      <c r="B134" s="37"/>
      <c r="C134" s="54"/>
      <c r="D134" s="54"/>
      <c r="E134" s="54"/>
      <c r="F134" s="54"/>
      <c r="G134" s="54"/>
      <c r="H134" s="54"/>
      <c r="I134" s="54"/>
      <c r="J134" s="54"/>
      <c r="K134" s="54"/>
      <c r="L134" s="54"/>
      <c r="M134" s="54"/>
      <c r="N134" s="54"/>
      <c r="O134" s="43">
        <f t="shared" si="11"/>
        <v>0</v>
      </c>
      <c r="Q134" s="42" t="str">
        <f t="shared" si="12"/>
        <v>Okay</v>
      </c>
    </row>
    <row r="135" spans="1:17" x14ac:dyDescent="0.25">
      <c r="A135" s="38" t="s">
        <v>17</v>
      </c>
      <c r="B135" s="37"/>
      <c r="C135" s="54"/>
      <c r="D135" s="54"/>
      <c r="E135" s="54"/>
      <c r="F135" s="54"/>
      <c r="G135" s="54"/>
      <c r="H135" s="54"/>
      <c r="I135" s="54"/>
      <c r="J135" s="54"/>
      <c r="K135" s="54"/>
      <c r="L135" s="54"/>
      <c r="M135" s="54"/>
      <c r="N135" s="54"/>
      <c r="O135" s="43">
        <f t="shared" si="11"/>
        <v>0</v>
      </c>
      <c r="Q135" s="42" t="str">
        <f t="shared" si="12"/>
        <v>Okay</v>
      </c>
    </row>
    <row r="136" spans="1:17" x14ac:dyDescent="0.25">
      <c r="A136" s="38" t="s">
        <v>17</v>
      </c>
      <c r="B136" s="37"/>
      <c r="C136" s="54"/>
      <c r="D136" s="54"/>
      <c r="E136" s="54"/>
      <c r="F136" s="54"/>
      <c r="G136" s="54"/>
      <c r="H136" s="54"/>
      <c r="I136" s="54"/>
      <c r="J136" s="54"/>
      <c r="K136" s="54"/>
      <c r="L136" s="54"/>
      <c r="M136" s="54"/>
      <c r="N136" s="54"/>
      <c r="O136" s="43">
        <f t="shared" si="11"/>
        <v>0</v>
      </c>
      <c r="Q136" s="42" t="str">
        <f t="shared" si="12"/>
        <v>Okay</v>
      </c>
    </row>
    <row r="137" spans="1:17" x14ac:dyDescent="0.25">
      <c r="A137" s="38" t="s">
        <v>17</v>
      </c>
      <c r="B137" s="37"/>
      <c r="C137" s="54"/>
      <c r="D137" s="54"/>
      <c r="E137" s="54"/>
      <c r="F137" s="54"/>
      <c r="G137" s="54"/>
      <c r="H137" s="54"/>
      <c r="I137" s="54"/>
      <c r="J137" s="54"/>
      <c r="K137" s="54"/>
      <c r="L137" s="54"/>
      <c r="M137" s="54"/>
      <c r="N137" s="54"/>
      <c r="O137" s="43">
        <f t="shared" si="11"/>
        <v>0</v>
      </c>
      <c r="Q137" s="42" t="str">
        <f t="shared" si="12"/>
        <v>Okay</v>
      </c>
    </row>
    <row r="138" spans="1:17" x14ac:dyDescent="0.25">
      <c r="A138" s="38" t="s">
        <v>17</v>
      </c>
      <c r="B138" s="37"/>
      <c r="C138" s="54"/>
      <c r="D138" s="54"/>
      <c r="E138" s="54"/>
      <c r="F138" s="54"/>
      <c r="G138" s="54"/>
      <c r="H138" s="54"/>
      <c r="I138" s="54"/>
      <c r="J138" s="54"/>
      <c r="K138" s="54"/>
      <c r="L138" s="54"/>
      <c r="M138" s="54"/>
      <c r="N138" s="54"/>
      <c r="O138" s="43">
        <f t="shared" si="11"/>
        <v>0</v>
      </c>
      <c r="Q138" s="42" t="str">
        <f t="shared" si="12"/>
        <v>Okay</v>
      </c>
    </row>
    <row r="139" spans="1:17" x14ac:dyDescent="0.25">
      <c r="A139" s="38" t="s">
        <v>17</v>
      </c>
      <c r="B139" s="37"/>
      <c r="C139" s="54"/>
      <c r="D139" s="54"/>
      <c r="E139" s="54"/>
      <c r="F139" s="54"/>
      <c r="G139" s="54"/>
      <c r="H139" s="54"/>
      <c r="I139" s="54"/>
      <c r="J139" s="54"/>
      <c r="K139" s="54"/>
      <c r="L139" s="54"/>
      <c r="M139" s="54"/>
      <c r="N139" s="54"/>
      <c r="O139" s="43">
        <f t="shared" si="11"/>
        <v>0</v>
      </c>
      <c r="Q139" s="42" t="str">
        <f t="shared" si="12"/>
        <v>Okay</v>
      </c>
    </row>
    <row r="140" spans="1:17" s="41" customFormat="1" ht="6" customHeight="1" x14ac:dyDescent="0.25">
      <c r="A140" s="55"/>
      <c r="B140" s="55"/>
      <c r="C140" s="56"/>
      <c r="D140" s="56"/>
      <c r="E140" s="56"/>
      <c r="F140" s="56"/>
      <c r="G140" s="56"/>
      <c r="H140" s="56"/>
      <c r="I140" s="56"/>
      <c r="J140" s="56"/>
      <c r="K140" s="56"/>
      <c r="L140" s="56"/>
      <c r="M140" s="56"/>
      <c r="N140" s="56"/>
      <c r="O140" s="57"/>
      <c r="Q140" s="58"/>
    </row>
    <row r="141" spans="1:17" s="16" customFormat="1" x14ac:dyDescent="0.25">
      <c r="A141" s="123" t="s">
        <v>9</v>
      </c>
      <c r="B141" s="123"/>
      <c r="C141" s="123"/>
      <c r="D141" s="123"/>
      <c r="E141" s="123"/>
      <c r="F141" s="123"/>
      <c r="G141" s="123"/>
      <c r="H141" s="123"/>
      <c r="I141" s="123"/>
      <c r="J141" s="123"/>
      <c r="K141" s="123"/>
      <c r="L141" s="123"/>
      <c r="M141" s="123"/>
      <c r="N141" s="123"/>
      <c r="O141" s="123"/>
    </row>
    <row r="142" spans="1:17" x14ac:dyDescent="0.25">
      <c r="A142" s="39" t="s">
        <v>0</v>
      </c>
      <c r="B142" s="3" t="s">
        <v>33</v>
      </c>
      <c r="C142" s="54"/>
      <c r="D142" s="54"/>
      <c r="E142" s="54"/>
      <c r="F142" s="54"/>
      <c r="G142" s="54"/>
      <c r="H142" s="54"/>
      <c r="I142" s="54"/>
      <c r="J142" s="54"/>
      <c r="K142" s="54"/>
      <c r="L142" s="54"/>
      <c r="M142" s="54"/>
      <c r="N142" s="54"/>
      <c r="O142" s="43">
        <f>SUM(C142:N142)</f>
        <v>0</v>
      </c>
      <c r="Q142" s="42" t="str">
        <f>IF(O142&gt;0,IF(B142="","Check", "Okay"),"Okay")</f>
        <v>Okay</v>
      </c>
    </row>
    <row r="143" spans="1:17" x14ac:dyDescent="0.25">
      <c r="A143" s="39" t="s">
        <v>19</v>
      </c>
      <c r="B143" s="37"/>
      <c r="C143" s="54"/>
      <c r="D143" s="54"/>
      <c r="E143" s="54"/>
      <c r="F143" s="54"/>
      <c r="G143" s="54"/>
      <c r="H143" s="54"/>
      <c r="I143" s="54"/>
      <c r="J143" s="54"/>
      <c r="K143" s="54"/>
      <c r="L143" s="54"/>
      <c r="M143" s="54"/>
      <c r="N143" s="54"/>
      <c r="O143" s="43">
        <f t="shared" ref="O143:O162" si="13">SUM(C143:N143)</f>
        <v>0</v>
      </c>
      <c r="Q143" s="42" t="str">
        <f t="shared" ref="Q143:Q162" si="14">IF(O143&gt;0,IF(B143="","Check", "Okay"),"Okay")</f>
        <v>Okay</v>
      </c>
    </row>
    <row r="144" spans="1:17" x14ac:dyDescent="0.25">
      <c r="A144" s="38" t="s">
        <v>20</v>
      </c>
      <c r="B144" s="37"/>
      <c r="C144" s="54"/>
      <c r="D144" s="54"/>
      <c r="E144" s="54"/>
      <c r="F144" s="54"/>
      <c r="G144" s="54"/>
      <c r="H144" s="54"/>
      <c r="I144" s="54"/>
      <c r="J144" s="54"/>
      <c r="K144" s="54"/>
      <c r="L144" s="54"/>
      <c r="M144" s="54"/>
      <c r="N144" s="54"/>
      <c r="O144" s="43">
        <f t="shared" si="13"/>
        <v>0</v>
      </c>
      <c r="Q144" s="42" t="str">
        <f t="shared" si="14"/>
        <v>Okay</v>
      </c>
    </row>
    <row r="145" spans="1:17" x14ac:dyDescent="0.25">
      <c r="A145" s="38" t="s">
        <v>21</v>
      </c>
      <c r="B145" s="37"/>
      <c r="C145" s="54"/>
      <c r="D145" s="54"/>
      <c r="E145" s="54"/>
      <c r="F145" s="54"/>
      <c r="G145" s="54"/>
      <c r="H145" s="54"/>
      <c r="I145" s="54"/>
      <c r="J145" s="54"/>
      <c r="K145" s="54"/>
      <c r="L145" s="54"/>
      <c r="M145" s="54"/>
      <c r="N145" s="54"/>
      <c r="O145" s="43">
        <f t="shared" si="13"/>
        <v>0</v>
      </c>
      <c r="Q145" s="42" t="str">
        <f t="shared" si="14"/>
        <v>Okay</v>
      </c>
    </row>
    <row r="146" spans="1:17" x14ac:dyDescent="0.25">
      <c r="A146" s="38" t="s">
        <v>22</v>
      </c>
      <c r="B146" s="37"/>
      <c r="C146" s="54"/>
      <c r="D146" s="54"/>
      <c r="E146" s="54"/>
      <c r="F146" s="54"/>
      <c r="G146" s="54"/>
      <c r="H146" s="54"/>
      <c r="I146" s="54"/>
      <c r="J146" s="54"/>
      <c r="K146" s="54"/>
      <c r="L146" s="54"/>
      <c r="M146" s="54"/>
      <c r="N146" s="54"/>
      <c r="O146" s="43">
        <f t="shared" si="13"/>
        <v>0</v>
      </c>
      <c r="Q146" s="42" t="str">
        <f t="shared" si="14"/>
        <v>Okay</v>
      </c>
    </row>
    <row r="147" spans="1:17" x14ac:dyDescent="0.25">
      <c r="A147" s="38" t="s">
        <v>23</v>
      </c>
      <c r="B147" s="37"/>
      <c r="C147" s="54"/>
      <c r="D147" s="54"/>
      <c r="E147" s="54"/>
      <c r="F147" s="54"/>
      <c r="G147" s="54"/>
      <c r="H147" s="54"/>
      <c r="I147" s="54"/>
      <c r="J147" s="54"/>
      <c r="K147" s="54"/>
      <c r="L147" s="54"/>
      <c r="M147" s="54"/>
      <c r="N147" s="54"/>
      <c r="O147" s="43">
        <f t="shared" si="13"/>
        <v>0</v>
      </c>
      <c r="Q147" s="42" t="str">
        <f t="shared" si="14"/>
        <v>Okay</v>
      </c>
    </row>
    <row r="148" spans="1:17" x14ac:dyDescent="0.25">
      <c r="A148" s="38" t="s">
        <v>24</v>
      </c>
      <c r="B148" s="37"/>
      <c r="C148" s="54"/>
      <c r="D148" s="54"/>
      <c r="E148" s="54"/>
      <c r="F148" s="54"/>
      <c r="G148" s="54"/>
      <c r="H148" s="54"/>
      <c r="I148" s="54"/>
      <c r="J148" s="54"/>
      <c r="K148" s="54"/>
      <c r="L148" s="54"/>
      <c r="M148" s="54"/>
      <c r="N148" s="54"/>
      <c r="O148" s="43">
        <f t="shared" si="13"/>
        <v>0</v>
      </c>
      <c r="Q148" s="42" t="str">
        <f t="shared" si="14"/>
        <v>Okay</v>
      </c>
    </row>
    <row r="149" spans="1:17" x14ac:dyDescent="0.25">
      <c r="A149" s="38" t="s">
        <v>25</v>
      </c>
      <c r="B149" s="37"/>
      <c r="C149" s="54"/>
      <c r="D149" s="54"/>
      <c r="E149" s="54"/>
      <c r="F149" s="54"/>
      <c r="G149" s="54"/>
      <c r="H149" s="54"/>
      <c r="I149" s="54"/>
      <c r="J149" s="54"/>
      <c r="K149" s="54"/>
      <c r="L149" s="54"/>
      <c r="M149" s="54"/>
      <c r="N149" s="54"/>
      <c r="O149" s="43">
        <f t="shared" si="13"/>
        <v>0</v>
      </c>
      <c r="Q149" s="42" t="str">
        <f t="shared" si="14"/>
        <v>Okay</v>
      </c>
    </row>
    <row r="150" spans="1:17" x14ac:dyDescent="0.25">
      <c r="A150" s="38" t="s">
        <v>26</v>
      </c>
      <c r="B150" s="37"/>
      <c r="C150" s="54"/>
      <c r="D150" s="54"/>
      <c r="E150" s="54"/>
      <c r="F150" s="54"/>
      <c r="G150" s="54"/>
      <c r="H150" s="54"/>
      <c r="I150" s="54"/>
      <c r="J150" s="54"/>
      <c r="K150" s="54"/>
      <c r="L150" s="54"/>
      <c r="M150" s="54"/>
      <c r="N150" s="54"/>
      <c r="O150" s="43">
        <f t="shared" si="13"/>
        <v>0</v>
      </c>
      <c r="Q150" s="42" t="str">
        <f t="shared" si="14"/>
        <v>Okay</v>
      </c>
    </row>
    <row r="151" spans="1:17" x14ac:dyDescent="0.25">
      <c r="A151" s="38" t="s">
        <v>27</v>
      </c>
      <c r="B151" s="37"/>
      <c r="C151" s="54"/>
      <c r="D151" s="54"/>
      <c r="E151" s="54"/>
      <c r="F151" s="54"/>
      <c r="G151" s="54"/>
      <c r="H151" s="54"/>
      <c r="I151" s="54"/>
      <c r="J151" s="54"/>
      <c r="K151" s="54"/>
      <c r="L151" s="54"/>
      <c r="M151" s="54"/>
      <c r="N151" s="54"/>
      <c r="O151" s="43">
        <f t="shared" si="13"/>
        <v>0</v>
      </c>
      <c r="Q151" s="42" t="str">
        <f t="shared" si="14"/>
        <v>Okay</v>
      </c>
    </row>
    <row r="152" spans="1:17" x14ac:dyDescent="0.25">
      <c r="A152" s="38" t="s">
        <v>28</v>
      </c>
      <c r="B152" s="37"/>
      <c r="C152" s="54"/>
      <c r="D152" s="54"/>
      <c r="E152" s="54"/>
      <c r="F152" s="54"/>
      <c r="G152" s="54"/>
      <c r="H152" s="54"/>
      <c r="I152" s="54"/>
      <c r="J152" s="54"/>
      <c r="K152" s="54"/>
      <c r="L152" s="54"/>
      <c r="M152" s="54"/>
      <c r="N152" s="54"/>
      <c r="O152" s="43">
        <f t="shared" si="13"/>
        <v>0</v>
      </c>
      <c r="Q152" s="42" t="str">
        <f t="shared" si="14"/>
        <v>Okay</v>
      </c>
    </row>
    <row r="153" spans="1:17" x14ac:dyDescent="0.25">
      <c r="A153" s="38" t="s">
        <v>29</v>
      </c>
      <c r="B153" s="37"/>
      <c r="C153" s="54"/>
      <c r="D153" s="54"/>
      <c r="E153" s="54"/>
      <c r="F153" s="54"/>
      <c r="G153" s="54"/>
      <c r="H153" s="54"/>
      <c r="I153" s="54"/>
      <c r="J153" s="54"/>
      <c r="K153" s="54"/>
      <c r="L153" s="54"/>
      <c r="M153" s="54"/>
      <c r="N153" s="54"/>
      <c r="O153" s="43">
        <f t="shared" si="13"/>
        <v>0</v>
      </c>
      <c r="Q153" s="42" t="str">
        <f t="shared" si="14"/>
        <v>Okay</v>
      </c>
    </row>
    <row r="154" spans="1:17" x14ac:dyDescent="0.25">
      <c r="A154" s="38" t="s">
        <v>30</v>
      </c>
      <c r="B154" s="37"/>
      <c r="C154" s="54"/>
      <c r="D154" s="54"/>
      <c r="E154" s="54"/>
      <c r="F154" s="54"/>
      <c r="G154" s="54"/>
      <c r="H154" s="54"/>
      <c r="I154" s="54"/>
      <c r="J154" s="54"/>
      <c r="K154" s="54"/>
      <c r="L154" s="54"/>
      <c r="M154" s="54"/>
      <c r="N154" s="54"/>
      <c r="O154" s="43">
        <f t="shared" si="13"/>
        <v>0</v>
      </c>
      <c r="Q154" s="42" t="str">
        <f t="shared" si="14"/>
        <v>Okay</v>
      </c>
    </row>
    <row r="155" spans="1:17" x14ac:dyDescent="0.25">
      <c r="A155" s="38" t="s">
        <v>48</v>
      </c>
      <c r="B155" s="37"/>
      <c r="C155" s="54"/>
      <c r="D155" s="54"/>
      <c r="E155" s="54"/>
      <c r="F155" s="54"/>
      <c r="G155" s="54"/>
      <c r="H155" s="54"/>
      <c r="I155" s="54"/>
      <c r="J155" s="54"/>
      <c r="K155" s="54"/>
      <c r="L155" s="54"/>
      <c r="M155" s="54"/>
      <c r="N155" s="54"/>
      <c r="O155" s="43">
        <f t="shared" si="13"/>
        <v>0</v>
      </c>
      <c r="Q155" s="42" t="str">
        <f t="shared" si="14"/>
        <v>Okay</v>
      </c>
    </row>
    <row r="156" spans="1:17" x14ac:dyDescent="0.25">
      <c r="A156" s="38" t="s">
        <v>17</v>
      </c>
      <c r="B156" s="37"/>
      <c r="C156" s="54"/>
      <c r="D156" s="54"/>
      <c r="E156" s="54"/>
      <c r="F156" s="54"/>
      <c r="G156" s="54"/>
      <c r="H156" s="54"/>
      <c r="I156" s="54"/>
      <c r="J156" s="54"/>
      <c r="K156" s="54"/>
      <c r="L156" s="54"/>
      <c r="M156" s="54"/>
      <c r="N156" s="54"/>
      <c r="O156" s="43">
        <f t="shared" si="13"/>
        <v>0</v>
      </c>
      <c r="Q156" s="42" t="str">
        <f t="shared" si="14"/>
        <v>Okay</v>
      </c>
    </row>
    <row r="157" spans="1:17" x14ac:dyDescent="0.25">
      <c r="A157" s="38" t="s">
        <v>17</v>
      </c>
      <c r="B157" s="37"/>
      <c r="C157" s="54"/>
      <c r="D157" s="54"/>
      <c r="E157" s="54"/>
      <c r="F157" s="54"/>
      <c r="G157" s="54"/>
      <c r="H157" s="54"/>
      <c r="I157" s="54"/>
      <c r="J157" s="54"/>
      <c r="K157" s="54"/>
      <c r="L157" s="54"/>
      <c r="M157" s="54"/>
      <c r="N157" s="54"/>
      <c r="O157" s="43">
        <f t="shared" si="13"/>
        <v>0</v>
      </c>
      <c r="Q157" s="42" t="str">
        <f t="shared" si="14"/>
        <v>Okay</v>
      </c>
    </row>
    <row r="158" spans="1:17" x14ac:dyDescent="0.25">
      <c r="A158" s="38" t="s">
        <v>17</v>
      </c>
      <c r="B158" s="37"/>
      <c r="C158" s="54"/>
      <c r="D158" s="54"/>
      <c r="E158" s="54"/>
      <c r="F158" s="54"/>
      <c r="G158" s="54"/>
      <c r="H158" s="54"/>
      <c r="I158" s="54"/>
      <c r="J158" s="54"/>
      <c r="K158" s="54"/>
      <c r="L158" s="54"/>
      <c r="M158" s="54"/>
      <c r="N158" s="54"/>
      <c r="O158" s="43">
        <f t="shared" si="13"/>
        <v>0</v>
      </c>
      <c r="Q158" s="42" t="str">
        <f t="shared" si="14"/>
        <v>Okay</v>
      </c>
    </row>
    <row r="159" spans="1:17" x14ac:dyDescent="0.25">
      <c r="A159" s="38" t="s">
        <v>17</v>
      </c>
      <c r="B159" s="37"/>
      <c r="C159" s="54"/>
      <c r="D159" s="54"/>
      <c r="E159" s="54"/>
      <c r="F159" s="54"/>
      <c r="G159" s="54"/>
      <c r="H159" s="54"/>
      <c r="I159" s="54"/>
      <c r="J159" s="54"/>
      <c r="K159" s="54"/>
      <c r="L159" s="54"/>
      <c r="M159" s="54"/>
      <c r="N159" s="54"/>
      <c r="O159" s="43">
        <f t="shared" si="13"/>
        <v>0</v>
      </c>
      <c r="Q159" s="42" t="str">
        <f t="shared" si="14"/>
        <v>Okay</v>
      </c>
    </row>
    <row r="160" spans="1:17" x14ac:dyDescent="0.25">
      <c r="A160" s="38" t="s">
        <v>17</v>
      </c>
      <c r="B160" s="37"/>
      <c r="C160" s="54"/>
      <c r="D160" s="54"/>
      <c r="E160" s="54"/>
      <c r="F160" s="54"/>
      <c r="G160" s="54"/>
      <c r="H160" s="54"/>
      <c r="I160" s="54"/>
      <c r="J160" s="54"/>
      <c r="K160" s="54"/>
      <c r="L160" s="54"/>
      <c r="M160" s="54"/>
      <c r="N160" s="54"/>
      <c r="O160" s="43">
        <f t="shared" si="13"/>
        <v>0</v>
      </c>
      <c r="Q160" s="42" t="str">
        <f t="shared" si="14"/>
        <v>Okay</v>
      </c>
    </row>
    <row r="161" spans="1:17" x14ac:dyDescent="0.25">
      <c r="A161" s="38" t="s">
        <v>17</v>
      </c>
      <c r="B161" s="37"/>
      <c r="C161" s="54"/>
      <c r="D161" s="54"/>
      <c r="E161" s="54"/>
      <c r="F161" s="54"/>
      <c r="G161" s="54"/>
      <c r="H161" s="54"/>
      <c r="I161" s="54"/>
      <c r="J161" s="54"/>
      <c r="K161" s="54"/>
      <c r="L161" s="54"/>
      <c r="M161" s="54"/>
      <c r="N161" s="54"/>
      <c r="O161" s="43">
        <f t="shared" si="13"/>
        <v>0</v>
      </c>
      <c r="Q161" s="42" t="str">
        <f t="shared" si="14"/>
        <v>Okay</v>
      </c>
    </row>
    <row r="162" spans="1:17" x14ac:dyDescent="0.25">
      <c r="A162" s="38" t="s">
        <v>17</v>
      </c>
      <c r="B162" s="37"/>
      <c r="C162" s="54"/>
      <c r="D162" s="54"/>
      <c r="E162" s="54"/>
      <c r="F162" s="54"/>
      <c r="G162" s="54"/>
      <c r="H162" s="54"/>
      <c r="I162" s="54"/>
      <c r="J162" s="54"/>
      <c r="K162" s="54"/>
      <c r="L162" s="54"/>
      <c r="M162" s="54"/>
      <c r="N162" s="54"/>
      <c r="O162" s="43">
        <f t="shared" si="13"/>
        <v>0</v>
      </c>
      <c r="Q162" s="42" t="str">
        <f t="shared" si="14"/>
        <v>Okay</v>
      </c>
    </row>
    <row r="163" spans="1:17" s="41" customFormat="1" ht="6" customHeight="1" x14ac:dyDescent="0.25">
      <c r="A163" s="55"/>
      <c r="B163" s="55"/>
      <c r="C163" s="56"/>
      <c r="D163" s="56"/>
      <c r="E163" s="56"/>
      <c r="F163" s="56"/>
      <c r="G163" s="56"/>
      <c r="H163" s="56"/>
      <c r="I163" s="56"/>
      <c r="J163" s="56"/>
      <c r="K163" s="56"/>
      <c r="L163" s="56"/>
      <c r="M163" s="56"/>
      <c r="N163" s="56"/>
      <c r="O163" s="57"/>
      <c r="Q163" s="58"/>
    </row>
    <row r="164" spans="1:17" s="16" customFormat="1" x14ac:dyDescent="0.25">
      <c r="A164" s="123" t="s">
        <v>10</v>
      </c>
      <c r="B164" s="123"/>
      <c r="C164" s="123"/>
      <c r="D164" s="123"/>
      <c r="E164" s="123"/>
      <c r="F164" s="123"/>
      <c r="G164" s="123"/>
      <c r="H164" s="123"/>
      <c r="I164" s="123"/>
      <c r="J164" s="123"/>
      <c r="K164" s="123"/>
      <c r="L164" s="123"/>
      <c r="M164" s="123"/>
      <c r="N164" s="123"/>
      <c r="O164" s="123"/>
    </row>
    <row r="165" spans="1:17" x14ac:dyDescent="0.25">
      <c r="A165" s="39" t="s">
        <v>0</v>
      </c>
      <c r="B165" s="3" t="s">
        <v>33</v>
      </c>
      <c r="C165" s="54"/>
      <c r="D165" s="54"/>
      <c r="E165" s="54"/>
      <c r="F165" s="54"/>
      <c r="G165" s="54"/>
      <c r="H165" s="54"/>
      <c r="I165" s="54"/>
      <c r="J165" s="54"/>
      <c r="K165" s="54"/>
      <c r="L165" s="54"/>
      <c r="M165" s="54"/>
      <c r="N165" s="54"/>
      <c r="O165" s="43">
        <f>SUM(C165:N165)</f>
        <v>0</v>
      </c>
      <c r="Q165" s="42" t="str">
        <f>IF(O165&gt;0,IF(B165="","Check", "Okay"),"Okay")</f>
        <v>Okay</v>
      </c>
    </row>
    <row r="166" spans="1:17" x14ac:dyDescent="0.25">
      <c r="A166" s="39" t="s">
        <v>19</v>
      </c>
      <c r="B166" s="37"/>
      <c r="C166" s="54"/>
      <c r="D166" s="54"/>
      <c r="E166" s="54"/>
      <c r="F166" s="54"/>
      <c r="G166" s="54"/>
      <c r="H166" s="54"/>
      <c r="I166" s="54"/>
      <c r="J166" s="54"/>
      <c r="K166" s="54"/>
      <c r="L166" s="54"/>
      <c r="M166" s="54"/>
      <c r="N166" s="54"/>
      <c r="O166" s="43">
        <f t="shared" ref="O166:O185" si="15">SUM(C166:N166)</f>
        <v>0</v>
      </c>
      <c r="Q166" s="42" t="str">
        <f t="shared" ref="Q166:Q185" si="16">IF(O166&gt;0,IF(B166="","Check", "Okay"),"Okay")</f>
        <v>Okay</v>
      </c>
    </row>
    <row r="167" spans="1:17" x14ac:dyDescent="0.25">
      <c r="A167" s="38" t="s">
        <v>20</v>
      </c>
      <c r="B167" s="37"/>
      <c r="C167" s="54"/>
      <c r="D167" s="54"/>
      <c r="E167" s="54"/>
      <c r="F167" s="54"/>
      <c r="G167" s="54"/>
      <c r="H167" s="54"/>
      <c r="I167" s="54"/>
      <c r="J167" s="54"/>
      <c r="K167" s="54"/>
      <c r="L167" s="54"/>
      <c r="M167" s="54"/>
      <c r="N167" s="54"/>
      <c r="O167" s="43">
        <f t="shared" si="15"/>
        <v>0</v>
      </c>
      <c r="Q167" s="42" t="str">
        <f t="shared" si="16"/>
        <v>Okay</v>
      </c>
    </row>
    <row r="168" spans="1:17" x14ac:dyDescent="0.25">
      <c r="A168" s="38" t="s">
        <v>21</v>
      </c>
      <c r="B168" s="37"/>
      <c r="C168" s="54"/>
      <c r="D168" s="54"/>
      <c r="E168" s="54"/>
      <c r="F168" s="54"/>
      <c r="G168" s="54"/>
      <c r="H168" s="54"/>
      <c r="I168" s="54"/>
      <c r="J168" s="54"/>
      <c r="K168" s="54"/>
      <c r="L168" s="54"/>
      <c r="M168" s="54"/>
      <c r="N168" s="54"/>
      <c r="O168" s="43">
        <f t="shared" si="15"/>
        <v>0</v>
      </c>
      <c r="Q168" s="42" t="str">
        <f t="shared" si="16"/>
        <v>Okay</v>
      </c>
    </row>
    <row r="169" spans="1:17" x14ac:dyDescent="0.25">
      <c r="A169" s="38" t="s">
        <v>22</v>
      </c>
      <c r="B169" s="37"/>
      <c r="C169" s="54"/>
      <c r="D169" s="54"/>
      <c r="E169" s="54"/>
      <c r="F169" s="54"/>
      <c r="G169" s="54"/>
      <c r="H169" s="54"/>
      <c r="I169" s="54"/>
      <c r="J169" s="54"/>
      <c r="K169" s="54"/>
      <c r="L169" s="54"/>
      <c r="M169" s="54"/>
      <c r="N169" s="54"/>
      <c r="O169" s="43">
        <f t="shared" si="15"/>
        <v>0</v>
      </c>
      <c r="Q169" s="42" t="str">
        <f t="shared" si="16"/>
        <v>Okay</v>
      </c>
    </row>
    <row r="170" spans="1:17" x14ac:dyDescent="0.25">
      <c r="A170" s="38" t="s">
        <v>23</v>
      </c>
      <c r="B170" s="37"/>
      <c r="C170" s="54"/>
      <c r="D170" s="54"/>
      <c r="E170" s="54"/>
      <c r="F170" s="54"/>
      <c r="G170" s="54"/>
      <c r="H170" s="54"/>
      <c r="I170" s="54"/>
      <c r="J170" s="54"/>
      <c r="K170" s="54"/>
      <c r="L170" s="54"/>
      <c r="M170" s="54"/>
      <c r="N170" s="54"/>
      <c r="O170" s="43">
        <f t="shared" si="15"/>
        <v>0</v>
      </c>
      <c r="Q170" s="42" t="str">
        <f t="shared" si="16"/>
        <v>Okay</v>
      </c>
    </row>
    <row r="171" spans="1:17" x14ac:dyDescent="0.25">
      <c r="A171" s="38" t="s">
        <v>24</v>
      </c>
      <c r="B171" s="37"/>
      <c r="C171" s="54"/>
      <c r="D171" s="54"/>
      <c r="E171" s="54"/>
      <c r="F171" s="54"/>
      <c r="G171" s="54"/>
      <c r="H171" s="54"/>
      <c r="I171" s="54"/>
      <c r="J171" s="54"/>
      <c r="K171" s="54"/>
      <c r="L171" s="54"/>
      <c r="M171" s="54"/>
      <c r="N171" s="54"/>
      <c r="O171" s="43">
        <f t="shared" si="15"/>
        <v>0</v>
      </c>
      <c r="Q171" s="42" t="str">
        <f t="shared" si="16"/>
        <v>Okay</v>
      </c>
    </row>
    <row r="172" spans="1:17" x14ac:dyDescent="0.25">
      <c r="A172" s="38" t="s">
        <v>25</v>
      </c>
      <c r="B172" s="37"/>
      <c r="C172" s="54"/>
      <c r="D172" s="54"/>
      <c r="E172" s="54"/>
      <c r="F172" s="54"/>
      <c r="G172" s="54"/>
      <c r="H172" s="54"/>
      <c r="I172" s="54"/>
      <c r="J172" s="54"/>
      <c r="K172" s="54"/>
      <c r="L172" s="54"/>
      <c r="M172" s="54"/>
      <c r="N172" s="54"/>
      <c r="O172" s="43">
        <f t="shared" si="15"/>
        <v>0</v>
      </c>
      <c r="Q172" s="42" t="str">
        <f t="shared" si="16"/>
        <v>Okay</v>
      </c>
    </row>
    <row r="173" spans="1:17" x14ac:dyDescent="0.25">
      <c r="A173" s="38" t="s">
        <v>26</v>
      </c>
      <c r="B173" s="37"/>
      <c r="C173" s="54"/>
      <c r="D173" s="54"/>
      <c r="E173" s="54"/>
      <c r="F173" s="54"/>
      <c r="G173" s="54"/>
      <c r="H173" s="54"/>
      <c r="I173" s="54"/>
      <c r="J173" s="54"/>
      <c r="K173" s="54"/>
      <c r="L173" s="54"/>
      <c r="M173" s="54"/>
      <c r="N173" s="54"/>
      <c r="O173" s="43">
        <f t="shared" si="15"/>
        <v>0</v>
      </c>
      <c r="Q173" s="42" t="str">
        <f t="shared" si="16"/>
        <v>Okay</v>
      </c>
    </row>
    <row r="174" spans="1:17" x14ac:dyDescent="0.25">
      <c r="A174" s="38" t="s">
        <v>27</v>
      </c>
      <c r="B174" s="37"/>
      <c r="C174" s="54"/>
      <c r="D174" s="54"/>
      <c r="E174" s="54"/>
      <c r="F174" s="54"/>
      <c r="G174" s="54"/>
      <c r="H174" s="54"/>
      <c r="I174" s="54"/>
      <c r="J174" s="54"/>
      <c r="K174" s="54"/>
      <c r="L174" s="54"/>
      <c r="M174" s="54"/>
      <c r="N174" s="54"/>
      <c r="O174" s="43">
        <f t="shared" si="15"/>
        <v>0</v>
      </c>
      <c r="Q174" s="42" t="str">
        <f t="shared" si="16"/>
        <v>Okay</v>
      </c>
    </row>
    <row r="175" spans="1:17" x14ac:dyDescent="0.25">
      <c r="A175" s="38" t="s">
        <v>28</v>
      </c>
      <c r="B175" s="37"/>
      <c r="C175" s="54"/>
      <c r="D175" s="54"/>
      <c r="E175" s="54"/>
      <c r="F175" s="54"/>
      <c r="G175" s="54"/>
      <c r="H175" s="54"/>
      <c r="I175" s="54"/>
      <c r="J175" s="54"/>
      <c r="K175" s="54"/>
      <c r="L175" s="54"/>
      <c r="M175" s="54"/>
      <c r="N175" s="54"/>
      <c r="O175" s="43">
        <f t="shared" si="15"/>
        <v>0</v>
      </c>
      <c r="Q175" s="42" t="str">
        <f t="shared" si="16"/>
        <v>Okay</v>
      </c>
    </row>
    <row r="176" spans="1:17" x14ac:dyDescent="0.25">
      <c r="A176" s="38" t="s">
        <v>29</v>
      </c>
      <c r="B176" s="37"/>
      <c r="C176" s="54"/>
      <c r="D176" s="54"/>
      <c r="E176" s="54"/>
      <c r="F176" s="54"/>
      <c r="G176" s="54"/>
      <c r="H176" s="54"/>
      <c r="I176" s="54"/>
      <c r="J176" s="54"/>
      <c r="K176" s="54"/>
      <c r="L176" s="54"/>
      <c r="M176" s="54"/>
      <c r="N176" s="54"/>
      <c r="O176" s="43">
        <f t="shared" si="15"/>
        <v>0</v>
      </c>
      <c r="Q176" s="42" t="str">
        <f t="shared" si="16"/>
        <v>Okay</v>
      </c>
    </row>
    <row r="177" spans="1:17" x14ac:dyDescent="0.25">
      <c r="A177" s="38" t="s">
        <v>30</v>
      </c>
      <c r="B177" s="37"/>
      <c r="C177" s="54"/>
      <c r="D177" s="54"/>
      <c r="E177" s="54"/>
      <c r="F177" s="54"/>
      <c r="G177" s="54"/>
      <c r="H177" s="54"/>
      <c r="I177" s="54"/>
      <c r="J177" s="54"/>
      <c r="K177" s="54"/>
      <c r="L177" s="54"/>
      <c r="M177" s="54"/>
      <c r="N177" s="54"/>
      <c r="O177" s="43">
        <f t="shared" si="15"/>
        <v>0</v>
      </c>
      <c r="Q177" s="42" t="str">
        <f t="shared" si="16"/>
        <v>Okay</v>
      </c>
    </row>
    <row r="178" spans="1:17" x14ac:dyDescent="0.25">
      <c r="A178" s="38" t="s">
        <v>48</v>
      </c>
      <c r="B178" s="37"/>
      <c r="C178" s="54"/>
      <c r="D178" s="54"/>
      <c r="E178" s="54"/>
      <c r="F178" s="54"/>
      <c r="G178" s="54"/>
      <c r="H178" s="54"/>
      <c r="I178" s="54"/>
      <c r="J178" s="54"/>
      <c r="K178" s="54"/>
      <c r="L178" s="54"/>
      <c r="M178" s="54"/>
      <c r="N178" s="54"/>
      <c r="O178" s="43">
        <f t="shared" si="15"/>
        <v>0</v>
      </c>
      <c r="Q178" s="42" t="str">
        <f t="shared" si="16"/>
        <v>Okay</v>
      </c>
    </row>
    <row r="179" spans="1:17" x14ac:dyDescent="0.25">
      <c r="A179" s="38" t="s">
        <v>17</v>
      </c>
      <c r="B179" s="37"/>
      <c r="C179" s="54"/>
      <c r="D179" s="54"/>
      <c r="E179" s="54"/>
      <c r="F179" s="54"/>
      <c r="G179" s="54"/>
      <c r="H179" s="54"/>
      <c r="I179" s="54"/>
      <c r="J179" s="54"/>
      <c r="K179" s="54"/>
      <c r="L179" s="54"/>
      <c r="M179" s="54"/>
      <c r="N179" s="54"/>
      <c r="O179" s="43">
        <f t="shared" si="15"/>
        <v>0</v>
      </c>
      <c r="Q179" s="42" t="str">
        <f t="shared" si="16"/>
        <v>Okay</v>
      </c>
    </row>
    <row r="180" spans="1:17" x14ac:dyDescent="0.25">
      <c r="A180" s="38" t="s">
        <v>17</v>
      </c>
      <c r="B180" s="37"/>
      <c r="C180" s="54"/>
      <c r="D180" s="54"/>
      <c r="E180" s="54"/>
      <c r="F180" s="54"/>
      <c r="G180" s="54"/>
      <c r="H180" s="54"/>
      <c r="I180" s="54"/>
      <c r="J180" s="54"/>
      <c r="K180" s="54"/>
      <c r="L180" s="54"/>
      <c r="M180" s="54"/>
      <c r="N180" s="54"/>
      <c r="O180" s="43">
        <f t="shared" si="15"/>
        <v>0</v>
      </c>
      <c r="Q180" s="42" t="str">
        <f t="shared" si="16"/>
        <v>Okay</v>
      </c>
    </row>
    <row r="181" spans="1:17" x14ac:dyDescent="0.25">
      <c r="A181" s="38" t="s">
        <v>17</v>
      </c>
      <c r="B181" s="37"/>
      <c r="C181" s="54"/>
      <c r="D181" s="54"/>
      <c r="E181" s="54"/>
      <c r="F181" s="54"/>
      <c r="G181" s="54"/>
      <c r="H181" s="54"/>
      <c r="I181" s="54"/>
      <c r="J181" s="54"/>
      <c r="K181" s="54"/>
      <c r="L181" s="54"/>
      <c r="M181" s="54"/>
      <c r="N181" s="54"/>
      <c r="O181" s="43">
        <f t="shared" si="15"/>
        <v>0</v>
      </c>
      <c r="Q181" s="42" t="str">
        <f t="shared" si="16"/>
        <v>Okay</v>
      </c>
    </row>
    <row r="182" spans="1:17" x14ac:dyDescent="0.25">
      <c r="A182" s="38" t="s">
        <v>17</v>
      </c>
      <c r="B182" s="37"/>
      <c r="C182" s="54"/>
      <c r="D182" s="54"/>
      <c r="E182" s="54"/>
      <c r="F182" s="54"/>
      <c r="G182" s="54"/>
      <c r="H182" s="54"/>
      <c r="I182" s="54"/>
      <c r="J182" s="54"/>
      <c r="K182" s="54"/>
      <c r="L182" s="54"/>
      <c r="M182" s="54"/>
      <c r="N182" s="54"/>
      <c r="O182" s="43">
        <f t="shared" si="15"/>
        <v>0</v>
      </c>
      <c r="Q182" s="42" t="str">
        <f t="shared" si="16"/>
        <v>Okay</v>
      </c>
    </row>
    <row r="183" spans="1:17" x14ac:dyDescent="0.25">
      <c r="A183" s="38" t="s">
        <v>17</v>
      </c>
      <c r="B183" s="37"/>
      <c r="C183" s="54"/>
      <c r="D183" s="54"/>
      <c r="E183" s="54"/>
      <c r="F183" s="54"/>
      <c r="G183" s="54"/>
      <c r="H183" s="54"/>
      <c r="I183" s="54"/>
      <c r="J183" s="54"/>
      <c r="K183" s="54"/>
      <c r="L183" s="54"/>
      <c r="M183" s="54"/>
      <c r="N183" s="54"/>
      <c r="O183" s="43">
        <f t="shared" si="15"/>
        <v>0</v>
      </c>
      <c r="Q183" s="42" t="str">
        <f t="shared" si="16"/>
        <v>Okay</v>
      </c>
    </row>
    <row r="184" spans="1:17" x14ac:dyDescent="0.25">
      <c r="A184" s="38" t="s">
        <v>17</v>
      </c>
      <c r="B184" s="37"/>
      <c r="C184" s="54"/>
      <c r="D184" s="54"/>
      <c r="E184" s="54"/>
      <c r="F184" s="54"/>
      <c r="G184" s="54"/>
      <c r="H184" s="54"/>
      <c r="I184" s="54"/>
      <c r="J184" s="54"/>
      <c r="K184" s="54"/>
      <c r="L184" s="54"/>
      <c r="M184" s="54"/>
      <c r="N184" s="54"/>
      <c r="O184" s="43">
        <f t="shared" si="15"/>
        <v>0</v>
      </c>
      <c r="Q184" s="42" t="str">
        <f t="shared" si="16"/>
        <v>Okay</v>
      </c>
    </row>
    <row r="185" spans="1:17" x14ac:dyDescent="0.25">
      <c r="A185" s="38" t="s">
        <v>17</v>
      </c>
      <c r="B185" s="37"/>
      <c r="C185" s="54"/>
      <c r="D185" s="54"/>
      <c r="E185" s="54"/>
      <c r="F185" s="54"/>
      <c r="G185" s="54"/>
      <c r="H185" s="54"/>
      <c r="I185" s="54"/>
      <c r="J185" s="54"/>
      <c r="K185" s="54"/>
      <c r="L185" s="54"/>
      <c r="M185" s="54"/>
      <c r="N185" s="54"/>
      <c r="O185" s="43">
        <f t="shared" si="15"/>
        <v>0</v>
      </c>
      <c r="Q185" s="42" t="str">
        <f t="shared" si="16"/>
        <v>Okay</v>
      </c>
    </row>
    <row r="186" spans="1:17" s="41" customFormat="1" ht="6" customHeight="1" x14ac:dyDescent="0.25">
      <c r="A186" s="55"/>
      <c r="B186" s="55"/>
      <c r="C186" s="56"/>
      <c r="D186" s="56"/>
      <c r="E186" s="56"/>
      <c r="F186" s="56"/>
      <c r="G186" s="56"/>
      <c r="H186" s="56"/>
      <c r="I186" s="56"/>
      <c r="J186" s="56"/>
      <c r="K186" s="56"/>
      <c r="L186" s="56"/>
      <c r="M186" s="56"/>
      <c r="N186" s="56"/>
      <c r="O186" s="57"/>
      <c r="Q186" s="58"/>
    </row>
    <row r="187" spans="1:17" s="16" customFormat="1" x14ac:dyDescent="0.25">
      <c r="A187" s="123" t="s">
        <v>11</v>
      </c>
      <c r="B187" s="123"/>
      <c r="C187" s="123"/>
      <c r="D187" s="123"/>
      <c r="E187" s="123"/>
      <c r="F187" s="123"/>
      <c r="G187" s="123"/>
      <c r="H187" s="123"/>
      <c r="I187" s="123"/>
      <c r="J187" s="123"/>
      <c r="K187" s="123"/>
      <c r="L187" s="123"/>
      <c r="M187" s="123"/>
      <c r="N187" s="123"/>
      <c r="O187" s="123"/>
    </row>
    <row r="188" spans="1:17" x14ac:dyDescent="0.25">
      <c r="A188" s="39" t="s">
        <v>0</v>
      </c>
      <c r="B188" s="3" t="s">
        <v>33</v>
      </c>
      <c r="C188" s="54"/>
      <c r="D188" s="54"/>
      <c r="E188" s="54"/>
      <c r="F188" s="54"/>
      <c r="G188" s="54"/>
      <c r="H188" s="54"/>
      <c r="I188" s="54"/>
      <c r="J188" s="54"/>
      <c r="K188" s="54"/>
      <c r="L188" s="54"/>
      <c r="M188" s="54"/>
      <c r="N188" s="54"/>
      <c r="O188" s="43">
        <f>SUM(C188:N188)</f>
        <v>0</v>
      </c>
      <c r="Q188" s="42" t="str">
        <f>IF(O188&gt;0,IF(B188="","Check", "Okay"),"Okay")</f>
        <v>Okay</v>
      </c>
    </row>
    <row r="189" spans="1:17" x14ac:dyDescent="0.25">
      <c r="A189" s="39" t="s">
        <v>19</v>
      </c>
      <c r="B189" s="37"/>
      <c r="C189" s="54"/>
      <c r="D189" s="54"/>
      <c r="E189" s="54"/>
      <c r="F189" s="54"/>
      <c r="G189" s="54"/>
      <c r="H189" s="54"/>
      <c r="I189" s="54"/>
      <c r="J189" s="54"/>
      <c r="K189" s="54"/>
      <c r="L189" s="54"/>
      <c r="M189" s="54"/>
      <c r="N189" s="54"/>
      <c r="O189" s="43">
        <f t="shared" ref="O189:O208" si="17">SUM(C189:N189)</f>
        <v>0</v>
      </c>
      <c r="Q189" s="42" t="str">
        <f t="shared" ref="Q189:Q208" si="18">IF(O189&gt;0,IF(B189="","Check", "Okay"),"Okay")</f>
        <v>Okay</v>
      </c>
    </row>
    <row r="190" spans="1:17" x14ac:dyDescent="0.25">
      <c r="A190" s="38" t="s">
        <v>20</v>
      </c>
      <c r="B190" s="37"/>
      <c r="C190" s="54"/>
      <c r="D190" s="54"/>
      <c r="E190" s="54"/>
      <c r="F190" s="54"/>
      <c r="G190" s="54"/>
      <c r="H190" s="54"/>
      <c r="I190" s="54"/>
      <c r="J190" s="54"/>
      <c r="K190" s="54"/>
      <c r="L190" s="54"/>
      <c r="M190" s="54"/>
      <c r="N190" s="54"/>
      <c r="O190" s="43">
        <f t="shared" si="17"/>
        <v>0</v>
      </c>
      <c r="Q190" s="42" t="str">
        <f t="shared" si="18"/>
        <v>Okay</v>
      </c>
    </row>
    <row r="191" spans="1:17" x14ac:dyDescent="0.25">
      <c r="A191" s="38" t="s">
        <v>21</v>
      </c>
      <c r="B191" s="37"/>
      <c r="C191" s="54"/>
      <c r="D191" s="54"/>
      <c r="E191" s="54"/>
      <c r="F191" s="54"/>
      <c r="G191" s="54"/>
      <c r="H191" s="54"/>
      <c r="I191" s="54"/>
      <c r="J191" s="54"/>
      <c r="K191" s="54"/>
      <c r="L191" s="54"/>
      <c r="M191" s="54"/>
      <c r="N191" s="54"/>
      <c r="O191" s="43">
        <f t="shared" si="17"/>
        <v>0</v>
      </c>
      <c r="Q191" s="42" t="str">
        <f t="shared" si="18"/>
        <v>Okay</v>
      </c>
    </row>
    <row r="192" spans="1:17" x14ac:dyDescent="0.25">
      <c r="A192" s="38" t="s">
        <v>22</v>
      </c>
      <c r="B192" s="37"/>
      <c r="C192" s="54"/>
      <c r="D192" s="54"/>
      <c r="E192" s="54"/>
      <c r="F192" s="54"/>
      <c r="G192" s="54"/>
      <c r="H192" s="54"/>
      <c r="I192" s="54"/>
      <c r="J192" s="54"/>
      <c r="K192" s="54"/>
      <c r="L192" s="54"/>
      <c r="M192" s="54"/>
      <c r="N192" s="54"/>
      <c r="O192" s="43">
        <f t="shared" si="17"/>
        <v>0</v>
      </c>
      <c r="Q192" s="42" t="str">
        <f t="shared" si="18"/>
        <v>Okay</v>
      </c>
    </row>
    <row r="193" spans="1:17" x14ac:dyDescent="0.25">
      <c r="A193" s="38" t="s">
        <v>23</v>
      </c>
      <c r="B193" s="37"/>
      <c r="C193" s="54"/>
      <c r="D193" s="54"/>
      <c r="E193" s="54"/>
      <c r="F193" s="54"/>
      <c r="G193" s="54"/>
      <c r="H193" s="54"/>
      <c r="I193" s="54"/>
      <c r="J193" s="54"/>
      <c r="K193" s="54"/>
      <c r="L193" s="54"/>
      <c r="M193" s="54"/>
      <c r="N193" s="54"/>
      <c r="O193" s="43">
        <f t="shared" si="17"/>
        <v>0</v>
      </c>
      <c r="Q193" s="42" t="str">
        <f t="shared" si="18"/>
        <v>Okay</v>
      </c>
    </row>
    <row r="194" spans="1:17" x14ac:dyDescent="0.25">
      <c r="A194" s="38" t="s">
        <v>24</v>
      </c>
      <c r="B194" s="37"/>
      <c r="C194" s="54"/>
      <c r="D194" s="54"/>
      <c r="E194" s="54"/>
      <c r="F194" s="54"/>
      <c r="G194" s="54"/>
      <c r="H194" s="54"/>
      <c r="I194" s="54"/>
      <c r="J194" s="54"/>
      <c r="K194" s="54"/>
      <c r="L194" s="54"/>
      <c r="M194" s="54"/>
      <c r="N194" s="54"/>
      <c r="O194" s="43">
        <f t="shared" si="17"/>
        <v>0</v>
      </c>
      <c r="Q194" s="42" t="str">
        <f t="shared" si="18"/>
        <v>Okay</v>
      </c>
    </row>
    <row r="195" spans="1:17" x14ac:dyDescent="0.25">
      <c r="A195" s="38" t="s">
        <v>25</v>
      </c>
      <c r="B195" s="37"/>
      <c r="C195" s="54"/>
      <c r="D195" s="54"/>
      <c r="E195" s="54"/>
      <c r="F195" s="54"/>
      <c r="G195" s="54"/>
      <c r="H195" s="54"/>
      <c r="I195" s="54"/>
      <c r="J195" s="54"/>
      <c r="K195" s="54"/>
      <c r="L195" s="54"/>
      <c r="M195" s="54"/>
      <c r="N195" s="54"/>
      <c r="O195" s="43">
        <f t="shared" si="17"/>
        <v>0</v>
      </c>
      <c r="Q195" s="42" t="str">
        <f t="shared" si="18"/>
        <v>Okay</v>
      </c>
    </row>
    <row r="196" spans="1:17" x14ac:dyDescent="0.25">
      <c r="A196" s="38" t="s">
        <v>26</v>
      </c>
      <c r="B196" s="37"/>
      <c r="C196" s="54"/>
      <c r="D196" s="54"/>
      <c r="E196" s="54"/>
      <c r="F196" s="54"/>
      <c r="G196" s="54"/>
      <c r="H196" s="54"/>
      <c r="I196" s="54"/>
      <c r="J196" s="54"/>
      <c r="K196" s="54"/>
      <c r="L196" s="54"/>
      <c r="M196" s="54"/>
      <c r="N196" s="54"/>
      <c r="O196" s="43">
        <f t="shared" si="17"/>
        <v>0</v>
      </c>
      <c r="Q196" s="42" t="str">
        <f t="shared" si="18"/>
        <v>Okay</v>
      </c>
    </row>
    <row r="197" spans="1:17" x14ac:dyDescent="0.25">
      <c r="A197" s="38" t="s">
        <v>27</v>
      </c>
      <c r="B197" s="37"/>
      <c r="C197" s="54"/>
      <c r="D197" s="54"/>
      <c r="E197" s="54"/>
      <c r="F197" s="54"/>
      <c r="G197" s="54"/>
      <c r="H197" s="54"/>
      <c r="I197" s="54"/>
      <c r="J197" s="54"/>
      <c r="K197" s="54"/>
      <c r="L197" s="54"/>
      <c r="M197" s="54"/>
      <c r="N197" s="54"/>
      <c r="O197" s="43">
        <f t="shared" si="17"/>
        <v>0</v>
      </c>
      <c r="Q197" s="42" t="str">
        <f t="shared" si="18"/>
        <v>Okay</v>
      </c>
    </row>
    <row r="198" spans="1:17" x14ac:dyDescent="0.25">
      <c r="A198" s="38" t="s">
        <v>28</v>
      </c>
      <c r="B198" s="37"/>
      <c r="C198" s="54"/>
      <c r="D198" s="54"/>
      <c r="E198" s="54"/>
      <c r="F198" s="54"/>
      <c r="G198" s="54"/>
      <c r="H198" s="54"/>
      <c r="I198" s="54"/>
      <c r="J198" s="54"/>
      <c r="K198" s="54"/>
      <c r="L198" s="54"/>
      <c r="M198" s="54"/>
      <c r="N198" s="54"/>
      <c r="O198" s="43">
        <f t="shared" si="17"/>
        <v>0</v>
      </c>
      <c r="Q198" s="42" t="str">
        <f t="shared" si="18"/>
        <v>Okay</v>
      </c>
    </row>
    <row r="199" spans="1:17" x14ac:dyDescent="0.25">
      <c r="A199" s="38" t="s">
        <v>29</v>
      </c>
      <c r="B199" s="37"/>
      <c r="C199" s="54"/>
      <c r="D199" s="54"/>
      <c r="E199" s="54"/>
      <c r="F199" s="54"/>
      <c r="G199" s="54"/>
      <c r="H199" s="54"/>
      <c r="I199" s="54"/>
      <c r="J199" s="54"/>
      <c r="K199" s="54"/>
      <c r="L199" s="54"/>
      <c r="M199" s="54"/>
      <c r="N199" s="54"/>
      <c r="O199" s="43">
        <f t="shared" si="17"/>
        <v>0</v>
      </c>
      <c r="Q199" s="42" t="str">
        <f t="shared" si="18"/>
        <v>Okay</v>
      </c>
    </row>
    <row r="200" spans="1:17" x14ac:dyDescent="0.25">
      <c r="A200" s="38" t="s">
        <v>30</v>
      </c>
      <c r="B200" s="37"/>
      <c r="C200" s="54"/>
      <c r="D200" s="54"/>
      <c r="E200" s="54"/>
      <c r="F200" s="54"/>
      <c r="G200" s="54"/>
      <c r="H200" s="54"/>
      <c r="I200" s="54"/>
      <c r="J200" s="54"/>
      <c r="K200" s="54"/>
      <c r="L200" s="54"/>
      <c r="M200" s="54"/>
      <c r="N200" s="54"/>
      <c r="O200" s="43">
        <f t="shared" si="17"/>
        <v>0</v>
      </c>
      <c r="Q200" s="42" t="str">
        <f t="shared" si="18"/>
        <v>Okay</v>
      </c>
    </row>
    <row r="201" spans="1:17" x14ac:dyDescent="0.25">
      <c r="A201" s="38" t="s">
        <v>48</v>
      </c>
      <c r="B201" s="37"/>
      <c r="C201" s="54"/>
      <c r="D201" s="54"/>
      <c r="E201" s="54"/>
      <c r="F201" s="54"/>
      <c r="G201" s="54"/>
      <c r="H201" s="54"/>
      <c r="I201" s="54"/>
      <c r="J201" s="54"/>
      <c r="K201" s="54"/>
      <c r="L201" s="54"/>
      <c r="M201" s="54"/>
      <c r="N201" s="54"/>
      <c r="O201" s="43">
        <f t="shared" si="17"/>
        <v>0</v>
      </c>
      <c r="Q201" s="42" t="str">
        <f t="shared" si="18"/>
        <v>Okay</v>
      </c>
    </row>
    <row r="202" spans="1:17" x14ac:dyDescent="0.25">
      <c r="A202" s="38" t="s">
        <v>17</v>
      </c>
      <c r="B202" s="37"/>
      <c r="C202" s="54"/>
      <c r="D202" s="54"/>
      <c r="E202" s="54"/>
      <c r="F202" s="54"/>
      <c r="G202" s="54"/>
      <c r="H202" s="54"/>
      <c r="I202" s="54"/>
      <c r="J202" s="54"/>
      <c r="K202" s="54"/>
      <c r="L202" s="54"/>
      <c r="M202" s="54"/>
      <c r="N202" s="54"/>
      <c r="O202" s="43">
        <f t="shared" si="17"/>
        <v>0</v>
      </c>
      <c r="Q202" s="42" t="str">
        <f t="shared" si="18"/>
        <v>Okay</v>
      </c>
    </row>
    <row r="203" spans="1:17" x14ac:dyDescent="0.25">
      <c r="A203" s="38" t="s">
        <v>17</v>
      </c>
      <c r="B203" s="37"/>
      <c r="C203" s="54"/>
      <c r="D203" s="54"/>
      <c r="E203" s="54"/>
      <c r="F203" s="54"/>
      <c r="G203" s="54"/>
      <c r="H203" s="54"/>
      <c r="I203" s="54"/>
      <c r="J203" s="54"/>
      <c r="K203" s="54"/>
      <c r="L203" s="54"/>
      <c r="M203" s="54"/>
      <c r="N203" s="54"/>
      <c r="O203" s="43">
        <f t="shared" si="17"/>
        <v>0</v>
      </c>
      <c r="Q203" s="42" t="str">
        <f t="shared" si="18"/>
        <v>Okay</v>
      </c>
    </row>
    <row r="204" spans="1:17" x14ac:dyDescent="0.25">
      <c r="A204" s="38" t="s">
        <v>17</v>
      </c>
      <c r="B204" s="37"/>
      <c r="C204" s="54"/>
      <c r="D204" s="54"/>
      <c r="E204" s="54"/>
      <c r="F204" s="54"/>
      <c r="G204" s="54"/>
      <c r="H204" s="54"/>
      <c r="I204" s="54"/>
      <c r="J204" s="54"/>
      <c r="K204" s="54"/>
      <c r="L204" s="54"/>
      <c r="M204" s="54"/>
      <c r="N204" s="54"/>
      <c r="O204" s="43">
        <f t="shared" si="17"/>
        <v>0</v>
      </c>
      <c r="Q204" s="42" t="str">
        <f t="shared" si="18"/>
        <v>Okay</v>
      </c>
    </row>
    <row r="205" spans="1:17" x14ac:dyDescent="0.25">
      <c r="A205" s="38" t="s">
        <v>17</v>
      </c>
      <c r="B205" s="37"/>
      <c r="C205" s="54"/>
      <c r="D205" s="54"/>
      <c r="E205" s="54"/>
      <c r="F205" s="54"/>
      <c r="G205" s="54"/>
      <c r="H205" s="54"/>
      <c r="I205" s="54"/>
      <c r="J205" s="54"/>
      <c r="K205" s="54"/>
      <c r="L205" s="54"/>
      <c r="M205" s="54"/>
      <c r="N205" s="54"/>
      <c r="O205" s="43">
        <f t="shared" si="17"/>
        <v>0</v>
      </c>
      <c r="Q205" s="42" t="str">
        <f t="shared" si="18"/>
        <v>Okay</v>
      </c>
    </row>
    <row r="206" spans="1:17" x14ac:dyDescent="0.25">
      <c r="A206" s="38" t="s">
        <v>17</v>
      </c>
      <c r="B206" s="37"/>
      <c r="C206" s="54"/>
      <c r="D206" s="54"/>
      <c r="E206" s="54"/>
      <c r="F206" s="54"/>
      <c r="G206" s="54"/>
      <c r="H206" s="54"/>
      <c r="I206" s="54"/>
      <c r="J206" s="54"/>
      <c r="K206" s="54"/>
      <c r="L206" s="54"/>
      <c r="M206" s="54"/>
      <c r="N206" s="54"/>
      <c r="O206" s="43">
        <f t="shared" si="17"/>
        <v>0</v>
      </c>
      <c r="Q206" s="42" t="str">
        <f t="shared" si="18"/>
        <v>Okay</v>
      </c>
    </row>
    <row r="207" spans="1:17" x14ac:dyDescent="0.25">
      <c r="A207" s="38" t="s">
        <v>17</v>
      </c>
      <c r="B207" s="37"/>
      <c r="C207" s="54"/>
      <c r="D207" s="54"/>
      <c r="E207" s="54"/>
      <c r="F207" s="54"/>
      <c r="G207" s="54"/>
      <c r="H207" s="54"/>
      <c r="I207" s="54"/>
      <c r="J207" s="54"/>
      <c r="K207" s="54"/>
      <c r="L207" s="54"/>
      <c r="M207" s="54"/>
      <c r="N207" s="54"/>
      <c r="O207" s="43">
        <f t="shared" si="17"/>
        <v>0</v>
      </c>
      <c r="Q207" s="42" t="str">
        <f t="shared" si="18"/>
        <v>Okay</v>
      </c>
    </row>
    <row r="208" spans="1:17" x14ac:dyDescent="0.25">
      <c r="A208" s="38" t="s">
        <v>17</v>
      </c>
      <c r="B208" s="37"/>
      <c r="C208" s="54"/>
      <c r="D208" s="54"/>
      <c r="E208" s="54"/>
      <c r="F208" s="54"/>
      <c r="G208" s="54"/>
      <c r="H208" s="54"/>
      <c r="I208" s="54"/>
      <c r="J208" s="54"/>
      <c r="K208" s="54"/>
      <c r="L208" s="54"/>
      <c r="M208" s="54"/>
      <c r="N208" s="54"/>
      <c r="O208" s="43">
        <f t="shared" si="17"/>
        <v>0</v>
      </c>
      <c r="Q208" s="42" t="str">
        <f t="shared" si="18"/>
        <v>Okay</v>
      </c>
    </row>
    <row r="209" spans="1:17" s="41" customFormat="1" ht="6" customHeight="1" x14ac:dyDescent="0.25">
      <c r="A209" s="55"/>
      <c r="B209" s="55"/>
      <c r="C209" s="56"/>
      <c r="D209" s="56"/>
      <c r="E209" s="56"/>
      <c r="F209" s="56"/>
      <c r="G209" s="56"/>
      <c r="H209" s="56"/>
      <c r="I209" s="56"/>
      <c r="J209" s="56"/>
      <c r="K209" s="56"/>
      <c r="L209" s="56"/>
      <c r="M209" s="56"/>
      <c r="N209" s="56"/>
      <c r="O209" s="57"/>
      <c r="Q209" s="58"/>
    </row>
    <row r="210" spans="1:17" s="16" customFormat="1" x14ac:dyDescent="0.25">
      <c r="A210" s="123" t="s">
        <v>12</v>
      </c>
      <c r="B210" s="123"/>
      <c r="C210" s="123"/>
      <c r="D210" s="123"/>
      <c r="E210" s="123"/>
      <c r="F210" s="123"/>
      <c r="G210" s="123"/>
      <c r="H210" s="123"/>
      <c r="I210" s="123"/>
      <c r="J210" s="123"/>
      <c r="K210" s="123"/>
      <c r="L210" s="123"/>
      <c r="M210" s="123"/>
      <c r="N210" s="123"/>
      <c r="O210" s="123"/>
    </row>
    <row r="211" spans="1:17" x14ac:dyDescent="0.25">
      <c r="A211" s="39" t="s">
        <v>0</v>
      </c>
      <c r="B211" s="3" t="s">
        <v>33</v>
      </c>
      <c r="C211" s="54"/>
      <c r="D211" s="54"/>
      <c r="E211" s="54"/>
      <c r="F211" s="54"/>
      <c r="G211" s="54"/>
      <c r="H211" s="54"/>
      <c r="I211" s="54"/>
      <c r="J211" s="54"/>
      <c r="K211" s="54"/>
      <c r="L211" s="54"/>
      <c r="M211" s="54"/>
      <c r="N211" s="54"/>
      <c r="O211" s="43">
        <f>SUM(C211:N211)</f>
        <v>0</v>
      </c>
      <c r="Q211" s="42" t="str">
        <f>IF(O211&gt;0,IF(B211="","Check", "Okay"),"Okay")</f>
        <v>Okay</v>
      </c>
    </row>
    <row r="212" spans="1:17" x14ac:dyDescent="0.25">
      <c r="A212" s="39" t="s">
        <v>19</v>
      </c>
      <c r="B212" s="37"/>
      <c r="C212" s="54"/>
      <c r="D212" s="54"/>
      <c r="E212" s="54"/>
      <c r="F212" s="54"/>
      <c r="G212" s="54"/>
      <c r="H212" s="54"/>
      <c r="I212" s="54"/>
      <c r="J212" s="54"/>
      <c r="K212" s="54"/>
      <c r="L212" s="54"/>
      <c r="M212" s="54"/>
      <c r="N212" s="54"/>
      <c r="O212" s="43">
        <f t="shared" ref="O212:O231" si="19">SUM(C212:N212)</f>
        <v>0</v>
      </c>
      <c r="Q212" s="42" t="str">
        <f t="shared" ref="Q212:Q231" si="20">IF(O212&gt;0,IF(B212="","Check", "Okay"),"Okay")</f>
        <v>Okay</v>
      </c>
    </row>
    <row r="213" spans="1:17" x14ac:dyDescent="0.25">
      <c r="A213" s="38" t="s">
        <v>20</v>
      </c>
      <c r="B213" s="37"/>
      <c r="C213" s="54"/>
      <c r="D213" s="54"/>
      <c r="E213" s="54"/>
      <c r="F213" s="54"/>
      <c r="G213" s="54"/>
      <c r="H213" s="54"/>
      <c r="I213" s="54"/>
      <c r="J213" s="54"/>
      <c r="K213" s="54"/>
      <c r="L213" s="54"/>
      <c r="M213" s="54"/>
      <c r="N213" s="54"/>
      <c r="O213" s="43">
        <f t="shared" si="19"/>
        <v>0</v>
      </c>
      <c r="Q213" s="42" t="str">
        <f t="shared" si="20"/>
        <v>Okay</v>
      </c>
    </row>
    <row r="214" spans="1:17" x14ac:dyDescent="0.25">
      <c r="A214" s="38" t="s">
        <v>21</v>
      </c>
      <c r="B214" s="37"/>
      <c r="C214" s="54"/>
      <c r="D214" s="54"/>
      <c r="E214" s="54"/>
      <c r="F214" s="54"/>
      <c r="G214" s="54"/>
      <c r="H214" s="54"/>
      <c r="I214" s="54"/>
      <c r="J214" s="54"/>
      <c r="K214" s="54"/>
      <c r="L214" s="54"/>
      <c r="M214" s="54"/>
      <c r="N214" s="54"/>
      <c r="O214" s="43">
        <f t="shared" si="19"/>
        <v>0</v>
      </c>
      <c r="Q214" s="42" t="str">
        <f t="shared" si="20"/>
        <v>Okay</v>
      </c>
    </row>
    <row r="215" spans="1:17" x14ac:dyDescent="0.25">
      <c r="A215" s="38" t="s">
        <v>22</v>
      </c>
      <c r="B215" s="37"/>
      <c r="C215" s="54"/>
      <c r="D215" s="54"/>
      <c r="E215" s="54"/>
      <c r="F215" s="54"/>
      <c r="G215" s="54"/>
      <c r="H215" s="54"/>
      <c r="I215" s="54"/>
      <c r="J215" s="54"/>
      <c r="K215" s="54"/>
      <c r="L215" s="54"/>
      <c r="M215" s="54"/>
      <c r="N215" s="54"/>
      <c r="O215" s="43">
        <f t="shared" si="19"/>
        <v>0</v>
      </c>
      <c r="Q215" s="42" t="str">
        <f t="shared" si="20"/>
        <v>Okay</v>
      </c>
    </row>
    <row r="216" spans="1:17" x14ac:dyDescent="0.25">
      <c r="A216" s="38" t="s">
        <v>23</v>
      </c>
      <c r="B216" s="37"/>
      <c r="C216" s="54"/>
      <c r="D216" s="54"/>
      <c r="E216" s="54"/>
      <c r="F216" s="54"/>
      <c r="G216" s="54"/>
      <c r="H216" s="54"/>
      <c r="I216" s="54"/>
      <c r="J216" s="54"/>
      <c r="K216" s="54"/>
      <c r="L216" s="54"/>
      <c r="M216" s="54"/>
      <c r="N216" s="54"/>
      <c r="O216" s="43">
        <f t="shared" si="19"/>
        <v>0</v>
      </c>
      <c r="Q216" s="42" t="str">
        <f t="shared" si="20"/>
        <v>Okay</v>
      </c>
    </row>
    <row r="217" spans="1:17" x14ac:dyDescent="0.25">
      <c r="A217" s="38" t="s">
        <v>24</v>
      </c>
      <c r="B217" s="37"/>
      <c r="C217" s="54"/>
      <c r="D217" s="54"/>
      <c r="E217" s="54"/>
      <c r="F217" s="54"/>
      <c r="G217" s="54"/>
      <c r="H217" s="54"/>
      <c r="I217" s="54"/>
      <c r="J217" s="54"/>
      <c r="K217" s="54"/>
      <c r="L217" s="54"/>
      <c r="M217" s="54"/>
      <c r="N217" s="54"/>
      <c r="O217" s="43">
        <f t="shared" si="19"/>
        <v>0</v>
      </c>
      <c r="Q217" s="42" t="str">
        <f t="shared" si="20"/>
        <v>Okay</v>
      </c>
    </row>
    <row r="218" spans="1:17" x14ac:dyDescent="0.25">
      <c r="A218" s="38" t="s">
        <v>25</v>
      </c>
      <c r="B218" s="37"/>
      <c r="C218" s="54"/>
      <c r="D218" s="54"/>
      <c r="E218" s="54"/>
      <c r="F218" s="54"/>
      <c r="G218" s="54"/>
      <c r="H218" s="54"/>
      <c r="I218" s="54"/>
      <c r="J218" s="54"/>
      <c r="K218" s="54"/>
      <c r="L218" s="54"/>
      <c r="M218" s="54"/>
      <c r="N218" s="54"/>
      <c r="O218" s="43">
        <f t="shared" si="19"/>
        <v>0</v>
      </c>
      <c r="Q218" s="42" t="str">
        <f t="shared" si="20"/>
        <v>Okay</v>
      </c>
    </row>
    <row r="219" spans="1:17" x14ac:dyDescent="0.25">
      <c r="A219" s="38" t="s">
        <v>26</v>
      </c>
      <c r="B219" s="37"/>
      <c r="C219" s="54"/>
      <c r="D219" s="54"/>
      <c r="E219" s="54"/>
      <c r="F219" s="54"/>
      <c r="G219" s="54"/>
      <c r="H219" s="54"/>
      <c r="I219" s="54"/>
      <c r="J219" s="54"/>
      <c r="K219" s="54"/>
      <c r="L219" s="54"/>
      <c r="M219" s="54"/>
      <c r="N219" s="54"/>
      <c r="O219" s="43">
        <f t="shared" si="19"/>
        <v>0</v>
      </c>
      <c r="Q219" s="42" t="str">
        <f t="shared" si="20"/>
        <v>Okay</v>
      </c>
    </row>
    <row r="220" spans="1:17" x14ac:dyDescent="0.25">
      <c r="A220" s="38" t="s">
        <v>27</v>
      </c>
      <c r="B220" s="37"/>
      <c r="C220" s="54"/>
      <c r="D220" s="54"/>
      <c r="E220" s="54"/>
      <c r="F220" s="54"/>
      <c r="G220" s="54"/>
      <c r="H220" s="54"/>
      <c r="I220" s="54"/>
      <c r="J220" s="54"/>
      <c r="K220" s="54"/>
      <c r="L220" s="54"/>
      <c r="M220" s="54"/>
      <c r="N220" s="54"/>
      <c r="O220" s="43">
        <f t="shared" si="19"/>
        <v>0</v>
      </c>
      <c r="Q220" s="42" t="str">
        <f t="shared" si="20"/>
        <v>Okay</v>
      </c>
    </row>
    <row r="221" spans="1:17" x14ac:dyDescent="0.25">
      <c r="A221" s="38" t="s">
        <v>28</v>
      </c>
      <c r="B221" s="37"/>
      <c r="C221" s="54"/>
      <c r="D221" s="54"/>
      <c r="E221" s="54"/>
      <c r="F221" s="54"/>
      <c r="G221" s="54"/>
      <c r="H221" s="54"/>
      <c r="I221" s="54"/>
      <c r="J221" s="54"/>
      <c r="K221" s="54"/>
      <c r="L221" s="54"/>
      <c r="M221" s="54"/>
      <c r="N221" s="54"/>
      <c r="O221" s="43">
        <f t="shared" si="19"/>
        <v>0</v>
      </c>
      <c r="Q221" s="42" t="str">
        <f t="shared" si="20"/>
        <v>Okay</v>
      </c>
    </row>
    <row r="222" spans="1:17" x14ac:dyDescent="0.25">
      <c r="A222" s="38" t="s">
        <v>29</v>
      </c>
      <c r="B222" s="37"/>
      <c r="C222" s="54"/>
      <c r="D222" s="54"/>
      <c r="E222" s="54"/>
      <c r="F222" s="54"/>
      <c r="G222" s="54"/>
      <c r="H222" s="54"/>
      <c r="I222" s="54"/>
      <c r="J222" s="54"/>
      <c r="K222" s="54"/>
      <c r="L222" s="54"/>
      <c r="M222" s="54"/>
      <c r="N222" s="54"/>
      <c r="O222" s="43">
        <f t="shared" si="19"/>
        <v>0</v>
      </c>
      <c r="Q222" s="42" t="str">
        <f t="shared" si="20"/>
        <v>Okay</v>
      </c>
    </row>
    <row r="223" spans="1:17" x14ac:dyDescent="0.25">
      <c r="A223" s="38" t="s">
        <v>30</v>
      </c>
      <c r="B223" s="37"/>
      <c r="C223" s="54"/>
      <c r="D223" s="54"/>
      <c r="E223" s="54"/>
      <c r="F223" s="54"/>
      <c r="G223" s="54"/>
      <c r="H223" s="54"/>
      <c r="I223" s="54"/>
      <c r="J223" s="54"/>
      <c r="K223" s="54"/>
      <c r="L223" s="54"/>
      <c r="M223" s="54"/>
      <c r="N223" s="54"/>
      <c r="O223" s="43">
        <f t="shared" si="19"/>
        <v>0</v>
      </c>
      <c r="Q223" s="42" t="str">
        <f t="shared" si="20"/>
        <v>Okay</v>
      </c>
    </row>
    <row r="224" spans="1:17" x14ac:dyDescent="0.25">
      <c r="A224" s="38" t="s">
        <v>48</v>
      </c>
      <c r="B224" s="37"/>
      <c r="C224" s="54"/>
      <c r="D224" s="54"/>
      <c r="E224" s="54"/>
      <c r="F224" s="54"/>
      <c r="G224" s="54"/>
      <c r="H224" s="54"/>
      <c r="I224" s="54"/>
      <c r="J224" s="54"/>
      <c r="K224" s="54"/>
      <c r="L224" s="54"/>
      <c r="M224" s="54"/>
      <c r="N224" s="54"/>
      <c r="O224" s="43">
        <f t="shared" si="19"/>
        <v>0</v>
      </c>
      <c r="Q224" s="42" t="str">
        <f t="shared" si="20"/>
        <v>Okay</v>
      </c>
    </row>
    <row r="225" spans="1:17" x14ac:dyDescent="0.25">
      <c r="A225" s="38" t="s">
        <v>17</v>
      </c>
      <c r="B225" s="37"/>
      <c r="C225" s="54"/>
      <c r="D225" s="54"/>
      <c r="E225" s="54"/>
      <c r="F225" s="54"/>
      <c r="G225" s="54"/>
      <c r="H225" s="54"/>
      <c r="I225" s="54"/>
      <c r="J225" s="54"/>
      <c r="K225" s="54"/>
      <c r="L225" s="54"/>
      <c r="M225" s="54"/>
      <c r="N225" s="54"/>
      <c r="O225" s="43">
        <f t="shared" si="19"/>
        <v>0</v>
      </c>
      <c r="Q225" s="42" t="str">
        <f t="shared" si="20"/>
        <v>Okay</v>
      </c>
    </row>
    <row r="226" spans="1:17" x14ac:dyDescent="0.25">
      <c r="A226" s="38" t="s">
        <v>17</v>
      </c>
      <c r="B226" s="37"/>
      <c r="C226" s="54"/>
      <c r="D226" s="54"/>
      <c r="E226" s="54"/>
      <c r="F226" s="54"/>
      <c r="G226" s="54"/>
      <c r="H226" s="54"/>
      <c r="I226" s="54"/>
      <c r="J226" s="54"/>
      <c r="K226" s="54"/>
      <c r="L226" s="54"/>
      <c r="M226" s="54"/>
      <c r="N226" s="54"/>
      <c r="O226" s="43">
        <f t="shared" si="19"/>
        <v>0</v>
      </c>
      <c r="Q226" s="42" t="str">
        <f t="shared" si="20"/>
        <v>Okay</v>
      </c>
    </row>
    <row r="227" spans="1:17" x14ac:dyDescent="0.25">
      <c r="A227" s="38" t="s">
        <v>17</v>
      </c>
      <c r="B227" s="37"/>
      <c r="C227" s="54"/>
      <c r="D227" s="54"/>
      <c r="E227" s="54"/>
      <c r="F227" s="54"/>
      <c r="G227" s="54"/>
      <c r="H227" s="54"/>
      <c r="I227" s="54"/>
      <c r="J227" s="54"/>
      <c r="K227" s="54"/>
      <c r="L227" s="54"/>
      <c r="M227" s="54"/>
      <c r="N227" s="54"/>
      <c r="O227" s="43">
        <f t="shared" si="19"/>
        <v>0</v>
      </c>
      <c r="Q227" s="42" t="str">
        <f t="shared" si="20"/>
        <v>Okay</v>
      </c>
    </row>
    <row r="228" spans="1:17" x14ac:dyDescent="0.25">
      <c r="A228" s="38" t="s">
        <v>17</v>
      </c>
      <c r="B228" s="37"/>
      <c r="C228" s="54"/>
      <c r="D228" s="54"/>
      <c r="E228" s="54"/>
      <c r="F228" s="54"/>
      <c r="G228" s="54"/>
      <c r="H228" s="54"/>
      <c r="I228" s="54"/>
      <c r="J228" s="54"/>
      <c r="K228" s="54"/>
      <c r="L228" s="54"/>
      <c r="M228" s="54"/>
      <c r="N228" s="54"/>
      <c r="O228" s="43">
        <f t="shared" si="19"/>
        <v>0</v>
      </c>
      <c r="Q228" s="42" t="str">
        <f t="shared" si="20"/>
        <v>Okay</v>
      </c>
    </row>
    <row r="229" spans="1:17" x14ac:dyDescent="0.25">
      <c r="A229" s="38" t="s">
        <v>17</v>
      </c>
      <c r="B229" s="37"/>
      <c r="C229" s="54"/>
      <c r="D229" s="54"/>
      <c r="E229" s="54"/>
      <c r="F229" s="54"/>
      <c r="G229" s="54"/>
      <c r="H229" s="54"/>
      <c r="I229" s="54"/>
      <c r="J229" s="54"/>
      <c r="K229" s="54"/>
      <c r="L229" s="54"/>
      <c r="M229" s="54"/>
      <c r="N229" s="54"/>
      <c r="O229" s="43">
        <f t="shared" si="19"/>
        <v>0</v>
      </c>
      <c r="Q229" s="42" t="str">
        <f t="shared" si="20"/>
        <v>Okay</v>
      </c>
    </row>
    <row r="230" spans="1:17" x14ac:dyDescent="0.25">
      <c r="A230" s="38" t="s">
        <v>17</v>
      </c>
      <c r="B230" s="37"/>
      <c r="C230" s="54"/>
      <c r="D230" s="54"/>
      <c r="E230" s="54"/>
      <c r="F230" s="54"/>
      <c r="G230" s="54"/>
      <c r="H230" s="54"/>
      <c r="I230" s="54"/>
      <c r="J230" s="54"/>
      <c r="K230" s="54"/>
      <c r="L230" s="54"/>
      <c r="M230" s="54"/>
      <c r="N230" s="54"/>
      <c r="O230" s="43">
        <f t="shared" si="19"/>
        <v>0</v>
      </c>
      <c r="Q230" s="42" t="str">
        <f t="shared" si="20"/>
        <v>Okay</v>
      </c>
    </row>
    <row r="231" spans="1:17" x14ac:dyDescent="0.25">
      <c r="A231" s="38" t="s">
        <v>17</v>
      </c>
      <c r="B231" s="37"/>
      <c r="C231" s="54"/>
      <c r="D231" s="54"/>
      <c r="E231" s="54"/>
      <c r="F231" s="54"/>
      <c r="G231" s="54"/>
      <c r="H231" s="54"/>
      <c r="I231" s="54"/>
      <c r="J231" s="54"/>
      <c r="K231" s="54"/>
      <c r="L231" s="54"/>
      <c r="M231" s="54"/>
      <c r="N231" s="54"/>
      <c r="O231" s="43">
        <f t="shared" si="19"/>
        <v>0</v>
      </c>
      <c r="Q231" s="42" t="str">
        <f t="shared" si="20"/>
        <v>Okay</v>
      </c>
    </row>
    <row r="232" spans="1:17" s="41" customFormat="1" ht="6" customHeight="1" x14ac:dyDescent="0.25">
      <c r="A232" s="55"/>
      <c r="B232" s="55"/>
      <c r="C232" s="56"/>
      <c r="D232" s="56"/>
      <c r="E232" s="56"/>
      <c r="F232" s="56"/>
      <c r="G232" s="56"/>
      <c r="H232" s="56"/>
      <c r="I232" s="56"/>
      <c r="J232" s="56"/>
      <c r="K232" s="56"/>
      <c r="L232" s="56"/>
      <c r="M232" s="56"/>
      <c r="N232" s="56"/>
      <c r="O232" s="57"/>
      <c r="Q232" s="58"/>
    </row>
    <row r="233" spans="1:17" s="16" customFormat="1" x14ac:dyDescent="0.25">
      <c r="A233" s="123" t="s">
        <v>87</v>
      </c>
      <c r="B233" s="123"/>
      <c r="C233" s="123"/>
      <c r="D233" s="123"/>
      <c r="E233" s="123"/>
      <c r="F233" s="123"/>
      <c r="G233" s="123"/>
      <c r="H233" s="123"/>
      <c r="I233" s="123"/>
      <c r="J233" s="123"/>
      <c r="K233" s="123"/>
      <c r="L233" s="123"/>
      <c r="M233" s="123"/>
      <c r="N233" s="123"/>
      <c r="O233" s="123"/>
    </row>
    <row r="234" spans="1:17" x14ac:dyDescent="0.25">
      <c r="A234" s="39" t="s">
        <v>0</v>
      </c>
      <c r="B234" s="3" t="s">
        <v>33</v>
      </c>
      <c r="C234" s="54"/>
      <c r="D234" s="54"/>
      <c r="E234" s="54"/>
      <c r="F234" s="54"/>
      <c r="G234" s="54"/>
      <c r="H234" s="54"/>
      <c r="I234" s="54"/>
      <c r="J234" s="54"/>
      <c r="K234" s="54"/>
      <c r="L234" s="54"/>
      <c r="M234" s="54"/>
      <c r="N234" s="54"/>
      <c r="O234" s="43">
        <f>SUM(C234:N234)</f>
        <v>0</v>
      </c>
      <c r="Q234" s="42" t="str">
        <f>IF(O234&gt;0,IF(B234="","Check", "Okay"),"Okay")</f>
        <v>Okay</v>
      </c>
    </row>
    <row r="235" spans="1:17" x14ac:dyDescent="0.25">
      <c r="A235" s="39" t="s">
        <v>19</v>
      </c>
      <c r="B235" s="37"/>
      <c r="C235" s="54"/>
      <c r="D235" s="54"/>
      <c r="E235" s="54"/>
      <c r="F235" s="54"/>
      <c r="G235" s="54"/>
      <c r="H235" s="54"/>
      <c r="I235" s="54"/>
      <c r="J235" s="54"/>
      <c r="K235" s="54"/>
      <c r="L235" s="54"/>
      <c r="M235" s="54"/>
      <c r="N235" s="54"/>
      <c r="O235" s="43">
        <f t="shared" ref="O235:O254" si="21">SUM(C235:N235)</f>
        <v>0</v>
      </c>
      <c r="Q235" s="42" t="str">
        <f t="shared" ref="Q235:Q254" si="22">IF(O235&gt;0,IF(B235="","Check", "Okay"),"Okay")</f>
        <v>Okay</v>
      </c>
    </row>
    <row r="236" spans="1:17" x14ac:dyDescent="0.25">
      <c r="A236" s="38" t="s">
        <v>20</v>
      </c>
      <c r="B236" s="37"/>
      <c r="C236" s="54"/>
      <c r="D236" s="54"/>
      <c r="E236" s="54"/>
      <c r="F236" s="54"/>
      <c r="G236" s="54"/>
      <c r="H236" s="54"/>
      <c r="I236" s="54"/>
      <c r="J236" s="54"/>
      <c r="K236" s="54"/>
      <c r="L236" s="54"/>
      <c r="M236" s="54"/>
      <c r="N236" s="54"/>
      <c r="O236" s="43">
        <f t="shared" si="21"/>
        <v>0</v>
      </c>
      <c r="Q236" s="42" t="str">
        <f t="shared" si="22"/>
        <v>Okay</v>
      </c>
    </row>
    <row r="237" spans="1:17" x14ac:dyDescent="0.25">
      <c r="A237" s="38" t="s">
        <v>21</v>
      </c>
      <c r="B237" s="37"/>
      <c r="C237" s="54"/>
      <c r="D237" s="54"/>
      <c r="E237" s="54"/>
      <c r="F237" s="54"/>
      <c r="G237" s="54"/>
      <c r="H237" s="54"/>
      <c r="I237" s="54"/>
      <c r="J237" s="54"/>
      <c r="K237" s="54"/>
      <c r="L237" s="54"/>
      <c r="M237" s="54"/>
      <c r="N237" s="54"/>
      <c r="O237" s="43">
        <f t="shared" si="21"/>
        <v>0</v>
      </c>
      <c r="Q237" s="42" t="str">
        <f t="shared" si="22"/>
        <v>Okay</v>
      </c>
    </row>
    <row r="238" spans="1:17" x14ac:dyDescent="0.25">
      <c r="A238" s="38" t="s">
        <v>22</v>
      </c>
      <c r="B238" s="37"/>
      <c r="C238" s="54"/>
      <c r="D238" s="54"/>
      <c r="E238" s="54"/>
      <c r="F238" s="54"/>
      <c r="G238" s="54"/>
      <c r="H238" s="54"/>
      <c r="I238" s="54"/>
      <c r="J238" s="54"/>
      <c r="K238" s="54"/>
      <c r="L238" s="54"/>
      <c r="M238" s="54"/>
      <c r="N238" s="54"/>
      <c r="O238" s="43">
        <f t="shared" si="21"/>
        <v>0</v>
      </c>
      <c r="Q238" s="42" t="str">
        <f t="shared" si="22"/>
        <v>Okay</v>
      </c>
    </row>
    <row r="239" spans="1:17" x14ac:dyDescent="0.25">
      <c r="A239" s="38" t="s">
        <v>23</v>
      </c>
      <c r="B239" s="37"/>
      <c r="C239" s="54"/>
      <c r="D239" s="54"/>
      <c r="E239" s="54"/>
      <c r="F239" s="54"/>
      <c r="G239" s="54"/>
      <c r="H239" s="54"/>
      <c r="I239" s="54"/>
      <c r="J239" s="54"/>
      <c r="K239" s="54"/>
      <c r="L239" s="54"/>
      <c r="M239" s="54"/>
      <c r="N239" s="54"/>
      <c r="O239" s="43">
        <f t="shared" si="21"/>
        <v>0</v>
      </c>
      <c r="Q239" s="42" t="str">
        <f t="shared" si="22"/>
        <v>Okay</v>
      </c>
    </row>
    <row r="240" spans="1:17" x14ac:dyDescent="0.25">
      <c r="A240" s="38" t="s">
        <v>24</v>
      </c>
      <c r="B240" s="37"/>
      <c r="C240" s="54"/>
      <c r="D240" s="54"/>
      <c r="E240" s="54"/>
      <c r="F240" s="54"/>
      <c r="G240" s="54"/>
      <c r="H240" s="54"/>
      <c r="I240" s="54"/>
      <c r="J240" s="54"/>
      <c r="K240" s="54"/>
      <c r="L240" s="54"/>
      <c r="M240" s="54"/>
      <c r="N240" s="54"/>
      <c r="O240" s="43">
        <f t="shared" si="21"/>
        <v>0</v>
      </c>
      <c r="Q240" s="42" t="str">
        <f t="shared" si="22"/>
        <v>Okay</v>
      </c>
    </row>
    <row r="241" spans="1:17" x14ac:dyDescent="0.25">
      <c r="A241" s="38" t="s">
        <v>25</v>
      </c>
      <c r="B241" s="37"/>
      <c r="C241" s="54"/>
      <c r="D241" s="54"/>
      <c r="E241" s="54"/>
      <c r="F241" s="54"/>
      <c r="G241" s="54"/>
      <c r="H241" s="54"/>
      <c r="I241" s="54"/>
      <c r="J241" s="54"/>
      <c r="K241" s="54"/>
      <c r="L241" s="54"/>
      <c r="M241" s="54"/>
      <c r="N241" s="54"/>
      <c r="O241" s="43">
        <f t="shared" si="21"/>
        <v>0</v>
      </c>
      <c r="Q241" s="42" t="str">
        <f t="shared" si="22"/>
        <v>Okay</v>
      </c>
    </row>
    <row r="242" spans="1:17" x14ac:dyDescent="0.25">
      <c r="A242" s="38" t="s">
        <v>26</v>
      </c>
      <c r="B242" s="37"/>
      <c r="C242" s="54"/>
      <c r="D242" s="54"/>
      <c r="E242" s="54"/>
      <c r="F242" s="54"/>
      <c r="G242" s="54"/>
      <c r="H242" s="54"/>
      <c r="I242" s="54"/>
      <c r="J242" s="54"/>
      <c r="K242" s="54"/>
      <c r="L242" s="54"/>
      <c r="M242" s="54"/>
      <c r="N242" s="54"/>
      <c r="O242" s="43">
        <f t="shared" si="21"/>
        <v>0</v>
      </c>
      <c r="Q242" s="42" t="str">
        <f t="shared" si="22"/>
        <v>Okay</v>
      </c>
    </row>
    <row r="243" spans="1:17" x14ac:dyDescent="0.25">
      <c r="A243" s="38" t="s">
        <v>27</v>
      </c>
      <c r="B243" s="37"/>
      <c r="C243" s="54"/>
      <c r="D243" s="54"/>
      <c r="E243" s="54"/>
      <c r="F243" s="54"/>
      <c r="G243" s="54"/>
      <c r="H243" s="54"/>
      <c r="I243" s="54"/>
      <c r="J243" s="54"/>
      <c r="K243" s="54"/>
      <c r="L243" s="54"/>
      <c r="M243" s="54"/>
      <c r="N243" s="54"/>
      <c r="O243" s="43">
        <f t="shared" si="21"/>
        <v>0</v>
      </c>
      <c r="Q243" s="42" t="str">
        <f t="shared" si="22"/>
        <v>Okay</v>
      </c>
    </row>
    <row r="244" spans="1:17" x14ac:dyDescent="0.25">
      <c r="A244" s="38" t="s">
        <v>28</v>
      </c>
      <c r="B244" s="37"/>
      <c r="C244" s="54"/>
      <c r="D244" s="54"/>
      <c r="E244" s="54"/>
      <c r="F244" s="54"/>
      <c r="G244" s="54"/>
      <c r="H244" s="54"/>
      <c r="I244" s="54"/>
      <c r="J244" s="54"/>
      <c r="K244" s="54"/>
      <c r="L244" s="54"/>
      <c r="M244" s="54"/>
      <c r="N244" s="54"/>
      <c r="O244" s="43">
        <f t="shared" si="21"/>
        <v>0</v>
      </c>
      <c r="Q244" s="42" t="str">
        <f t="shared" si="22"/>
        <v>Okay</v>
      </c>
    </row>
    <row r="245" spans="1:17" x14ac:dyDescent="0.25">
      <c r="A245" s="38" t="s">
        <v>29</v>
      </c>
      <c r="B245" s="37"/>
      <c r="C245" s="54"/>
      <c r="D245" s="54"/>
      <c r="E245" s="54"/>
      <c r="F245" s="54"/>
      <c r="G245" s="54"/>
      <c r="H245" s="54"/>
      <c r="I245" s="54"/>
      <c r="J245" s="54"/>
      <c r="K245" s="54"/>
      <c r="L245" s="54"/>
      <c r="M245" s="54"/>
      <c r="N245" s="54"/>
      <c r="O245" s="43">
        <f t="shared" si="21"/>
        <v>0</v>
      </c>
      <c r="Q245" s="42" t="str">
        <f t="shared" si="22"/>
        <v>Okay</v>
      </c>
    </row>
    <row r="246" spans="1:17" x14ac:dyDescent="0.25">
      <c r="A246" s="38" t="s">
        <v>30</v>
      </c>
      <c r="B246" s="37"/>
      <c r="C246" s="54"/>
      <c r="D246" s="54"/>
      <c r="E246" s="54"/>
      <c r="F246" s="54"/>
      <c r="G246" s="54"/>
      <c r="H246" s="54"/>
      <c r="I246" s="54"/>
      <c r="J246" s="54"/>
      <c r="K246" s="54"/>
      <c r="L246" s="54"/>
      <c r="M246" s="54"/>
      <c r="N246" s="54"/>
      <c r="O246" s="43">
        <f t="shared" si="21"/>
        <v>0</v>
      </c>
      <c r="Q246" s="42" t="str">
        <f t="shared" si="22"/>
        <v>Okay</v>
      </c>
    </row>
    <row r="247" spans="1:17" x14ac:dyDescent="0.25">
      <c r="A247" s="38" t="s">
        <v>48</v>
      </c>
      <c r="B247" s="37"/>
      <c r="C247" s="54"/>
      <c r="D247" s="54"/>
      <c r="E247" s="54"/>
      <c r="F247" s="54"/>
      <c r="G247" s="54"/>
      <c r="H247" s="54"/>
      <c r="I247" s="54"/>
      <c r="J247" s="54"/>
      <c r="K247" s="54"/>
      <c r="L247" s="54"/>
      <c r="M247" s="54"/>
      <c r="N247" s="54"/>
      <c r="O247" s="43">
        <f t="shared" si="21"/>
        <v>0</v>
      </c>
      <c r="Q247" s="42" t="str">
        <f t="shared" si="22"/>
        <v>Okay</v>
      </c>
    </row>
    <row r="248" spans="1:17" x14ac:dyDescent="0.25">
      <c r="A248" s="38" t="s">
        <v>17</v>
      </c>
      <c r="B248" s="37"/>
      <c r="C248" s="54"/>
      <c r="D248" s="54"/>
      <c r="E248" s="54"/>
      <c r="F248" s="54"/>
      <c r="G248" s="54"/>
      <c r="H248" s="54"/>
      <c r="I248" s="54"/>
      <c r="J248" s="54"/>
      <c r="K248" s="54"/>
      <c r="L248" s="54"/>
      <c r="M248" s="54"/>
      <c r="N248" s="54"/>
      <c r="O248" s="43">
        <f t="shared" si="21"/>
        <v>0</v>
      </c>
      <c r="Q248" s="42" t="str">
        <f t="shared" si="22"/>
        <v>Okay</v>
      </c>
    </row>
    <row r="249" spans="1:17" x14ac:dyDescent="0.25">
      <c r="A249" s="38" t="s">
        <v>17</v>
      </c>
      <c r="B249" s="37"/>
      <c r="C249" s="54"/>
      <c r="D249" s="54"/>
      <c r="E249" s="54"/>
      <c r="F249" s="54"/>
      <c r="G249" s="54"/>
      <c r="H249" s="54"/>
      <c r="I249" s="54"/>
      <c r="J249" s="54"/>
      <c r="K249" s="54"/>
      <c r="L249" s="54"/>
      <c r="M249" s="54"/>
      <c r="N249" s="54"/>
      <c r="O249" s="43">
        <f t="shared" si="21"/>
        <v>0</v>
      </c>
      <c r="Q249" s="42" t="str">
        <f t="shared" si="22"/>
        <v>Okay</v>
      </c>
    </row>
    <row r="250" spans="1:17" x14ac:dyDescent="0.25">
      <c r="A250" s="38" t="s">
        <v>17</v>
      </c>
      <c r="B250" s="37"/>
      <c r="C250" s="54"/>
      <c r="D250" s="54"/>
      <c r="E250" s="54"/>
      <c r="F250" s="54"/>
      <c r="G250" s="54"/>
      <c r="H250" s="54"/>
      <c r="I250" s="54"/>
      <c r="J250" s="54"/>
      <c r="K250" s="54"/>
      <c r="L250" s="54"/>
      <c r="M250" s="54"/>
      <c r="N250" s="54"/>
      <c r="O250" s="43">
        <f t="shared" si="21"/>
        <v>0</v>
      </c>
      <c r="Q250" s="42" t="str">
        <f t="shared" si="22"/>
        <v>Okay</v>
      </c>
    </row>
    <row r="251" spans="1:17" x14ac:dyDescent="0.25">
      <c r="A251" s="38" t="s">
        <v>17</v>
      </c>
      <c r="B251" s="37"/>
      <c r="C251" s="54"/>
      <c r="D251" s="54"/>
      <c r="E251" s="54"/>
      <c r="F251" s="54"/>
      <c r="G251" s="54"/>
      <c r="H251" s="54"/>
      <c r="I251" s="54"/>
      <c r="J251" s="54"/>
      <c r="K251" s="54"/>
      <c r="L251" s="54"/>
      <c r="M251" s="54"/>
      <c r="N251" s="54"/>
      <c r="O251" s="43">
        <f t="shared" si="21"/>
        <v>0</v>
      </c>
      <c r="Q251" s="42" t="str">
        <f t="shared" si="22"/>
        <v>Okay</v>
      </c>
    </row>
    <row r="252" spans="1:17" x14ac:dyDescent="0.25">
      <c r="A252" s="38" t="s">
        <v>17</v>
      </c>
      <c r="B252" s="37"/>
      <c r="C252" s="54"/>
      <c r="D252" s="54"/>
      <c r="E252" s="54"/>
      <c r="F252" s="54"/>
      <c r="G252" s="54"/>
      <c r="H252" s="54"/>
      <c r="I252" s="54"/>
      <c r="J252" s="54"/>
      <c r="K252" s="54"/>
      <c r="L252" s="54"/>
      <c r="M252" s="54"/>
      <c r="N252" s="54"/>
      <c r="O252" s="43">
        <f t="shared" si="21"/>
        <v>0</v>
      </c>
      <c r="Q252" s="42" t="str">
        <f t="shared" si="22"/>
        <v>Okay</v>
      </c>
    </row>
    <row r="253" spans="1:17" x14ac:dyDescent="0.25">
      <c r="A253" s="38" t="s">
        <v>17</v>
      </c>
      <c r="B253" s="37"/>
      <c r="C253" s="54"/>
      <c r="D253" s="54"/>
      <c r="E253" s="54"/>
      <c r="F253" s="54"/>
      <c r="G253" s="54"/>
      <c r="H253" s="54"/>
      <c r="I253" s="54"/>
      <c r="J253" s="54"/>
      <c r="K253" s="54"/>
      <c r="L253" s="54"/>
      <c r="M253" s="54"/>
      <c r="N253" s="54"/>
      <c r="O253" s="43">
        <f t="shared" si="21"/>
        <v>0</v>
      </c>
      <c r="Q253" s="42" t="str">
        <f t="shared" si="22"/>
        <v>Okay</v>
      </c>
    </row>
    <row r="254" spans="1:17" x14ac:dyDescent="0.25">
      <c r="A254" s="38" t="s">
        <v>17</v>
      </c>
      <c r="B254" s="37"/>
      <c r="C254" s="54"/>
      <c r="D254" s="54"/>
      <c r="E254" s="54"/>
      <c r="F254" s="54"/>
      <c r="G254" s="54"/>
      <c r="H254" s="54"/>
      <c r="I254" s="54"/>
      <c r="J254" s="54"/>
      <c r="K254" s="54"/>
      <c r="L254" s="54"/>
      <c r="M254" s="54"/>
      <c r="N254" s="54"/>
      <c r="O254" s="43">
        <f t="shared" si="21"/>
        <v>0</v>
      </c>
      <c r="Q254" s="42" t="str">
        <f t="shared" si="22"/>
        <v>Okay</v>
      </c>
    </row>
    <row r="255" spans="1:17" ht="9" customHeight="1" x14ac:dyDescent="0.25"/>
    <row r="256" spans="1:17" s="42" customFormat="1" x14ac:dyDescent="0.25">
      <c r="A256" s="42" t="s">
        <v>54</v>
      </c>
      <c r="Q256" s="44" t="s">
        <v>55</v>
      </c>
    </row>
    <row r="257" spans="1:17" x14ac:dyDescent="0.25">
      <c r="A257" s="49" t="s">
        <v>51</v>
      </c>
      <c r="B257" s="49" t="s">
        <v>33</v>
      </c>
      <c r="C257" s="50">
        <f t="shared" ref="C257:O257" si="23">SUMIF($A$4:$A$254,"CIP Costs",C$4:C$254)</f>
        <v>0</v>
      </c>
      <c r="D257" s="50">
        <f t="shared" si="23"/>
        <v>0</v>
      </c>
      <c r="E257" s="50">
        <f t="shared" si="23"/>
        <v>0</v>
      </c>
      <c r="F257" s="50">
        <f t="shared" si="23"/>
        <v>0</v>
      </c>
      <c r="G257" s="50">
        <f t="shared" si="23"/>
        <v>0</v>
      </c>
      <c r="H257" s="50">
        <f t="shared" si="23"/>
        <v>0</v>
      </c>
      <c r="I257" s="50">
        <f t="shared" si="23"/>
        <v>0</v>
      </c>
      <c r="J257" s="50">
        <f t="shared" si="23"/>
        <v>0</v>
      </c>
      <c r="K257" s="50">
        <f t="shared" si="23"/>
        <v>0</v>
      </c>
      <c r="L257" s="50">
        <f t="shared" si="23"/>
        <v>0</v>
      </c>
      <c r="M257" s="50">
        <f t="shared" si="23"/>
        <v>0</v>
      </c>
      <c r="N257" s="50">
        <f t="shared" si="23"/>
        <v>0</v>
      </c>
      <c r="O257" s="50">
        <f t="shared" si="23"/>
        <v>0</v>
      </c>
      <c r="P257" s="51">
        <f>SUM(C257:N257)</f>
        <v>0</v>
      </c>
      <c r="Q257" s="45" t="str">
        <f>IF(O257=P257,"Okay","Check")</f>
        <v>Okay</v>
      </c>
    </row>
    <row r="258" spans="1:17" x14ac:dyDescent="0.25">
      <c r="A258" s="49" t="s">
        <v>52</v>
      </c>
      <c r="B258" s="49" t="s">
        <v>13</v>
      </c>
      <c r="C258" s="83">
        <f t="shared" ref="C258:O258" si="24">IFERROR(C257/Loc_USD,0)</f>
        <v>0</v>
      </c>
      <c r="D258" s="83">
        <f t="shared" si="24"/>
        <v>0</v>
      </c>
      <c r="E258" s="83">
        <f t="shared" si="24"/>
        <v>0</v>
      </c>
      <c r="F258" s="83">
        <f t="shared" si="24"/>
        <v>0</v>
      </c>
      <c r="G258" s="83">
        <f t="shared" si="24"/>
        <v>0</v>
      </c>
      <c r="H258" s="83">
        <f t="shared" si="24"/>
        <v>0</v>
      </c>
      <c r="I258" s="83">
        <f t="shared" si="24"/>
        <v>0</v>
      </c>
      <c r="J258" s="83">
        <f t="shared" si="24"/>
        <v>0</v>
      </c>
      <c r="K258" s="83">
        <f t="shared" si="24"/>
        <v>0</v>
      </c>
      <c r="L258" s="83">
        <f t="shared" si="24"/>
        <v>0</v>
      </c>
      <c r="M258" s="83">
        <f t="shared" si="24"/>
        <v>0</v>
      </c>
      <c r="N258" s="83">
        <f t="shared" si="24"/>
        <v>0</v>
      </c>
      <c r="O258" s="83">
        <f t="shared" si="24"/>
        <v>0</v>
      </c>
      <c r="P258" s="51">
        <f t="shared" ref="P258:P259" si="25">SUM(C258:N258)</f>
        <v>0</v>
      </c>
      <c r="Q258" s="45" t="str">
        <f t="shared" ref="Q258:Q259" si="26">IF(O258=P258,"Okay","Check")</f>
        <v>Okay</v>
      </c>
    </row>
    <row r="259" spans="1:17" x14ac:dyDescent="0.25">
      <c r="A259" s="49" t="s">
        <v>53</v>
      </c>
      <c r="B259" s="49" t="s">
        <v>43</v>
      </c>
      <c r="C259" s="78">
        <f t="shared" ref="C259:O259" si="27">IFERROR(C257/Loc_Euro,0)</f>
        <v>0</v>
      </c>
      <c r="D259" s="78">
        <f t="shared" si="27"/>
        <v>0</v>
      </c>
      <c r="E259" s="78">
        <f t="shared" si="27"/>
        <v>0</v>
      </c>
      <c r="F259" s="78">
        <f t="shared" si="27"/>
        <v>0</v>
      </c>
      <c r="G259" s="78">
        <f t="shared" si="27"/>
        <v>0</v>
      </c>
      <c r="H259" s="78">
        <f t="shared" si="27"/>
        <v>0</v>
      </c>
      <c r="I259" s="78">
        <f t="shared" si="27"/>
        <v>0</v>
      </c>
      <c r="J259" s="78">
        <f t="shared" si="27"/>
        <v>0</v>
      </c>
      <c r="K259" s="78">
        <f t="shared" si="27"/>
        <v>0</v>
      </c>
      <c r="L259" s="78">
        <f t="shared" si="27"/>
        <v>0</v>
      </c>
      <c r="M259" s="78">
        <f t="shared" si="27"/>
        <v>0</v>
      </c>
      <c r="N259" s="78">
        <f t="shared" si="27"/>
        <v>0</v>
      </c>
      <c r="O259" s="78">
        <f t="shared" si="27"/>
        <v>0</v>
      </c>
      <c r="P259" s="51">
        <f t="shared" si="25"/>
        <v>0</v>
      </c>
      <c r="Q259" s="45" t="str">
        <f t="shared" si="26"/>
        <v>Okay</v>
      </c>
    </row>
    <row r="261" spans="1:17" x14ac:dyDescent="0.25">
      <c r="A261" s="42" t="s">
        <v>56</v>
      </c>
      <c r="B261" s="42"/>
      <c r="C261" s="42"/>
      <c r="D261" s="42"/>
      <c r="E261" s="42"/>
      <c r="F261" s="42"/>
      <c r="G261" s="42"/>
      <c r="H261" s="42"/>
      <c r="I261" s="42"/>
      <c r="J261" s="42"/>
      <c r="K261" s="42"/>
      <c r="L261" s="42"/>
      <c r="M261" s="42"/>
      <c r="N261" s="42"/>
      <c r="O261" s="42"/>
      <c r="P261" s="42"/>
      <c r="Q261" s="44"/>
    </row>
    <row r="262" spans="1:17" x14ac:dyDescent="0.25">
      <c r="A262" s="52" t="s">
        <v>57</v>
      </c>
      <c r="B262" s="52" t="s">
        <v>33</v>
      </c>
      <c r="C262" s="53">
        <f t="shared" ref="C262:O262" si="28">SUMIFS(C$4:C$254,$B$4:$B$254,$B262)-C257</f>
        <v>0</v>
      </c>
      <c r="D262" s="53">
        <f t="shared" si="28"/>
        <v>0</v>
      </c>
      <c r="E262" s="53">
        <f t="shared" si="28"/>
        <v>0</v>
      </c>
      <c r="F262" s="53">
        <f t="shared" si="28"/>
        <v>0</v>
      </c>
      <c r="G262" s="53">
        <f t="shared" si="28"/>
        <v>0</v>
      </c>
      <c r="H262" s="53">
        <f t="shared" si="28"/>
        <v>0</v>
      </c>
      <c r="I262" s="53">
        <f t="shared" si="28"/>
        <v>0</v>
      </c>
      <c r="J262" s="53">
        <f t="shared" si="28"/>
        <v>0</v>
      </c>
      <c r="K262" s="53">
        <f t="shared" si="28"/>
        <v>0</v>
      </c>
      <c r="L262" s="53">
        <f t="shared" si="28"/>
        <v>0</v>
      </c>
      <c r="M262" s="53">
        <f t="shared" si="28"/>
        <v>0</v>
      </c>
      <c r="N262" s="53">
        <f t="shared" si="28"/>
        <v>0</v>
      </c>
      <c r="O262" s="53">
        <f t="shared" si="28"/>
        <v>0</v>
      </c>
      <c r="P262" s="51">
        <f>SUM(C262:N262)</f>
        <v>0</v>
      </c>
      <c r="Q262" s="45" t="str">
        <f>IF(ROUND(O262,2)=ROUND(P262,2),"Okay","Check")</f>
        <v>Okay</v>
      </c>
    </row>
    <row r="263" spans="1:17" x14ac:dyDescent="0.25">
      <c r="A263" s="52" t="s">
        <v>58</v>
      </c>
      <c r="B263" s="52" t="s">
        <v>13</v>
      </c>
      <c r="C263" s="82">
        <f t="shared" ref="C263:O264" si="29">SUMIFS(C$4:C$254,$B$4:$B$254,$B263)</f>
        <v>0</v>
      </c>
      <c r="D263" s="82">
        <f t="shared" si="29"/>
        <v>0</v>
      </c>
      <c r="E263" s="82">
        <f t="shared" si="29"/>
        <v>0</v>
      </c>
      <c r="F263" s="82">
        <f t="shared" si="29"/>
        <v>0</v>
      </c>
      <c r="G263" s="82">
        <f t="shared" si="29"/>
        <v>0</v>
      </c>
      <c r="H263" s="82">
        <f t="shared" si="29"/>
        <v>0</v>
      </c>
      <c r="I263" s="82">
        <f t="shared" si="29"/>
        <v>0</v>
      </c>
      <c r="J263" s="82">
        <f t="shared" si="29"/>
        <v>0</v>
      </c>
      <c r="K263" s="82">
        <f t="shared" si="29"/>
        <v>0</v>
      </c>
      <c r="L263" s="82">
        <f t="shared" si="29"/>
        <v>0</v>
      </c>
      <c r="M263" s="82">
        <f t="shared" si="29"/>
        <v>0</v>
      </c>
      <c r="N263" s="82">
        <f t="shared" si="29"/>
        <v>0</v>
      </c>
      <c r="O263" s="82">
        <f t="shared" si="29"/>
        <v>0</v>
      </c>
      <c r="P263" s="51">
        <f t="shared" ref="P263:P264" si="30">SUM(C263:N263)</f>
        <v>0</v>
      </c>
      <c r="Q263" s="45" t="str">
        <f t="shared" ref="Q263:Q264" si="31">IF(ROUND(O263,2)=ROUND(P263,2),"Okay","Check")</f>
        <v>Okay</v>
      </c>
    </row>
    <row r="264" spans="1:17" x14ac:dyDescent="0.25">
      <c r="A264" s="52" t="s">
        <v>59</v>
      </c>
      <c r="B264" s="52" t="s">
        <v>43</v>
      </c>
      <c r="C264" s="79">
        <f t="shared" si="29"/>
        <v>0</v>
      </c>
      <c r="D264" s="53">
        <f t="shared" si="29"/>
        <v>0</v>
      </c>
      <c r="E264" s="53">
        <f t="shared" si="29"/>
        <v>0</v>
      </c>
      <c r="F264" s="53">
        <f t="shared" si="29"/>
        <v>0</v>
      </c>
      <c r="G264" s="53">
        <f t="shared" si="29"/>
        <v>0</v>
      </c>
      <c r="H264" s="53">
        <f t="shared" si="29"/>
        <v>0</v>
      </c>
      <c r="I264" s="53">
        <f t="shared" si="29"/>
        <v>0</v>
      </c>
      <c r="J264" s="53">
        <f t="shared" si="29"/>
        <v>0</v>
      </c>
      <c r="K264" s="53">
        <f t="shared" si="29"/>
        <v>0</v>
      </c>
      <c r="L264" s="53">
        <f t="shared" si="29"/>
        <v>0</v>
      </c>
      <c r="M264" s="53">
        <f t="shared" si="29"/>
        <v>0</v>
      </c>
      <c r="N264" s="53">
        <f t="shared" si="29"/>
        <v>0</v>
      </c>
      <c r="O264" s="79">
        <f t="shared" si="29"/>
        <v>0</v>
      </c>
      <c r="P264" s="51">
        <f t="shared" si="30"/>
        <v>0</v>
      </c>
      <c r="Q264" s="45" t="str">
        <f t="shared" si="31"/>
        <v>Okay</v>
      </c>
    </row>
    <row r="266" spans="1:17" x14ac:dyDescent="0.25">
      <c r="A266" s="42" t="s">
        <v>60</v>
      </c>
    </row>
    <row r="267" spans="1:17" x14ac:dyDescent="0.25">
      <c r="A267" s="52" t="s">
        <v>57</v>
      </c>
      <c r="B267" s="52" t="s">
        <v>33</v>
      </c>
      <c r="C267" s="53">
        <f>C262</f>
        <v>0</v>
      </c>
      <c r="D267" s="53">
        <f t="shared" ref="D267:O267" si="32">D262</f>
        <v>0</v>
      </c>
      <c r="E267" s="53">
        <f t="shared" si="32"/>
        <v>0</v>
      </c>
      <c r="F267" s="53">
        <f t="shared" si="32"/>
        <v>0</v>
      </c>
      <c r="G267" s="53">
        <f t="shared" si="32"/>
        <v>0</v>
      </c>
      <c r="H267" s="53">
        <f t="shared" si="32"/>
        <v>0</v>
      </c>
      <c r="I267" s="53">
        <f t="shared" si="32"/>
        <v>0</v>
      </c>
      <c r="J267" s="53">
        <f t="shared" si="32"/>
        <v>0</v>
      </c>
      <c r="K267" s="53">
        <f t="shared" si="32"/>
        <v>0</v>
      </c>
      <c r="L267" s="53">
        <f t="shared" si="32"/>
        <v>0</v>
      </c>
      <c r="M267" s="53">
        <f t="shared" si="32"/>
        <v>0</v>
      </c>
      <c r="N267" s="53">
        <f t="shared" si="32"/>
        <v>0</v>
      </c>
      <c r="O267" s="53">
        <f t="shared" si="32"/>
        <v>0</v>
      </c>
      <c r="P267" s="51">
        <f>SUM(C267:N267)</f>
        <v>0</v>
      </c>
      <c r="Q267" s="45" t="str">
        <f t="shared" ref="Q267:Q270" si="33">IF(ROUND(O267,2)=ROUND(P267,2),"Okay","Check")</f>
        <v>Okay</v>
      </c>
    </row>
    <row r="268" spans="1:17" x14ac:dyDescent="0.25">
      <c r="A268" s="52" t="s">
        <v>62</v>
      </c>
      <c r="B268" s="52" t="s">
        <v>33</v>
      </c>
      <c r="C268" s="53">
        <f t="shared" ref="C268:O268" si="34">C263*Loc_USD</f>
        <v>0</v>
      </c>
      <c r="D268" s="53">
        <f t="shared" si="34"/>
        <v>0</v>
      </c>
      <c r="E268" s="53">
        <f t="shared" si="34"/>
        <v>0</v>
      </c>
      <c r="F268" s="53">
        <f t="shared" si="34"/>
        <v>0</v>
      </c>
      <c r="G268" s="53">
        <f t="shared" si="34"/>
        <v>0</v>
      </c>
      <c r="H268" s="53">
        <f t="shared" si="34"/>
        <v>0</v>
      </c>
      <c r="I268" s="53">
        <f t="shared" si="34"/>
        <v>0</v>
      </c>
      <c r="J268" s="53">
        <f t="shared" si="34"/>
        <v>0</v>
      </c>
      <c r="K268" s="53">
        <f t="shared" si="34"/>
        <v>0</v>
      </c>
      <c r="L268" s="53">
        <f t="shared" si="34"/>
        <v>0</v>
      </c>
      <c r="M268" s="53">
        <f t="shared" si="34"/>
        <v>0</v>
      </c>
      <c r="N268" s="53">
        <f t="shared" si="34"/>
        <v>0</v>
      </c>
      <c r="O268" s="53">
        <f t="shared" si="34"/>
        <v>0</v>
      </c>
      <c r="P268" s="51">
        <f t="shared" ref="P268:P269" si="35">SUM(C268:N268)</f>
        <v>0</v>
      </c>
      <c r="Q268" s="45" t="str">
        <f t="shared" si="33"/>
        <v>Okay</v>
      </c>
    </row>
    <row r="269" spans="1:17" x14ac:dyDescent="0.25">
      <c r="A269" s="52" t="s">
        <v>63</v>
      </c>
      <c r="B269" s="52" t="s">
        <v>33</v>
      </c>
      <c r="C269" s="53">
        <f t="shared" ref="C269:O269" si="36">C264*Loc_Euro</f>
        <v>0</v>
      </c>
      <c r="D269" s="53">
        <f t="shared" si="36"/>
        <v>0</v>
      </c>
      <c r="E269" s="53">
        <f t="shared" si="36"/>
        <v>0</v>
      </c>
      <c r="F269" s="53">
        <f t="shared" si="36"/>
        <v>0</v>
      </c>
      <c r="G269" s="53">
        <f t="shared" si="36"/>
        <v>0</v>
      </c>
      <c r="H269" s="53">
        <f t="shared" si="36"/>
        <v>0</v>
      </c>
      <c r="I269" s="53">
        <f t="shared" si="36"/>
        <v>0</v>
      </c>
      <c r="J269" s="53">
        <f t="shared" si="36"/>
        <v>0</v>
      </c>
      <c r="K269" s="53">
        <f t="shared" si="36"/>
        <v>0</v>
      </c>
      <c r="L269" s="53">
        <f t="shared" si="36"/>
        <v>0</v>
      </c>
      <c r="M269" s="53">
        <f t="shared" si="36"/>
        <v>0</v>
      </c>
      <c r="N269" s="53">
        <f t="shared" si="36"/>
        <v>0</v>
      </c>
      <c r="O269" s="53">
        <f t="shared" si="36"/>
        <v>0</v>
      </c>
      <c r="P269" s="51">
        <f t="shared" si="35"/>
        <v>0</v>
      </c>
      <c r="Q269" s="45" t="str">
        <f t="shared" si="33"/>
        <v>Okay</v>
      </c>
    </row>
    <row r="270" spans="1:17" x14ac:dyDescent="0.25">
      <c r="A270" s="47" t="s">
        <v>64</v>
      </c>
      <c r="B270" s="47" t="s">
        <v>33</v>
      </c>
      <c r="C270" s="48">
        <f>SUM(C267:C269)</f>
        <v>0</v>
      </c>
      <c r="D270" s="48">
        <f t="shared" ref="D270:N270" si="37">SUM(D267:D269)</f>
        <v>0</v>
      </c>
      <c r="E270" s="48">
        <f t="shared" si="37"/>
        <v>0</v>
      </c>
      <c r="F270" s="48">
        <f t="shared" si="37"/>
        <v>0</v>
      </c>
      <c r="G270" s="48">
        <f t="shared" si="37"/>
        <v>0</v>
      </c>
      <c r="H270" s="48">
        <f t="shared" si="37"/>
        <v>0</v>
      </c>
      <c r="I270" s="48">
        <f t="shared" si="37"/>
        <v>0</v>
      </c>
      <c r="J270" s="48">
        <f t="shared" si="37"/>
        <v>0</v>
      </c>
      <c r="K270" s="48">
        <f t="shared" si="37"/>
        <v>0</v>
      </c>
      <c r="L270" s="48">
        <f t="shared" si="37"/>
        <v>0</v>
      </c>
      <c r="M270" s="48">
        <f t="shared" si="37"/>
        <v>0</v>
      </c>
      <c r="N270" s="48">
        <f t="shared" si="37"/>
        <v>0</v>
      </c>
      <c r="O270" s="48">
        <f>SUM(O267:O269)</f>
        <v>0</v>
      </c>
      <c r="P270" s="51">
        <f>SUM(C270:N270)</f>
        <v>0</v>
      </c>
      <c r="Q270" s="45" t="str">
        <f t="shared" si="33"/>
        <v>Okay</v>
      </c>
    </row>
    <row r="271" spans="1:17" s="16" customFormat="1" x14ac:dyDescent="0.25"/>
    <row r="272" spans="1:17" s="16" customFormat="1" x14ac:dyDescent="0.25">
      <c r="A272" s="42" t="s">
        <v>61</v>
      </c>
    </row>
    <row r="273" spans="1:17" s="16" customFormat="1" x14ac:dyDescent="0.25">
      <c r="A273" s="52" t="s">
        <v>71</v>
      </c>
      <c r="B273" s="52" t="s">
        <v>13</v>
      </c>
      <c r="C273" s="82">
        <f t="shared" ref="C273:O273" si="38">IFERROR(C262/Loc_USD,0)</f>
        <v>0</v>
      </c>
      <c r="D273" s="82">
        <f t="shared" si="38"/>
        <v>0</v>
      </c>
      <c r="E273" s="82">
        <f t="shared" si="38"/>
        <v>0</v>
      </c>
      <c r="F273" s="82">
        <f t="shared" si="38"/>
        <v>0</v>
      </c>
      <c r="G273" s="82">
        <f t="shared" si="38"/>
        <v>0</v>
      </c>
      <c r="H273" s="82">
        <f t="shared" si="38"/>
        <v>0</v>
      </c>
      <c r="I273" s="82">
        <f t="shared" si="38"/>
        <v>0</v>
      </c>
      <c r="J273" s="82">
        <f t="shared" si="38"/>
        <v>0</v>
      </c>
      <c r="K273" s="82">
        <f t="shared" si="38"/>
        <v>0</v>
      </c>
      <c r="L273" s="82">
        <f t="shared" si="38"/>
        <v>0</v>
      </c>
      <c r="M273" s="82">
        <f t="shared" si="38"/>
        <v>0</v>
      </c>
      <c r="N273" s="82">
        <f t="shared" si="38"/>
        <v>0</v>
      </c>
      <c r="O273" s="82">
        <f t="shared" si="38"/>
        <v>0</v>
      </c>
      <c r="P273" s="51">
        <f>SUM(C273:N273)</f>
        <v>0</v>
      </c>
      <c r="Q273" s="45" t="str">
        <f t="shared" ref="Q273:Q276" si="39">IF(ROUND(O273,2)=ROUND(P273,2),"Okay","Check")</f>
        <v>Okay</v>
      </c>
    </row>
    <row r="274" spans="1:17" s="16" customFormat="1" x14ac:dyDescent="0.25">
      <c r="A274" s="52" t="s">
        <v>58</v>
      </c>
      <c r="B274" s="52" t="s">
        <v>13</v>
      </c>
      <c r="C274" s="82">
        <f>C263</f>
        <v>0</v>
      </c>
      <c r="D274" s="82">
        <f t="shared" ref="D274:O274" si="40">D263</f>
        <v>0</v>
      </c>
      <c r="E274" s="82">
        <f t="shared" si="40"/>
        <v>0</v>
      </c>
      <c r="F274" s="82">
        <f t="shared" si="40"/>
        <v>0</v>
      </c>
      <c r="G274" s="82">
        <f t="shared" si="40"/>
        <v>0</v>
      </c>
      <c r="H274" s="82">
        <f t="shared" si="40"/>
        <v>0</v>
      </c>
      <c r="I274" s="82">
        <f t="shared" si="40"/>
        <v>0</v>
      </c>
      <c r="J274" s="82">
        <f t="shared" si="40"/>
        <v>0</v>
      </c>
      <c r="K274" s="82">
        <f t="shared" si="40"/>
        <v>0</v>
      </c>
      <c r="L274" s="82">
        <f t="shared" si="40"/>
        <v>0</v>
      </c>
      <c r="M274" s="82">
        <f t="shared" si="40"/>
        <v>0</v>
      </c>
      <c r="N274" s="82">
        <f t="shared" si="40"/>
        <v>0</v>
      </c>
      <c r="O274" s="82">
        <f t="shared" si="40"/>
        <v>0</v>
      </c>
      <c r="P274" s="51">
        <f t="shared" ref="P274:P275" si="41">SUM(C274:N274)</f>
        <v>0</v>
      </c>
      <c r="Q274" s="45" t="str">
        <f t="shared" si="39"/>
        <v>Okay</v>
      </c>
    </row>
    <row r="275" spans="1:17" s="16" customFormat="1" x14ac:dyDescent="0.25">
      <c r="A275" s="52" t="s">
        <v>65</v>
      </c>
      <c r="B275" s="52" t="s">
        <v>13</v>
      </c>
      <c r="C275" s="82">
        <f t="shared" ref="C275:O275" si="42">IFERROR(C264/Euro_USD,0)</f>
        <v>0</v>
      </c>
      <c r="D275" s="82">
        <f t="shared" si="42"/>
        <v>0</v>
      </c>
      <c r="E275" s="82">
        <f t="shared" si="42"/>
        <v>0</v>
      </c>
      <c r="F275" s="82">
        <f t="shared" si="42"/>
        <v>0</v>
      </c>
      <c r="G275" s="82">
        <f t="shared" si="42"/>
        <v>0</v>
      </c>
      <c r="H275" s="82">
        <f t="shared" si="42"/>
        <v>0</v>
      </c>
      <c r="I275" s="82">
        <f t="shared" si="42"/>
        <v>0</v>
      </c>
      <c r="J275" s="82">
        <f t="shared" si="42"/>
        <v>0</v>
      </c>
      <c r="K275" s="82">
        <f t="shared" si="42"/>
        <v>0</v>
      </c>
      <c r="L275" s="82">
        <f t="shared" si="42"/>
        <v>0</v>
      </c>
      <c r="M275" s="82">
        <f t="shared" si="42"/>
        <v>0</v>
      </c>
      <c r="N275" s="82">
        <f t="shared" si="42"/>
        <v>0</v>
      </c>
      <c r="O275" s="82">
        <f t="shared" si="42"/>
        <v>0</v>
      </c>
      <c r="P275" s="51">
        <f t="shared" si="41"/>
        <v>0</v>
      </c>
      <c r="Q275" s="45" t="str">
        <f t="shared" si="39"/>
        <v>Okay</v>
      </c>
    </row>
    <row r="276" spans="1:17" x14ac:dyDescent="0.25">
      <c r="A276" s="47" t="s">
        <v>66</v>
      </c>
      <c r="B276" s="47" t="s">
        <v>13</v>
      </c>
      <c r="C276" s="102">
        <f>SUM(C273:C275)</f>
        <v>0</v>
      </c>
      <c r="D276" s="102">
        <f t="shared" ref="D276:O276" si="43">SUM(D273:D275)</f>
        <v>0</v>
      </c>
      <c r="E276" s="102">
        <f t="shared" si="43"/>
        <v>0</v>
      </c>
      <c r="F276" s="102">
        <f t="shared" si="43"/>
        <v>0</v>
      </c>
      <c r="G276" s="102">
        <f t="shared" si="43"/>
        <v>0</v>
      </c>
      <c r="H276" s="102">
        <f t="shared" si="43"/>
        <v>0</v>
      </c>
      <c r="I276" s="102">
        <f t="shared" si="43"/>
        <v>0</v>
      </c>
      <c r="J276" s="102">
        <f t="shared" si="43"/>
        <v>0</v>
      </c>
      <c r="K276" s="102">
        <f t="shared" si="43"/>
        <v>0</v>
      </c>
      <c r="L276" s="102">
        <f t="shared" si="43"/>
        <v>0</v>
      </c>
      <c r="M276" s="102">
        <f t="shared" si="43"/>
        <v>0</v>
      </c>
      <c r="N276" s="102">
        <f t="shared" si="43"/>
        <v>0</v>
      </c>
      <c r="O276" s="102">
        <f t="shared" si="43"/>
        <v>0</v>
      </c>
      <c r="P276" s="51">
        <f>SUM(C276:N276)</f>
        <v>0</v>
      </c>
      <c r="Q276" s="45" t="str">
        <f t="shared" si="39"/>
        <v>Okay</v>
      </c>
    </row>
    <row r="278" spans="1:17" x14ac:dyDescent="0.25">
      <c r="A278" s="42" t="s">
        <v>67</v>
      </c>
      <c r="B278" s="16"/>
      <c r="C278" s="16"/>
      <c r="D278" s="16"/>
      <c r="E278" s="16"/>
      <c r="F278" s="16"/>
      <c r="G278" s="16"/>
      <c r="H278" s="16"/>
      <c r="I278" s="16"/>
      <c r="J278" s="16"/>
      <c r="K278" s="16"/>
      <c r="L278" s="16"/>
      <c r="M278" s="16"/>
      <c r="N278" s="16"/>
      <c r="O278" s="16"/>
      <c r="P278" s="16"/>
      <c r="Q278" s="16"/>
    </row>
    <row r="279" spans="1:17" x14ac:dyDescent="0.25">
      <c r="A279" s="52" t="s">
        <v>70</v>
      </c>
      <c r="B279" s="52" t="s">
        <v>43</v>
      </c>
      <c r="C279" s="79">
        <f t="shared" ref="C279:O279" si="44">IFERROR(C262/Loc_Euro,0)</f>
        <v>0</v>
      </c>
      <c r="D279" s="79">
        <f t="shared" si="44"/>
        <v>0</v>
      </c>
      <c r="E279" s="79">
        <f t="shared" si="44"/>
        <v>0</v>
      </c>
      <c r="F279" s="79">
        <f t="shared" si="44"/>
        <v>0</v>
      </c>
      <c r="G279" s="79">
        <f t="shared" si="44"/>
        <v>0</v>
      </c>
      <c r="H279" s="79">
        <f t="shared" si="44"/>
        <v>0</v>
      </c>
      <c r="I279" s="79">
        <f t="shared" si="44"/>
        <v>0</v>
      </c>
      <c r="J279" s="79">
        <f t="shared" si="44"/>
        <v>0</v>
      </c>
      <c r="K279" s="79">
        <f t="shared" si="44"/>
        <v>0</v>
      </c>
      <c r="L279" s="79">
        <f t="shared" si="44"/>
        <v>0</v>
      </c>
      <c r="M279" s="79">
        <f t="shared" si="44"/>
        <v>0</v>
      </c>
      <c r="N279" s="79">
        <f t="shared" si="44"/>
        <v>0</v>
      </c>
      <c r="O279" s="79">
        <f t="shared" si="44"/>
        <v>0</v>
      </c>
      <c r="P279" s="51">
        <f>SUM(C279:N279)</f>
        <v>0</v>
      </c>
      <c r="Q279" s="45" t="str">
        <f t="shared" ref="Q279:Q282" si="45">IF(ROUND(O279,2)=ROUND(P279,2),"Okay","Check")</f>
        <v>Okay</v>
      </c>
    </row>
    <row r="280" spans="1:17" x14ac:dyDescent="0.25">
      <c r="A280" s="52" t="s">
        <v>69</v>
      </c>
      <c r="B280" s="52" t="s">
        <v>43</v>
      </c>
      <c r="C280" s="79">
        <f t="shared" ref="C280:O280" si="46">IFERROR(C263*Euro_USD,0)</f>
        <v>0</v>
      </c>
      <c r="D280" s="79">
        <f t="shared" si="46"/>
        <v>0</v>
      </c>
      <c r="E280" s="79">
        <f t="shared" si="46"/>
        <v>0</v>
      </c>
      <c r="F280" s="79">
        <f t="shared" si="46"/>
        <v>0</v>
      </c>
      <c r="G280" s="79">
        <f t="shared" si="46"/>
        <v>0</v>
      </c>
      <c r="H280" s="79">
        <f t="shared" si="46"/>
        <v>0</v>
      </c>
      <c r="I280" s="79">
        <f t="shared" si="46"/>
        <v>0</v>
      </c>
      <c r="J280" s="79">
        <f t="shared" si="46"/>
        <v>0</v>
      </c>
      <c r="K280" s="79">
        <f t="shared" si="46"/>
        <v>0</v>
      </c>
      <c r="L280" s="79">
        <f t="shared" si="46"/>
        <v>0</v>
      </c>
      <c r="M280" s="79">
        <f t="shared" si="46"/>
        <v>0</v>
      </c>
      <c r="N280" s="79">
        <f t="shared" si="46"/>
        <v>0</v>
      </c>
      <c r="O280" s="79">
        <f t="shared" si="46"/>
        <v>0</v>
      </c>
      <c r="P280" s="51">
        <f t="shared" ref="P280:P281" si="47">SUM(C280:N280)</f>
        <v>0</v>
      </c>
      <c r="Q280" s="45" t="str">
        <f t="shared" si="45"/>
        <v>Okay</v>
      </c>
    </row>
    <row r="281" spans="1:17" x14ac:dyDescent="0.25">
      <c r="A281" s="52" t="s">
        <v>59</v>
      </c>
      <c r="B281" s="52" t="s">
        <v>43</v>
      </c>
      <c r="C281" s="79">
        <f>C264</f>
        <v>0</v>
      </c>
      <c r="D281" s="79">
        <f t="shared" ref="D281:O281" si="48">D264</f>
        <v>0</v>
      </c>
      <c r="E281" s="79">
        <f t="shared" si="48"/>
        <v>0</v>
      </c>
      <c r="F281" s="79">
        <f t="shared" si="48"/>
        <v>0</v>
      </c>
      <c r="G281" s="79">
        <f t="shared" si="48"/>
        <v>0</v>
      </c>
      <c r="H281" s="79">
        <f t="shared" si="48"/>
        <v>0</v>
      </c>
      <c r="I281" s="79">
        <f t="shared" si="48"/>
        <v>0</v>
      </c>
      <c r="J281" s="79">
        <f t="shared" si="48"/>
        <v>0</v>
      </c>
      <c r="K281" s="79">
        <f t="shared" si="48"/>
        <v>0</v>
      </c>
      <c r="L281" s="79">
        <f t="shared" si="48"/>
        <v>0</v>
      </c>
      <c r="M281" s="79">
        <f t="shared" si="48"/>
        <v>0</v>
      </c>
      <c r="N281" s="79">
        <f t="shared" si="48"/>
        <v>0</v>
      </c>
      <c r="O281" s="79">
        <f t="shared" si="48"/>
        <v>0</v>
      </c>
      <c r="P281" s="51">
        <f t="shared" si="47"/>
        <v>0</v>
      </c>
      <c r="Q281" s="45" t="str">
        <f t="shared" si="45"/>
        <v>Okay</v>
      </c>
    </row>
    <row r="282" spans="1:17" x14ac:dyDescent="0.25">
      <c r="A282" s="47" t="s">
        <v>68</v>
      </c>
      <c r="B282" s="47" t="s">
        <v>43</v>
      </c>
      <c r="C282" s="103">
        <f>SUM(C279:C281)</f>
        <v>0</v>
      </c>
      <c r="D282" s="103">
        <f t="shared" ref="D282:O282" si="49">SUM(D279:D281)</f>
        <v>0</v>
      </c>
      <c r="E282" s="103">
        <f t="shared" si="49"/>
        <v>0</v>
      </c>
      <c r="F282" s="103">
        <f t="shared" si="49"/>
        <v>0</v>
      </c>
      <c r="G282" s="103">
        <f t="shared" si="49"/>
        <v>0</v>
      </c>
      <c r="H282" s="103">
        <f t="shared" si="49"/>
        <v>0</v>
      </c>
      <c r="I282" s="103">
        <f t="shared" si="49"/>
        <v>0</v>
      </c>
      <c r="J282" s="103">
        <f t="shared" si="49"/>
        <v>0</v>
      </c>
      <c r="K282" s="103">
        <f t="shared" si="49"/>
        <v>0</v>
      </c>
      <c r="L282" s="103">
        <f t="shared" si="49"/>
        <v>0</v>
      </c>
      <c r="M282" s="103">
        <f t="shared" si="49"/>
        <v>0</v>
      </c>
      <c r="N282" s="103">
        <f t="shared" si="49"/>
        <v>0</v>
      </c>
      <c r="O282" s="103">
        <f t="shared" si="49"/>
        <v>0</v>
      </c>
      <c r="P282" s="51">
        <f>SUM(C282:N282)</f>
        <v>0</v>
      </c>
      <c r="Q282" s="45" t="str">
        <f t="shared" si="45"/>
        <v>Okay</v>
      </c>
    </row>
    <row r="283" spans="1:17" x14ac:dyDescent="0.25">
      <c r="C283" s="104"/>
      <c r="D283" s="104"/>
      <c r="E283" s="104"/>
      <c r="F283" s="104"/>
      <c r="G283" s="104"/>
      <c r="H283" s="104"/>
      <c r="I283" s="104"/>
      <c r="J283" s="104"/>
      <c r="K283" s="104"/>
      <c r="L283" s="104"/>
      <c r="M283" s="104"/>
      <c r="N283" s="104"/>
      <c r="O283" s="104"/>
    </row>
    <row r="285" spans="1:17" x14ac:dyDescent="0.25">
      <c r="A285" t="s">
        <v>13</v>
      </c>
    </row>
    <row r="286" spans="1:17" x14ac:dyDescent="0.25">
      <c r="A286" t="s">
        <v>43</v>
      </c>
    </row>
    <row r="287" spans="1:17" x14ac:dyDescent="0.25">
      <c r="A287" t="s">
        <v>33</v>
      </c>
    </row>
  </sheetData>
  <sheetProtection password="CC82" sheet="1" objects="1" scenarios="1" formatCells="0" formatColumns="0" formatRows="0"/>
  <mergeCells count="11">
    <mergeCell ref="A210:O210"/>
    <mergeCell ref="A233:O233"/>
    <mergeCell ref="A26:O26"/>
    <mergeCell ref="A49:O49"/>
    <mergeCell ref="A3:O3"/>
    <mergeCell ref="A72:O72"/>
    <mergeCell ref="A95:O95"/>
    <mergeCell ref="A118:O118"/>
    <mergeCell ref="A141:O141"/>
    <mergeCell ref="A164:O164"/>
    <mergeCell ref="A187:O187"/>
  </mergeCells>
  <conditionalFormatting sqref="Q257:Q259">
    <cfRule type="cellIs" dxfId="128" priority="50" operator="equal">
      <formula>"Check"</formula>
    </cfRule>
  </conditionalFormatting>
  <conditionalFormatting sqref="Q234">
    <cfRule type="cellIs" dxfId="127" priority="49" operator="equal">
      <formula>"Check"</formula>
    </cfRule>
  </conditionalFormatting>
  <conditionalFormatting sqref="Q262:Q264">
    <cfRule type="cellIs" dxfId="126" priority="25" operator="equal">
      <formula>"Check"</formula>
    </cfRule>
  </conditionalFormatting>
  <conditionalFormatting sqref="Q5:Q25">
    <cfRule type="cellIs" dxfId="125" priority="26" operator="equal">
      <formula>"Check"</formula>
    </cfRule>
  </conditionalFormatting>
  <conditionalFormatting sqref="Q235:Q254">
    <cfRule type="cellIs" dxfId="124" priority="46" operator="equal">
      <formula>"Check"</formula>
    </cfRule>
  </conditionalFormatting>
  <conditionalFormatting sqref="Q211">
    <cfRule type="cellIs" dxfId="123" priority="45" operator="equal">
      <formula>"Check"</formula>
    </cfRule>
  </conditionalFormatting>
  <conditionalFormatting sqref="Q212:Q231">
    <cfRule type="cellIs" dxfId="122" priority="44" operator="equal">
      <formula>"Check"</formula>
    </cfRule>
  </conditionalFormatting>
  <conditionalFormatting sqref="Q188">
    <cfRule type="cellIs" dxfId="121" priority="43" operator="equal">
      <formula>"Check"</formula>
    </cfRule>
  </conditionalFormatting>
  <conditionalFormatting sqref="Q189:Q208">
    <cfRule type="cellIs" dxfId="120" priority="42" operator="equal">
      <formula>"Check"</formula>
    </cfRule>
  </conditionalFormatting>
  <conditionalFormatting sqref="Q165">
    <cfRule type="cellIs" dxfId="119" priority="41" operator="equal">
      <formula>"Check"</formula>
    </cfRule>
  </conditionalFormatting>
  <conditionalFormatting sqref="Q166:Q185">
    <cfRule type="cellIs" dxfId="118" priority="40" operator="equal">
      <formula>"Check"</formula>
    </cfRule>
  </conditionalFormatting>
  <conditionalFormatting sqref="Q142">
    <cfRule type="cellIs" dxfId="117" priority="39" operator="equal">
      <formula>"Check"</formula>
    </cfRule>
  </conditionalFormatting>
  <conditionalFormatting sqref="Q143:Q162">
    <cfRule type="cellIs" dxfId="116" priority="38" operator="equal">
      <formula>"Check"</formula>
    </cfRule>
  </conditionalFormatting>
  <conditionalFormatting sqref="Q119">
    <cfRule type="cellIs" dxfId="115" priority="37" operator="equal">
      <formula>"Check"</formula>
    </cfRule>
  </conditionalFormatting>
  <conditionalFormatting sqref="Q120:Q139">
    <cfRule type="cellIs" dxfId="114" priority="36" operator="equal">
      <formula>"Check"</formula>
    </cfRule>
  </conditionalFormatting>
  <conditionalFormatting sqref="Q96">
    <cfRule type="cellIs" dxfId="113" priority="35" operator="equal">
      <formula>"Check"</formula>
    </cfRule>
  </conditionalFormatting>
  <conditionalFormatting sqref="Q97:Q116">
    <cfRule type="cellIs" dxfId="112" priority="34" operator="equal">
      <formula>"Check"</formula>
    </cfRule>
  </conditionalFormatting>
  <conditionalFormatting sqref="Q73">
    <cfRule type="cellIs" dxfId="111" priority="33" operator="equal">
      <formula>"Check"</formula>
    </cfRule>
  </conditionalFormatting>
  <conditionalFormatting sqref="Q74:Q93">
    <cfRule type="cellIs" dxfId="110" priority="32" operator="equal">
      <formula>"Check"</formula>
    </cfRule>
  </conditionalFormatting>
  <conditionalFormatting sqref="Q50">
    <cfRule type="cellIs" dxfId="109" priority="31" operator="equal">
      <formula>"Check"</formula>
    </cfRule>
  </conditionalFormatting>
  <conditionalFormatting sqref="Q51:Q70">
    <cfRule type="cellIs" dxfId="108" priority="30" operator="equal">
      <formula>"Check"</formula>
    </cfRule>
  </conditionalFormatting>
  <conditionalFormatting sqref="Q27">
    <cfRule type="cellIs" dxfId="107" priority="29" operator="equal">
      <formula>"Check"</formula>
    </cfRule>
  </conditionalFormatting>
  <conditionalFormatting sqref="Q28:Q47">
    <cfRule type="cellIs" dxfId="106" priority="28" operator="equal">
      <formula>"Check"</formula>
    </cfRule>
  </conditionalFormatting>
  <conditionalFormatting sqref="Q4">
    <cfRule type="cellIs" dxfId="105" priority="27" operator="equal">
      <formula>"Check"</formula>
    </cfRule>
  </conditionalFormatting>
  <conditionalFormatting sqref="Q48">
    <cfRule type="cellIs" dxfId="104" priority="12" operator="equal">
      <formula>"Check"</formula>
    </cfRule>
  </conditionalFormatting>
  <conditionalFormatting sqref="Q71">
    <cfRule type="cellIs" dxfId="103" priority="11" operator="equal">
      <formula>"Check"</formula>
    </cfRule>
  </conditionalFormatting>
  <conditionalFormatting sqref="Q94">
    <cfRule type="cellIs" dxfId="102" priority="10" operator="equal">
      <formula>"Check"</formula>
    </cfRule>
  </conditionalFormatting>
  <conditionalFormatting sqref="Q117">
    <cfRule type="cellIs" dxfId="101" priority="9" operator="equal">
      <formula>"Check"</formula>
    </cfRule>
  </conditionalFormatting>
  <conditionalFormatting sqref="Q140">
    <cfRule type="cellIs" dxfId="100" priority="8" operator="equal">
      <formula>"Check"</formula>
    </cfRule>
  </conditionalFormatting>
  <conditionalFormatting sqref="Q163">
    <cfRule type="cellIs" dxfId="99" priority="7" operator="equal">
      <formula>"Check"</formula>
    </cfRule>
  </conditionalFormatting>
  <conditionalFormatting sqref="Q186">
    <cfRule type="cellIs" dxfId="98" priority="6" operator="equal">
      <formula>"Check"</formula>
    </cfRule>
  </conditionalFormatting>
  <conditionalFormatting sqref="Q209">
    <cfRule type="cellIs" dxfId="97" priority="5" operator="equal">
      <formula>"Check"</formula>
    </cfRule>
  </conditionalFormatting>
  <conditionalFormatting sqref="Q232">
    <cfRule type="cellIs" dxfId="96" priority="4" operator="equal">
      <formula>"Check"</formula>
    </cfRule>
  </conditionalFormatting>
  <conditionalFormatting sqref="Q267:Q270">
    <cfRule type="cellIs" dxfId="95" priority="3" operator="equal">
      <formula>"Check"</formula>
    </cfRule>
  </conditionalFormatting>
  <conditionalFormatting sqref="Q273:Q276">
    <cfRule type="cellIs" dxfId="94" priority="2" operator="equal">
      <formula>"Check"</formula>
    </cfRule>
  </conditionalFormatting>
  <conditionalFormatting sqref="Q279:Q282">
    <cfRule type="cellIs" dxfId="93" priority="1" operator="equal">
      <formula>"Check"</formula>
    </cfRule>
  </conditionalFormatting>
  <dataValidations count="2">
    <dataValidation type="list" allowBlank="1" showInputMessage="1" showErrorMessage="1" sqref="B27:B47 B279:B282 B211:B231 B188:B208 B165:B185 B142:B162 B119:B139 B96:B116 B73:B93 B50:B70 B257:B259 B262:B264 B267:B270 B273:B276 B234:B254 B4:B24">
      <formula1>Currency</formula1>
    </dataValidation>
    <dataValidation type="list" allowBlank="1" showInputMessage="1" showErrorMessage="1" sqref="B163 B94 B71 B186 B209 B232 B117 B140 B48 B25">
      <formula1>$A$284:$A$287</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3"/>
  <sheetViews>
    <sheetView zoomScale="75" zoomScaleNormal="75"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46.7109375" style="61" bestFit="1" customWidth="1"/>
    <col min="2" max="2" width="4.7109375" style="61" customWidth="1"/>
    <col min="3" max="15" width="19.7109375" style="61" customWidth="1"/>
    <col min="16" max="16" width="5.7109375" style="61" hidden="1" customWidth="1"/>
    <col min="17" max="17" width="2.42578125" style="61" customWidth="1"/>
    <col min="18" max="18" width="20.42578125" style="16" customWidth="1"/>
    <col min="19" max="16384" width="9.140625" style="61"/>
  </cols>
  <sheetData>
    <row r="1" spans="1:18" ht="30.75" customHeight="1" x14ac:dyDescent="0.25">
      <c r="A1" s="61" t="s">
        <v>78</v>
      </c>
      <c r="B1" s="62"/>
      <c r="C1" s="62">
        <f>Yr_Start</f>
        <v>0</v>
      </c>
      <c r="D1" s="62">
        <f>C1+1</f>
        <v>1</v>
      </c>
      <c r="E1" s="62">
        <f t="shared" ref="E1:N1" si="0">D1+1</f>
        <v>2</v>
      </c>
      <c r="F1" s="62">
        <f t="shared" si="0"/>
        <v>3</v>
      </c>
      <c r="G1" s="62">
        <f t="shared" si="0"/>
        <v>4</v>
      </c>
      <c r="H1" s="62">
        <f t="shared" si="0"/>
        <v>5</v>
      </c>
      <c r="I1" s="62">
        <f t="shared" si="0"/>
        <v>6</v>
      </c>
      <c r="J1" s="62">
        <f t="shared" si="0"/>
        <v>7</v>
      </c>
      <c r="K1" s="62">
        <f t="shared" si="0"/>
        <v>8</v>
      </c>
      <c r="L1" s="62">
        <f t="shared" si="0"/>
        <v>9</v>
      </c>
      <c r="M1" s="62">
        <f t="shared" si="0"/>
        <v>10</v>
      </c>
      <c r="N1" s="62">
        <f t="shared" si="0"/>
        <v>11</v>
      </c>
      <c r="O1" s="62" t="s">
        <v>14</v>
      </c>
      <c r="P1" s="71"/>
      <c r="Q1" s="71"/>
      <c r="R1" s="72" t="s">
        <v>77</v>
      </c>
    </row>
    <row r="2" spans="1:18" s="116" customFormat="1" ht="7.5" customHeight="1" x14ac:dyDescent="0.25">
      <c r="B2" s="119"/>
      <c r="C2" s="119"/>
      <c r="D2" s="119"/>
      <c r="E2" s="119"/>
      <c r="F2" s="119"/>
      <c r="G2" s="119"/>
      <c r="H2" s="119"/>
      <c r="I2" s="119"/>
      <c r="J2" s="119"/>
      <c r="K2" s="119"/>
      <c r="L2" s="119"/>
      <c r="M2" s="119"/>
      <c r="N2" s="119"/>
      <c r="O2" s="119"/>
      <c r="P2" s="117"/>
      <c r="Q2" s="117"/>
      <c r="R2" s="118"/>
    </row>
    <row r="3" spans="1:18" x14ac:dyDescent="0.25">
      <c r="A3" s="124" t="str">
        <f>'Financing inputs'!A3</f>
        <v>Commodities</v>
      </c>
      <c r="B3" s="124"/>
      <c r="C3" s="124"/>
      <c r="D3" s="124"/>
      <c r="E3" s="124"/>
      <c r="F3" s="124"/>
      <c r="G3" s="124"/>
      <c r="H3" s="124"/>
      <c r="I3" s="124"/>
      <c r="J3" s="124"/>
      <c r="K3" s="124"/>
      <c r="L3" s="124"/>
      <c r="M3" s="124"/>
      <c r="N3" s="124"/>
      <c r="O3" s="124"/>
      <c r="P3" s="120"/>
      <c r="R3" s="73"/>
    </row>
    <row r="4" spans="1:18" x14ac:dyDescent="0.25">
      <c r="A4" s="39" t="str">
        <f>'Financing inputs'!A4</f>
        <v>CIP Costs</v>
      </c>
      <c r="B4" s="63"/>
      <c r="C4" s="60" t="str">
        <f>IF('Financing inputs'!C4="","",(IF('Financing inputs'!$B4="USD",'Financing inputs'!C4*Loc_USD,0)+IF('Financing inputs'!$B4="Local Currency",'Financing inputs'!C4,0)+IF('Financing inputs'!$B4="Euro",'Financing inputs'!C4*Loc_Euro,0)))</f>
        <v/>
      </c>
      <c r="D4" s="60" t="str">
        <f>IF('Financing inputs'!D4="","",(IF('Financing inputs'!$B4="USD",'Financing inputs'!D4*Loc_USD,0)+IF('Financing inputs'!$B4="Local Currency",'Financing inputs'!D4,0)+IF('Financing inputs'!$B4="Euro",'Financing inputs'!D4*Loc_Euro,0)))</f>
        <v/>
      </c>
      <c r="E4" s="60" t="str">
        <f>IF('Financing inputs'!E4="","",(IF('Financing inputs'!$B4="USD",'Financing inputs'!E4*Loc_USD,0)+IF('Financing inputs'!$B4="Local Currency",'Financing inputs'!E4,0)+IF('Financing inputs'!$B4="Euro",'Financing inputs'!E4*Loc_Euro,0)))</f>
        <v/>
      </c>
      <c r="F4" s="60" t="str">
        <f>IF('Financing inputs'!F4="","",(IF('Financing inputs'!$B4="USD",'Financing inputs'!F4*Loc_USD,0)+IF('Financing inputs'!$B4="Local Currency",'Financing inputs'!F4,0)+IF('Financing inputs'!$B4="Euro",'Financing inputs'!F4*Loc_Euro,0)))</f>
        <v/>
      </c>
      <c r="G4" s="60" t="str">
        <f>IF('Financing inputs'!G4="","",(IF('Financing inputs'!$B4="USD",'Financing inputs'!G4*Loc_USD,0)+IF('Financing inputs'!$B4="Local Currency",'Financing inputs'!G4,0)+IF('Financing inputs'!$B4="Euro",'Financing inputs'!G4*Loc_Euro,0)))</f>
        <v/>
      </c>
      <c r="H4" s="60" t="str">
        <f>IF('Financing inputs'!H4="","",(IF('Financing inputs'!$B4="USD",'Financing inputs'!H4*Loc_USD,0)+IF('Financing inputs'!$B4="Local Currency",'Financing inputs'!H4,0)+IF('Financing inputs'!$B4="Euro",'Financing inputs'!H4*Loc_Euro,0)))</f>
        <v/>
      </c>
      <c r="I4" s="60" t="str">
        <f>IF('Financing inputs'!I4="","",(IF('Financing inputs'!$B4="USD",'Financing inputs'!I4*Loc_USD,0)+IF('Financing inputs'!$B4="Local Currency",'Financing inputs'!I4,0)+IF('Financing inputs'!$B4="Euro",'Financing inputs'!I4*Loc_Euro,0)))</f>
        <v/>
      </c>
      <c r="J4" s="60" t="str">
        <f>IF('Financing inputs'!J4="","",(IF('Financing inputs'!$B4="USD",'Financing inputs'!J4*Loc_USD,0)+IF('Financing inputs'!$B4="Local Currency",'Financing inputs'!J4,0)+IF('Financing inputs'!$B4="Euro",'Financing inputs'!J4*Loc_Euro,0)))</f>
        <v/>
      </c>
      <c r="K4" s="60" t="str">
        <f>IF('Financing inputs'!K4="","",(IF('Financing inputs'!$B4="USD",'Financing inputs'!K4*Loc_USD,0)+IF('Financing inputs'!$B4="Local Currency",'Financing inputs'!K4,0)+IF('Financing inputs'!$B4="Euro",'Financing inputs'!K4*Loc_Euro,0)))</f>
        <v/>
      </c>
      <c r="L4" s="60" t="str">
        <f>IF('Financing inputs'!L4="","",(IF('Financing inputs'!$B4="USD",'Financing inputs'!L4*Loc_USD,0)+IF('Financing inputs'!$B4="Local Currency",'Financing inputs'!L4,0)+IF('Financing inputs'!$B4="Euro",'Financing inputs'!L4*Loc_Euro,0)))</f>
        <v/>
      </c>
      <c r="M4" s="60" t="str">
        <f>IF('Financing inputs'!M4="","",(IF('Financing inputs'!$B4="USD",'Financing inputs'!M4*Loc_USD,0)+IF('Financing inputs'!$B4="Local Currency",'Financing inputs'!M4,0)+IF('Financing inputs'!$B4="Euro",'Financing inputs'!M4*Loc_Euro,0)))</f>
        <v/>
      </c>
      <c r="N4" s="60" t="str">
        <f>IF('Financing inputs'!N4="","",(IF('Financing inputs'!$B4="USD",'Financing inputs'!N4*Loc_USD,0)+IF('Financing inputs'!$B4="Local Currency",'Financing inputs'!N4,0)+IF('Financing inputs'!$B4="Euro",'Financing inputs'!N4*Loc_Euro,0)))</f>
        <v/>
      </c>
      <c r="O4" s="60">
        <f>SUM(C4:N4)</f>
        <v>0</v>
      </c>
      <c r="P4" s="120" t="str">
        <f t="shared" ref="P4:P24" si="1">$A$3</f>
        <v>Commodities</v>
      </c>
      <c r="R4" s="68"/>
    </row>
    <row r="5" spans="1:18" x14ac:dyDescent="0.25">
      <c r="A5" s="39" t="str">
        <f>'Financing inputs'!A5</f>
        <v>National government funding allocated</v>
      </c>
      <c r="B5" s="63"/>
      <c r="C5" s="60" t="str">
        <f>IF('Financing inputs'!C5="","",(IF('Financing inputs'!$B5="USD",'Financing inputs'!C5*Loc_USD,0)+IF('Financing inputs'!$B5="Local Currency",'Financing inputs'!C5,0)+IF('Financing inputs'!$B5="Euro",'Financing inputs'!C5*Loc_Euro,0)))</f>
        <v/>
      </c>
      <c r="D5" s="60" t="str">
        <f>IF('Financing inputs'!D5="","",(IF('Financing inputs'!$B5="USD",'Financing inputs'!D5*Loc_USD,0)+IF('Financing inputs'!$B5="Local Currency",'Financing inputs'!D5,0)+IF('Financing inputs'!$B5="Euro",'Financing inputs'!D5*Loc_Euro,0)))</f>
        <v/>
      </c>
      <c r="E5" s="60" t="str">
        <f>IF('Financing inputs'!E5="","",(IF('Financing inputs'!$B5="USD",'Financing inputs'!E5*Loc_USD,0)+IF('Financing inputs'!$B5="Local Currency",'Financing inputs'!E5,0)+IF('Financing inputs'!$B5="Euro",'Financing inputs'!E5*Loc_Euro,0)))</f>
        <v/>
      </c>
      <c r="F5" s="60" t="str">
        <f>IF('Financing inputs'!F5="","",(IF('Financing inputs'!$B5="USD",'Financing inputs'!F5*Loc_USD,0)+IF('Financing inputs'!$B5="Local Currency",'Financing inputs'!F5,0)+IF('Financing inputs'!$B5="Euro",'Financing inputs'!F5*Loc_Euro,0)))</f>
        <v/>
      </c>
      <c r="G5" s="60" t="str">
        <f>IF('Financing inputs'!G5="","",(IF('Financing inputs'!$B5="USD",'Financing inputs'!G5*Loc_USD,0)+IF('Financing inputs'!$B5="Local Currency",'Financing inputs'!G5,0)+IF('Financing inputs'!$B5="Euro",'Financing inputs'!G5*Loc_Euro,0)))</f>
        <v/>
      </c>
      <c r="H5" s="60" t="str">
        <f>IF('Financing inputs'!H5="","",(IF('Financing inputs'!$B5="USD",'Financing inputs'!H5*Loc_USD,0)+IF('Financing inputs'!$B5="Local Currency",'Financing inputs'!H5,0)+IF('Financing inputs'!$B5="Euro",'Financing inputs'!H5*Loc_Euro,0)))</f>
        <v/>
      </c>
      <c r="I5" s="60" t="str">
        <f>IF('Financing inputs'!I5="","",(IF('Financing inputs'!$B5="USD",'Financing inputs'!I5*Loc_USD,0)+IF('Financing inputs'!$B5="Local Currency",'Financing inputs'!I5,0)+IF('Financing inputs'!$B5="Euro",'Financing inputs'!I5*Loc_Euro,0)))</f>
        <v/>
      </c>
      <c r="J5" s="60" t="str">
        <f>IF('Financing inputs'!J5="","",(IF('Financing inputs'!$B5="USD",'Financing inputs'!J5*Loc_USD,0)+IF('Financing inputs'!$B5="Local Currency",'Financing inputs'!J5,0)+IF('Financing inputs'!$B5="Euro",'Financing inputs'!J5*Loc_Euro,0)))</f>
        <v/>
      </c>
      <c r="K5" s="60" t="str">
        <f>IF('Financing inputs'!K5="","",(IF('Financing inputs'!$B5="USD",'Financing inputs'!K5*Loc_USD,0)+IF('Financing inputs'!$B5="Local Currency",'Financing inputs'!K5,0)+IF('Financing inputs'!$B5="Euro",'Financing inputs'!K5*Loc_Euro,0)))</f>
        <v/>
      </c>
      <c r="L5" s="60" t="str">
        <f>IF('Financing inputs'!L5="","",(IF('Financing inputs'!$B5="USD",'Financing inputs'!L5*Loc_USD,0)+IF('Financing inputs'!$B5="Local Currency",'Financing inputs'!L5,0)+IF('Financing inputs'!$B5="Euro",'Financing inputs'!L5*Loc_Euro,0)))</f>
        <v/>
      </c>
      <c r="M5" s="60" t="str">
        <f>IF('Financing inputs'!M5="","",(IF('Financing inputs'!$B5="USD",'Financing inputs'!M5*Loc_USD,0)+IF('Financing inputs'!$B5="Local Currency",'Financing inputs'!M5,0)+IF('Financing inputs'!$B5="Euro",'Financing inputs'!M5*Loc_Euro,0)))</f>
        <v/>
      </c>
      <c r="N5" s="60" t="str">
        <f>IF('Financing inputs'!N5="","",(IF('Financing inputs'!$B5="USD",'Financing inputs'!N5*Loc_USD,0)+IF('Financing inputs'!$B5="Local Currency",'Financing inputs'!N5,0)+IF('Financing inputs'!$B5="Euro",'Financing inputs'!N5*Loc_Euro,0)))</f>
        <v/>
      </c>
      <c r="O5" s="60">
        <f t="shared" ref="O5:O24" si="2">SUM(C5:N5)</f>
        <v>0</v>
      </c>
      <c r="P5" s="120" t="str">
        <f t="shared" si="1"/>
        <v>Commodities</v>
      </c>
      <c r="R5" s="69" t="e">
        <f>O5/SUM($O$5:$O$24)</f>
        <v>#DIV/0!</v>
      </c>
    </row>
    <row r="6" spans="1:18" x14ac:dyDescent="0.25">
      <c r="A6" s="64" t="str">
        <f>'Financing inputs'!A6</f>
        <v>USAID funding allocated</v>
      </c>
      <c r="B6" s="63"/>
      <c r="C6" s="60" t="str">
        <f>IF('Financing inputs'!C6="","",(IF('Financing inputs'!$B6="USD",'Financing inputs'!C6*Loc_USD,0)+IF('Financing inputs'!$B6="Local Currency",'Financing inputs'!C6,0)+IF('Financing inputs'!$B6="Euro",'Financing inputs'!C6*Loc_Euro,0)))</f>
        <v/>
      </c>
      <c r="D6" s="60" t="str">
        <f>IF('Financing inputs'!D6="","",(IF('Financing inputs'!$B6="USD",'Financing inputs'!D6*Loc_USD,0)+IF('Financing inputs'!$B6="Local Currency",'Financing inputs'!D6,0)+IF('Financing inputs'!$B6="Euro",'Financing inputs'!D6*Loc_Euro,0)))</f>
        <v/>
      </c>
      <c r="E6" s="60" t="str">
        <f>IF('Financing inputs'!E6="","",(IF('Financing inputs'!$B6="USD",'Financing inputs'!E6*Loc_USD,0)+IF('Financing inputs'!$B6="Local Currency",'Financing inputs'!E6,0)+IF('Financing inputs'!$B6="Euro",'Financing inputs'!E6*Loc_Euro,0)))</f>
        <v/>
      </c>
      <c r="F6" s="60" t="str">
        <f>IF('Financing inputs'!F6="","",(IF('Financing inputs'!$B6="USD",'Financing inputs'!F6*Loc_USD,0)+IF('Financing inputs'!$B6="Local Currency",'Financing inputs'!F6,0)+IF('Financing inputs'!$B6="Euro",'Financing inputs'!F6*Loc_Euro,0)))</f>
        <v/>
      </c>
      <c r="G6" s="60" t="str">
        <f>IF('Financing inputs'!G6="","",(IF('Financing inputs'!$B6="USD",'Financing inputs'!G6*Loc_USD,0)+IF('Financing inputs'!$B6="Local Currency",'Financing inputs'!G6,0)+IF('Financing inputs'!$B6="Euro",'Financing inputs'!G6*Loc_Euro,0)))</f>
        <v/>
      </c>
      <c r="H6" s="60" t="str">
        <f>IF('Financing inputs'!H6="","",(IF('Financing inputs'!$B6="USD",'Financing inputs'!H6*Loc_USD,0)+IF('Financing inputs'!$B6="Local Currency",'Financing inputs'!H6,0)+IF('Financing inputs'!$B6="Euro",'Financing inputs'!H6*Loc_Euro,0)))</f>
        <v/>
      </c>
      <c r="I6" s="60" t="str">
        <f>IF('Financing inputs'!I6="","",(IF('Financing inputs'!$B6="USD",'Financing inputs'!I6*Loc_USD,0)+IF('Financing inputs'!$B6="Local Currency",'Financing inputs'!I6,0)+IF('Financing inputs'!$B6="Euro",'Financing inputs'!I6*Loc_Euro,0)))</f>
        <v/>
      </c>
      <c r="J6" s="60" t="str">
        <f>IF('Financing inputs'!J6="","",(IF('Financing inputs'!$B6="USD",'Financing inputs'!J6*Loc_USD,0)+IF('Financing inputs'!$B6="Local Currency",'Financing inputs'!J6,0)+IF('Financing inputs'!$B6="Euro",'Financing inputs'!J6*Loc_Euro,0)))</f>
        <v/>
      </c>
      <c r="K6" s="60" t="str">
        <f>IF('Financing inputs'!K6="","",(IF('Financing inputs'!$B6="USD",'Financing inputs'!K6*Loc_USD,0)+IF('Financing inputs'!$B6="Local Currency",'Financing inputs'!K6,0)+IF('Financing inputs'!$B6="Euro",'Financing inputs'!K6*Loc_Euro,0)))</f>
        <v/>
      </c>
      <c r="L6" s="60" t="str">
        <f>IF('Financing inputs'!L6="","",(IF('Financing inputs'!$B6="USD",'Financing inputs'!L6*Loc_USD,0)+IF('Financing inputs'!$B6="Local Currency",'Financing inputs'!L6,0)+IF('Financing inputs'!$B6="Euro",'Financing inputs'!L6*Loc_Euro,0)))</f>
        <v/>
      </c>
      <c r="M6" s="60" t="str">
        <f>IF('Financing inputs'!M6="","",(IF('Financing inputs'!$B6="USD",'Financing inputs'!M6*Loc_USD,0)+IF('Financing inputs'!$B6="Local Currency",'Financing inputs'!M6,0)+IF('Financing inputs'!$B6="Euro",'Financing inputs'!M6*Loc_Euro,0)))</f>
        <v/>
      </c>
      <c r="N6" s="60" t="str">
        <f>IF('Financing inputs'!N6="","",(IF('Financing inputs'!$B6="USD",'Financing inputs'!N6*Loc_USD,0)+IF('Financing inputs'!$B6="Local Currency",'Financing inputs'!N6,0)+IF('Financing inputs'!$B6="Euro",'Financing inputs'!N6*Loc_Euro,0)))</f>
        <v/>
      </c>
      <c r="O6" s="60">
        <f t="shared" si="2"/>
        <v>0</v>
      </c>
      <c r="P6" s="120" t="str">
        <f t="shared" si="1"/>
        <v>Commodities</v>
      </c>
      <c r="R6" s="69" t="e">
        <f t="shared" ref="R6:R24" si="3">O6/SUM($O$5:$O$24)</f>
        <v>#DIV/0!</v>
      </c>
    </row>
    <row r="7" spans="1:18" x14ac:dyDescent="0.25">
      <c r="A7" s="64" t="str">
        <f>'Financing inputs'!A7</f>
        <v>UNFPA funding allocated</v>
      </c>
      <c r="B7" s="63"/>
      <c r="C7" s="60" t="str">
        <f>IF('Financing inputs'!C7="","",(IF('Financing inputs'!$B7="USD",'Financing inputs'!C7*Loc_USD,0)+IF('Financing inputs'!$B7="Local Currency",'Financing inputs'!C7,0)+IF('Financing inputs'!$B7="Euro",'Financing inputs'!C7*Loc_Euro,0)))</f>
        <v/>
      </c>
      <c r="D7" s="60" t="str">
        <f>IF('Financing inputs'!D7="","",(IF('Financing inputs'!$B7="USD",'Financing inputs'!D7*Loc_USD,0)+IF('Financing inputs'!$B7="Local Currency",'Financing inputs'!D7,0)+IF('Financing inputs'!$B7="Euro",'Financing inputs'!D7*Loc_Euro,0)))</f>
        <v/>
      </c>
      <c r="E7" s="60" t="str">
        <f>IF('Financing inputs'!E7="","",(IF('Financing inputs'!$B7="USD",'Financing inputs'!E7*Loc_USD,0)+IF('Financing inputs'!$B7="Local Currency",'Financing inputs'!E7,0)+IF('Financing inputs'!$B7="Euro",'Financing inputs'!E7*Loc_Euro,0)))</f>
        <v/>
      </c>
      <c r="F7" s="60" t="str">
        <f>IF('Financing inputs'!F7="","",(IF('Financing inputs'!$B7="USD",'Financing inputs'!F7*Loc_USD,0)+IF('Financing inputs'!$B7="Local Currency",'Financing inputs'!F7,0)+IF('Financing inputs'!$B7="Euro",'Financing inputs'!F7*Loc_Euro,0)))</f>
        <v/>
      </c>
      <c r="G7" s="60" t="str">
        <f>IF('Financing inputs'!G7="","",(IF('Financing inputs'!$B7="USD",'Financing inputs'!G7*Loc_USD,0)+IF('Financing inputs'!$B7="Local Currency",'Financing inputs'!G7,0)+IF('Financing inputs'!$B7="Euro",'Financing inputs'!G7*Loc_Euro,0)))</f>
        <v/>
      </c>
      <c r="H7" s="60" t="str">
        <f>IF('Financing inputs'!H7="","",(IF('Financing inputs'!$B7="USD",'Financing inputs'!H7*Loc_USD,0)+IF('Financing inputs'!$B7="Local Currency",'Financing inputs'!H7,0)+IF('Financing inputs'!$B7="Euro",'Financing inputs'!H7*Loc_Euro,0)))</f>
        <v/>
      </c>
      <c r="I7" s="60" t="str">
        <f>IF('Financing inputs'!I7="","",(IF('Financing inputs'!$B7="USD",'Financing inputs'!I7*Loc_USD,0)+IF('Financing inputs'!$B7="Local Currency",'Financing inputs'!I7,0)+IF('Financing inputs'!$B7="Euro",'Financing inputs'!I7*Loc_Euro,0)))</f>
        <v/>
      </c>
      <c r="J7" s="60" t="str">
        <f>IF('Financing inputs'!J7="","",(IF('Financing inputs'!$B7="USD",'Financing inputs'!J7*Loc_USD,0)+IF('Financing inputs'!$B7="Local Currency",'Financing inputs'!J7,0)+IF('Financing inputs'!$B7="Euro",'Financing inputs'!J7*Loc_Euro,0)))</f>
        <v/>
      </c>
      <c r="K7" s="60" t="str">
        <f>IF('Financing inputs'!K7="","",(IF('Financing inputs'!$B7="USD",'Financing inputs'!K7*Loc_USD,0)+IF('Financing inputs'!$B7="Local Currency",'Financing inputs'!K7,0)+IF('Financing inputs'!$B7="Euro",'Financing inputs'!K7*Loc_Euro,0)))</f>
        <v/>
      </c>
      <c r="L7" s="60" t="str">
        <f>IF('Financing inputs'!L7="","",(IF('Financing inputs'!$B7="USD",'Financing inputs'!L7*Loc_USD,0)+IF('Financing inputs'!$B7="Local Currency",'Financing inputs'!L7,0)+IF('Financing inputs'!$B7="Euro",'Financing inputs'!L7*Loc_Euro,0)))</f>
        <v/>
      </c>
      <c r="M7" s="60" t="str">
        <f>IF('Financing inputs'!M7="","",(IF('Financing inputs'!$B7="USD",'Financing inputs'!M7*Loc_USD,0)+IF('Financing inputs'!$B7="Local Currency",'Financing inputs'!M7,0)+IF('Financing inputs'!$B7="Euro",'Financing inputs'!M7*Loc_Euro,0)))</f>
        <v/>
      </c>
      <c r="N7" s="60" t="str">
        <f>IF('Financing inputs'!N7="","",(IF('Financing inputs'!$B7="USD",'Financing inputs'!N7*Loc_USD,0)+IF('Financing inputs'!$B7="Local Currency",'Financing inputs'!N7,0)+IF('Financing inputs'!$B7="Euro",'Financing inputs'!N7*Loc_Euro,0)))</f>
        <v/>
      </c>
      <c r="O7" s="60">
        <f t="shared" si="2"/>
        <v>0</v>
      </c>
      <c r="P7" s="120" t="str">
        <f t="shared" si="1"/>
        <v>Commodities</v>
      </c>
      <c r="R7" s="69" t="e">
        <f t="shared" si="3"/>
        <v>#DIV/0!</v>
      </c>
    </row>
    <row r="8" spans="1:18" x14ac:dyDescent="0.25">
      <c r="A8" s="64" t="str">
        <f>'Financing inputs'!A8</f>
        <v>KfW funding allocated</v>
      </c>
      <c r="B8" s="63"/>
      <c r="C8" s="60" t="str">
        <f>IF('Financing inputs'!C8="","",(IF('Financing inputs'!$B8="USD",'Financing inputs'!C8*Loc_USD,0)+IF('Financing inputs'!$B8="Local Currency",'Financing inputs'!C8,0)+IF('Financing inputs'!$B8="Euro",'Financing inputs'!C8*Loc_Euro,0)))</f>
        <v/>
      </c>
      <c r="D8" s="60" t="str">
        <f>IF('Financing inputs'!D8="","",(IF('Financing inputs'!$B8="USD",'Financing inputs'!D8*Loc_USD,0)+IF('Financing inputs'!$B8="Local Currency",'Financing inputs'!D8,0)+IF('Financing inputs'!$B8="Euro",'Financing inputs'!D8*Loc_Euro,0)))</f>
        <v/>
      </c>
      <c r="E8" s="60" t="str">
        <f>IF('Financing inputs'!E8="","",(IF('Financing inputs'!$B8="USD",'Financing inputs'!E8*Loc_USD,0)+IF('Financing inputs'!$B8="Local Currency",'Financing inputs'!E8,0)+IF('Financing inputs'!$B8="Euro",'Financing inputs'!E8*Loc_Euro,0)))</f>
        <v/>
      </c>
      <c r="F8" s="60" t="str">
        <f>IF('Financing inputs'!F8="","",(IF('Financing inputs'!$B8="USD",'Financing inputs'!F8*Loc_USD,0)+IF('Financing inputs'!$B8="Local Currency",'Financing inputs'!F8,0)+IF('Financing inputs'!$B8="Euro",'Financing inputs'!F8*Loc_Euro,0)))</f>
        <v/>
      </c>
      <c r="G8" s="60" t="str">
        <f>IF('Financing inputs'!G8="","",(IF('Financing inputs'!$B8="USD",'Financing inputs'!G8*Loc_USD,0)+IF('Financing inputs'!$B8="Local Currency",'Financing inputs'!G8,0)+IF('Financing inputs'!$B8="Euro",'Financing inputs'!G8*Loc_Euro,0)))</f>
        <v/>
      </c>
      <c r="H8" s="60" t="str">
        <f>IF('Financing inputs'!H8="","",(IF('Financing inputs'!$B8="USD",'Financing inputs'!H8*Loc_USD,0)+IF('Financing inputs'!$B8="Local Currency",'Financing inputs'!H8,0)+IF('Financing inputs'!$B8="Euro",'Financing inputs'!H8*Loc_Euro,0)))</f>
        <v/>
      </c>
      <c r="I8" s="60" t="str">
        <f>IF('Financing inputs'!I8="","",(IF('Financing inputs'!$B8="USD",'Financing inputs'!I8*Loc_USD,0)+IF('Financing inputs'!$B8="Local Currency",'Financing inputs'!I8,0)+IF('Financing inputs'!$B8="Euro",'Financing inputs'!I8*Loc_Euro,0)))</f>
        <v/>
      </c>
      <c r="J8" s="60" t="str">
        <f>IF('Financing inputs'!J8="","",(IF('Financing inputs'!$B8="USD",'Financing inputs'!J8*Loc_USD,0)+IF('Financing inputs'!$B8="Local Currency",'Financing inputs'!J8,0)+IF('Financing inputs'!$B8="Euro",'Financing inputs'!J8*Loc_Euro,0)))</f>
        <v/>
      </c>
      <c r="K8" s="60" t="str">
        <f>IF('Financing inputs'!K8="","",(IF('Financing inputs'!$B8="USD",'Financing inputs'!K8*Loc_USD,0)+IF('Financing inputs'!$B8="Local Currency",'Financing inputs'!K8,0)+IF('Financing inputs'!$B8="Euro",'Financing inputs'!K8*Loc_Euro,0)))</f>
        <v/>
      </c>
      <c r="L8" s="60" t="str">
        <f>IF('Financing inputs'!L8="","",(IF('Financing inputs'!$B8="USD",'Financing inputs'!L8*Loc_USD,0)+IF('Financing inputs'!$B8="Local Currency",'Financing inputs'!L8,0)+IF('Financing inputs'!$B8="Euro",'Financing inputs'!L8*Loc_Euro,0)))</f>
        <v/>
      </c>
      <c r="M8" s="60" t="str">
        <f>IF('Financing inputs'!M8="","",(IF('Financing inputs'!$B8="USD",'Financing inputs'!M8*Loc_USD,0)+IF('Financing inputs'!$B8="Local Currency",'Financing inputs'!M8,0)+IF('Financing inputs'!$B8="Euro",'Financing inputs'!M8*Loc_Euro,0)))</f>
        <v/>
      </c>
      <c r="N8" s="60" t="str">
        <f>IF('Financing inputs'!N8="","",(IF('Financing inputs'!$B8="USD",'Financing inputs'!N8*Loc_USD,0)+IF('Financing inputs'!$B8="Local Currency",'Financing inputs'!N8,0)+IF('Financing inputs'!$B8="Euro",'Financing inputs'!N8*Loc_Euro,0)))</f>
        <v/>
      </c>
      <c r="O8" s="60">
        <f t="shared" si="2"/>
        <v>0</v>
      </c>
      <c r="P8" s="120" t="str">
        <f t="shared" si="1"/>
        <v>Commodities</v>
      </c>
      <c r="R8" s="69" t="e">
        <f t="shared" si="3"/>
        <v>#DIV/0!</v>
      </c>
    </row>
    <row r="9" spans="1:18" x14ac:dyDescent="0.25">
      <c r="A9" s="64" t="str">
        <f>'Financing inputs'!A9</f>
        <v>DfID funding allocated</v>
      </c>
      <c r="B9" s="63"/>
      <c r="C9" s="60" t="str">
        <f>IF('Financing inputs'!C9="","",(IF('Financing inputs'!$B9="USD",'Financing inputs'!C9*Loc_USD,0)+IF('Financing inputs'!$B9="Local Currency",'Financing inputs'!C9,0)+IF('Financing inputs'!$B9="Euro",'Financing inputs'!C9*Loc_Euro,0)))</f>
        <v/>
      </c>
      <c r="D9" s="60" t="str">
        <f>IF('Financing inputs'!D9="","",(IF('Financing inputs'!$B9="USD",'Financing inputs'!D9*Loc_USD,0)+IF('Financing inputs'!$B9="Local Currency",'Financing inputs'!D9,0)+IF('Financing inputs'!$B9="Euro",'Financing inputs'!D9*Loc_Euro,0)))</f>
        <v/>
      </c>
      <c r="E9" s="60" t="str">
        <f>IF('Financing inputs'!E9="","",(IF('Financing inputs'!$B9="USD",'Financing inputs'!E9*Loc_USD,0)+IF('Financing inputs'!$B9="Local Currency",'Financing inputs'!E9,0)+IF('Financing inputs'!$B9="Euro",'Financing inputs'!E9*Loc_Euro,0)))</f>
        <v/>
      </c>
      <c r="F9" s="60" t="str">
        <f>IF('Financing inputs'!F9="","",(IF('Financing inputs'!$B9="USD",'Financing inputs'!F9*Loc_USD,0)+IF('Financing inputs'!$B9="Local Currency",'Financing inputs'!F9,0)+IF('Financing inputs'!$B9="Euro",'Financing inputs'!F9*Loc_Euro,0)))</f>
        <v/>
      </c>
      <c r="G9" s="60" t="str">
        <f>IF('Financing inputs'!G9="","",(IF('Financing inputs'!$B9="USD",'Financing inputs'!G9*Loc_USD,0)+IF('Financing inputs'!$B9="Local Currency",'Financing inputs'!G9,0)+IF('Financing inputs'!$B9="Euro",'Financing inputs'!G9*Loc_Euro,0)))</f>
        <v/>
      </c>
      <c r="H9" s="60" t="str">
        <f>IF('Financing inputs'!H9="","",(IF('Financing inputs'!$B9="USD",'Financing inputs'!H9*Loc_USD,0)+IF('Financing inputs'!$B9="Local Currency",'Financing inputs'!H9,0)+IF('Financing inputs'!$B9="Euro",'Financing inputs'!H9*Loc_Euro,0)))</f>
        <v/>
      </c>
      <c r="I9" s="60" t="str">
        <f>IF('Financing inputs'!I9="","",(IF('Financing inputs'!$B9="USD",'Financing inputs'!I9*Loc_USD,0)+IF('Financing inputs'!$B9="Local Currency",'Financing inputs'!I9,0)+IF('Financing inputs'!$B9="Euro",'Financing inputs'!I9*Loc_Euro,0)))</f>
        <v/>
      </c>
      <c r="J9" s="60" t="str">
        <f>IF('Financing inputs'!J9="","",(IF('Financing inputs'!$B9="USD",'Financing inputs'!J9*Loc_USD,0)+IF('Financing inputs'!$B9="Local Currency",'Financing inputs'!J9,0)+IF('Financing inputs'!$B9="Euro",'Financing inputs'!J9*Loc_Euro,0)))</f>
        <v/>
      </c>
      <c r="K9" s="60" t="str">
        <f>IF('Financing inputs'!K9="","",(IF('Financing inputs'!$B9="USD",'Financing inputs'!K9*Loc_USD,0)+IF('Financing inputs'!$B9="Local Currency",'Financing inputs'!K9,0)+IF('Financing inputs'!$B9="Euro",'Financing inputs'!K9*Loc_Euro,0)))</f>
        <v/>
      </c>
      <c r="L9" s="60" t="str">
        <f>IF('Financing inputs'!L9="","",(IF('Financing inputs'!$B9="USD",'Financing inputs'!L9*Loc_USD,0)+IF('Financing inputs'!$B9="Local Currency",'Financing inputs'!L9,0)+IF('Financing inputs'!$B9="Euro",'Financing inputs'!L9*Loc_Euro,0)))</f>
        <v/>
      </c>
      <c r="M9" s="60" t="str">
        <f>IF('Financing inputs'!M9="","",(IF('Financing inputs'!$B9="USD",'Financing inputs'!M9*Loc_USD,0)+IF('Financing inputs'!$B9="Local Currency",'Financing inputs'!M9,0)+IF('Financing inputs'!$B9="Euro",'Financing inputs'!M9*Loc_Euro,0)))</f>
        <v/>
      </c>
      <c r="N9" s="60" t="str">
        <f>IF('Financing inputs'!N9="","",(IF('Financing inputs'!$B9="USD",'Financing inputs'!N9*Loc_USD,0)+IF('Financing inputs'!$B9="Local Currency",'Financing inputs'!N9,0)+IF('Financing inputs'!$B9="Euro",'Financing inputs'!N9*Loc_Euro,0)))</f>
        <v/>
      </c>
      <c r="O9" s="60">
        <f t="shared" si="2"/>
        <v>0</v>
      </c>
      <c r="P9" s="120" t="str">
        <f t="shared" si="1"/>
        <v>Commodities</v>
      </c>
      <c r="R9" s="69" t="e">
        <f t="shared" si="3"/>
        <v>#DIV/0!</v>
      </c>
    </row>
    <row r="10" spans="1:18" x14ac:dyDescent="0.25">
      <c r="A10" s="64" t="str">
        <f>'Financing inputs'!A10</f>
        <v>EU funding allocated</v>
      </c>
      <c r="B10" s="63"/>
      <c r="C10" s="60" t="str">
        <f>IF('Financing inputs'!C10="","",(IF('Financing inputs'!$B10="USD",'Financing inputs'!C10*Loc_USD,0)+IF('Financing inputs'!$B10="Local Currency",'Financing inputs'!C10,0)+IF('Financing inputs'!$B10="Euro",'Financing inputs'!C10*Loc_Euro,0)))</f>
        <v/>
      </c>
      <c r="D10" s="60" t="str">
        <f>IF('Financing inputs'!D10="","",(IF('Financing inputs'!$B10="USD",'Financing inputs'!D10*Loc_USD,0)+IF('Financing inputs'!$B10="Local Currency",'Financing inputs'!D10,0)+IF('Financing inputs'!$B10="Euro",'Financing inputs'!D10*Loc_Euro,0)))</f>
        <v/>
      </c>
      <c r="E10" s="60" t="str">
        <f>IF('Financing inputs'!E10="","",(IF('Financing inputs'!$B10="USD",'Financing inputs'!E10*Loc_USD,0)+IF('Financing inputs'!$B10="Local Currency",'Financing inputs'!E10,0)+IF('Financing inputs'!$B10="Euro",'Financing inputs'!E10*Loc_Euro,0)))</f>
        <v/>
      </c>
      <c r="F10" s="60" t="str">
        <f>IF('Financing inputs'!F10="","",(IF('Financing inputs'!$B10="USD",'Financing inputs'!F10*Loc_USD,0)+IF('Financing inputs'!$B10="Local Currency",'Financing inputs'!F10,0)+IF('Financing inputs'!$B10="Euro",'Financing inputs'!F10*Loc_Euro,0)))</f>
        <v/>
      </c>
      <c r="G10" s="60" t="str">
        <f>IF('Financing inputs'!G10="","",(IF('Financing inputs'!$B10="USD",'Financing inputs'!G10*Loc_USD,0)+IF('Financing inputs'!$B10="Local Currency",'Financing inputs'!G10,0)+IF('Financing inputs'!$B10="Euro",'Financing inputs'!G10*Loc_Euro,0)))</f>
        <v/>
      </c>
      <c r="H10" s="60" t="str">
        <f>IF('Financing inputs'!H10="","",(IF('Financing inputs'!$B10="USD",'Financing inputs'!H10*Loc_USD,0)+IF('Financing inputs'!$B10="Local Currency",'Financing inputs'!H10,0)+IF('Financing inputs'!$B10="Euro",'Financing inputs'!H10*Loc_Euro,0)))</f>
        <v/>
      </c>
      <c r="I10" s="60" t="str">
        <f>IF('Financing inputs'!I10="","",(IF('Financing inputs'!$B10="USD",'Financing inputs'!I10*Loc_USD,0)+IF('Financing inputs'!$B10="Local Currency",'Financing inputs'!I10,0)+IF('Financing inputs'!$B10="Euro",'Financing inputs'!I10*Loc_Euro,0)))</f>
        <v/>
      </c>
      <c r="J10" s="60" t="str">
        <f>IF('Financing inputs'!J10="","",(IF('Financing inputs'!$B10="USD",'Financing inputs'!J10*Loc_USD,0)+IF('Financing inputs'!$B10="Local Currency",'Financing inputs'!J10,0)+IF('Financing inputs'!$B10="Euro",'Financing inputs'!J10*Loc_Euro,0)))</f>
        <v/>
      </c>
      <c r="K10" s="60" t="str">
        <f>IF('Financing inputs'!K10="","",(IF('Financing inputs'!$B10="USD",'Financing inputs'!K10*Loc_USD,0)+IF('Financing inputs'!$B10="Local Currency",'Financing inputs'!K10,0)+IF('Financing inputs'!$B10="Euro",'Financing inputs'!K10*Loc_Euro,0)))</f>
        <v/>
      </c>
      <c r="L10" s="60" t="str">
        <f>IF('Financing inputs'!L10="","",(IF('Financing inputs'!$B10="USD",'Financing inputs'!L10*Loc_USD,0)+IF('Financing inputs'!$B10="Local Currency",'Financing inputs'!L10,0)+IF('Financing inputs'!$B10="Euro",'Financing inputs'!L10*Loc_Euro,0)))</f>
        <v/>
      </c>
      <c r="M10" s="60" t="str">
        <f>IF('Financing inputs'!M10="","",(IF('Financing inputs'!$B10="USD",'Financing inputs'!M10*Loc_USD,0)+IF('Financing inputs'!$B10="Local Currency",'Financing inputs'!M10,0)+IF('Financing inputs'!$B10="Euro",'Financing inputs'!M10*Loc_Euro,0)))</f>
        <v/>
      </c>
      <c r="N10" s="60" t="str">
        <f>IF('Financing inputs'!N10="","",(IF('Financing inputs'!$B10="USD",'Financing inputs'!N10*Loc_USD,0)+IF('Financing inputs'!$B10="Local Currency",'Financing inputs'!N10,0)+IF('Financing inputs'!$B10="Euro",'Financing inputs'!N10*Loc_Euro,0)))</f>
        <v/>
      </c>
      <c r="O10" s="60">
        <f t="shared" si="2"/>
        <v>0</v>
      </c>
      <c r="P10" s="120" t="str">
        <f t="shared" si="1"/>
        <v>Commodities</v>
      </c>
      <c r="R10" s="69" t="e">
        <f t="shared" si="3"/>
        <v>#DIV/0!</v>
      </c>
    </row>
    <row r="11" spans="1:18" x14ac:dyDescent="0.25">
      <c r="A11" s="64" t="str">
        <f>'Financing inputs'!A11</f>
        <v>CIDA funding allocated</v>
      </c>
      <c r="B11" s="63"/>
      <c r="C11" s="60" t="str">
        <f>IF('Financing inputs'!C11="","",(IF('Financing inputs'!$B11="USD",'Financing inputs'!C11*Loc_USD,0)+IF('Financing inputs'!$B11="Local Currency",'Financing inputs'!C11,0)+IF('Financing inputs'!$B11="Euro",'Financing inputs'!C11*Loc_Euro,0)))</f>
        <v/>
      </c>
      <c r="D11" s="60" t="str">
        <f>IF('Financing inputs'!D11="","",(IF('Financing inputs'!$B11="USD",'Financing inputs'!D11*Loc_USD,0)+IF('Financing inputs'!$B11="Local Currency",'Financing inputs'!D11,0)+IF('Financing inputs'!$B11="Euro",'Financing inputs'!D11*Loc_Euro,0)))</f>
        <v/>
      </c>
      <c r="E11" s="60" t="str">
        <f>IF('Financing inputs'!E11="","",(IF('Financing inputs'!$B11="USD",'Financing inputs'!E11*Loc_USD,0)+IF('Financing inputs'!$B11="Local Currency",'Financing inputs'!E11,0)+IF('Financing inputs'!$B11="Euro",'Financing inputs'!E11*Loc_Euro,0)))</f>
        <v/>
      </c>
      <c r="F11" s="60" t="str">
        <f>IF('Financing inputs'!F11="","",(IF('Financing inputs'!$B11="USD",'Financing inputs'!F11*Loc_USD,0)+IF('Financing inputs'!$B11="Local Currency",'Financing inputs'!F11,0)+IF('Financing inputs'!$B11="Euro",'Financing inputs'!F11*Loc_Euro,0)))</f>
        <v/>
      </c>
      <c r="G11" s="60" t="str">
        <f>IF('Financing inputs'!G11="","",(IF('Financing inputs'!$B11="USD",'Financing inputs'!G11*Loc_USD,0)+IF('Financing inputs'!$B11="Local Currency",'Financing inputs'!G11,0)+IF('Financing inputs'!$B11="Euro",'Financing inputs'!G11*Loc_Euro,0)))</f>
        <v/>
      </c>
      <c r="H11" s="60" t="str">
        <f>IF('Financing inputs'!H11="","",(IF('Financing inputs'!$B11="USD",'Financing inputs'!H11*Loc_USD,0)+IF('Financing inputs'!$B11="Local Currency",'Financing inputs'!H11,0)+IF('Financing inputs'!$B11="Euro",'Financing inputs'!H11*Loc_Euro,0)))</f>
        <v/>
      </c>
      <c r="I11" s="60" t="str">
        <f>IF('Financing inputs'!I11="","",(IF('Financing inputs'!$B11="USD",'Financing inputs'!I11*Loc_USD,0)+IF('Financing inputs'!$B11="Local Currency",'Financing inputs'!I11,0)+IF('Financing inputs'!$B11="Euro",'Financing inputs'!I11*Loc_Euro,0)))</f>
        <v/>
      </c>
      <c r="J11" s="60" t="str">
        <f>IF('Financing inputs'!J11="","",(IF('Financing inputs'!$B11="USD",'Financing inputs'!J11*Loc_USD,0)+IF('Financing inputs'!$B11="Local Currency",'Financing inputs'!J11,0)+IF('Financing inputs'!$B11="Euro",'Financing inputs'!J11*Loc_Euro,0)))</f>
        <v/>
      </c>
      <c r="K11" s="60" t="str">
        <f>IF('Financing inputs'!K11="","",(IF('Financing inputs'!$B11="USD",'Financing inputs'!K11*Loc_USD,0)+IF('Financing inputs'!$B11="Local Currency",'Financing inputs'!K11,0)+IF('Financing inputs'!$B11="Euro",'Financing inputs'!K11*Loc_Euro,0)))</f>
        <v/>
      </c>
      <c r="L11" s="60" t="str">
        <f>IF('Financing inputs'!L11="","",(IF('Financing inputs'!$B11="USD",'Financing inputs'!L11*Loc_USD,0)+IF('Financing inputs'!$B11="Local Currency",'Financing inputs'!L11,0)+IF('Financing inputs'!$B11="Euro",'Financing inputs'!L11*Loc_Euro,0)))</f>
        <v/>
      </c>
      <c r="M11" s="60" t="str">
        <f>IF('Financing inputs'!M11="","",(IF('Financing inputs'!$B11="USD",'Financing inputs'!M11*Loc_USD,0)+IF('Financing inputs'!$B11="Local Currency",'Financing inputs'!M11,0)+IF('Financing inputs'!$B11="Euro",'Financing inputs'!M11*Loc_Euro,0)))</f>
        <v/>
      </c>
      <c r="N11" s="60" t="str">
        <f>IF('Financing inputs'!N11="","",(IF('Financing inputs'!$B11="USD",'Financing inputs'!N11*Loc_USD,0)+IF('Financing inputs'!$B11="Local Currency",'Financing inputs'!N11,0)+IF('Financing inputs'!$B11="Euro",'Financing inputs'!N11*Loc_Euro,0)))</f>
        <v/>
      </c>
      <c r="O11" s="60">
        <f t="shared" si="2"/>
        <v>0</v>
      </c>
      <c r="P11" s="120" t="str">
        <f>$A$3</f>
        <v>Commodities</v>
      </c>
      <c r="R11" s="69" t="e">
        <f t="shared" si="3"/>
        <v>#DIV/0!</v>
      </c>
    </row>
    <row r="12" spans="1:18" x14ac:dyDescent="0.25">
      <c r="A12" s="64" t="str">
        <f>'Financing inputs'!A12</f>
        <v>PSI funding allocated</v>
      </c>
      <c r="B12" s="63"/>
      <c r="C12" s="60" t="str">
        <f>IF('Financing inputs'!C12="","",(IF('Financing inputs'!$B12="USD",'Financing inputs'!C12*Loc_USD,0)+IF('Financing inputs'!$B12="Local Currency",'Financing inputs'!C12,0)+IF('Financing inputs'!$B12="Euro",'Financing inputs'!C12*Loc_Euro,0)))</f>
        <v/>
      </c>
      <c r="D12" s="60" t="str">
        <f>IF('Financing inputs'!D12="","",(IF('Financing inputs'!$B12="USD",'Financing inputs'!D12*Loc_USD,0)+IF('Financing inputs'!$B12="Local Currency",'Financing inputs'!D12,0)+IF('Financing inputs'!$B12="Euro",'Financing inputs'!D12*Loc_Euro,0)))</f>
        <v/>
      </c>
      <c r="E12" s="60" t="str">
        <f>IF('Financing inputs'!E12="","",(IF('Financing inputs'!$B12="USD",'Financing inputs'!E12*Loc_USD,0)+IF('Financing inputs'!$B12="Local Currency",'Financing inputs'!E12,0)+IF('Financing inputs'!$B12="Euro",'Financing inputs'!E12*Loc_Euro,0)))</f>
        <v/>
      </c>
      <c r="F12" s="60" t="str">
        <f>IF('Financing inputs'!F12="","",(IF('Financing inputs'!$B12="USD",'Financing inputs'!F12*Loc_USD,0)+IF('Financing inputs'!$B12="Local Currency",'Financing inputs'!F12,0)+IF('Financing inputs'!$B12="Euro",'Financing inputs'!F12*Loc_Euro,0)))</f>
        <v/>
      </c>
      <c r="G12" s="60" t="str">
        <f>IF('Financing inputs'!G12="","",(IF('Financing inputs'!$B12="USD",'Financing inputs'!G12*Loc_USD,0)+IF('Financing inputs'!$B12="Local Currency",'Financing inputs'!G12,0)+IF('Financing inputs'!$B12="Euro",'Financing inputs'!G12*Loc_Euro,0)))</f>
        <v/>
      </c>
      <c r="H12" s="60" t="str">
        <f>IF('Financing inputs'!H12="","",(IF('Financing inputs'!$B12="USD",'Financing inputs'!H12*Loc_USD,0)+IF('Financing inputs'!$B12="Local Currency",'Financing inputs'!H12,0)+IF('Financing inputs'!$B12="Euro",'Financing inputs'!H12*Loc_Euro,0)))</f>
        <v/>
      </c>
      <c r="I12" s="60" t="str">
        <f>IF('Financing inputs'!I12="","",(IF('Financing inputs'!$B12="USD",'Financing inputs'!I12*Loc_USD,0)+IF('Financing inputs'!$B12="Local Currency",'Financing inputs'!I12,0)+IF('Financing inputs'!$B12="Euro",'Financing inputs'!I12*Loc_Euro,0)))</f>
        <v/>
      </c>
      <c r="J12" s="60" t="str">
        <f>IF('Financing inputs'!J12="","",(IF('Financing inputs'!$B12="USD",'Financing inputs'!J12*Loc_USD,0)+IF('Financing inputs'!$B12="Local Currency",'Financing inputs'!J12,0)+IF('Financing inputs'!$B12="Euro",'Financing inputs'!J12*Loc_Euro,0)))</f>
        <v/>
      </c>
      <c r="K12" s="60" t="str">
        <f>IF('Financing inputs'!K12="","",(IF('Financing inputs'!$B12="USD",'Financing inputs'!K12*Loc_USD,0)+IF('Financing inputs'!$B12="Local Currency",'Financing inputs'!K12,0)+IF('Financing inputs'!$B12="Euro",'Financing inputs'!K12*Loc_Euro,0)))</f>
        <v/>
      </c>
      <c r="L12" s="60" t="str">
        <f>IF('Financing inputs'!L12="","",(IF('Financing inputs'!$B12="USD",'Financing inputs'!L12*Loc_USD,0)+IF('Financing inputs'!$B12="Local Currency",'Financing inputs'!L12,0)+IF('Financing inputs'!$B12="Euro",'Financing inputs'!L12*Loc_Euro,0)))</f>
        <v/>
      </c>
      <c r="M12" s="60" t="str">
        <f>IF('Financing inputs'!M12="","",(IF('Financing inputs'!$B12="USD",'Financing inputs'!M12*Loc_USD,0)+IF('Financing inputs'!$B12="Local Currency",'Financing inputs'!M12,0)+IF('Financing inputs'!$B12="Euro",'Financing inputs'!M12*Loc_Euro,0)))</f>
        <v/>
      </c>
      <c r="N12" s="60" t="str">
        <f>IF('Financing inputs'!N12="","",(IF('Financing inputs'!$B12="USD",'Financing inputs'!N12*Loc_USD,0)+IF('Financing inputs'!$B12="Local Currency",'Financing inputs'!N12,0)+IF('Financing inputs'!$B12="Euro",'Financing inputs'!N12*Loc_Euro,0)))</f>
        <v/>
      </c>
      <c r="O12" s="60">
        <f t="shared" si="2"/>
        <v>0</v>
      </c>
      <c r="P12" s="120" t="str">
        <f t="shared" si="1"/>
        <v>Commodities</v>
      </c>
      <c r="R12" s="69" t="e">
        <f t="shared" si="3"/>
        <v>#DIV/0!</v>
      </c>
    </row>
    <row r="13" spans="1:18" x14ac:dyDescent="0.25">
      <c r="A13" s="64" t="str">
        <f>'Financing inputs'!A13</f>
        <v>DKT funding allocated</v>
      </c>
      <c r="B13" s="63"/>
      <c r="C13" s="60" t="str">
        <f>IF('Financing inputs'!C13="","",(IF('Financing inputs'!$B13="USD",'Financing inputs'!C13*Loc_USD,0)+IF('Financing inputs'!$B13="Local Currency",'Financing inputs'!C13,0)+IF('Financing inputs'!$B13="Euro",'Financing inputs'!C13*Loc_Euro,0)))</f>
        <v/>
      </c>
      <c r="D13" s="60" t="str">
        <f>IF('Financing inputs'!D13="","",(IF('Financing inputs'!$B13="USD",'Financing inputs'!D13*Loc_USD,0)+IF('Financing inputs'!$B13="Local Currency",'Financing inputs'!D13,0)+IF('Financing inputs'!$B13="Euro",'Financing inputs'!D13*Loc_Euro,0)))</f>
        <v/>
      </c>
      <c r="E13" s="60" t="str">
        <f>IF('Financing inputs'!E13="","",(IF('Financing inputs'!$B13="USD",'Financing inputs'!E13*Loc_USD,0)+IF('Financing inputs'!$B13="Local Currency",'Financing inputs'!E13,0)+IF('Financing inputs'!$B13="Euro",'Financing inputs'!E13*Loc_Euro,0)))</f>
        <v/>
      </c>
      <c r="F13" s="60" t="str">
        <f>IF('Financing inputs'!F13="","",(IF('Financing inputs'!$B13="USD",'Financing inputs'!F13*Loc_USD,0)+IF('Financing inputs'!$B13="Local Currency",'Financing inputs'!F13,0)+IF('Financing inputs'!$B13="Euro",'Financing inputs'!F13*Loc_Euro,0)))</f>
        <v/>
      </c>
      <c r="G13" s="60" t="str">
        <f>IF('Financing inputs'!G13="","",(IF('Financing inputs'!$B13="USD",'Financing inputs'!G13*Loc_USD,0)+IF('Financing inputs'!$B13="Local Currency",'Financing inputs'!G13,0)+IF('Financing inputs'!$B13="Euro",'Financing inputs'!G13*Loc_Euro,0)))</f>
        <v/>
      </c>
      <c r="H13" s="60" t="str">
        <f>IF('Financing inputs'!H13="","",(IF('Financing inputs'!$B13="USD",'Financing inputs'!H13*Loc_USD,0)+IF('Financing inputs'!$B13="Local Currency",'Financing inputs'!H13,0)+IF('Financing inputs'!$B13="Euro",'Financing inputs'!H13*Loc_Euro,0)))</f>
        <v/>
      </c>
      <c r="I13" s="60" t="str">
        <f>IF('Financing inputs'!I13="","",(IF('Financing inputs'!$B13="USD",'Financing inputs'!I13*Loc_USD,0)+IF('Financing inputs'!$B13="Local Currency",'Financing inputs'!I13,0)+IF('Financing inputs'!$B13="Euro",'Financing inputs'!I13*Loc_Euro,0)))</f>
        <v/>
      </c>
      <c r="J13" s="60" t="str">
        <f>IF('Financing inputs'!J13="","",(IF('Financing inputs'!$B13="USD",'Financing inputs'!J13*Loc_USD,0)+IF('Financing inputs'!$B13="Local Currency",'Financing inputs'!J13,0)+IF('Financing inputs'!$B13="Euro",'Financing inputs'!J13*Loc_Euro,0)))</f>
        <v/>
      </c>
      <c r="K13" s="60" t="str">
        <f>IF('Financing inputs'!K13="","",(IF('Financing inputs'!$B13="USD",'Financing inputs'!K13*Loc_USD,0)+IF('Financing inputs'!$B13="Local Currency",'Financing inputs'!K13,0)+IF('Financing inputs'!$B13="Euro",'Financing inputs'!K13*Loc_Euro,0)))</f>
        <v/>
      </c>
      <c r="L13" s="60" t="str">
        <f>IF('Financing inputs'!L13="","",(IF('Financing inputs'!$B13="USD",'Financing inputs'!L13*Loc_USD,0)+IF('Financing inputs'!$B13="Local Currency",'Financing inputs'!L13,0)+IF('Financing inputs'!$B13="Euro",'Financing inputs'!L13*Loc_Euro,0)))</f>
        <v/>
      </c>
      <c r="M13" s="60" t="str">
        <f>IF('Financing inputs'!M13="","",(IF('Financing inputs'!$B13="USD",'Financing inputs'!M13*Loc_USD,0)+IF('Financing inputs'!$B13="Local Currency",'Financing inputs'!M13,0)+IF('Financing inputs'!$B13="Euro",'Financing inputs'!M13*Loc_Euro,0)))</f>
        <v/>
      </c>
      <c r="N13" s="60" t="str">
        <f>IF('Financing inputs'!N13="","",(IF('Financing inputs'!$B13="USD",'Financing inputs'!N13*Loc_USD,0)+IF('Financing inputs'!$B13="Local Currency",'Financing inputs'!N13,0)+IF('Financing inputs'!$B13="Euro",'Financing inputs'!N13*Loc_Euro,0)))</f>
        <v/>
      </c>
      <c r="O13" s="60">
        <f t="shared" si="2"/>
        <v>0</v>
      </c>
      <c r="P13" s="120" t="str">
        <f t="shared" si="1"/>
        <v>Commodities</v>
      </c>
      <c r="R13" s="69" t="e">
        <f t="shared" si="3"/>
        <v>#DIV/0!</v>
      </c>
    </row>
    <row r="14" spans="1:18" x14ac:dyDescent="0.25">
      <c r="A14" s="64" t="str">
        <f>'Financing inputs'!A14</f>
        <v>MSI funding allocated</v>
      </c>
      <c r="B14" s="63"/>
      <c r="C14" s="60" t="str">
        <f>IF('Financing inputs'!C14="","",(IF('Financing inputs'!$B14="USD",'Financing inputs'!C14*Loc_USD,0)+IF('Financing inputs'!$B14="Local Currency",'Financing inputs'!C14,0)+IF('Financing inputs'!$B14="Euro",'Financing inputs'!C14*Loc_Euro,0)))</f>
        <v/>
      </c>
      <c r="D14" s="60" t="str">
        <f>IF('Financing inputs'!D14="","",(IF('Financing inputs'!$B14="USD",'Financing inputs'!D14*Loc_USD,0)+IF('Financing inputs'!$B14="Local Currency",'Financing inputs'!D14,0)+IF('Financing inputs'!$B14="Euro",'Financing inputs'!D14*Loc_Euro,0)))</f>
        <v/>
      </c>
      <c r="E14" s="60" t="str">
        <f>IF('Financing inputs'!E14="","",(IF('Financing inputs'!$B14="USD",'Financing inputs'!E14*Loc_USD,0)+IF('Financing inputs'!$B14="Local Currency",'Financing inputs'!E14,0)+IF('Financing inputs'!$B14="Euro",'Financing inputs'!E14*Loc_Euro,0)))</f>
        <v/>
      </c>
      <c r="F14" s="60" t="str">
        <f>IF('Financing inputs'!F14="","",(IF('Financing inputs'!$B14="USD",'Financing inputs'!F14*Loc_USD,0)+IF('Financing inputs'!$B14="Local Currency",'Financing inputs'!F14,0)+IF('Financing inputs'!$B14="Euro",'Financing inputs'!F14*Loc_Euro,0)))</f>
        <v/>
      </c>
      <c r="G14" s="60" t="str">
        <f>IF('Financing inputs'!G14="","",(IF('Financing inputs'!$B14="USD",'Financing inputs'!G14*Loc_USD,0)+IF('Financing inputs'!$B14="Local Currency",'Financing inputs'!G14,0)+IF('Financing inputs'!$B14="Euro",'Financing inputs'!G14*Loc_Euro,0)))</f>
        <v/>
      </c>
      <c r="H14" s="60" t="str">
        <f>IF('Financing inputs'!H14="","",(IF('Financing inputs'!$B14="USD",'Financing inputs'!H14*Loc_USD,0)+IF('Financing inputs'!$B14="Local Currency",'Financing inputs'!H14,0)+IF('Financing inputs'!$B14="Euro",'Financing inputs'!H14*Loc_Euro,0)))</f>
        <v/>
      </c>
      <c r="I14" s="60" t="str">
        <f>IF('Financing inputs'!I14="","",(IF('Financing inputs'!$B14="USD",'Financing inputs'!I14*Loc_USD,0)+IF('Financing inputs'!$B14="Local Currency",'Financing inputs'!I14,0)+IF('Financing inputs'!$B14="Euro",'Financing inputs'!I14*Loc_Euro,0)))</f>
        <v/>
      </c>
      <c r="J14" s="60" t="str">
        <f>IF('Financing inputs'!J14="","",(IF('Financing inputs'!$B14="USD",'Financing inputs'!J14*Loc_USD,0)+IF('Financing inputs'!$B14="Local Currency",'Financing inputs'!J14,0)+IF('Financing inputs'!$B14="Euro",'Financing inputs'!J14*Loc_Euro,0)))</f>
        <v/>
      </c>
      <c r="K14" s="60" t="str">
        <f>IF('Financing inputs'!K14="","",(IF('Financing inputs'!$B14="USD",'Financing inputs'!K14*Loc_USD,0)+IF('Financing inputs'!$B14="Local Currency",'Financing inputs'!K14,0)+IF('Financing inputs'!$B14="Euro",'Financing inputs'!K14*Loc_Euro,0)))</f>
        <v/>
      </c>
      <c r="L14" s="60" t="str">
        <f>IF('Financing inputs'!L14="","",(IF('Financing inputs'!$B14="USD",'Financing inputs'!L14*Loc_USD,0)+IF('Financing inputs'!$B14="Local Currency",'Financing inputs'!L14,0)+IF('Financing inputs'!$B14="Euro",'Financing inputs'!L14*Loc_Euro,0)))</f>
        <v/>
      </c>
      <c r="M14" s="60" t="str">
        <f>IF('Financing inputs'!M14="","",(IF('Financing inputs'!$B14="USD",'Financing inputs'!M14*Loc_USD,0)+IF('Financing inputs'!$B14="Local Currency",'Financing inputs'!M14,0)+IF('Financing inputs'!$B14="Euro",'Financing inputs'!M14*Loc_Euro,0)))</f>
        <v/>
      </c>
      <c r="N14" s="60" t="str">
        <f>IF('Financing inputs'!N14="","",(IF('Financing inputs'!$B14="USD",'Financing inputs'!N14*Loc_USD,0)+IF('Financing inputs'!$B14="Local Currency",'Financing inputs'!N14,0)+IF('Financing inputs'!$B14="Euro",'Financing inputs'!N14*Loc_Euro,0)))</f>
        <v/>
      </c>
      <c r="O14" s="60">
        <f t="shared" si="2"/>
        <v>0</v>
      </c>
      <c r="P14" s="120" t="str">
        <f t="shared" si="1"/>
        <v>Commodities</v>
      </c>
      <c r="R14" s="69" t="e">
        <f t="shared" si="3"/>
        <v>#DIV/0!</v>
      </c>
    </row>
    <row r="15" spans="1:18" x14ac:dyDescent="0.25">
      <c r="A15" s="64" t="str">
        <f>'Financing inputs'!A15</f>
        <v>Gates funding allocated</v>
      </c>
      <c r="B15" s="63"/>
      <c r="C15" s="60" t="str">
        <f>IF('Financing inputs'!C15="","",(IF('Financing inputs'!$B15="USD",'Financing inputs'!C15*Loc_USD,0)+IF('Financing inputs'!$B15="Local Currency",'Financing inputs'!C15,0)+IF('Financing inputs'!$B15="Euro",'Financing inputs'!C15*Loc_Euro,0)))</f>
        <v/>
      </c>
      <c r="D15" s="60" t="str">
        <f>IF('Financing inputs'!D15="","",(IF('Financing inputs'!$B15="USD",'Financing inputs'!D15*Loc_USD,0)+IF('Financing inputs'!$B15="Local Currency",'Financing inputs'!D15,0)+IF('Financing inputs'!$B15="Euro",'Financing inputs'!D15*Loc_Euro,0)))</f>
        <v/>
      </c>
      <c r="E15" s="60" t="str">
        <f>IF('Financing inputs'!E15="","",(IF('Financing inputs'!$B15="USD",'Financing inputs'!E15*Loc_USD,0)+IF('Financing inputs'!$B15="Local Currency",'Financing inputs'!E15,0)+IF('Financing inputs'!$B15="Euro",'Financing inputs'!E15*Loc_Euro,0)))</f>
        <v/>
      </c>
      <c r="F15" s="60" t="str">
        <f>IF('Financing inputs'!F15="","",(IF('Financing inputs'!$B15="USD",'Financing inputs'!F15*Loc_USD,0)+IF('Financing inputs'!$B15="Local Currency",'Financing inputs'!F15,0)+IF('Financing inputs'!$B15="Euro",'Financing inputs'!F15*Loc_Euro,0)))</f>
        <v/>
      </c>
      <c r="G15" s="60" t="str">
        <f>IF('Financing inputs'!G15="","",(IF('Financing inputs'!$B15="USD",'Financing inputs'!G15*Loc_USD,0)+IF('Financing inputs'!$B15="Local Currency",'Financing inputs'!G15,0)+IF('Financing inputs'!$B15="Euro",'Financing inputs'!G15*Loc_Euro,0)))</f>
        <v/>
      </c>
      <c r="H15" s="60" t="str">
        <f>IF('Financing inputs'!H15="","",(IF('Financing inputs'!$B15="USD",'Financing inputs'!H15*Loc_USD,0)+IF('Financing inputs'!$B15="Local Currency",'Financing inputs'!H15,0)+IF('Financing inputs'!$B15="Euro",'Financing inputs'!H15*Loc_Euro,0)))</f>
        <v/>
      </c>
      <c r="I15" s="60" t="str">
        <f>IF('Financing inputs'!I15="","",(IF('Financing inputs'!$B15="USD",'Financing inputs'!I15*Loc_USD,0)+IF('Financing inputs'!$B15="Local Currency",'Financing inputs'!I15,0)+IF('Financing inputs'!$B15="Euro",'Financing inputs'!I15*Loc_Euro,0)))</f>
        <v/>
      </c>
      <c r="J15" s="60" t="str">
        <f>IF('Financing inputs'!J15="","",(IF('Financing inputs'!$B15="USD",'Financing inputs'!J15*Loc_USD,0)+IF('Financing inputs'!$B15="Local Currency",'Financing inputs'!J15,0)+IF('Financing inputs'!$B15="Euro",'Financing inputs'!J15*Loc_Euro,0)))</f>
        <v/>
      </c>
      <c r="K15" s="60" t="str">
        <f>IF('Financing inputs'!K15="","",(IF('Financing inputs'!$B15="USD",'Financing inputs'!K15*Loc_USD,0)+IF('Financing inputs'!$B15="Local Currency",'Financing inputs'!K15,0)+IF('Financing inputs'!$B15="Euro",'Financing inputs'!K15*Loc_Euro,0)))</f>
        <v/>
      </c>
      <c r="L15" s="60" t="str">
        <f>IF('Financing inputs'!L15="","",(IF('Financing inputs'!$B15="USD",'Financing inputs'!L15*Loc_USD,0)+IF('Financing inputs'!$B15="Local Currency",'Financing inputs'!L15,0)+IF('Financing inputs'!$B15="Euro",'Financing inputs'!L15*Loc_Euro,0)))</f>
        <v/>
      </c>
      <c r="M15" s="60" t="str">
        <f>IF('Financing inputs'!M15="","",(IF('Financing inputs'!$B15="USD",'Financing inputs'!M15*Loc_USD,0)+IF('Financing inputs'!$B15="Local Currency",'Financing inputs'!M15,0)+IF('Financing inputs'!$B15="Euro",'Financing inputs'!M15*Loc_Euro,0)))</f>
        <v/>
      </c>
      <c r="N15" s="60" t="str">
        <f>IF('Financing inputs'!N15="","",(IF('Financing inputs'!$B15="USD",'Financing inputs'!N15*Loc_USD,0)+IF('Financing inputs'!$B15="Local Currency",'Financing inputs'!N15,0)+IF('Financing inputs'!$B15="Euro",'Financing inputs'!N15*Loc_Euro,0)))</f>
        <v/>
      </c>
      <c r="O15" s="60">
        <f t="shared" si="2"/>
        <v>0</v>
      </c>
      <c r="P15" s="120" t="str">
        <f t="shared" si="1"/>
        <v>Commodities</v>
      </c>
      <c r="R15" s="69" t="e">
        <f t="shared" si="3"/>
        <v>#DIV/0!</v>
      </c>
    </row>
    <row r="16" spans="1:18" x14ac:dyDescent="0.25">
      <c r="A16" s="64" t="str">
        <f>'Financing inputs'!A16</f>
        <v>Packard funding allocated</v>
      </c>
      <c r="B16" s="63"/>
      <c r="C16" s="60" t="str">
        <f>IF('Financing inputs'!C16="","",(IF('Financing inputs'!$B16="USD",'Financing inputs'!C16*Loc_USD,0)+IF('Financing inputs'!$B16="Local Currency",'Financing inputs'!C16,0)+IF('Financing inputs'!$B16="Euro",'Financing inputs'!C16*Loc_Euro,0)))</f>
        <v/>
      </c>
      <c r="D16" s="60" t="str">
        <f>IF('Financing inputs'!D16="","",(IF('Financing inputs'!$B16="USD",'Financing inputs'!D16*Loc_USD,0)+IF('Financing inputs'!$B16="Local Currency",'Financing inputs'!D16,0)+IF('Financing inputs'!$B16="Euro",'Financing inputs'!D16*Loc_Euro,0)))</f>
        <v/>
      </c>
      <c r="E16" s="60" t="str">
        <f>IF('Financing inputs'!E16="","",(IF('Financing inputs'!$B16="USD",'Financing inputs'!E16*Loc_USD,0)+IF('Financing inputs'!$B16="Local Currency",'Financing inputs'!E16,0)+IF('Financing inputs'!$B16="Euro",'Financing inputs'!E16*Loc_Euro,0)))</f>
        <v/>
      </c>
      <c r="F16" s="60" t="str">
        <f>IF('Financing inputs'!F16="","",(IF('Financing inputs'!$B16="USD",'Financing inputs'!F16*Loc_USD,0)+IF('Financing inputs'!$B16="Local Currency",'Financing inputs'!F16,0)+IF('Financing inputs'!$B16="Euro",'Financing inputs'!F16*Loc_Euro,0)))</f>
        <v/>
      </c>
      <c r="G16" s="60" t="str">
        <f>IF('Financing inputs'!G16="","",(IF('Financing inputs'!$B16="USD",'Financing inputs'!G16*Loc_USD,0)+IF('Financing inputs'!$B16="Local Currency",'Financing inputs'!G16,0)+IF('Financing inputs'!$B16="Euro",'Financing inputs'!G16*Loc_Euro,0)))</f>
        <v/>
      </c>
      <c r="H16" s="60" t="str">
        <f>IF('Financing inputs'!H16="","",(IF('Financing inputs'!$B16="USD",'Financing inputs'!H16*Loc_USD,0)+IF('Financing inputs'!$B16="Local Currency",'Financing inputs'!H16,0)+IF('Financing inputs'!$B16="Euro",'Financing inputs'!H16*Loc_Euro,0)))</f>
        <v/>
      </c>
      <c r="I16" s="60" t="str">
        <f>IF('Financing inputs'!I16="","",(IF('Financing inputs'!$B16="USD",'Financing inputs'!I16*Loc_USD,0)+IF('Financing inputs'!$B16="Local Currency",'Financing inputs'!I16,0)+IF('Financing inputs'!$B16="Euro",'Financing inputs'!I16*Loc_Euro,0)))</f>
        <v/>
      </c>
      <c r="J16" s="60" t="str">
        <f>IF('Financing inputs'!J16="","",(IF('Financing inputs'!$B16="USD",'Financing inputs'!J16*Loc_USD,0)+IF('Financing inputs'!$B16="Local Currency",'Financing inputs'!J16,0)+IF('Financing inputs'!$B16="Euro",'Financing inputs'!J16*Loc_Euro,0)))</f>
        <v/>
      </c>
      <c r="K16" s="60" t="str">
        <f>IF('Financing inputs'!K16="","",(IF('Financing inputs'!$B16="USD",'Financing inputs'!K16*Loc_USD,0)+IF('Financing inputs'!$B16="Local Currency",'Financing inputs'!K16,0)+IF('Financing inputs'!$B16="Euro",'Financing inputs'!K16*Loc_Euro,0)))</f>
        <v/>
      </c>
      <c r="L16" s="60" t="str">
        <f>IF('Financing inputs'!L16="","",(IF('Financing inputs'!$B16="USD",'Financing inputs'!L16*Loc_USD,0)+IF('Financing inputs'!$B16="Local Currency",'Financing inputs'!L16,0)+IF('Financing inputs'!$B16="Euro",'Financing inputs'!L16*Loc_Euro,0)))</f>
        <v/>
      </c>
      <c r="M16" s="60" t="str">
        <f>IF('Financing inputs'!M16="","",(IF('Financing inputs'!$B16="USD",'Financing inputs'!M16*Loc_USD,0)+IF('Financing inputs'!$B16="Local Currency",'Financing inputs'!M16,0)+IF('Financing inputs'!$B16="Euro",'Financing inputs'!M16*Loc_Euro,0)))</f>
        <v/>
      </c>
      <c r="N16" s="60" t="str">
        <f>IF('Financing inputs'!N16="","",(IF('Financing inputs'!$B16="USD",'Financing inputs'!N16*Loc_USD,0)+IF('Financing inputs'!$B16="Local Currency",'Financing inputs'!N16,0)+IF('Financing inputs'!$B16="Euro",'Financing inputs'!N16*Loc_Euro,0)))</f>
        <v/>
      </c>
      <c r="O16" s="60">
        <f t="shared" si="2"/>
        <v>0</v>
      </c>
      <c r="P16" s="120" t="str">
        <f t="shared" si="1"/>
        <v>Commodities</v>
      </c>
      <c r="R16" s="69" t="e">
        <f t="shared" si="3"/>
        <v>#DIV/0!</v>
      </c>
    </row>
    <row r="17" spans="1:19" x14ac:dyDescent="0.25">
      <c r="A17" s="64" t="str">
        <f>'Financing inputs'!A17</f>
        <v>PAA</v>
      </c>
      <c r="B17" s="63"/>
      <c r="C17" s="60" t="str">
        <f>IF('Financing inputs'!C17="","",(IF('Financing inputs'!$B17="USD",'Financing inputs'!C17*Loc_USD,0)+IF('Financing inputs'!$B17="Local Currency",'Financing inputs'!C17,0)+IF('Financing inputs'!$B17="Euro",'Financing inputs'!C17*Loc_Euro,0)))</f>
        <v/>
      </c>
      <c r="D17" s="60" t="str">
        <f>IF('Financing inputs'!D17="","",(IF('Financing inputs'!$B17="USD",'Financing inputs'!D17*Loc_USD,0)+IF('Financing inputs'!$B17="Local Currency",'Financing inputs'!D17,0)+IF('Financing inputs'!$B17="Euro",'Financing inputs'!D17*Loc_Euro,0)))</f>
        <v/>
      </c>
      <c r="E17" s="60" t="str">
        <f>IF('Financing inputs'!E17="","",(IF('Financing inputs'!$B17="USD",'Financing inputs'!E17*Loc_USD,0)+IF('Financing inputs'!$B17="Local Currency",'Financing inputs'!E17,0)+IF('Financing inputs'!$B17="Euro",'Financing inputs'!E17*Loc_Euro,0)))</f>
        <v/>
      </c>
      <c r="F17" s="60" t="str">
        <f>IF('Financing inputs'!F17="","",(IF('Financing inputs'!$B17="USD",'Financing inputs'!F17*Loc_USD,0)+IF('Financing inputs'!$B17="Local Currency",'Financing inputs'!F17,0)+IF('Financing inputs'!$B17="Euro",'Financing inputs'!F17*Loc_Euro,0)))</f>
        <v/>
      </c>
      <c r="G17" s="60" t="str">
        <f>IF('Financing inputs'!G17="","",(IF('Financing inputs'!$B17="USD",'Financing inputs'!G17*Loc_USD,0)+IF('Financing inputs'!$B17="Local Currency",'Financing inputs'!G17,0)+IF('Financing inputs'!$B17="Euro",'Financing inputs'!G17*Loc_Euro,0)))</f>
        <v/>
      </c>
      <c r="H17" s="60" t="str">
        <f>IF('Financing inputs'!H17="","",(IF('Financing inputs'!$B17="USD",'Financing inputs'!H17*Loc_USD,0)+IF('Financing inputs'!$B17="Local Currency",'Financing inputs'!H17,0)+IF('Financing inputs'!$B17="Euro",'Financing inputs'!H17*Loc_Euro,0)))</f>
        <v/>
      </c>
      <c r="I17" s="60" t="str">
        <f>IF('Financing inputs'!I17="","",(IF('Financing inputs'!$B17="USD",'Financing inputs'!I17*Loc_USD,0)+IF('Financing inputs'!$B17="Local Currency",'Financing inputs'!I17,0)+IF('Financing inputs'!$B17="Euro",'Financing inputs'!I17*Loc_Euro,0)))</f>
        <v/>
      </c>
      <c r="J17" s="60" t="str">
        <f>IF('Financing inputs'!J17="","",(IF('Financing inputs'!$B17="USD",'Financing inputs'!J17*Loc_USD,0)+IF('Financing inputs'!$B17="Local Currency",'Financing inputs'!J17,0)+IF('Financing inputs'!$B17="Euro",'Financing inputs'!J17*Loc_Euro,0)))</f>
        <v/>
      </c>
      <c r="K17" s="60" t="str">
        <f>IF('Financing inputs'!K17="","",(IF('Financing inputs'!$B17="USD",'Financing inputs'!K17*Loc_USD,0)+IF('Financing inputs'!$B17="Local Currency",'Financing inputs'!K17,0)+IF('Financing inputs'!$B17="Euro",'Financing inputs'!K17*Loc_Euro,0)))</f>
        <v/>
      </c>
      <c r="L17" s="60" t="str">
        <f>IF('Financing inputs'!L17="","",(IF('Financing inputs'!$B17="USD",'Financing inputs'!L17*Loc_USD,0)+IF('Financing inputs'!$B17="Local Currency",'Financing inputs'!L17,0)+IF('Financing inputs'!$B17="Euro",'Financing inputs'!L17*Loc_Euro,0)))</f>
        <v/>
      </c>
      <c r="M17" s="60" t="str">
        <f>IF('Financing inputs'!M17="","",(IF('Financing inputs'!$B17="USD",'Financing inputs'!M17*Loc_USD,0)+IF('Financing inputs'!$B17="Local Currency",'Financing inputs'!M17,0)+IF('Financing inputs'!$B17="Euro",'Financing inputs'!M17*Loc_Euro,0)))</f>
        <v/>
      </c>
      <c r="N17" s="60" t="str">
        <f>IF('Financing inputs'!N17="","",(IF('Financing inputs'!$B17="USD",'Financing inputs'!N17*Loc_USD,0)+IF('Financing inputs'!$B17="Local Currency",'Financing inputs'!N17,0)+IF('Financing inputs'!$B17="Euro",'Financing inputs'!N17*Loc_Euro,0)))</f>
        <v/>
      </c>
      <c r="O17" s="60">
        <f t="shared" si="2"/>
        <v>0</v>
      </c>
      <c r="P17" s="120" t="str">
        <f t="shared" si="1"/>
        <v>Commodities</v>
      </c>
      <c r="R17" s="69" t="e">
        <f t="shared" si="3"/>
        <v>#DIV/0!</v>
      </c>
    </row>
    <row r="18" spans="1:19" x14ac:dyDescent="0.25">
      <c r="A18" s="64" t="str">
        <f>'Financing inputs'!A18</f>
        <v>Other</v>
      </c>
      <c r="B18" s="63"/>
      <c r="C18" s="60" t="str">
        <f>IF('Financing inputs'!C18="","",(IF('Financing inputs'!$B18="USD",'Financing inputs'!C18*Loc_USD,0)+IF('Financing inputs'!$B18="Local Currency",'Financing inputs'!C18,0)+IF('Financing inputs'!$B18="Euro",'Financing inputs'!C18*Loc_Euro,0)))</f>
        <v/>
      </c>
      <c r="D18" s="60" t="str">
        <f>IF('Financing inputs'!D18="","",(IF('Financing inputs'!$B18="USD",'Financing inputs'!D18*Loc_USD,0)+IF('Financing inputs'!$B18="Local Currency",'Financing inputs'!D18,0)+IF('Financing inputs'!$B18="Euro",'Financing inputs'!D18*Loc_Euro,0)))</f>
        <v/>
      </c>
      <c r="E18" s="60" t="str">
        <f>IF('Financing inputs'!E18="","",(IF('Financing inputs'!$B18="USD",'Financing inputs'!E18*Loc_USD,0)+IF('Financing inputs'!$B18="Local Currency",'Financing inputs'!E18,0)+IF('Financing inputs'!$B18="Euro",'Financing inputs'!E18*Loc_Euro,0)))</f>
        <v/>
      </c>
      <c r="F18" s="60" t="str">
        <f>IF('Financing inputs'!F18="","",(IF('Financing inputs'!$B18="USD",'Financing inputs'!F18*Loc_USD,0)+IF('Financing inputs'!$B18="Local Currency",'Financing inputs'!F18,0)+IF('Financing inputs'!$B18="Euro",'Financing inputs'!F18*Loc_Euro,0)))</f>
        <v/>
      </c>
      <c r="G18" s="60" t="str">
        <f>IF('Financing inputs'!G18="","",(IF('Financing inputs'!$B18="USD",'Financing inputs'!G18*Loc_USD,0)+IF('Financing inputs'!$B18="Local Currency",'Financing inputs'!G18,0)+IF('Financing inputs'!$B18="Euro",'Financing inputs'!G18*Loc_Euro,0)))</f>
        <v/>
      </c>
      <c r="H18" s="60" t="str">
        <f>IF('Financing inputs'!H18="","",(IF('Financing inputs'!$B18="USD",'Financing inputs'!H18*Loc_USD,0)+IF('Financing inputs'!$B18="Local Currency",'Financing inputs'!H18,0)+IF('Financing inputs'!$B18="Euro",'Financing inputs'!H18*Loc_Euro,0)))</f>
        <v/>
      </c>
      <c r="I18" s="60" t="str">
        <f>IF('Financing inputs'!I18="","",(IF('Financing inputs'!$B18="USD",'Financing inputs'!I18*Loc_USD,0)+IF('Financing inputs'!$B18="Local Currency",'Financing inputs'!I18,0)+IF('Financing inputs'!$B18="Euro",'Financing inputs'!I18*Loc_Euro,0)))</f>
        <v/>
      </c>
      <c r="J18" s="60" t="str">
        <f>IF('Financing inputs'!J18="","",(IF('Financing inputs'!$B18="USD",'Financing inputs'!J18*Loc_USD,0)+IF('Financing inputs'!$B18="Local Currency",'Financing inputs'!J18,0)+IF('Financing inputs'!$B18="Euro",'Financing inputs'!J18*Loc_Euro,0)))</f>
        <v/>
      </c>
      <c r="K18" s="60" t="str">
        <f>IF('Financing inputs'!K18="","",(IF('Financing inputs'!$B18="USD",'Financing inputs'!K18*Loc_USD,0)+IF('Financing inputs'!$B18="Local Currency",'Financing inputs'!K18,0)+IF('Financing inputs'!$B18="Euro",'Financing inputs'!K18*Loc_Euro,0)))</f>
        <v/>
      </c>
      <c r="L18" s="60" t="str">
        <f>IF('Financing inputs'!L18="","",(IF('Financing inputs'!$B18="USD",'Financing inputs'!L18*Loc_USD,0)+IF('Financing inputs'!$B18="Local Currency",'Financing inputs'!L18,0)+IF('Financing inputs'!$B18="Euro",'Financing inputs'!L18*Loc_Euro,0)))</f>
        <v/>
      </c>
      <c r="M18" s="60" t="str">
        <f>IF('Financing inputs'!M18="","",(IF('Financing inputs'!$B18="USD",'Financing inputs'!M18*Loc_USD,0)+IF('Financing inputs'!$B18="Local Currency",'Financing inputs'!M18,0)+IF('Financing inputs'!$B18="Euro",'Financing inputs'!M18*Loc_Euro,0)))</f>
        <v/>
      </c>
      <c r="N18" s="60" t="str">
        <f>IF('Financing inputs'!N18="","",(IF('Financing inputs'!$B18="USD",'Financing inputs'!N18*Loc_USD,0)+IF('Financing inputs'!$B18="Local Currency",'Financing inputs'!N18,0)+IF('Financing inputs'!$B18="Euro",'Financing inputs'!N18*Loc_Euro,0)))</f>
        <v/>
      </c>
      <c r="O18" s="60">
        <f t="shared" si="2"/>
        <v>0</v>
      </c>
      <c r="P18" s="120" t="str">
        <f t="shared" si="1"/>
        <v>Commodities</v>
      </c>
      <c r="R18" s="69" t="e">
        <f t="shared" si="3"/>
        <v>#DIV/0!</v>
      </c>
    </row>
    <row r="19" spans="1:19" x14ac:dyDescent="0.25">
      <c r="A19" s="64" t="str">
        <f>'Financing inputs'!A19</f>
        <v>Other</v>
      </c>
      <c r="B19" s="63"/>
      <c r="C19" s="60" t="str">
        <f>IF('Financing inputs'!C19="","",(IF('Financing inputs'!$B19="USD",'Financing inputs'!C19*Loc_USD,0)+IF('Financing inputs'!$B19="Local Currency",'Financing inputs'!C19,0)+IF('Financing inputs'!$B19="Euro",'Financing inputs'!C19*Loc_Euro,0)))</f>
        <v/>
      </c>
      <c r="D19" s="60" t="str">
        <f>IF('Financing inputs'!D19="","",(IF('Financing inputs'!$B19="USD",'Financing inputs'!D19*Loc_USD,0)+IF('Financing inputs'!$B19="Local Currency",'Financing inputs'!D19,0)+IF('Financing inputs'!$B19="Euro",'Financing inputs'!D19*Loc_Euro,0)))</f>
        <v/>
      </c>
      <c r="E19" s="60" t="str">
        <f>IF('Financing inputs'!E19="","",(IF('Financing inputs'!$B19="USD",'Financing inputs'!E19*Loc_USD,0)+IF('Financing inputs'!$B19="Local Currency",'Financing inputs'!E19,0)+IF('Financing inputs'!$B19="Euro",'Financing inputs'!E19*Loc_Euro,0)))</f>
        <v/>
      </c>
      <c r="F19" s="60" t="str">
        <f>IF('Financing inputs'!F19="","",(IF('Financing inputs'!$B19="USD",'Financing inputs'!F19*Loc_USD,0)+IF('Financing inputs'!$B19="Local Currency",'Financing inputs'!F19,0)+IF('Financing inputs'!$B19="Euro",'Financing inputs'!F19*Loc_Euro,0)))</f>
        <v/>
      </c>
      <c r="G19" s="60" t="str">
        <f>IF('Financing inputs'!G19="","",(IF('Financing inputs'!$B19="USD",'Financing inputs'!G19*Loc_USD,0)+IF('Financing inputs'!$B19="Local Currency",'Financing inputs'!G19,0)+IF('Financing inputs'!$B19="Euro",'Financing inputs'!G19*Loc_Euro,0)))</f>
        <v/>
      </c>
      <c r="H19" s="60" t="str">
        <f>IF('Financing inputs'!H19="","",(IF('Financing inputs'!$B19="USD",'Financing inputs'!H19*Loc_USD,0)+IF('Financing inputs'!$B19="Local Currency",'Financing inputs'!H19,0)+IF('Financing inputs'!$B19="Euro",'Financing inputs'!H19*Loc_Euro,0)))</f>
        <v/>
      </c>
      <c r="I19" s="60" t="str">
        <f>IF('Financing inputs'!I19="","",(IF('Financing inputs'!$B19="USD",'Financing inputs'!I19*Loc_USD,0)+IF('Financing inputs'!$B19="Local Currency",'Financing inputs'!I19,0)+IF('Financing inputs'!$B19="Euro",'Financing inputs'!I19*Loc_Euro,0)))</f>
        <v/>
      </c>
      <c r="J19" s="60" t="str">
        <f>IF('Financing inputs'!J19="","",(IF('Financing inputs'!$B19="USD",'Financing inputs'!J19*Loc_USD,0)+IF('Financing inputs'!$B19="Local Currency",'Financing inputs'!J19,0)+IF('Financing inputs'!$B19="Euro",'Financing inputs'!J19*Loc_Euro,0)))</f>
        <v/>
      </c>
      <c r="K19" s="60" t="str">
        <f>IF('Financing inputs'!K19="","",(IF('Financing inputs'!$B19="USD",'Financing inputs'!K19*Loc_USD,0)+IF('Financing inputs'!$B19="Local Currency",'Financing inputs'!K19,0)+IF('Financing inputs'!$B19="Euro",'Financing inputs'!K19*Loc_Euro,0)))</f>
        <v/>
      </c>
      <c r="L19" s="60" t="str">
        <f>IF('Financing inputs'!L19="","",(IF('Financing inputs'!$B19="USD",'Financing inputs'!L19*Loc_USD,0)+IF('Financing inputs'!$B19="Local Currency",'Financing inputs'!L19,0)+IF('Financing inputs'!$B19="Euro",'Financing inputs'!L19*Loc_Euro,0)))</f>
        <v/>
      </c>
      <c r="M19" s="60" t="str">
        <f>IF('Financing inputs'!M19="","",(IF('Financing inputs'!$B19="USD",'Financing inputs'!M19*Loc_USD,0)+IF('Financing inputs'!$B19="Local Currency",'Financing inputs'!M19,0)+IF('Financing inputs'!$B19="Euro",'Financing inputs'!M19*Loc_Euro,0)))</f>
        <v/>
      </c>
      <c r="N19" s="60" t="str">
        <f>IF('Financing inputs'!N19="","",(IF('Financing inputs'!$B19="USD",'Financing inputs'!N19*Loc_USD,0)+IF('Financing inputs'!$B19="Local Currency",'Financing inputs'!N19,0)+IF('Financing inputs'!$B19="Euro",'Financing inputs'!N19*Loc_Euro,0)))</f>
        <v/>
      </c>
      <c r="O19" s="60">
        <f t="shared" si="2"/>
        <v>0</v>
      </c>
      <c r="P19" s="120" t="str">
        <f t="shared" si="1"/>
        <v>Commodities</v>
      </c>
      <c r="R19" s="69" t="e">
        <f t="shared" si="3"/>
        <v>#DIV/0!</v>
      </c>
    </row>
    <row r="20" spans="1:19" x14ac:dyDescent="0.25">
      <c r="A20" s="64" t="str">
        <f>'Financing inputs'!A20</f>
        <v>Other</v>
      </c>
      <c r="B20" s="63"/>
      <c r="C20" s="60" t="str">
        <f>IF('Financing inputs'!C20="","",(IF('Financing inputs'!$B20="USD",'Financing inputs'!C20*Loc_USD,0)+IF('Financing inputs'!$B20="Local Currency",'Financing inputs'!C20,0)+IF('Financing inputs'!$B20="Euro",'Financing inputs'!C20*Loc_Euro,0)))</f>
        <v/>
      </c>
      <c r="D20" s="60" t="str">
        <f>IF('Financing inputs'!D20="","",(IF('Financing inputs'!$B20="USD",'Financing inputs'!D20*Loc_USD,0)+IF('Financing inputs'!$B20="Local Currency",'Financing inputs'!D20,0)+IF('Financing inputs'!$B20="Euro",'Financing inputs'!D20*Loc_Euro,0)))</f>
        <v/>
      </c>
      <c r="E20" s="60" t="str">
        <f>IF('Financing inputs'!E20="","",(IF('Financing inputs'!$B20="USD",'Financing inputs'!E20*Loc_USD,0)+IF('Financing inputs'!$B20="Local Currency",'Financing inputs'!E20,0)+IF('Financing inputs'!$B20="Euro",'Financing inputs'!E20*Loc_Euro,0)))</f>
        <v/>
      </c>
      <c r="F20" s="60" t="str">
        <f>IF('Financing inputs'!F20="","",(IF('Financing inputs'!$B20="USD",'Financing inputs'!F20*Loc_USD,0)+IF('Financing inputs'!$B20="Local Currency",'Financing inputs'!F20,0)+IF('Financing inputs'!$B20="Euro",'Financing inputs'!F20*Loc_Euro,0)))</f>
        <v/>
      </c>
      <c r="G20" s="60" t="str">
        <f>IF('Financing inputs'!G20="","",(IF('Financing inputs'!$B20="USD",'Financing inputs'!G20*Loc_USD,0)+IF('Financing inputs'!$B20="Local Currency",'Financing inputs'!G20,0)+IF('Financing inputs'!$B20="Euro",'Financing inputs'!G20*Loc_Euro,0)))</f>
        <v/>
      </c>
      <c r="H20" s="60" t="str">
        <f>IF('Financing inputs'!H20="","",(IF('Financing inputs'!$B20="USD",'Financing inputs'!H20*Loc_USD,0)+IF('Financing inputs'!$B20="Local Currency",'Financing inputs'!H20,0)+IF('Financing inputs'!$B20="Euro",'Financing inputs'!H20*Loc_Euro,0)))</f>
        <v/>
      </c>
      <c r="I20" s="60" t="str">
        <f>IF('Financing inputs'!I20="","",(IF('Financing inputs'!$B20="USD",'Financing inputs'!I20*Loc_USD,0)+IF('Financing inputs'!$B20="Local Currency",'Financing inputs'!I20,0)+IF('Financing inputs'!$B20="Euro",'Financing inputs'!I20*Loc_Euro,0)))</f>
        <v/>
      </c>
      <c r="J20" s="60" t="str">
        <f>IF('Financing inputs'!J20="","",(IF('Financing inputs'!$B20="USD",'Financing inputs'!J20*Loc_USD,0)+IF('Financing inputs'!$B20="Local Currency",'Financing inputs'!J20,0)+IF('Financing inputs'!$B20="Euro",'Financing inputs'!J20*Loc_Euro,0)))</f>
        <v/>
      </c>
      <c r="K20" s="60" t="str">
        <f>IF('Financing inputs'!K20="","",(IF('Financing inputs'!$B20="USD",'Financing inputs'!K20*Loc_USD,0)+IF('Financing inputs'!$B20="Local Currency",'Financing inputs'!K20,0)+IF('Financing inputs'!$B20="Euro",'Financing inputs'!K20*Loc_Euro,0)))</f>
        <v/>
      </c>
      <c r="L20" s="60" t="str">
        <f>IF('Financing inputs'!L20="","",(IF('Financing inputs'!$B20="USD",'Financing inputs'!L20*Loc_USD,0)+IF('Financing inputs'!$B20="Local Currency",'Financing inputs'!L20,0)+IF('Financing inputs'!$B20="Euro",'Financing inputs'!L20*Loc_Euro,0)))</f>
        <v/>
      </c>
      <c r="M20" s="60" t="str">
        <f>IF('Financing inputs'!M20="","",(IF('Financing inputs'!$B20="USD",'Financing inputs'!M20*Loc_USD,0)+IF('Financing inputs'!$B20="Local Currency",'Financing inputs'!M20,0)+IF('Financing inputs'!$B20="Euro",'Financing inputs'!M20*Loc_Euro,0)))</f>
        <v/>
      </c>
      <c r="N20" s="60" t="str">
        <f>IF('Financing inputs'!N20="","",(IF('Financing inputs'!$B20="USD",'Financing inputs'!N20*Loc_USD,0)+IF('Financing inputs'!$B20="Local Currency",'Financing inputs'!N20,0)+IF('Financing inputs'!$B20="Euro",'Financing inputs'!N20*Loc_Euro,0)))</f>
        <v/>
      </c>
      <c r="O20" s="60">
        <f t="shared" si="2"/>
        <v>0</v>
      </c>
      <c r="P20" s="120" t="str">
        <f t="shared" si="1"/>
        <v>Commodities</v>
      </c>
      <c r="R20" s="69" t="e">
        <f t="shared" si="3"/>
        <v>#DIV/0!</v>
      </c>
    </row>
    <row r="21" spans="1:19" x14ac:dyDescent="0.25">
      <c r="A21" s="64" t="str">
        <f>'Financing inputs'!A21</f>
        <v>Other</v>
      </c>
      <c r="B21" s="63"/>
      <c r="C21" s="60" t="str">
        <f>IF('Financing inputs'!C21="","",(IF('Financing inputs'!$B21="USD",'Financing inputs'!C21*Loc_USD,0)+IF('Financing inputs'!$B21="Local Currency",'Financing inputs'!C21,0)+IF('Financing inputs'!$B21="Euro",'Financing inputs'!C21*Loc_Euro,0)))</f>
        <v/>
      </c>
      <c r="D21" s="60" t="str">
        <f>IF('Financing inputs'!D21="","",(IF('Financing inputs'!$B21="USD",'Financing inputs'!D21*Loc_USD,0)+IF('Financing inputs'!$B21="Local Currency",'Financing inputs'!D21,0)+IF('Financing inputs'!$B21="Euro",'Financing inputs'!D21*Loc_Euro,0)))</f>
        <v/>
      </c>
      <c r="E21" s="60" t="str">
        <f>IF('Financing inputs'!E21="","",(IF('Financing inputs'!$B21="USD",'Financing inputs'!E21*Loc_USD,0)+IF('Financing inputs'!$B21="Local Currency",'Financing inputs'!E21,0)+IF('Financing inputs'!$B21="Euro",'Financing inputs'!E21*Loc_Euro,0)))</f>
        <v/>
      </c>
      <c r="F21" s="60" t="str">
        <f>IF('Financing inputs'!F21="","",(IF('Financing inputs'!$B21="USD",'Financing inputs'!F21*Loc_USD,0)+IF('Financing inputs'!$B21="Local Currency",'Financing inputs'!F21,0)+IF('Financing inputs'!$B21="Euro",'Financing inputs'!F21*Loc_Euro,0)))</f>
        <v/>
      </c>
      <c r="G21" s="60" t="str">
        <f>IF('Financing inputs'!G21="","",(IF('Financing inputs'!$B21="USD",'Financing inputs'!G21*Loc_USD,0)+IF('Financing inputs'!$B21="Local Currency",'Financing inputs'!G21,0)+IF('Financing inputs'!$B21="Euro",'Financing inputs'!G21*Loc_Euro,0)))</f>
        <v/>
      </c>
      <c r="H21" s="60" t="str">
        <f>IF('Financing inputs'!H21="","",(IF('Financing inputs'!$B21="USD",'Financing inputs'!H21*Loc_USD,0)+IF('Financing inputs'!$B21="Local Currency",'Financing inputs'!H21,0)+IF('Financing inputs'!$B21="Euro",'Financing inputs'!H21*Loc_Euro,0)))</f>
        <v/>
      </c>
      <c r="I21" s="60" t="str">
        <f>IF('Financing inputs'!I21="","",(IF('Financing inputs'!$B21="USD",'Financing inputs'!I21*Loc_USD,0)+IF('Financing inputs'!$B21="Local Currency",'Financing inputs'!I21,0)+IF('Financing inputs'!$B21="Euro",'Financing inputs'!I21*Loc_Euro,0)))</f>
        <v/>
      </c>
      <c r="J21" s="60" t="str">
        <f>IF('Financing inputs'!J21="","",(IF('Financing inputs'!$B21="USD",'Financing inputs'!J21*Loc_USD,0)+IF('Financing inputs'!$B21="Local Currency",'Financing inputs'!J21,0)+IF('Financing inputs'!$B21="Euro",'Financing inputs'!J21*Loc_Euro,0)))</f>
        <v/>
      </c>
      <c r="K21" s="60" t="str">
        <f>IF('Financing inputs'!K21="","",(IF('Financing inputs'!$B21="USD",'Financing inputs'!K21*Loc_USD,0)+IF('Financing inputs'!$B21="Local Currency",'Financing inputs'!K21,0)+IF('Financing inputs'!$B21="Euro",'Financing inputs'!K21*Loc_Euro,0)))</f>
        <v/>
      </c>
      <c r="L21" s="60" t="str">
        <f>IF('Financing inputs'!L21="","",(IF('Financing inputs'!$B21="USD",'Financing inputs'!L21*Loc_USD,0)+IF('Financing inputs'!$B21="Local Currency",'Financing inputs'!L21,0)+IF('Financing inputs'!$B21="Euro",'Financing inputs'!L21*Loc_Euro,0)))</f>
        <v/>
      </c>
      <c r="M21" s="60" t="str">
        <f>IF('Financing inputs'!M21="","",(IF('Financing inputs'!$B21="USD",'Financing inputs'!M21*Loc_USD,0)+IF('Financing inputs'!$B21="Local Currency",'Financing inputs'!M21,0)+IF('Financing inputs'!$B21="Euro",'Financing inputs'!M21*Loc_Euro,0)))</f>
        <v/>
      </c>
      <c r="N21" s="60" t="str">
        <f>IF('Financing inputs'!N21="","",(IF('Financing inputs'!$B21="USD",'Financing inputs'!N21*Loc_USD,0)+IF('Financing inputs'!$B21="Local Currency",'Financing inputs'!N21,0)+IF('Financing inputs'!$B21="Euro",'Financing inputs'!N21*Loc_Euro,0)))</f>
        <v/>
      </c>
      <c r="O21" s="60">
        <f t="shared" si="2"/>
        <v>0</v>
      </c>
      <c r="P21" s="120" t="str">
        <f t="shared" si="1"/>
        <v>Commodities</v>
      </c>
      <c r="R21" s="69" t="e">
        <f t="shared" si="3"/>
        <v>#DIV/0!</v>
      </c>
    </row>
    <row r="22" spans="1:19" x14ac:dyDescent="0.25">
      <c r="A22" s="64" t="str">
        <f>'Financing inputs'!A22</f>
        <v>Other</v>
      </c>
      <c r="B22" s="63"/>
      <c r="C22" s="60" t="str">
        <f>IF('Financing inputs'!C22="","",(IF('Financing inputs'!$B22="USD",'Financing inputs'!C22*Loc_USD,0)+IF('Financing inputs'!$B22="Local Currency",'Financing inputs'!C22,0)+IF('Financing inputs'!$B22="Euro",'Financing inputs'!C22*Loc_Euro,0)))</f>
        <v/>
      </c>
      <c r="D22" s="60" t="str">
        <f>IF('Financing inputs'!D22="","",(IF('Financing inputs'!$B22="USD",'Financing inputs'!D22*Loc_USD,0)+IF('Financing inputs'!$B22="Local Currency",'Financing inputs'!D22,0)+IF('Financing inputs'!$B22="Euro",'Financing inputs'!D22*Loc_Euro,0)))</f>
        <v/>
      </c>
      <c r="E22" s="60" t="str">
        <f>IF('Financing inputs'!E22="","",(IF('Financing inputs'!$B22="USD",'Financing inputs'!E22*Loc_USD,0)+IF('Financing inputs'!$B22="Local Currency",'Financing inputs'!E22,0)+IF('Financing inputs'!$B22="Euro",'Financing inputs'!E22*Loc_Euro,0)))</f>
        <v/>
      </c>
      <c r="F22" s="60" t="str">
        <f>IF('Financing inputs'!F22="","",(IF('Financing inputs'!$B22="USD",'Financing inputs'!F22*Loc_USD,0)+IF('Financing inputs'!$B22="Local Currency",'Financing inputs'!F22,0)+IF('Financing inputs'!$B22="Euro",'Financing inputs'!F22*Loc_Euro,0)))</f>
        <v/>
      </c>
      <c r="G22" s="60" t="str">
        <f>IF('Financing inputs'!G22="","",(IF('Financing inputs'!$B22="USD",'Financing inputs'!G22*Loc_USD,0)+IF('Financing inputs'!$B22="Local Currency",'Financing inputs'!G22,0)+IF('Financing inputs'!$B22="Euro",'Financing inputs'!G22*Loc_Euro,0)))</f>
        <v/>
      </c>
      <c r="H22" s="60" t="str">
        <f>IF('Financing inputs'!H22="","",(IF('Financing inputs'!$B22="USD",'Financing inputs'!H22*Loc_USD,0)+IF('Financing inputs'!$B22="Local Currency",'Financing inputs'!H22,0)+IF('Financing inputs'!$B22="Euro",'Financing inputs'!H22*Loc_Euro,0)))</f>
        <v/>
      </c>
      <c r="I22" s="60" t="str">
        <f>IF('Financing inputs'!I22="","",(IF('Financing inputs'!$B22="USD",'Financing inputs'!I22*Loc_USD,0)+IF('Financing inputs'!$B22="Local Currency",'Financing inputs'!I22,0)+IF('Financing inputs'!$B22="Euro",'Financing inputs'!I22*Loc_Euro,0)))</f>
        <v/>
      </c>
      <c r="J22" s="60" t="str">
        <f>IF('Financing inputs'!J22="","",(IF('Financing inputs'!$B22="USD",'Financing inputs'!J22*Loc_USD,0)+IF('Financing inputs'!$B22="Local Currency",'Financing inputs'!J22,0)+IF('Financing inputs'!$B22="Euro",'Financing inputs'!J22*Loc_Euro,0)))</f>
        <v/>
      </c>
      <c r="K22" s="60" t="str">
        <f>IF('Financing inputs'!K22="","",(IF('Financing inputs'!$B22="USD",'Financing inputs'!K22*Loc_USD,0)+IF('Financing inputs'!$B22="Local Currency",'Financing inputs'!K22,0)+IF('Financing inputs'!$B22="Euro",'Financing inputs'!K22*Loc_Euro,0)))</f>
        <v/>
      </c>
      <c r="L22" s="60" t="str">
        <f>IF('Financing inputs'!L22="","",(IF('Financing inputs'!$B22="USD",'Financing inputs'!L22*Loc_USD,0)+IF('Financing inputs'!$B22="Local Currency",'Financing inputs'!L22,0)+IF('Financing inputs'!$B22="Euro",'Financing inputs'!L22*Loc_Euro,0)))</f>
        <v/>
      </c>
      <c r="M22" s="60" t="str">
        <f>IF('Financing inputs'!M22="","",(IF('Financing inputs'!$B22="USD",'Financing inputs'!M22*Loc_USD,0)+IF('Financing inputs'!$B22="Local Currency",'Financing inputs'!M22,0)+IF('Financing inputs'!$B22="Euro",'Financing inputs'!M22*Loc_Euro,0)))</f>
        <v/>
      </c>
      <c r="N22" s="60" t="str">
        <f>IF('Financing inputs'!N22="","",(IF('Financing inputs'!$B22="USD",'Financing inputs'!N22*Loc_USD,0)+IF('Financing inputs'!$B22="Local Currency",'Financing inputs'!N22,0)+IF('Financing inputs'!$B22="Euro",'Financing inputs'!N22*Loc_Euro,0)))</f>
        <v/>
      </c>
      <c r="O22" s="60">
        <f t="shared" si="2"/>
        <v>0</v>
      </c>
      <c r="P22" s="120" t="str">
        <f t="shared" si="1"/>
        <v>Commodities</v>
      </c>
      <c r="R22" s="69" t="e">
        <f t="shared" si="3"/>
        <v>#DIV/0!</v>
      </c>
    </row>
    <row r="23" spans="1:19" x14ac:dyDescent="0.25">
      <c r="A23" s="64" t="str">
        <f>'Financing inputs'!A23</f>
        <v>Other</v>
      </c>
      <c r="B23" s="63"/>
      <c r="C23" s="60" t="str">
        <f>IF('Financing inputs'!C23="","",(IF('Financing inputs'!$B23="USD",'Financing inputs'!C23*Loc_USD,0)+IF('Financing inputs'!$B23="Local Currency",'Financing inputs'!C23,0)+IF('Financing inputs'!$B23="Euro",'Financing inputs'!C23*Loc_Euro,0)))</f>
        <v/>
      </c>
      <c r="D23" s="60" t="str">
        <f>IF('Financing inputs'!D23="","",(IF('Financing inputs'!$B23="USD",'Financing inputs'!D23*Loc_USD,0)+IF('Financing inputs'!$B23="Local Currency",'Financing inputs'!D23,0)+IF('Financing inputs'!$B23="Euro",'Financing inputs'!D23*Loc_Euro,0)))</f>
        <v/>
      </c>
      <c r="E23" s="60" t="str">
        <f>IF('Financing inputs'!E23="","",(IF('Financing inputs'!$B23="USD",'Financing inputs'!E23*Loc_USD,0)+IF('Financing inputs'!$B23="Local Currency",'Financing inputs'!E23,0)+IF('Financing inputs'!$B23="Euro",'Financing inputs'!E23*Loc_Euro,0)))</f>
        <v/>
      </c>
      <c r="F23" s="60" t="str">
        <f>IF('Financing inputs'!F23="","",(IF('Financing inputs'!$B23="USD",'Financing inputs'!F23*Loc_USD,0)+IF('Financing inputs'!$B23="Local Currency",'Financing inputs'!F23,0)+IF('Financing inputs'!$B23="Euro",'Financing inputs'!F23*Loc_Euro,0)))</f>
        <v/>
      </c>
      <c r="G23" s="60" t="str">
        <f>IF('Financing inputs'!G23="","",(IF('Financing inputs'!$B23="USD",'Financing inputs'!G23*Loc_USD,0)+IF('Financing inputs'!$B23="Local Currency",'Financing inputs'!G23,0)+IF('Financing inputs'!$B23="Euro",'Financing inputs'!G23*Loc_Euro,0)))</f>
        <v/>
      </c>
      <c r="H23" s="60" t="str">
        <f>IF('Financing inputs'!H23="","",(IF('Financing inputs'!$B23="USD",'Financing inputs'!H23*Loc_USD,0)+IF('Financing inputs'!$B23="Local Currency",'Financing inputs'!H23,0)+IF('Financing inputs'!$B23="Euro",'Financing inputs'!H23*Loc_Euro,0)))</f>
        <v/>
      </c>
      <c r="I23" s="60" t="str">
        <f>IF('Financing inputs'!I23="","",(IF('Financing inputs'!$B23="USD",'Financing inputs'!I23*Loc_USD,0)+IF('Financing inputs'!$B23="Local Currency",'Financing inputs'!I23,0)+IF('Financing inputs'!$B23="Euro",'Financing inputs'!I23*Loc_Euro,0)))</f>
        <v/>
      </c>
      <c r="J23" s="60" t="str">
        <f>IF('Financing inputs'!J23="","",(IF('Financing inputs'!$B23="USD",'Financing inputs'!J23*Loc_USD,0)+IF('Financing inputs'!$B23="Local Currency",'Financing inputs'!J23,0)+IF('Financing inputs'!$B23="Euro",'Financing inputs'!J23*Loc_Euro,0)))</f>
        <v/>
      </c>
      <c r="K23" s="60" t="str">
        <f>IF('Financing inputs'!K23="","",(IF('Financing inputs'!$B23="USD",'Financing inputs'!K23*Loc_USD,0)+IF('Financing inputs'!$B23="Local Currency",'Financing inputs'!K23,0)+IF('Financing inputs'!$B23="Euro",'Financing inputs'!K23*Loc_Euro,0)))</f>
        <v/>
      </c>
      <c r="L23" s="60" t="str">
        <f>IF('Financing inputs'!L23="","",(IF('Financing inputs'!$B23="USD",'Financing inputs'!L23*Loc_USD,0)+IF('Financing inputs'!$B23="Local Currency",'Financing inputs'!L23,0)+IF('Financing inputs'!$B23="Euro",'Financing inputs'!L23*Loc_Euro,0)))</f>
        <v/>
      </c>
      <c r="M23" s="60" t="str">
        <f>IF('Financing inputs'!M23="","",(IF('Financing inputs'!$B23="USD",'Financing inputs'!M23*Loc_USD,0)+IF('Financing inputs'!$B23="Local Currency",'Financing inputs'!M23,0)+IF('Financing inputs'!$B23="Euro",'Financing inputs'!M23*Loc_Euro,0)))</f>
        <v/>
      </c>
      <c r="N23" s="60" t="str">
        <f>IF('Financing inputs'!N23="","",(IF('Financing inputs'!$B23="USD",'Financing inputs'!N23*Loc_USD,0)+IF('Financing inputs'!$B23="Local Currency",'Financing inputs'!N23,0)+IF('Financing inputs'!$B23="Euro",'Financing inputs'!N23*Loc_Euro,0)))</f>
        <v/>
      </c>
      <c r="O23" s="60">
        <f t="shared" si="2"/>
        <v>0</v>
      </c>
      <c r="P23" s="120" t="str">
        <f t="shared" si="1"/>
        <v>Commodities</v>
      </c>
      <c r="R23" s="69" t="e">
        <f t="shared" si="3"/>
        <v>#DIV/0!</v>
      </c>
    </row>
    <row r="24" spans="1:19" x14ac:dyDescent="0.25">
      <c r="A24" s="64" t="str">
        <f>'Financing inputs'!A24</f>
        <v>Other</v>
      </c>
      <c r="B24" s="63"/>
      <c r="C24" s="60" t="str">
        <f>IF('Financing inputs'!C24="","",(IF('Financing inputs'!$B24="USD",'Financing inputs'!C24*Loc_USD,0)+IF('Financing inputs'!$B24="Local Currency",'Financing inputs'!C24,0)+IF('Financing inputs'!$B24="Euro",'Financing inputs'!C24*Loc_Euro,0)))</f>
        <v/>
      </c>
      <c r="D24" s="60" t="str">
        <f>IF('Financing inputs'!D24="","",(IF('Financing inputs'!$B24="USD",'Financing inputs'!D24*Loc_USD,0)+IF('Financing inputs'!$B24="Local Currency",'Financing inputs'!D24,0)+IF('Financing inputs'!$B24="Euro",'Financing inputs'!D24*Loc_Euro,0)))</f>
        <v/>
      </c>
      <c r="E24" s="60" t="str">
        <f>IF('Financing inputs'!E24="","",(IF('Financing inputs'!$B24="USD",'Financing inputs'!E24*Loc_USD,0)+IF('Financing inputs'!$B24="Local Currency",'Financing inputs'!E24,0)+IF('Financing inputs'!$B24="Euro",'Financing inputs'!E24*Loc_Euro,0)))</f>
        <v/>
      </c>
      <c r="F24" s="60" t="str">
        <f>IF('Financing inputs'!F24="","",(IF('Financing inputs'!$B24="USD",'Financing inputs'!F24*Loc_USD,0)+IF('Financing inputs'!$B24="Local Currency",'Financing inputs'!F24,0)+IF('Financing inputs'!$B24="Euro",'Financing inputs'!F24*Loc_Euro,0)))</f>
        <v/>
      </c>
      <c r="G24" s="60" t="str">
        <f>IF('Financing inputs'!G24="","",(IF('Financing inputs'!$B24="USD",'Financing inputs'!G24*Loc_USD,0)+IF('Financing inputs'!$B24="Local Currency",'Financing inputs'!G24,0)+IF('Financing inputs'!$B24="Euro",'Financing inputs'!G24*Loc_Euro,0)))</f>
        <v/>
      </c>
      <c r="H24" s="60" t="str">
        <f>IF('Financing inputs'!H24="","",(IF('Financing inputs'!$B24="USD",'Financing inputs'!H24*Loc_USD,0)+IF('Financing inputs'!$B24="Local Currency",'Financing inputs'!H24,0)+IF('Financing inputs'!$B24="Euro",'Financing inputs'!H24*Loc_Euro,0)))</f>
        <v/>
      </c>
      <c r="I24" s="60" t="str">
        <f>IF('Financing inputs'!I24="","",(IF('Financing inputs'!$B24="USD",'Financing inputs'!I24*Loc_USD,0)+IF('Financing inputs'!$B24="Local Currency",'Financing inputs'!I24,0)+IF('Financing inputs'!$B24="Euro",'Financing inputs'!I24*Loc_Euro,0)))</f>
        <v/>
      </c>
      <c r="J24" s="60" t="str">
        <f>IF('Financing inputs'!J24="","",(IF('Financing inputs'!$B24="USD",'Financing inputs'!J24*Loc_USD,0)+IF('Financing inputs'!$B24="Local Currency",'Financing inputs'!J24,0)+IF('Financing inputs'!$B24="Euro",'Financing inputs'!J24*Loc_Euro,0)))</f>
        <v/>
      </c>
      <c r="K24" s="60" t="str">
        <f>IF('Financing inputs'!K24="","",(IF('Financing inputs'!$B24="USD",'Financing inputs'!K24*Loc_USD,0)+IF('Financing inputs'!$B24="Local Currency",'Financing inputs'!K24,0)+IF('Financing inputs'!$B24="Euro",'Financing inputs'!K24*Loc_Euro,0)))</f>
        <v/>
      </c>
      <c r="L24" s="60" t="str">
        <f>IF('Financing inputs'!L24="","",(IF('Financing inputs'!$B24="USD",'Financing inputs'!L24*Loc_USD,0)+IF('Financing inputs'!$B24="Local Currency",'Financing inputs'!L24,0)+IF('Financing inputs'!$B24="Euro",'Financing inputs'!L24*Loc_Euro,0)))</f>
        <v/>
      </c>
      <c r="M24" s="60" t="str">
        <f>IF('Financing inputs'!M24="","",(IF('Financing inputs'!$B24="USD",'Financing inputs'!M24*Loc_USD,0)+IF('Financing inputs'!$B24="Local Currency",'Financing inputs'!M24,0)+IF('Financing inputs'!$B24="Euro",'Financing inputs'!M24*Loc_Euro,0)))</f>
        <v/>
      </c>
      <c r="N24" s="60" t="str">
        <f>IF('Financing inputs'!N24="","",(IF('Financing inputs'!$B24="USD",'Financing inputs'!N24*Loc_USD,0)+IF('Financing inputs'!$B24="Local Currency",'Financing inputs'!N24,0)+IF('Financing inputs'!$B24="Euro",'Financing inputs'!N24*Loc_Euro,0)))</f>
        <v/>
      </c>
      <c r="O24" s="60">
        <f t="shared" si="2"/>
        <v>0</v>
      </c>
      <c r="P24" s="120" t="str">
        <f t="shared" si="1"/>
        <v>Commodities</v>
      </c>
      <c r="R24" s="69" t="e">
        <f t="shared" si="3"/>
        <v>#DIV/0!</v>
      </c>
    </row>
    <row r="25" spans="1:19" x14ac:dyDescent="0.25">
      <c r="A25" s="65" t="s">
        <v>72</v>
      </c>
      <c r="B25" s="65"/>
      <c r="C25" s="66">
        <f>SUM(C6:C24)</f>
        <v>0</v>
      </c>
      <c r="D25" s="66">
        <f t="shared" ref="D25:O25" si="4">SUM(D6:D24)</f>
        <v>0</v>
      </c>
      <c r="E25" s="66">
        <f t="shared" si="4"/>
        <v>0</v>
      </c>
      <c r="F25" s="66">
        <f t="shared" si="4"/>
        <v>0</v>
      </c>
      <c r="G25" s="66">
        <f t="shared" si="4"/>
        <v>0</v>
      </c>
      <c r="H25" s="66">
        <f t="shared" si="4"/>
        <v>0</v>
      </c>
      <c r="I25" s="66">
        <f t="shared" si="4"/>
        <v>0</v>
      </c>
      <c r="J25" s="66">
        <f t="shared" si="4"/>
        <v>0</v>
      </c>
      <c r="K25" s="66">
        <f t="shared" si="4"/>
        <v>0</v>
      </c>
      <c r="L25" s="66">
        <f t="shared" si="4"/>
        <v>0</v>
      </c>
      <c r="M25" s="66">
        <f t="shared" si="4"/>
        <v>0</v>
      </c>
      <c r="N25" s="66">
        <f t="shared" si="4"/>
        <v>0</v>
      </c>
      <c r="O25" s="66">
        <f t="shared" si="4"/>
        <v>0</v>
      </c>
      <c r="P25" s="120" t="str">
        <f>$A$3</f>
        <v>Commodities</v>
      </c>
      <c r="R25" s="59"/>
      <c r="S25" s="61" t="e">
        <f>IF(ROUND(SUM(R5:R24),0)&lt;&gt;1,"Check","Okay")</f>
        <v>#DIV/0!</v>
      </c>
    </row>
    <row r="26" spans="1:19" x14ac:dyDescent="0.25">
      <c r="A26" s="124" t="str">
        <f>'Financing inputs'!A26</f>
        <v>Demand Generation</v>
      </c>
      <c r="B26" s="124"/>
      <c r="C26" s="124"/>
      <c r="D26" s="124"/>
      <c r="E26" s="124"/>
      <c r="F26" s="124"/>
      <c r="G26" s="124"/>
      <c r="H26" s="124"/>
      <c r="I26" s="124"/>
      <c r="J26" s="124"/>
      <c r="K26" s="124"/>
      <c r="L26" s="124"/>
      <c r="M26" s="124"/>
      <c r="N26" s="124"/>
      <c r="O26" s="124"/>
      <c r="P26" s="120"/>
      <c r="R26" s="73"/>
    </row>
    <row r="27" spans="1:19" x14ac:dyDescent="0.25">
      <c r="A27" s="39" t="str">
        <f>'Financing inputs'!A27</f>
        <v>CIP Costs</v>
      </c>
      <c r="B27" s="63"/>
      <c r="C27" s="60" t="str">
        <f>IF('Financing inputs'!C27="","",(IF('Financing inputs'!$B27="USD",'Financing inputs'!C27*Loc_USD,0)+IF('Financing inputs'!$B27="Local Currency",'Financing inputs'!C27,0)+IF('Financing inputs'!$B27="Euro",'Financing inputs'!C27*Loc_Euro,0)))</f>
        <v/>
      </c>
      <c r="D27" s="60" t="str">
        <f>IF('Financing inputs'!D27="","",(IF('Financing inputs'!$B27="USD",'Financing inputs'!D27*Loc_USD,0)+IF('Financing inputs'!$B27="Local Currency",'Financing inputs'!D27,0)+IF('Financing inputs'!$B27="Euro",'Financing inputs'!D27*Loc_Euro,0)))</f>
        <v/>
      </c>
      <c r="E27" s="60" t="str">
        <f>IF('Financing inputs'!E27="","",(IF('Financing inputs'!$B27="USD",'Financing inputs'!E27*Loc_USD,0)+IF('Financing inputs'!$B27="Local Currency",'Financing inputs'!E27,0)+IF('Financing inputs'!$B27="Euro",'Financing inputs'!E27*Loc_Euro,0)))</f>
        <v/>
      </c>
      <c r="F27" s="60" t="str">
        <f>IF('Financing inputs'!F27="","",(IF('Financing inputs'!$B27="USD",'Financing inputs'!F27*Loc_USD,0)+IF('Financing inputs'!$B27="Local Currency",'Financing inputs'!F27,0)+IF('Financing inputs'!$B27="Euro",'Financing inputs'!F27*Loc_Euro,0)))</f>
        <v/>
      </c>
      <c r="G27" s="60" t="str">
        <f>IF('Financing inputs'!G27="","",(IF('Financing inputs'!$B27="USD",'Financing inputs'!G27*Loc_USD,0)+IF('Financing inputs'!$B27="Local Currency",'Financing inputs'!G27,0)+IF('Financing inputs'!$B27="Euro",'Financing inputs'!G27*Loc_Euro,0)))</f>
        <v/>
      </c>
      <c r="H27" s="60" t="str">
        <f>IF('Financing inputs'!H27="","",(IF('Financing inputs'!$B27="USD",'Financing inputs'!H27*Loc_USD,0)+IF('Financing inputs'!$B27="Local Currency",'Financing inputs'!H27,0)+IF('Financing inputs'!$B27="Euro",'Financing inputs'!H27*Loc_Euro,0)))</f>
        <v/>
      </c>
      <c r="I27" s="60" t="str">
        <f>IF('Financing inputs'!I27="","",(IF('Financing inputs'!$B27="USD",'Financing inputs'!I27*Loc_USD,0)+IF('Financing inputs'!$B27="Local Currency",'Financing inputs'!I27,0)+IF('Financing inputs'!$B27="Euro",'Financing inputs'!I27*Loc_Euro,0)))</f>
        <v/>
      </c>
      <c r="J27" s="60" t="str">
        <f>IF('Financing inputs'!J27="","",(IF('Financing inputs'!$B27="USD",'Financing inputs'!J27*Loc_USD,0)+IF('Financing inputs'!$B27="Local Currency",'Financing inputs'!J27,0)+IF('Financing inputs'!$B27="Euro",'Financing inputs'!J27*Loc_Euro,0)))</f>
        <v/>
      </c>
      <c r="K27" s="60" t="str">
        <f>IF('Financing inputs'!K27="","",(IF('Financing inputs'!$B27="USD",'Financing inputs'!K27*Loc_USD,0)+IF('Financing inputs'!$B27="Local Currency",'Financing inputs'!K27,0)+IF('Financing inputs'!$B27="Euro",'Financing inputs'!K27*Loc_Euro,0)))</f>
        <v/>
      </c>
      <c r="L27" s="60" t="str">
        <f>IF('Financing inputs'!L27="","",(IF('Financing inputs'!$B27="USD",'Financing inputs'!L27*Loc_USD,0)+IF('Financing inputs'!$B27="Local Currency",'Financing inputs'!L27,0)+IF('Financing inputs'!$B27="Euro",'Financing inputs'!L27*Loc_Euro,0)))</f>
        <v/>
      </c>
      <c r="M27" s="60" t="str">
        <f>IF('Financing inputs'!M27="","",(IF('Financing inputs'!$B27="USD",'Financing inputs'!M27*Loc_USD,0)+IF('Financing inputs'!$B27="Local Currency",'Financing inputs'!M27,0)+IF('Financing inputs'!$B27="Euro",'Financing inputs'!M27*Loc_Euro,0)))</f>
        <v/>
      </c>
      <c r="N27" s="60" t="str">
        <f>IF('Financing inputs'!N27="","",(IF('Financing inputs'!$B27="USD",'Financing inputs'!N27*Loc_USD,0)+IF('Financing inputs'!$B27="Local Currency",'Financing inputs'!N27,0)+IF('Financing inputs'!$B27="Euro",'Financing inputs'!N27*Loc_Euro,0)))</f>
        <v/>
      </c>
      <c r="O27" s="60">
        <f>SUM(C27:N27)</f>
        <v>0</v>
      </c>
      <c r="P27" s="120" t="str">
        <f t="shared" ref="P27:P47" si="5">$A$26</f>
        <v>Demand Generation</v>
      </c>
      <c r="R27" s="68"/>
    </row>
    <row r="28" spans="1:19" x14ac:dyDescent="0.25">
      <c r="A28" s="39" t="str">
        <f>'Financing inputs'!A28</f>
        <v>National government funding allocated</v>
      </c>
      <c r="B28" s="63"/>
      <c r="C28" s="60" t="str">
        <f>IF('Financing inputs'!C28="","",(IF('Financing inputs'!$B28="USD",'Financing inputs'!C28*Loc_USD,0)+IF('Financing inputs'!$B28="Local Currency",'Financing inputs'!C28,0)+IF('Financing inputs'!$B28="Euro",'Financing inputs'!C28*Loc_Euro,0)))</f>
        <v/>
      </c>
      <c r="D28" s="60" t="str">
        <f>IF('Financing inputs'!D28="","",(IF('Financing inputs'!$B28="USD",'Financing inputs'!D28*Loc_USD,0)+IF('Financing inputs'!$B28="Local Currency",'Financing inputs'!D28,0)+IF('Financing inputs'!$B28="Euro",'Financing inputs'!D28*Loc_Euro,0)))</f>
        <v/>
      </c>
      <c r="E28" s="60" t="str">
        <f>IF('Financing inputs'!E28="","",(IF('Financing inputs'!$B28="USD",'Financing inputs'!E28*Loc_USD,0)+IF('Financing inputs'!$B28="Local Currency",'Financing inputs'!E28,0)+IF('Financing inputs'!$B28="Euro",'Financing inputs'!E28*Loc_Euro,0)))</f>
        <v/>
      </c>
      <c r="F28" s="60" t="str">
        <f>IF('Financing inputs'!F28="","",(IF('Financing inputs'!$B28="USD",'Financing inputs'!F28*Loc_USD,0)+IF('Financing inputs'!$B28="Local Currency",'Financing inputs'!F28,0)+IF('Financing inputs'!$B28="Euro",'Financing inputs'!F28*Loc_Euro,0)))</f>
        <v/>
      </c>
      <c r="G28" s="60" t="str">
        <f>IF('Financing inputs'!G28="","",(IF('Financing inputs'!$B28="USD",'Financing inputs'!G28*Loc_USD,0)+IF('Financing inputs'!$B28="Local Currency",'Financing inputs'!G28,0)+IF('Financing inputs'!$B28="Euro",'Financing inputs'!G28*Loc_Euro,0)))</f>
        <v/>
      </c>
      <c r="H28" s="60" t="str">
        <f>IF('Financing inputs'!H28="","",(IF('Financing inputs'!$B28="USD",'Financing inputs'!H28*Loc_USD,0)+IF('Financing inputs'!$B28="Local Currency",'Financing inputs'!H28,0)+IF('Financing inputs'!$B28="Euro",'Financing inputs'!H28*Loc_Euro,0)))</f>
        <v/>
      </c>
      <c r="I28" s="60" t="str">
        <f>IF('Financing inputs'!I28="","",(IF('Financing inputs'!$B28="USD",'Financing inputs'!I28*Loc_USD,0)+IF('Financing inputs'!$B28="Local Currency",'Financing inputs'!I28,0)+IF('Financing inputs'!$B28="Euro",'Financing inputs'!I28*Loc_Euro,0)))</f>
        <v/>
      </c>
      <c r="J28" s="60" t="str">
        <f>IF('Financing inputs'!J28="","",(IF('Financing inputs'!$B28="USD",'Financing inputs'!J28*Loc_USD,0)+IF('Financing inputs'!$B28="Local Currency",'Financing inputs'!J28,0)+IF('Financing inputs'!$B28="Euro",'Financing inputs'!J28*Loc_Euro,0)))</f>
        <v/>
      </c>
      <c r="K28" s="60" t="str">
        <f>IF('Financing inputs'!K28="","",(IF('Financing inputs'!$B28="USD",'Financing inputs'!K28*Loc_USD,0)+IF('Financing inputs'!$B28="Local Currency",'Financing inputs'!K28,0)+IF('Financing inputs'!$B28="Euro",'Financing inputs'!K28*Loc_Euro,0)))</f>
        <v/>
      </c>
      <c r="L28" s="60" t="str">
        <f>IF('Financing inputs'!L28="","",(IF('Financing inputs'!$B28="USD",'Financing inputs'!L28*Loc_USD,0)+IF('Financing inputs'!$B28="Local Currency",'Financing inputs'!L28,0)+IF('Financing inputs'!$B28="Euro",'Financing inputs'!L28*Loc_Euro,0)))</f>
        <v/>
      </c>
      <c r="M28" s="60" t="str">
        <f>IF('Financing inputs'!M28="","",(IF('Financing inputs'!$B28="USD",'Financing inputs'!M28*Loc_USD,0)+IF('Financing inputs'!$B28="Local Currency",'Financing inputs'!M28,0)+IF('Financing inputs'!$B28="Euro",'Financing inputs'!M28*Loc_Euro,0)))</f>
        <v/>
      </c>
      <c r="N28" s="60" t="str">
        <f>IF('Financing inputs'!N28="","",(IF('Financing inputs'!$B28="USD",'Financing inputs'!N28*Loc_USD,0)+IF('Financing inputs'!$B28="Local Currency",'Financing inputs'!N28,0)+IF('Financing inputs'!$B28="Euro",'Financing inputs'!N28*Loc_Euro,0)))</f>
        <v/>
      </c>
      <c r="O28" s="60">
        <f t="shared" ref="O28:O47" si="6">SUM(C28:N28)</f>
        <v>0</v>
      </c>
      <c r="P28" s="120" t="str">
        <f t="shared" si="5"/>
        <v>Demand Generation</v>
      </c>
      <c r="R28" s="69" t="e">
        <f t="shared" ref="R28:R47" si="7">O28/SUM($O$28:$O$47)</f>
        <v>#DIV/0!</v>
      </c>
    </row>
    <row r="29" spans="1:19" x14ac:dyDescent="0.25">
      <c r="A29" s="64" t="str">
        <f>'Financing inputs'!A29</f>
        <v>USAID funding allocated</v>
      </c>
      <c r="B29" s="63"/>
      <c r="C29" s="60" t="str">
        <f>IF('Financing inputs'!C29="","",(IF('Financing inputs'!$B29="USD",'Financing inputs'!C29*Loc_USD,0)+IF('Financing inputs'!$B29="Local Currency",'Financing inputs'!C29,0)+IF('Financing inputs'!$B29="Euro",'Financing inputs'!C29*Loc_Euro,0)))</f>
        <v/>
      </c>
      <c r="D29" s="60" t="str">
        <f>IF('Financing inputs'!D29="","",(IF('Financing inputs'!$B29="USD",'Financing inputs'!D29*Loc_USD,0)+IF('Financing inputs'!$B29="Local Currency",'Financing inputs'!D29,0)+IF('Financing inputs'!$B29="Euro",'Financing inputs'!D29*Loc_Euro,0)))</f>
        <v/>
      </c>
      <c r="E29" s="60" t="str">
        <f>IF('Financing inputs'!E29="","",(IF('Financing inputs'!$B29="USD",'Financing inputs'!E29*Loc_USD,0)+IF('Financing inputs'!$B29="Local Currency",'Financing inputs'!E29,0)+IF('Financing inputs'!$B29="Euro",'Financing inputs'!E29*Loc_Euro,0)))</f>
        <v/>
      </c>
      <c r="F29" s="60" t="str">
        <f>IF('Financing inputs'!F29="","",(IF('Financing inputs'!$B29="USD",'Financing inputs'!F29*Loc_USD,0)+IF('Financing inputs'!$B29="Local Currency",'Financing inputs'!F29,0)+IF('Financing inputs'!$B29="Euro",'Financing inputs'!F29*Loc_Euro,0)))</f>
        <v/>
      </c>
      <c r="G29" s="60" t="str">
        <f>IF('Financing inputs'!G29="","",(IF('Financing inputs'!$B29="USD",'Financing inputs'!G29*Loc_USD,0)+IF('Financing inputs'!$B29="Local Currency",'Financing inputs'!G29,0)+IF('Financing inputs'!$B29="Euro",'Financing inputs'!G29*Loc_Euro,0)))</f>
        <v/>
      </c>
      <c r="H29" s="60" t="str">
        <f>IF('Financing inputs'!H29="","",(IF('Financing inputs'!$B29="USD",'Financing inputs'!H29*Loc_USD,0)+IF('Financing inputs'!$B29="Local Currency",'Financing inputs'!H29,0)+IF('Financing inputs'!$B29="Euro",'Financing inputs'!H29*Loc_Euro,0)))</f>
        <v/>
      </c>
      <c r="I29" s="60" t="str">
        <f>IF('Financing inputs'!I29="","",(IF('Financing inputs'!$B29="USD",'Financing inputs'!I29*Loc_USD,0)+IF('Financing inputs'!$B29="Local Currency",'Financing inputs'!I29,0)+IF('Financing inputs'!$B29="Euro",'Financing inputs'!I29*Loc_Euro,0)))</f>
        <v/>
      </c>
      <c r="J29" s="60" t="str">
        <f>IF('Financing inputs'!J29="","",(IF('Financing inputs'!$B29="USD",'Financing inputs'!J29*Loc_USD,0)+IF('Financing inputs'!$B29="Local Currency",'Financing inputs'!J29,0)+IF('Financing inputs'!$B29="Euro",'Financing inputs'!J29*Loc_Euro,0)))</f>
        <v/>
      </c>
      <c r="K29" s="60" t="str">
        <f>IF('Financing inputs'!K29="","",(IF('Financing inputs'!$B29="USD",'Financing inputs'!K29*Loc_USD,0)+IF('Financing inputs'!$B29="Local Currency",'Financing inputs'!K29,0)+IF('Financing inputs'!$B29="Euro",'Financing inputs'!K29*Loc_Euro,0)))</f>
        <v/>
      </c>
      <c r="L29" s="60" t="str">
        <f>IF('Financing inputs'!L29="","",(IF('Financing inputs'!$B29="USD",'Financing inputs'!L29*Loc_USD,0)+IF('Financing inputs'!$B29="Local Currency",'Financing inputs'!L29,0)+IF('Financing inputs'!$B29="Euro",'Financing inputs'!L29*Loc_Euro,0)))</f>
        <v/>
      </c>
      <c r="M29" s="60" t="str">
        <f>IF('Financing inputs'!M29="","",(IF('Financing inputs'!$B29="USD",'Financing inputs'!M29*Loc_USD,0)+IF('Financing inputs'!$B29="Local Currency",'Financing inputs'!M29,0)+IF('Financing inputs'!$B29="Euro",'Financing inputs'!M29*Loc_Euro,0)))</f>
        <v/>
      </c>
      <c r="N29" s="60" t="str">
        <f>IF('Financing inputs'!N29="","",(IF('Financing inputs'!$B29="USD",'Financing inputs'!N29*Loc_USD,0)+IF('Financing inputs'!$B29="Local Currency",'Financing inputs'!N29,0)+IF('Financing inputs'!$B29="Euro",'Financing inputs'!N29*Loc_Euro,0)))</f>
        <v/>
      </c>
      <c r="O29" s="60">
        <f t="shared" si="6"/>
        <v>0</v>
      </c>
      <c r="P29" s="120" t="str">
        <f t="shared" si="5"/>
        <v>Demand Generation</v>
      </c>
      <c r="R29" s="69" t="e">
        <f t="shared" si="7"/>
        <v>#DIV/0!</v>
      </c>
    </row>
    <row r="30" spans="1:19" x14ac:dyDescent="0.25">
      <c r="A30" s="64" t="str">
        <f>'Financing inputs'!A30</f>
        <v>UNFPA funding allocated</v>
      </c>
      <c r="B30" s="63"/>
      <c r="C30" s="60" t="str">
        <f>IF('Financing inputs'!C30="","",(IF('Financing inputs'!$B30="USD",'Financing inputs'!C30*Loc_USD,0)+IF('Financing inputs'!$B30="Local Currency",'Financing inputs'!C30,0)+IF('Financing inputs'!$B30="Euro",'Financing inputs'!C30*Loc_Euro,0)))</f>
        <v/>
      </c>
      <c r="D30" s="60" t="str">
        <f>IF('Financing inputs'!D30="","",(IF('Financing inputs'!$B30="USD",'Financing inputs'!D30*Loc_USD,0)+IF('Financing inputs'!$B30="Local Currency",'Financing inputs'!D30,0)+IF('Financing inputs'!$B30="Euro",'Financing inputs'!D30*Loc_Euro,0)))</f>
        <v/>
      </c>
      <c r="E30" s="60" t="str">
        <f>IF('Financing inputs'!E30="","",(IF('Financing inputs'!$B30="USD",'Financing inputs'!E30*Loc_USD,0)+IF('Financing inputs'!$B30="Local Currency",'Financing inputs'!E30,0)+IF('Financing inputs'!$B30="Euro",'Financing inputs'!E30*Loc_Euro,0)))</f>
        <v/>
      </c>
      <c r="F30" s="60" t="str">
        <f>IF('Financing inputs'!F30="","",(IF('Financing inputs'!$B30="USD",'Financing inputs'!F30*Loc_USD,0)+IF('Financing inputs'!$B30="Local Currency",'Financing inputs'!F30,0)+IF('Financing inputs'!$B30="Euro",'Financing inputs'!F30*Loc_Euro,0)))</f>
        <v/>
      </c>
      <c r="G30" s="60" t="str">
        <f>IF('Financing inputs'!G30="","",(IF('Financing inputs'!$B30="USD",'Financing inputs'!G30*Loc_USD,0)+IF('Financing inputs'!$B30="Local Currency",'Financing inputs'!G30,0)+IF('Financing inputs'!$B30="Euro",'Financing inputs'!G30*Loc_Euro,0)))</f>
        <v/>
      </c>
      <c r="H30" s="60" t="str">
        <f>IF('Financing inputs'!H30="","",(IF('Financing inputs'!$B30="USD",'Financing inputs'!H30*Loc_USD,0)+IF('Financing inputs'!$B30="Local Currency",'Financing inputs'!H30,0)+IF('Financing inputs'!$B30="Euro",'Financing inputs'!H30*Loc_Euro,0)))</f>
        <v/>
      </c>
      <c r="I30" s="60" t="str">
        <f>IF('Financing inputs'!I30="","",(IF('Financing inputs'!$B30="USD",'Financing inputs'!I30*Loc_USD,0)+IF('Financing inputs'!$B30="Local Currency",'Financing inputs'!I30,0)+IF('Financing inputs'!$B30="Euro",'Financing inputs'!I30*Loc_Euro,0)))</f>
        <v/>
      </c>
      <c r="J30" s="60" t="str">
        <f>IF('Financing inputs'!J30="","",(IF('Financing inputs'!$B30="USD",'Financing inputs'!J30*Loc_USD,0)+IF('Financing inputs'!$B30="Local Currency",'Financing inputs'!J30,0)+IF('Financing inputs'!$B30="Euro",'Financing inputs'!J30*Loc_Euro,0)))</f>
        <v/>
      </c>
      <c r="K30" s="60" t="str">
        <f>IF('Financing inputs'!K30="","",(IF('Financing inputs'!$B30="USD",'Financing inputs'!K30*Loc_USD,0)+IF('Financing inputs'!$B30="Local Currency",'Financing inputs'!K30,0)+IF('Financing inputs'!$B30="Euro",'Financing inputs'!K30*Loc_Euro,0)))</f>
        <v/>
      </c>
      <c r="L30" s="60" t="str">
        <f>IF('Financing inputs'!L30="","",(IF('Financing inputs'!$B30="USD",'Financing inputs'!L30*Loc_USD,0)+IF('Financing inputs'!$B30="Local Currency",'Financing inputs'!L30,0)+IF('Financing inputs'!$B30="Euro",'Financing inputs'!L30*Loc_Euro,0)))</f>
        <v/>
      </c>
      <c r="M30" s="60" t="str">
        <f>IF('Financing inputs'!M30="","",(IF('Financing inputs'!$B30="USD",'Financing inputs'!M30*Loc_USD,0)+IF('Financing inputs'!$B30="Local Currency",'Financing inputs'!M30,0)+IF('Financing inputs'!$B30="Euro",'Financing inputs'!M30*Loc_Euro,0)))</f>
        <v/>
      </c>
      <c r="N30" s="60" t="str">
        <f>IF('Financing inputs'!N30="","",(IF('Financing inputs'!$B30="USD",'Financing inputs'!N30*Loc_USD,0)+IF('Financing inputs'!$B30="Local Currency",'Financing inputs'!N30,0)+IF('Financing inputs'!$B30="Euro",'Financing inputs'!N30*Loc_Euro,0)))</f>
        <v/>
      </c>
      <c r="O30" s="60">
        <f t="shared" si="6"/>
        <v>0</v>
      </c>
      <c r="P30" s="120" t="str">
        <f t="shared" si="5"/>
        <v>Demand Generation</v>
      </c>
      <c r="R30" s="69" t="e">
        <f t="shared" si="7"/>
        <v>#DIV/0!</v>
      </c>
    </row>
    <row r="31" spans="1:19" x14ac:dyDescent="0.25">
      <c r="A31" s="64" t="str">
        <f>'Financing inputs'!A31</f>
        <v>KfW funding allocated</v>
      </c>
      <c r="B31" s="63"/>
      <c r="C31" s="60" t="str">
        <f>IF('Financing inputs'!C31="","",(IF('Financing inputs'!$B31="USD",'Financing inputs'!C31*Loc_USD,0)+IF('Financing inputs'!$B31="Local Currency",'Financing inputs'!C31,0)+IF('Financing inputs'!$B31="Euro",'Financing inputs'!C31*Loc_Euro,0)))</f>
        <v/>
      </c>
      <c r="D31" s="60" t="str">
        <f>IF('Financing inputs'!D31="","",(IF('Financing inputs'!$B31="USD",'Financing inputs'!D31*Loc_USD,0)+IF('Financing inputs'!$B31="Local Currency",'Financing inputs'!D31,0)+IF('Financing inputs'!$B31="Euro",'Financing inputs'!D31*Loc_Euro,0)))</f>
        <v/>
      </c>
      <c r="E31" s="60" t="str">
        <f>IF('Financing inputs'!E31="","",(IF('Financing inputs'!$B31="USD",'Financing inputs'!E31*Loc_USD,0)+IF('Financing inputs'!$B31="Local Currency",'Financing inputs'!E31,0)+IF('Financing inputs'!$B31="Euro",'Financing inputs'!E31*Loc_Euro,0)))</f>
        <v/>
      </c>
      <c r="F31" s="60" t="str">
        <f>IF('Financing inputs'!F31="","",(IF('Financing inputs'!$B31="USD",'Financing inputs'!F31*Loc_USD,0)+IF('Financing inputs'!$B31="Local Currency",'Financing inputs'!F31,0)+IF('Financing inputs'!$B31="Euro",'Financing inputs'!F31*Loc_Euro,0)))</f>
        <v/>
      </c>
      <c r="G31" s="60" t="str">
        <f>IF('Financing inputs'!G31="","",(IF('Financing inputs'!$B31="USD",'Financing inputs'!G31*Loc_USD,0)+IF('Financing inputs'!$B31="Local Currency",'Financing inputs'!G31,0)+IF('Financing inputs'!$B31="Euro",'Financing inputs'!G31*Loc_Euro,0)))</f>
        <v/>
      </c>
      <c r="H31" s="60" t="str">
        <f>IF('Financing inputs'!H31="","",(IF('Financing inputs'!$B31="USD",'Financing inputs'!H31*Loc_USD,0)+IF('Financing inputs'!$B31="Local Currency",'Financing inputs'!H31,0)+IF('Financing inputs'!$B31="Euro",'Financing inputs'!H31*Loc_Euro,0)))</f>
        <v/>
      </c>
      <c r="I31" s="60" t="str">
        <f>IF('Financing inputs'!I31="","",(IF('Financing inputs'!$B31="USD",'Financing inputs'!I31*Loc_USD,0)+IF('Financing inputs'!$B31="Local Currency",'Financing inputs'!I31,0)+IF('Financing inputs'!$B31="Euro",'Financing inputs'!I31*Loc_Euro,0)))</f>
        <v/>
      </c>
      <c r="J31" s="60" t="str">
        <f>IF('Financing inputs'!J31="","",(IF('Financing inputs'!$B31="USD",'Financing inputs'!J31*Loc_USD,0)+IF('Financing inputs'!$B31="Local Currency",'Financing inputs'!J31,0)+IF('Financing inputs'!$B31="Euro",'Financing inputs'!J31*Loc_Euro,0)))</f>
        <v/>
      </c>
      <c r="K31" s="60" t="str">
        <f>IF('Financing inputs'!K31="","",(IF('Financing inputs'!$B31="USD",'Financing inputs'!K31*Loc_USD,0)+IF('Financing inputs'!$B31="Local Currency",'Financing inputs'!K31,0)+IF('Financing inputs'!$B31="Euro",'Financing inputs'!K31*Loc_Euro,0)))</f>
        <v/>
      </c>
      <c r="L31" s="60" t="str">
        <f>IF('Financing inputs'!L31="","",(IF('Financing inputs'!$B31="USD",'Financing inputs'!L31*Loc_USD,0)+IF('Financing inputs'!$B31="Local Currency",'Financing inputs'!L31,0)+IF('Financing inputs'!$B31="Euro",'Financing inputs'!L31*Loc_Euro,0)))</f>
        <v/>
      </c>
      <c r="M31" s="60" t="str">
        <f>IF('Financing inputs'!M31="","",(IF('Financing inputs'!$B31="USD",'Financing inputs'!M31*Loc_USD,0)+IF('Financing inputs'!$B31="Local Currency",'Financing inputs'!M31,0)+IF('Financing inputs'!$B31="Euro",'Financing inputs'!M31*Loc_Euro,0)))</f>
        <v/>
      </c>
      <c r="N31" s="60" t="str">
        <f>IF('Financing inputs'!N31="","",(IF('Financing inputs'!$B31="USD",'Financing inputs'!N31*Loc_USD,0)+IF('Financing inputs'!$B31="Local Currency",'Financing inputs'!N31,0)+IF('Financing inputs'!$B31="Euro",'Financing inputs'!N31*Loc_Euro,0)))</f>
        <v/>
      </c>
      <c r="O31" s="60">
        <f t="shared" si="6"/>
        <v>0</v>
      </c>
      <c r="P31" s="120" t="str">
        <f t="shared" si="5"/>
        <v>Demand Generation</v>
      </c>
      <c r="R31" s="69" t="e">
        <f t="shared" si="7"/>
        <v>#DIV/0!</v>
      </c>
    </row>
    <row r="32" spans="1:19" x14ac:dyDescent="0.25">
      <c r="A32" s="64" t="str">
        <f>'Financing inputs'!A32</f>
        <v>DfID funding allocated</v>
      </c>
      <c r="B32" s="63"/>
      <c r="C32" s="60" t="str">
        <f>IF('Financing inputs'!C32="","",(IF('Financing inputs'!$B32="USD",'Financing inputs'!C32*Loc_USD,0)+IF('Financing inputs'!$B32="Local Currency",'Financing inputs'!C32,0)+IF('Financing inputs'!$B32="Euro",'Financing inputs'!C32*Loc_Euro,0)))</f>
        <v/>
      </c>
      <c r="D32" s="60" t="str">
        <f>IF('Financing inputs'!D32="","",(IF('Financing inputs'!$B32="USD",'Financing inputs'!D32*Loc_USD,0)+IF('Financing inputs'!$B32="Local Currency",'Financing inputs'!D32,0)+IF('Financing inputs'!$B32="Euro",'Financing inputs'!D32*Loc_Euro,0)))</f>
        <v/>
      </c>
      <c r="E32" s="60" t="str">
        <f>IF('Financing inputs'!E32="","",(IF('Financing inputs'!$B32="USD",'Financing inputs'!E32*Loc_USD,0)+IF('Financing inputs'!$B32="Local Currency",'Financing inputs'!E32,0)+IF('Financing inputs'!$B32="Euro",'Financing inputs'!E32*Loc_Euro,0)))</f>
        <v/>
      </c>
      <c r="F32" s="60" t="str">
        <f>IF('Financing inputs'!F32="","",(IF('Financing inputs'!$B32="USD",'Financing inputs'!F32*Loc_USD,0)+IF('Financing inputs'!$B32="Local Currency",'Financing inputs'!F32,0)+IF('Financing inputs'!$B32="Euro",'Financing inputs'!F32*Loc_Euro,0)))</f>
        <v/>
      </c>
      <c r="G32" s="60" t="str">
        <f>IF('Financing inputs'!G32="","",(IF('Financing inputs'!$B32="USD",'Financing inputs'!G32*Loc_USD,0)+IF('Financing inputs'!$B32="Local Currency",'Financing inputs'!G32,0)+IF('Financing inputs'!$B32="Euro",'Financing inputs'!G32*Loc_Euro,0)))</f>
        <v/>
      </c>
      <c r="H32" s="60" t="str">
        <f>IF('Financing inputs'!H32="","",(IF('Financing inputs'!$B32="USD",'Financing inputs'!H32*Loc_USD,0)+IF('Financing inputs'!$B32="Local Currency",'Financing inputs'!H32,0)+IF('Financing inputs'!$B32="Euro",'Financing inputs'!H32*Loc_Euro,0)))</f>
        <v/>
      </c>
      <c r="I32" s="60" t="str">
        <f>IF('Financing inputs'!I32="","",(IF('Financing inputs'!$B32="USD",'Financing inputs'!I32*Loc_USD,0)+IF('Financing inputs'!$B32="Local Currency",'Financing inputs'!I32,0)+IF('Financing inputs'!$B32="Euro",'Financing inputs'!I32*Loc_Euro,0)))</f>
        <v/>
      </c>
      <c r="J32" s="60" t="str">
        <f>IF('Financing inputs'!J32="","",(IF('Financing inputs'!$B32="USD",'Financing inputs'!J32*Loc_USD,0)+IF('Financing inputs'!$B32="Local Currency",'Financing inputs'!J32,0)+IF('Financing inputs'!$B32="Euro",'Financing inputs'!J32*Loc_Euro,0)))</f>
        <v/>
      </c>
      <c r="K32" s="60" t="str">
        <f>IF('Financing inputs'!K32="","",(IF('Financing inputs'!$B32="USD",'Financing inputs'!K32*Loc_USD,0)+IF('Financing inputs'!$B32="Local Currency",'Financing inputs'!K32,0)+IF('Financing inputs'!$B32="Euro",'Financing inputs'!K32*Loc_Euro,0)))</f>
        <v/>
      </c>
      <c r="L32" s="60" t="str">
        <f>IF('Financing inputs'!L32="","",(IF('Financing inputs'!$B32="USD",'Financing inputs'!L32*Loc_USD,0)+IF('Financing inputs'!$B32="Local Currency",'Financing inputs'!L32,0)+IF('Financing inputs'!$B32="Euro",'Financing inputs'!L32*Loc_Euro,0)))</f>
        <v/>
      </c>
      <c r="M32" s="60" t="str">
        <f>IF('Financing inputs'!M32="","",(IF('Financing inputs'!$B32="USD",'Financing inputs'!M32*Loc_USD,0)+IF('Financing inputs'!$B32="Local Currency",'Financing inputs'!M32,0)+IF('Financing inputs'!$B32="Euro",'Financing inputs'!M32*Loc_Euro,0)))</f>
        <v/>
      </c>
      <c r="N32" s="60" t="str">
        <f>IF('Financing inputs'!N32="","",(IF('Financing inputs'!$B32="USD",'Financing inputs'!N32*Loc_USD,0)+IF('Financing inputs'!$B32="Local Currency",'Financing inputs'!N32,0)+IF('Financing inputs'!$B32="Euro",'Financing inputs'!N32*Loc_Euro,0)))</f>
        <v/>
      </c>
      <c r="O32" s="60">
        <f t="shared" si="6"/>
        <v>0</v>
      </c>
      <c r="P32" s="120" t="str">
        <f t="shared" si="5"/>
        <v>Demand Generation</v>
      </c>
      <c r="R32" s="69" t="e">
        <f t="shared" si="7"/>
        <v>#DIV/0!</v>
      </c>
    </row>
    <row r="33" spans="1:19" x14ac:dyDescent="0.25">
      <c r="A33" s="64" t="str">
        <f>'Financing inputs'!A33</f>
        <v>EU funding allocated</v>
      </c>
      <c r="B33" s="63"/>
      <c r="C33" s="60" t="str">
        <f>IF('Financing inputs'!C33="","",(IF('Financing inputs'!$B33="USD",'Financing inputs'!C33*Loc_USD,0)+IF('Financing inputs'!$B33="Local Currency",'Financing inputs'!C33,0)+IF('Financing inputs'!$B33="Euro",'Financing inputs'!C33*Loc_Euro,0)))</f>
        <v/>
      </c>
      <c r="D33" s="60" t="str">
        <f>IF('Financing inputs'!D33="","",(IF('Financing inputs'!$B33="USD",'Financing inputs'!D33*Loc_USD,0)+IF('Financing inputs'!$B33="Local Currency",'Financing inputs'!D33,0)+IF('Financing inputs'!$B33="Euro",'Financing inputs'!D33*Loc_Euro,0)))</f>
        <v/>
      </c>
      <c r="E33" s="60" t="str">
        <f>IF('Financing inputs'!E33="","",(IF('Financing inputs'!$B33="USD",'Financing inputs'!E33*Loc_USD,0)+IF('Financing inputs'!$B33="Local Currency",'Financing inputs'!E33,0)+IF('Financing inputs'!$B33="Euro",'Financing inputs'!E33*Loc_Euro,0)))</f>
        <v/>
      </c>
      <c r="F33" s="60" t="str">
        <f>IF('Financing inputs'!F33="","",(IF('Financing inputs'!$B33="USD",'Financing inputs'!F33*Loc_USD,0)+IF('Financing inputs'!$B33="Local Currency",'Financing inputs'!F33,0)+IF('Financing inputs'!$B33="Euro",'Financing inputs'!F33*Loc_Euro,0)))</f>
        <v/>
      </c>
      <c r="G33" s="60" t="str">
        <f>IF('Financing inputs'!G33="","",(IF('Financing inputs'!$B33="USD",'Financing inputs'!G33*Loc_USD,0)+IF('Financing inputs'!$B33="Local Currency",'Financing inputs'!G33,0)+IF('Financing inputs'!$B33="Euro",'Financing inputs'!G33*Loc_Euro,0)))</f>
        <v/>
      </c>
      <c r="H33" s="60" t="str">
        <f>IF('Financing inputs'!H33="","",(IF('Financing inputs'!$B33="USD",'Financing inputs'!H33*Loc_USD,0)+IF('Financing inputs'!$B33="Local Currency",'Financing inputs'!H33,0)+IF('Financing inputs'!$B33="Euro",'Financing inputs'!H33*Loc_Euro,0)))</f>
        <v/>
      </c>
      <c r="I33" s="60" t="str">
        <f>IF('Financing inputs'!I33="","",(IF('Financing inputs'!$B33="USD",'Financing inputs'!I33*Loc_USD,0)+IF('Financing inputs'!$B33="Local Currency",'Financing inputs'!I33,0)+IF('Financing inputs'!$B33="Euro",'Financing inputs'!I33*Loc_Euro,0)))</f>
        <v/>
      </c>
      <c r="J33" s="60" t="str">
        <f>IF('Financing inputs'!J33="","",(IF('Financing inputs'!$B33="USD",'Financing inputs'!J33*Loc_USD,0)+IF('Financing inputs'!$B33="Local Currency",'Financing inputs'!J33,0)+IF('Financing inputs'!$B33="Euro",'Financing inputs'!J33*Loc_Euro,0)))</f>
        <v/>
      </c>
      <c r="K33" s="60" t="str">
        <f>IF('Financing inputs'!K33="","",(IF('Financing inputs'!$B33="USD",'Financing inputs'!K33*Loc_USD,0)+IF('Financing inputs'!$B33="Local Currency",'Financing inputs'!K33,0)+IF('Financing inputs'!$B33="Euro",'Financing inputs'!K33*Loc_Euro,0)))</f>
        <v/>
      </c>
      <c r="L33" s="60" t="str">
        <f>IF('Financing inputs'!L33="","",(IF('Financing inputs'!$B33="USD",'Financing inputs'!L33*Loc_USD,0)+IF('Financing inputs'!$B33="Local Currency",'Financing inputs'!L33,0)+IF('Financing inputs'!$B33="Euro",'Financing inputs'!L33*Loc_Euro,0)))</f>
        <v/>
      </c>
      <c r="M33" s="60" t="str">
        <f>IF('Financing inputs'!M33="","",(IF('Financing inputs'!$B33="USD",'Financing inputs'!M33*Loc_USD,0)+IF('Financing inputs'!$B33="Local Currency",'Financing inputs'!M33,0)+IF('Financing inputs'!$B33="Euro",'Financing inputs'!M33*Loc_Euro,0)))</f>
        <v/>
      </c>
      <c r="N33" s="60" t="str">
        <f>IF('Financing inputs'!N33="","",(IF('Financing inputs'!$B33="USD",'Financing inputs'!N33*Loc_USD,0)+IF('Financing inputs'!$B33="Local Currency",'Financing inputs'!N33,0)+IF('Financing inputs'!$B33="Euro",'Financing inputs'!N33*Loc_Euro,0)))</f>
        <v/>
      </c>
      <c r="O33" s="60">
        <f t="shared" si="6"/>
        <v>0</v>
      </c>
      <c r="P33" s="120" t="str">
        <f t="shared" si="5"/>
        <v>Demand Generation</v>
      </c>
      <c r="R33" s="69" t="e">
        <f t="shared" si="7"/>
        <v>#DIV/0!</v>
      </c>
    </row>
    <row r="34" spans="1:19" x14ac:dyDescent="0.25">
      <c r="A34" s="64" t="str">
        <f>'Financing inputs'!A34</f>
        <v>CIDA funding allocated</v>
      </c>
      <c r="B34" s="63"/>
      <c r="C34" s="60" t="str">
        <f>IF('Financing inputs'!C34="","",(IF('Financing inputs'!$B34="USD",'Financing inputs'!C34*Loc_USD,0)+IF('Financing inputs'!$B34="Local Currency",'Financing inputs'!C34,0)+IF('Financing inputs'!$B34="Euro",'Financing inputs'!C34*Loc_Euro,0)))</f>
        <v/>
      </c>
      <c r="D34" s="60" t="str">
        <f>IF('Financing inputs'!D34="","",(IF('Financing inputs'!$B34="USD",'Financing inputs'!D34*Loc_USD,0)+IF('Financing inputs'!$B34="Local Currency",'Financing inputs'!D34,0)+IF('Financing inputs'!$B34="Euro",'Financing inputs'!D34*Loc_Euro,0)))</f>
        <v/>
      </c>
      <c r="E34" s="60" t="str">
        <f>IF('Financing inputs'!E34="","",(IF('Financing inputs'!$B34="USD",'Financing inputs'!E34*Loc_USD,0)+IF('Financing inputs'!$B34="Local Currency",'Financing inputs'!E34,0)+IF('Financing inputs'!$B34="Euro",'Financing inputs'!E34*Loc_Euro,0)))</f>
        <v/>
      </c>
      <c r="F34" s="60" t="str">
        <f>IF('Financing inputs'!F34="","",(IF('Financing inputs'!$B34="USD",'Financing inputs'!F34*Loc_USD,0)+IF('Financing inputs'!$B34="Local Currency",'Financing inputs'!F34,0)+IF('Financing inputs'!$B34="Euro",'Financing inputs'!F34*Loc_Euro,0)))</f>
        <v/>
      </c>
      <c r="G34" s="60" t="str">
        <f>IF('Financing inputs'!G34="","",(IF('Financing inputs'!$B34="USD",'Financing inputs'!G34*Loc_USD,0)+IF('Financing inputs'!$B34="Local Currency",'Financing inputs'!G34,0)+IF('Financing inputs'!$B34="Euro",'Financing inputs'!G34*Loc_Euro,0)))</f>
        <v/>
      </c>
      <c r="H34" s="60" t="str">
        <f>IF('Financing inputs'!H34="","",(IF('Financing inputs'!$B34="USD",'Financing inputs'!H34*Loc_USD,0)+IF('Financing inputs'!$B34="Local Currency",'Financing inputs'!H34,0)+IF('Financing inputs'!$B34="Euro",'Financing inputs'!H34*Loc_Euro,0)))</f>
        <v/>
      </c>
      <c r="I34" s="60" t="str">
        <f>IF('Financing inputs'!I34="","",(IF('Financing inputs'!$B34="USD",'Financing inputs'!I34*Loc_USD,0)+IF('Financing inputs'!$B34="Local Currency",'Financing inputs'!I34,0)+IF('Financing inputs'!$B34="Euro",'Financing inputs'!I34*Loc_Euro,0)))</f>
        <v/>
      </c>
      <c r="J34" s="60" t="str">
        <f>IF('Financing inputs'!J34="","",(IF('Financing inputs'!$B34="USD",'Financing inputs'!J34*Loc_USD,0)+IF('Financing inputs'!$B34="Local Currency",'Financing inputs'!J34,0)+IF('Financing inputs'!$B34="Euro",'Financing inputs'!J34*Loc_Euro,0)))</f>
        <v/>
      </c>
      <c r="K34" s="60" t="str">
        <f>IF('Financing inputs'!K34="","",(IF('Financing inputs'!$B34="USD",'Financing inputs'!K34*Loc_USD,0)+IF('Financing inputs'!$B34="Local Currency",'Financing inputs'!K34,0)+IF('Financing inputs'!$B34="Euro",'Financing inputs'!K34*Loc_Euro,0)))</f>
        <v/>
      </c>
      <c r="L34" s="60" t="str">
        <f>IF('Financing inputs'!L34="","",(IF('Financing inputs'!$B34="USD",'Financing inputs'!L34*Loc_USD,0)+IF('Financing inputs'!$B34="Local Currency",'Financing inputs'!L34,0)+IF('Financing inputs'!$B34="Euro",'Financing inputs'!L34*Loc_Euro,0)))</f>
        <v/>
      </c>
      <c r="M34" s="60" t="str">
        <f>IF('Financing inputs'!M34="","",(IF('Financing inputs'!$B34="USD",'Financing inputs'!M34*Loc_USD,0)+IF('Financing inputs'!$B34="Local Currency",'Financing inputs'!M34,0)+IF('Financing inputs'!$B34="Euro",'Financing inputs'!M34*Loc_Euro,0)))</f>
        <v/>
      </c>
      <c r="N34" s="60" t="str">
        <f>IF('Financing inputs'!N34="","",(IF('Financing inputs'!$B34="USD",'Financing inputs'!N34*Loc_USD,0)+IF('Financing inputs'!$B34="Local Currency",'Financing inputs'!N34,0)+IF('Financing inputs'!$B34="Euro",'Financing inputs'!N34*Loc_Euro,0)))</f>
        <v/>
      </c>
      <c r="O34" s="60">
        <f t="shared" si="6"/>
        <v>0</v>
      </c>
      <c r="P34" s="120" t="str">
        <f t="shared" si="5"/>
        <v>Demand Generation</v>
      </c>
      <c r="R34" s="69" t="e">
        <f t="shared" si="7"/>
        <v>#DIV/0!</v>
      </c>
    </row>
    <row r="35" spans="1:19" x14ac:dyDescent="0.25">
      <c r="A35" s="64" t="str">
        <f>'Financing inputs'!A35</f>
        <v>PSI funding allocated</v>
      </c>
      <c r="B35" s="63"/>
      <c r="C35" s="60" t="str">
        <f>IF('Financing inputs'!C35="","",(IF('Financing inputs'!$B35="USD",'Financing inputs'!C35*Loc_USD,0)+IF('Financing inputs'!$B35="Local Currency",'Financing inputs'!C35,0)+IF('Financing inputs'!$B35="Euro",'Financing inputs'!C35*Loc_Euro,0)))</f>
        <v/>
      </c>
      <c r="D35" s="60" t="str">
        <f>IF('Financing inputs'!D35="","",(IF('Financing inputs'!$B35="USD",'Financing inputs'!D35*Loc_USD,0)+IF('Financing inputs'!$B35="Local Currency",'Financing inputs'!D35,0)+IF('Financing inputs'!$B35="Euro",'Financing inputs'!D35*Loc_Euro,0)))</f>
        <v/>
      </c>
      <c r="E35" s="60" t="str">
        <f>IF('Financing inputs'!E35="","",(IF('Financing inputs'!$B35="USD",'Financing inputs'!E35*Loc_USD,0)+IF('Financing inputs'!$B35="Local Currency",'Financing inputs'!E35,0)+IF('Financing inputs'!$B35="Euro",'Financing inputs'!E35*Loc_Euro,0)))</f>
        <v/>
      </c>
      <c r="F35" s="60" t="str">
        <f>IF('Financing inputs'!F35="","",(IF('Financing inputs'!$B35="USD",'Financing inputs'!F35*Loc_USD,0)+IF('Financing inputs'!$B35="Local Currency",'Financing inputs'!F35,0)+IF('Financing inputs'!$B35="Euro",'Financing inputs'!F35*Loc_Euro,0)))</f>
        <v/>
      </c>
      <c r="G35" s="60" t="str">
        <f>IF('Financing inputs'!G35="","",(IF('Financing inputs'!$B35="USD",'Financing inputs'!G35*Loc_USD,0)+IF('Financing inputs'!$B35="Local Currency",'Financing inputs'!G35,0)+IF('Financing inputs'!$B35="Euro",'Financing inputs'!G35*Loc_Euro,0)))</f>
        <v/>
      </c>
      <c r="H35" s="60" t="str">
        <f>IF('Financing inputs'!H35="","",(IF('Financing inputs'!$B35="USD",'Financing inputs'!H35*Loc_USD,0)+IF('Financing inputs'!$B35="Local Currency",'Financing inputs'!H35,0)+IF('Financing inputs'!$B35="Euro",'Financing inputs'!H35*Loc_Euro,0)))</f>
        <v/>
      </c>
      <c r="I35" s="60" t="str">
        <f>IF('Financing inputs'!I35="","",(IF('Financing inputs'!$B35="USD",'Financing inputs'!I35*Loc_USD,0)+IF('Financing inputs'!$B35="Local Currency",'Financing inputs'!I35,0)+IF('Financing inputs'!$B35="Euro",'Financing inputs'!I35*Loc_Euro,0)))</f>
        <v/>
      </c>
      <c r="J35" s="60" t="str">
        <f>IF('Financing inputs'!J35="","",(IF('Financing inputs'!$B35="USD",'Financing inputs'!J35*Loc_USD,0)+IF('Financing inputs'!$B35="Local Currency",'Financing inputs'!J35,0)+IF('Financing inputs'!$B35="Euro",'Financing inputs'!J35*Loc_Euro,0)))</f>
        <v/>
      </c>
      <c r="K35" s="60" t="str">
        <f>IF('Financing inputs'!K35="","",(IF('Financing inputs'!$B35="USD",'Financing inputs'!K35*Loc_USD,0)+IF('Financing inputs'!$B35="Local Currency",'Financing inputs'!K35,0)+IF('Financing inputs'!$B35="Euro",'Financing inputs'!K35*Loc_Euro,0)))</f>
        <v/>
      </c>
      <c r="L35" s="60" t="str">
        <f>IF('Financing inputs'!L35="","",(IF('Financing inputs'!$B35="USD",'Financing inputs'!L35*Loc_USD,0)+IF('Financing inputs'!$B35="Local Currency",'Financing inputs'!L35,0)+IF('Financing inputs'!$B35="Euro",'Financing inputs'!L35*Loc_Euro,0)))</f>
        <v/>
      </c>
      <c r="M35" s="60" t="str">
        <f>IF('Financing inputs'!M35="","",(IF('Financing inputs'!$B35="USD",'Financing inputs'!M35*Loc_USD,0)+IF('Financing inputs'!$B35="Local Currency",'Financing inputs'!M35,0)+IF('Financing inputs'!$B35="Euro",'Financing inputs'!M35*Loc_Euro,0)))</f>
        <v/>
      </c>
      <c r="N35" s="60" t="str">
        <f>IF('Financing inputs'!N35="","",(IF('Financing inputs'!$B35="USD",'Financing inputs'!N35*Loc_USD,0)+IF('Financing inputs'!$B35="Local Currency",'Financing inputs'!N35,0)+IF('Financing inputs'!$B35="Euro",'Financing inputs'!N35*Loc_Euro,0)))</f>
        <v/>
      </c>
      <c r="O35" s="60">
        <f t="shared" si="6"/>
        <v>0</v>
      </c>
      <c r="P35" s="120" t="str">
        <f t="shared" si="5"/>
        <v>Demand Generation</v>
      </c>
      <c r="R35" s="69" t="e">
        <f t="shared" si="7"/>
        <v>#DIV/0!</v>
      </c>
    </row>
    <row r="36" spans="1:19" x14ac:dyDescent="0.25">
      <c r="A36" s="64" t="str">
        <f>'Financing inputs'!A36</f>
        <v>DKT funding allocated</v>
      </c>
      <c r="B36" s="63"/>
      <c r="C36" s="60" t="str">
        <f>IF('Financing inputs'!C36="","",(IF('Financing inputs'!$B36="USD",'Financing inputs'!C36*Loc_USD,0)+IF('Financing inputs'!$B36="Local Currency",'Financing inputs'!C36,0)+IF('Financing inputs'!$B36="Euro",'Financing inputs'!C36*Loc_Euro,0)))</f>
        <v/>
      </c>
      <c r="D36" s="60" t="str">
        <f>IF('Financing inputs'!D36="","",(IF('Financing inputs'!$B36="USD",'Financing inputs'!D36*Loc_USD,0)+IF('Financing inputs'!$B36="Local Currency",'Financing inputs'!D36,0)+IF('Financing inputs'!$B36="Euro",'Financing inputs'!D36*Loc_Euro,0)))</f>
        <v/>
      </c>
      <c r="E36" s="60" t="str">
        <f>IF('Financing inputs'!E36="","",(IF('Financing inputs'!$B36="USD",'Financing inputs'!E36*Loc_USD,0)+IF('Financing inputs'!$B36="Local Currency",'Financing inputs'!E36,0)+IF('Financing inputs'!$B36="Euro",'Financing inputs'!E36*Loc_Euro,0)))</f>
        <v/>
      </c>
      <c r="F36" s="60" t="str">
        <f>IF('Financing inputs'!F36="","",(IF('Financing inputs'!$B36="USD",'Financing inputs'!F36*Loc_USD,0)+IF('Financing inputs'!$B36="Local Currency",'Financing inputs'!F36,0)+IF('Financing inputs'!$B36="Euro",'Financing inputs'!F36*Loc_Euro,0)))</f>
        <v/>
      </c>
      <c r="G36" s="60" t="str">
        <f>IF('Financing inputs'!G36="","",(IF('Financing inputs'!$B36="USD",'Financing inputs'!G36*Loc_USD,0)+IF('Financing inputs'!$B36="Local Currency",'Financing inputs'!G36,0)+IF('Financing inputs'!$B36="Euro",'Financing inputs'!G36*Loc_Euro,0)))</f>
        <v/>
      </c>
      <c r="H36" s="60" t="str">
        <f>IF('Financing inputs'!H36="","",(IF('Financing inputs'!$B36="USD",'Financing inputs'!H36*Loc_USD,0)+IF('Financing inputs'!$B36="Local Currency",'Financing inputs'!H36,0)+IF('Financing inputs'!$B36="Euro",'Financing inputs'!H36*Loc_Euro,0)))</f>
        <v/>
      </c>
      <c r="I36" s="60" t="str">
        <f>IF('Financing inputs'!I36="","",(IF('Financing inputs'!$B36="USD",'Financing inputs'!I36*Loc_USD,0)+IF('Financing inputs'!$B36="Local Currency",'Financing inputs'!I36,0)+IF('Financing inputs'!$B36="Euro",'Financing inputs'!I36*Loc_Euro,0)))</f>
        <v/>
      </c>
      <c r="J36" s="60" t="str">
        <f>IF('Financing inputs'!J36="","",(IF('Financing inputs'!$B36="USD",'Financing inputs'!J36*Loc_USD,0)+IF('Financing inputs'!$B36="Local Currency",'Financing inputs'!J36,0)+IF('Financing inputs'!$B36="Euro",'Financing inputs'!J36*Loc_Euro,0)))</f>
        <v/>
      </c>
      <c r="K36" s="60" t="str">
        <f>IF('Financing inputs'!K36="","",(IF('Financing inputs'!$B36="USD",'Financing inputs'!K36*Loc_USD,0)+IF('Financing inputs'!$B36="Local Currency",'Financing inputs'!K36,0)+IF('Financing inputs'!$B36="Euro",'Financing inputs'!K36*Loc_Euro,0)))</f>
        <v/>
      </c>
      <c r="L36" s="60" t="str">
        <f>IF('Financing inputs'!L36="","",(IF('Financing inputs'!$B36="USD",'Financing inputs'!L36*Loc_USD,0)+IF('Financing inputs'!$B36="Local Currency",'Financing inputs'!L36,0)+IF('Financing inputs'!$B36="Euro",'Financing inputs'!L36*Loc_Euro,0)))</f>
        <v/>
      </c>
      <c r="M36" s="60" t="str">
        <f>IF('Financing inputs'!M36="","",(IF('Financing inputs'!$B36="USD",'Financing inputs'!M36*Loc_USD,0)+IF('Financing inputs'!$B36="Local Currency",'Financing inputs'!M36,0)+IF('Financing inputs'!$B36="Euro",'Financing inputs'!M36*Loc_Euro,0)))</f>
        <v/>
      </c>
      <c r="N36" s="60" t="str">
        <f>IF('Financing inputs'!N36="","",(IF('Financing inputs'!$B36="USD",'Financing inputs'!N36*Loc_USD,0)+IF('Financing inputs'!$B36="Local Currency",'Financing inputs'!N36,0)+IF('Financing inputs'!$B36="Euro",'Financing inputs'!N36*Loc_Euro,0)))</f>
        <v/>
      </c>
      <c r="O36" s="60">
        <f t="shared" si="6"/>
        <v>0</v>
      </c>
      <c r="P36" s="120" t="str">
        <f t="shared" si="5"/>
        <v>Demand Generation</v>
      </c>
      <c r="R36" s="69" t="e">
        <f t="shared" si="7"/>
        <v>#DIV/0!</v>
      </c>
    </row>
    <row r="37" spans="1:19" x14ac:dyDescent="0.25">
      <c r="A37" s="64" t="str">
        <f>'Financing inputs'!A37</f>
        <v>MSI funding allocated</v>
      </c>
      <c r="B37" s="63"/>
      <c r="C37" s="60" t="str">
        <f>IF('Financing inputs'!C37="","",(IF('Financing inputs'!$B37="USD",'Financing inputs'!C37*Loc_USD,0)+IF('Financing inputs'!$B37="Local Currency",'Financing inputs'!C37,0)+IF('Financing inputs'!$B37="Euro",'Financing inputs'!C37*Loc_Euro,0)))</f>
        <v/>
      </c>
      <c r="D37" s="60" t="str">
        <f>IF('Financing inputs'!D37="","",(IF('Financing inputs'!$B37="USD",'Financing inputs'!D37*Loc_USD,0)+IF('Financing inputs'!$B37="Local Currency",'Financing inputs'!D37,0)+IF('Financing inputs'!$B37="Euro",'Financing inputs'!D37*Loc_Euro,0)))</f>
        <v/>
      </c>
      <c r="E37" s="60" t="str">
        <f>IF('Financing inputs'!E37="","",(IF('Financing inputs'!$B37="USD",'Financing inputs'!E37*Loc_USD,0)+IF('Financing inputs'!$B37="Local Currency",'Financing inputs'!E37,0)+IF('Financing inputs'!$B37="Euro",'Financing inputs'!E37*Loc_Euro,0)))</f>
        <v/>
      </c>
      <c r="F37" s="60" t="str">
        <f>IF('Financing inputs'!F37="","",(IF('Financing inputs'!$B37="USD",'Financing inputs'!F37*Loc_USD,0)+IF('Financing inputs'!$B37="Local Currency",'Financing inputs'!F37,0)+IF('Financing inputs'!$B37="Euro",'Financing inputs'!F37*Loc_Euro,0)))</f>
        <v/>
      </c>
      <c r="G37" s="60" t="str">
        <f>IF('Financing inputs'!G37="","",(IF('Financing inputs'!$B37="USD",'Financing inputs'!G37*Loc_USD,0)+IF('Financing inputs'!$B37="Local Currency",'Financing inputs'!G37,0)+IF('Financing inputs'!$B37="Euro",'Financing inputs'!G37*Loc_Euro,0)))</f>
        <v/>
      </c>
      <c r="H37" s="60" t="str">
        <f>IF('Financing inputs'!H37="","",(IF('Financing inputs'!$B37="USD",'Financing inputs'!H37*Loc_USD,0)+IF('Financing inputs'!$B37="Local Currency",'Financing inputs'!H37,0)+IF('Financing inputs'!$B37="Euro",'Financing inputs'!H37*Loc_Euro,0)))</f>
        <v/>
      </c>
      <c r="I37" s="60" t="str">
        <f>IF('Financing inputs'!I37="","",(IF('Financing inputs'!$B37="USD",'Financing inputs'!I37*Loc_USD,0)+IF('Financing inputs'!$B37="Local Currency",'Financing inputs'!I37,0)+IF('Financing inputs'!$B37="Euro",'Financing inputs'!I37*Loc_Euro,0)))</f>
        <v/>
      </c>
      <c r="J37" s="60" t="str">
        <f>IF('Financing inputs'!J37="","",(IF('Financing inputs'!$B37="USD",'Financing inputs'!J37*Loc_USD,0)+IF('Financing inputs'!$B37="Local Currency",'Financing inputs'!J37,0)+IF('Financing inputs'!$B37="Euro",'Financing inputs'!J37*Loc_Euro,0)))</f>
        <v/>
      </c>
      <c r="K37" s="60" t="str">
        <f>IF('Financing inputs'!K37="","",(IF('Financing inputs'!$B37="USD",'Financing inputs'!K37*Loc_USD,0)+IF('Financing inputs'!$B37="Local Currency",'Financing inputs'!K37,0)+IF('Financing inputs'!$B37="Euro",'Financing inputs'!K37*Loc_Euro,0)))</f>
        <v/>
      </c>
      <c r="L37" s="60" t="str">
        <f>IF('Financing inputs'!L37="","",(IF('Financing inputs'!$B37="USD",'Financing inputs'!L37*Loc_USD,0)+IF('Financing inputs'!$B37="Local Currency",'Financing inputs'!L37,0)+IF('Financing inputs'!$B37="Euro",'Financing inputs'!L37*Loc_Euro,0)))</f>
        <v/>
      </c>
      <c r="M37" s="60" t="str">
        <f>IF('Financing inputs'!M37="","",(IF('Financing inputs'!$B37="USD",'Financing inputs'!M37*Loc_USD,0)+IF('Financing inputs'!$B37="Local Currency",'Financing inputs'!M37,0)+IF('Financing inputs'!$B37="Euro",'Financing inputs'!M37*Loc_Euro,0)))</f>
        <v/>
      </c>
      <c r="N37" s="60" t="str">
        <f>IF('Financing inputs'!N37="","",(IF('Financing inputs'!$B37="USD",'Financing inputs'!N37*Loc_USD,0)+IF('Financing inputs'!$B37="Local Currency",'Financing inputs'!N37,0)+IF('Financing inputs'!$B37="Euro",'Financing inputs'!N37*Loc_Euro,0)))</f>
        <v/>
      </c>
      <c r="O37" s="60">
        <f t="shared" si="6"/>
        <v>0</v>
      </c>
      <c r="P37" s="120" t="str">
        <f t="shared" si="5"/>
        <v>Demand Generation</v>
      </c>
      <c r="R37" s="69" t="e">
        <f t="shared" si="7"/>
        <v>#DIV/0!</v>
      </c>
    </row>
    <row r="38" spans="1:19" x14ac:dyDescent="0.25">
      <c r="A38" s="64" t="str">
        <f>'Financing inputs'!A38</f>
        <v>Gates funding allocated</v>
      </c>
      <c r="B38" s="63"/>
      <c r="C38" s="60" t="str">
        <f>IF('Financing inputs'!C38="","",(IF('Financing inputs'!$B38="USD",'Financing inputs'!C38*Loc_USD,0)+IF('Financing inputs'!$B38="Local Currency",'Financing inputs'!C38,0)+IF('Financing inputs'!$B38="Euro",'Financing inputs'!C38*Loc_Euro,0)))</f>
        <v/>
      </c>
      <c r="D38" s="60" t="str">
        <f>IF('Financing inputs'!D38="","",(IF('Financing inputs'!$B38="USD",'Financing inputs'!D38*Loc_USD,0)+IF('Financing inputs'!$B38="Local Currency",'Financing inputs'!D38,0)+IF('Financing inputs'!$B38="Euro",'Financing inputs'!D38*Loc_Euro,0)))</f>
        <v/>
      </c>
      <c r="E38" s="60" t="str">
        <f>IF('Financing inputs'!E38="","",(IF('Financing inputs'!$B38="USD",'Financing inputs'!E38*Loc_USD,0)+IF('Financing inputs'!$B38="Local Currency",'Financing inputs'!E38,0)+IF('Financing inputs'!$B38="Euro",'Financing inputs'!E38*Loc_Euro,0)))</f>
        <v/>
      </c>
      <c r="F38" s="60" t="str">
        <f>IF('Financing inputs'!F38="","",(IF('Financing inputs'!$B38="USD",'Financing inputs'!F38*Loc_USD,0)+IF('Financing inputs'!$B38="Local Currency",'Financing inputs'!F38,0)+IF('Financing inputs'!$B38="Euro",'Financing inputs'!F38*Loc_Euro,0)))</f>
        <v/>
      </c>
      <c r="G38" s="60" t="str">
        <f>IF('Financing inputs'!G38="","",(IF('Financing inputs'!$B38="USD",'Financing inputs'!G38*Loc_USD,0)+IF('Financing inputs'!$B38="Local Currency",'Financing inputs'!G38,0)+IF('Financing inputs'!$B38="Euro",'Financing inputs'!G38*Loc_Euro,0)))</f>
        <v/>
      </c>
      <c r="H38" s="60" t="str">
        <f>IF('Financing inputs'!H38="","",(IF('Financing inputs'!$B38="USD",'Financing inputs'!H38*Loc_USD,0)+IF('Financing inputs'!$B38="Local Currency",'Financing inputs'!H38,0)+IF('Financing inputs'!$B38="Euro",'Financing inputs'!H38*Loc_Euro,0)))</f>
        <v/>
      </c>
      <c r="I38" s="60" t="str">
        <f>IF('Financing inputs'!I38="","",(IF('Financing inputs'!$B38="USD",'Financing inputs'!I38*Loc_USD,0)+IF('Financing inputs'!$B38="Local Currency",'Financing inputs'!I38,0)+IF('Financing inputs'!$B38="Euro",'Financing inputs'!I38*Loc_Euro,0)))</f>
        <v/>
      </c>
      <c r="J38" s="60" t="str">
        <f>IF('Financing inputs'!J38="","",(IF('Financing inputs'!$B38="USD",'Financing inputs'!J38*Loc_USD,0)+IF('Financing inputs'!$B38="Local Currency",'Financing inputs'!J38,0)+IF('Financing inputs'!$B38="Euro",'Financing inputs'!J38*Loc_Euro,0)))</f>
        <v/>
      </c>
      <c r="K38" s="60" t="str">
        <f>IF('Financing inputs'!K38="","",(IF('Financing inputs'!$B38="USD",'Financing inputs'!K38*Loc_USD,0)+IF('Financing inputs'!$B38="Local Currency",'Financing inputs'!K38,0)+IF('Financing inputs'!$B38="Euro",'Financing inputs'!K38*Loc_Euro,0)))</f>
        <v/>
      </c>
      <c r="L38" s="60" t="str">
        <f>IF('Financing inputs'!L38="","",(IF('Financing inputs'!$B38="USD",'Financing inputs'!L38*Loc_USD,0)+IF('Financing inputs'!$B38="Local Currency",'Financing inputs'!L38,0)+IF('Financing inputs'!$B38="Euro",'Financing inputs'!L38*Loc_Euro,0)))</f>
        <v/>
      </c>
      <c r="M38" s="60" t="str">
        <f>IF('Financing inputs'!M38="","",(IF('Financing inputs'!$B38="USD",'Financing inputs'!M38*Loc_USD,0)+IF('Financing inputs'!$B38="Local Currency",'Financing inputs'!M38,0)+IF('Financing inputs'!$B38="Euro",'Financing inputs'!M38*Loc_Euro,0)))</f>
        <v/>
      </c>
      <c r="N38" s="60" t="str">
        <f>IF('Financing inputs'!N38="","",(IF('Financing inputs'!$B38="USD",'Financing inputs'!N38*Loc_USD,0)+IF('Financing inputs'!$B38="Local Currency",'Financing inputs'!N38,0)+IF('Financing inputs'!$B38="Euro",'Financing inputs'!N38*Loc_Euro,0)))</f>
        <v/>
      </c>
      <c r="O38" s="60">
        <f t="shared" si="6"/>
        <v>0</v>
      </c>
      <c r="P38" s="120" t="str">
        <f t="shared" si="5"/>
        <v>Demand Generation</v>
      </c>
      <c r="R38" s="69" t="e">
        <f t="shared" si="7"/>
        <v>#DIV/0!</v>
      </c>
    </row>
    <row r="39" spans="1:19" x14ac:dyDescent="0.25">
      <c r="A39" s="64" t="str">
        <f>'Financing inputs'!A39</f>
        <v>Packard funding allocated</v>
      </c>
      <c r="B39" s="63"/>
      <c r="C39" s="60" t="str">
        <f>IF('Financing inputs'!C39="","",(IF('Financing inputs'!$B39="USD",'Financing inputs'!C39*Loc_USD,0)+IF('Financing inputs'!$B39="Local Currency",'Financing inputs'!C39,0)+IF('Financing inputs'!$B39="Euro",'Financing inputs'!C39*Loc_Euro,0)))</f>
        <v/>
      </c>
      <c r="D39" s="60" t="str">
        <f>IF('Financing inputs'!D39="","",(IF('Financing inputs'!$B39="USD",'Financing inputs'!D39*Loc_USD,0)+IF('Financing inputs'!$B39="Local Currency",'Financing inputs'!D39,0)+IF('Financing inputs'!$B39="Euro",'Financing inputs'!D39*Loc_Euro,0)))</f>
        <v/>
      </c>
      <c r="E39" s="60" t="str">
        <f>IF('Financing inputs'!E39="","",(IF('Financing inputs'!$B39="USD",'Financing inputs'!E39*Loc_USD,0)+IF('Financing inputs'!$B39="Local Currency",'Financing inputs'!E39,0)+IF('Financing inputs'!$B39="Euro",'Financing inputs'!E39*Loc_Euro,0)))</f>
        <v/>
      </c>
      <c r="F39" s="60" t="str">
        <f>IF('Financing inputs'!F39="","",(IF('Financing inputs'!$B39="USD",'Financing inputs'!F39*Loc_USD,0)+IF('Financing inputs'!$B39="Local Currency",'Financing inputs'!F39,0)+IF('Financing inputs'!$B39="Euro",'Financing inputs'!F39*Loc_Euro,0)))</f>
        <v/>
      </c>
      <c r="G39" s="60" t="str">
        <f>IF('Financing inputs'!G39="","",(IF('Financing inputs'!$B39="USD",'Financing inputs'!G39*Loc_USD,0)+IF('Financing inputs'!$B39="Local Currency",'Financing inputs'!G39,0)+IF('Financing inputs'!$B39="Euro",'Financing inputs'!G39*Loc_Euro,0)))</f>
        <v/>
      </c>
      <c r="H39" s="60" t="str">
        <f>IF('Financing inputs'!H39="","",(IF('Financing inputs'!$B39="USD",'Financing inputs'!H39*Loc_USD,0)+IF('Financing inputs'!$B39="Local Currency",'Financing inputs'!H39,0)+IF('Financing inputs'!$B39="Euro",'Financing inputs'!H39*Loc_Euro,0)))</f>
        <v/>
      </c>
      <c r="I39" s="60" t="str">
        <f>IF('Financing inputs'!I39="","",(IF('Financing inputs'!$B39="USD",'Financing inputs'!I39*Loc_USD,0)+IF('Financing inputs'!$B39="Local Currency",'Financing inputs'!I39,0)+IF('Financing inputs'!$B39="Euro",'Financing inputs'!I39*Loc_Euro,0)))</f>
        <v/>
      </c>
      <c r="J39" s="60" t="str">
        <f>IF('Financing inputs'!J39="","",(IF('Financing inputs'!$B39="USD",'Financing inputs'!J39*Loc_USD,0)+IF('Financing inputs'!$B39="Local Currency",'Financing inputs'!J39,0)+IF('Financing inputs'!$B39="Euro",'Financing inputs'!J39*Loc_Euro,0)))</f>
        <v/>
      </c>
      <c r="K39" s="60" t="str">
        <f>IF('Financing inputs'!K39="","",(IF('Financing inputs'!$B39="USD",'Financing inputs'!K39*Loc_USD,0)+IF('Financing inputs'!$B39="Local Currency",'Financing inputs'!K39,0)+IF('Financing inputs'!$B39="Euro",'Financing inputs'!K39*Loc_Euro,0)))</f>
        <v/>
      </c>
      <c r="L39" s="60" t="str">
        <f>IF('Financing inputs'!L39="","",(IF('Financing inputs'!$B39="USD",'Financing inputs'!L39*Loc_USD,0)+IF('Financing inputs'!$B39="Local Currency",'Financing inputs'!L39,0)+IF('Financing inputs'!$B39="Euro",'Financing inputs'!L39*Loc_Euro,0)))</f>
        <v/>
      </c>
      <c r="M39" s="60" t="str">
        <f>IF('Financing inputs'!M39="","",(IF('Financing inputs'!$B39="USD",'Financing inputs'!M39*Loc_USD,0)+IF('Financing inputs'!$B39="Local Currency",'Financing inputs'!M39,0)+IF('Financing inputs'!$B39="Euro",'Financing inputs'!M39*Loc_Euro,0)))</f>
        <v/>
      </c>
      <c r="N39" s="60" t="str">
        <f>IF('Financing inputs'!N39="","",(IF('Financing inputs'!$B39="USD",'Financing inputs'!N39*Loc_USD,0)+IF('Financing inputs'!$B39="Local Currency",'Financing inputs'!N39,0)+IF('Financing inputs'!$B39="Euro",'Financing inputs'!N39*Loc_Euro,0)))</f>
        <v/>
      </c>
      <c r="O39" s="60">
        <f t="shared" si="6"/>
        <v>0</v>
      </c>
      <c r="P39" s="120" t="str">
        <f t="shared" si="5"/>
        <v>Demand Generation</v>
      </c>
      <c r="R39" s="69" t="e">
        <f t="shared" si="7"/>
        <v>#DIV/0!</v>
      </c>
    </row>
    <row r="40" spans="1:19" x14ac:dyDescent="0.25">
      <c r="A40" s="64" t="str">
        <f>'Financing inputs'!A40</f>
        <v>PAA</v>
      </c>
      <c r="B40" s="63"/>
      <c r="C40" s="60" t="str">
        <f>IF('Financing inputs'!C40="","",(IF('Financing inputs'!$B40="USD",'Financing inputs'!C40*Loc_USD,0)+IF('Financing inputs'!$B40="Local Currency",'Financing inputs'!C40,0)+IF('Financing inputs'!$B40="Euro",'Financing inputs'!C40*Loc_Euro,0)))</f>
        <v/>
      </c>
      <c r="D40" s="60" t="str">
        <f>IF('Financing inputs'!D40="","",(IF('Financing inputs'!$B40="USD",'Financing inputs'!D40*Loc_USD,0)+IF('Financing inputs'!$B40="Local Currency",'Financing inputs'!D40,0)+IF('Financing inputs'!$B40="Euro",'Financing inputs'!D40*Loc_Euro,0)))</f>
        <v/>
      </c>
      <c r="E40" s="60" t="str">
        <f>IF('Financing inputs'!E40="","",(IF('Financing inputs'!$B40="USD",'Financing inputs'!E40*Loc_USD,0)+IF('Financing inputs'!$B40="Local Currency",'Financing inputs'!E40,0)+IF('Financing inputs'!$B40="Euro",'Financing inputs'!E40*Loc_Euro,0)))</f>
        <v/>
      </c>
      <c r="F40" s="60" t="str">
        <f>IF('Financing inputs'!F40="","",(IF('Financing inputs'!$B40="USD",'Financing inputs'!F40*Loc_USD,0)+IF('Financing inputs'!$B40="Local Currency",'Financing inputs'!F40,0)+IF('Financing inputs'!$B40="Euro",'Financing inputs'!F40*Loc_Euro,0)))</f>
        <v/>
      </c>
      <c r="G40" s="60" t="str">
        <f>IF('Financing inputs'!G40="","",(IF('Financing inputs'!$B40="USD",'Financing inputs'!G40*Loc_USD,0)+IF('Financing inputs'!$B40="Local Currency",'Financing inputs'!G40,0)+IF('Financing inputs'!$B40="Euro",'Financing inputs'!G40*Loc_Euro,0)))</f>
        <v/>
      </c>
      <c r="H40" s="60" t="str">
        <f>IF('Financing inputs'!H40="","",(IF('Financing inputs'!$B40="USD",'Financing inputs'!H40*Loc_USD,0)+IF('Financing inputs'!$B40="Local Currency",'Financing inputs'!H40,0)+IF('Financing inputs'!$B40="Euro",'Financing inputs'!H40*Loc_Euro,0)))</f>
        <v/>
      </c>
      <c r="I40" s="60" t="str">
        <f>IF('Financing inputs'!I40="","",(IF('Financing inputs'!$B40="USD",'Financing inputs'!I40*Loc_USD,0)+IF('Financing inputs'!$B40="Local Currency",'Financing inputs'!I40,0)+IF('Financing inputs'!$B40="Euro",'Financing inputs'!I40*Loc_Euro,0)))</f>
        <v/>
      </c>
      <c r="J40" s="60" t="str">
        <f>IF('Financing inputs'!J40="","",(IF('Financing inputs'!$B40="USD",'Financing inputs'!J40*Loc_USD,0)+IF('Financing inputs'!$B40="Local Currency",'Financing inputs'!J40,0)+IF('Financing inputs'!$B40="Euro",'Financing inputs'!J40*Loc_Euro,0)))</f>
        <v/>
      </c>
      <c r="K40" s="60" t="str">
        <f>IF('Financing inputs'!K40="","",(IF('Financing inputs'!$B40="USD",'Financing inputs'!K40*Loc_USD,0)+IF('Financing inputs'!$B40="Local Currency",'Financing inputs'!K40,0)+IF('Financing inputs'!$B40="Euro",'Financing inputs'!K40*Loc_Euro,0)))</f>
        <v/>
      </c>
      <c r="L40" s="60" t="str">
        <f>IF('Financing inputs'!L40="","",(IF('Financing inputs'!$B40="USD",'Financing inputs'!L40*Loc_USD,0)+IF('Financing inputs'!$B40="Local Currency",'Financing inputs'!L40,0)+IF('Financing inputs'!$B40="Euro",'Financing inputs'!L40*Loc_Euro,0)))</f>
        <v/>
      </c>
      <c r="M40" s="60" t="str">
        <f>IF('Financing inputs'!M40="","",(IF('Financing inputs'!$B40="USD",'Financing inputs'!M40*Loc_USD,0)+IF('Financing inputs'!$B40="Local Currency",'Financing inputs'!M40,0)+IF('Financing inputs'!$B40="Euro",'Financing inputs'!M40*Loc_Euro,0)))</f>
        <v/>
      </c>
      <c r="N40" s="60" t="str">
        <f>IF('Financing inputs'!N40="","",(IF('Financing inputs'!$B40="USD",'Financing inputs'!N40*Loc_USD,0)+IF('Financing inputs'!$B40="Local Currency",'Financing inputs'!N40,0)+IF('Financing inputs'!$B40="Euro",'Financing inputs'!N40*Loc_Euro,0)))</f>
        <v/>
      </c>
      <c r="O40" s="60">
        <f t="shared" si="6"/>
        <v>0</v>
      </c>
      <c r="P40" s="120" t="str">
        <f t="shared" si="5"/>
        <v>Demand Generation</v>
      </c>
      <c r="R40" s="69" t="e">
        <f t="shared" si="7"/>
        <v>#DIV/0!</v>
      </c>
    </row>
    <row r="41" spans="1:19" x14ac:dyDescent="0.25">
      <c r="A41" s="64" t="str">
        <f>'Financing inputs'!A41</f>
        <v>Other</v>
      </c>
      <c r="B41" s="63"/>
      <c r="C41" s="60" t="str">
        <f>IF('Financing inputs'!C41="","",(IF('Financing inputs'!$B41="USD",'Financing inputs'!C41*Loc_USD,0)+IF('Financing inputs'!$B41="Local Currency",'Financing inputs'!C41,0)+IF('Financing inputs'!$B41="Euro",'Financing inputs'!C41*Loc_Euro,0)))</f>
        <v/>
      </c>
      <c r="D41" s="60" t="str">
        <f>IF('Financing inputs'!D41="","",(IF('Financing inputs'!$B41="USD",'Financing inputs'!D41*Loc_USD,0)+IF('Financing inputs'!$B41="Local Currency",'Financing inputs'!D41,0)+IF('Financing inputs'!$B41="Euro",'Financing inputs'!D41*Loc_Euro,0)))</f>
        <v/>
      </c>
      <c r="E41" s="60" t="str">
        <f>IF('Financing inputs'!E41="","",(IF('Financing inputs'!$B41="USD",'Financing inputs'!E41*Loc_USD,0)+IF('Financing inputs'!$B41="Local Currency",'Financing inputs'!E41,0)+IF('Financing inputs'!$B41="Euro",'Financing inputs'!E41*Loc_Euro,0)))</f>
        <v/>
      </c>
      <c r="F41" s="60" t="str">
        <f>IF('Financing inputs'!F41="","",(IF('Financing inputs'!$B41="USD",'Financing inputs'!F41*Loc_USD,0)+IF('Financing inputs'!$B41="Local Currency",'Financing inputs'!F41,0)+IF('Financing inputs'!$B41="Euro",'Financing inputs'!F41*Loc_Euro,0)))</f>
        <v/>
      </c>
      <c r="G41" s="60" t="str">
        <f>IF('Financing inputs'!G41="","",(IF('Financing inputs'!$B41="USD",'Financing inputs'!G41*Loc_USD,0)+IF('Financing inputs'!$B41="Local Currency",'Financing inputs'!G41,0)+IF('Financing inputs'!$B41="Euro",'Financing inputs'!G41*Loc_Euro,0)))</f>
        <v/>
      </c>
      <c r="H41" s="60" t="str">
        <f>IF('Financing inputs'!H41="","",(IF('Financing inputs'!$B41="USD",'Financing inputs'!H41*Loc_USD,0)+IF('Financing inputs'!$B41="Local Currency",'Financing inputs'!H41,0)+IF('Financing inputs'!$B41="Euro",'Financing inputs'!H41*Loc_Euro,0)))</f>
        <v/>
      </c>
      <c r="I41" s="60" t="str">
        <f>IF('Financing inputs'!I41="","",(IF('Financing inputs'!$B41="USD",'Financing inputs'!I41*Loc_USD,0)+IF('Financing inputs'!$B41="Local Currency",'Financing inputs'!I41,0)+IF('Financing inputs'!$B41="Euro",'Financing inputs'!I41*Loc_Euro,0)))</f>
        <v/>
      </c>
      <c r="J41" s="60" t="str">
        <f>IF('Financing inputs'!J41="","",(IF('Financing inputs'!$B41="USD",'Financing inputs'!J41*Loc_USD,0)+IF('Financing inputs'!$B41="Local Currency",'Financing inputs'!J41,0)+IF('Financing inputs'!$B41="Euro",'Financing inputs'!J41*Loc_Euro,0)))</f>
        <v/>
      </c>
      <c r="K41" s="60" t="str">
        <f>IF('Financing inputs'!K41="","",(IF('Financing inputs'!$B41="USD",'Financing inputs'!K41*Loc_USD,0)+IF('Financing inputs'!$B41="Local Currency",'Financing inputs'!K41,0)+IF('Financing inputs'!$B41="Euro",'Financing inputs'!K41*Loc_Euro,0)))</f>
        <v/>
      </c>
      <c r="L41" s="60" t="str">
        <f>IF('Financing inputs'!L41="","",(IF('Financing inputs'!$B41="USD",'Financing inputs'!L41*Loc_USD,0)+IF('Financing inputs'!$B41="Local Currency",'Financing inputs'!L41,0)+IF('Financing inputs'!$B41="Euro",'Financing inputs'!L41*Loc_Euro,0)))</f>
        <v/>
      </c>
      <c r="M41" s="60" t="str">
        <f>IF('Financing inputs'!M41="","",(IF('Financing inputs'!$B41="USD",'Financing inputs'!M41*Loc_USD,0)+IF('Financing inputs'!$B41="Local Currency",'Financing inputs'!M41,0)+IF('Financing inputs'!$B41="Euro",'Financing inputs'!M41*Loc_Euro,0)))</f>
        <v/>
      </c>
      <c r="N41" s="60" t="str">
        <f>IF('Financing inputs'!N41="","",(IF('Financing inputs'!$B41="USD",'Financing inputs'!N41*Loc_USD,0)+IF('Financing inputs'!$B41="Local Currency",'Financing inputs'!N41,0)+IF('Financing inputs'!$B41="Euro",'Financing inputs'!N41*Loc_Euro,0)))</f>
        <v/>
      </c>
      <c r="O41" s="60">
        <f t="shared" si="6"/>
        <v>0</v>
      </c>
      <c r="P41" s="120" t="str">
        <f t="shared" si="5"/>
        <v>Demand Generation</v>
      </c>
      <c r="R41" s="69" t="e">
        <f t="shared" si="7"/>
        <v>#DIV/0!</v>
      </c>
    </row>
    <row r="42" spans="1:19" x14ac:dyDescent="0.25">
      <c r="A42" s="64" t="str">
        <f>'Financing inputs'!A42</f>
        <v>Other</v>
      </c>
      <c r="B42" s="63"/>
      <c r="C42" s="60" t="str">
        <f>IF('Financing inputs'!C42="","",(IF('Financing inputs'!$B42="USD",'Financing inputs'!C42*Loc_USD,0)+IF('Financing inputs'!$B42="Local Currency",'Financing inputs'!C42,0)+IF('Financing inputs'!$B42="Euro",'Financing inputs'!C42*Loc_Euro,0)))</f>
        <v/>
      </c>
      <c r="D42" s="60" t="str">
        <f>IF('Financing inputs'!D42="","",(IF('Financing inputs'!$B42="USD",'Financing inputs'!D42*Loc_USD,0)+IF('Financing inputs'!$B42="Local Currency",'Financing inputs'!D42,0)+IF('Financing inputs'!$B42="Euro",'Financing inputs'!D42*Loc_Euro,0)))</f>
        <v/>
      </c>
      <c r="E42" s="60" t="str">
        <f>IF('Financing inputs'!E42="","",(IF('Financing inputs'!$B42="USD",'Financing inputs'!E42*Loc_USD,0)+IF('Financing inputs'!$B42="Local Currency",'Financing inputs'!E42,0)+IF('Financing inputs'!$B42="Euro",'Financing inputs'!E42*Loc_Euro,0)))</f>
        <v/>
      </c>
      <c r="F42" s="60" t="str">
        <f>IF('Financing inputs'!F42="","",(IF('Financing inputs'!$B42="USD",'Financing inputs'!F42*Loc_USD,0)+IF('Financing inputs'!$B42="Local Currency",'Financing inputs'!F42,0)+IF('Financing inputs'!$B42="Euro",'Financing inputs'!F42*Loc_Euro,0)))</f>
        <v/>
      </c>
      <c r="G42" s="60" t="str">
        <f>IF('Financing inputs'!G42="","",(IF('Financing inputs'!$B42="USD",'Financing inputs'!G42*Loc_USD,0)+IF('Financing inputs'!$B42="Local Currency",'Financing inputs'!G42,0)+IF('Financing inputs'!$B42="Euro",'Financing inputs'!G42*Loc_Euro,0)))</f>
        <v/>
      </c>
      <c r="H42" s="60" t="str">
        <f>IF('Financing inputs'!H42="","",(IF('Financing inputs'!$B42="USD",'Financing inputs'!H42*Loc_USD,0)+IF('Financing inputs'!$B42="Local Currency",'Financing inputs'!H42,0)+IF('Financing inputs'!$B42="Euro",'Financing inputs'!H42*Loc_Euro,0)))</f>
        <v/>
      </c>
      <c r="I42" s="60" t="str">
        <f>IF('Financing inputs'!I42="","",(IF('Financing inputs'!$B42="USD",'Financing inputs'!I42*Loc_USD,0)+IF('Financing inputs'!$B42="Local Currency",'Financing inputs'!I42,0)+IF('Financing inputs'!$B42="Euro",'Financing inputs'!I42*Loc_Euro,0)))</f>
        <v/>
      </c>
      <c r="J42" s="60" t="str">
        <f>IF('Financing inputs'!J42="","",(IF('Financing inputs'!$B42="USD",'Financing inputs'!J42*Loc_USD,0)+IF('Financing inputs'!$B42="Local Currency",'Financing inputs'!J42,0)+IF('Financing inputs'!$B42="Euro",'Financing inputs'!J42*Loc_Euro,0)))</f>
        <v/>
      </c>
      <c r="K42" s="60" t="str">
        <f>IF('Financing inputs'!K42="","",(IF('Financing inputs'!$B42="USD",'Financing inputs'!K42*Loc_USD,0)+IF('Financing inputs'!$B42="Local Currency",'Financing inputs'!K42,0)+IF('Financing inputs'!$B42="Euro",'Financing inputs'!K42*Loc_Euro,0)))</f>
        <v/>
      </c>
      <c r="L42" s="60" t="str">
        <f>IF('Financing inputs'!L42="","",(IF('Financing inputs'!$B42="USD",'Financing inputs'!L42*Loc_USD,0)+IF('Financing inputs'!$B42="Local Currency",'Financing inputs'!L42,0)+IF('Financing inputs'!$B42="Euro",'Financing inputs'!L42*Loc_Euro,0)))</f>
        <v/>
      </c>
      <c r="M42" s="60" t="str">
        <f>IF('Financing inputs'!M42="","",(IF('Financing inputs'!$B42="USD",'Financing inputs'!M42*Loc_USD,0)+IF('Financing inputs'!$B42="Local Currency",'Financing inputs'!M42,0)+IF('Financing inputs'!$B42="Euro",'Financing inputs'!M42*Loc_Euro,0)))</f>
        <v/>
      </c>
      <c r="N42" s="60" t="str">
        <f>IF('Financing inputs'!N42="","",(IF('Financing inputs'!$B42="USD",'Financing inputs'!N42*Loc_USD,0)+IF('Financing inputs'!$B42="Local Currency",'Financing inputs'!N42,0)+IF('Financing inputs'!$B42="Euro",'Financing inputs'!N42*Loc_Euro,0)))</f>
        <v/>
      </c>
      <c r="O42" s="60">
        <f t="shared" si="6"/>
        <v>0</v>
      </c>
      <c r="P42" s="120" t="str">
        <f t="shared" si="5"/>
        <v>Demand Generation</v>
      </c>
      <c r="R42" s="69" t="e">
        <f t="shared" si="7"/>
        <v>#DIV/0!</v>
      </c>
    </row>
    <row r="43" spans="1:19" x14ac:dyDescent="0.25">
      <c r="A43" s="64" t="str">
        <f>'Financing inputs'!A43</f>
        <v>Other</v>
      </c>
      <c r="B43" s="63"/>
      <c r="C43" s="60" t="str">
        <f>IF('Financing inputs'!C43="","",(IF('Financing inputs'!$B43="USD",'Financing inputs'!C43*Loc_USD,0)+IF('Financing inputs'!$B43="Local Currency",'Financing inputs'!C43,0)+IF('Financing inputs'!$B43="Euro",'Financing inputs'!C43*Loc_Euro,0)))</f>
        <v/>
      </c>
      <c r="D43" s="60" t="str">
        <f>IF('Financing inputs'!D43="","",(IF('Financing inputs'!$B43="USD",'Financing inputs'!D43*Loc_USD,0)+IF('Financing inputs'!$B43="Local Currency",'Financing inputs'!D43,0)+IF('Financing inputs'!$B43="Euro",'Financing inputs'!D43*Loc_Euro,0)))</f>
        <v/>
      </c>
      <c r="E43" s="60" t="str">
        <f>IF('Financing inputs'!E43="","",(IF('Financing inputs'!$B43="USD",'Financing inputs'!E43*Loc_USD,0)+IF('Financing inputs'!$B43="Local Currency",'Financing inputs'!E43,0)+IF('Financing inputs'!$B43="Euro",'Financing inputs'!E43*Loc_Euro,0)))</f>
        <v/>
      </c>
      <c r="F43" s="60" t="str">
        <f>IF('Financing inputs'!F43="","",(IF('Financing inputs'!$B43="USD",'Financing inputs'!F43*Loc_USD,0)+IF('Financing inputs'!$B43="Local Currency",'Financing inputs'!F43,0)+IF('Financing inputs'!$B43="Euro",'Financing inputs'!F43*Loc_Euro,0)))</f>
        <v/>
      </c>
      <c r="G43" s="60" t="str">
        <f>IF('Financing inputs'!G43="","",(IF('Financing inputs'!$B43="USD",'Financing inputs'!G43*Loc_USD,0)+IF('Financing inputs'!$B43="Local Currency",'Financing inputs'!G43,0)+IF('Financing inputs'!$B43="Euro",'Financing inputs'!G43*Loc_Euro,0)))</f>
        <v/>
      </c>
      <c r="H43" s="60" t="str">
        <f>IF('Financing inputs'!H43="","",(IF('Financing inputs'!$B43="USD",'Financing inputs'!H43*Loc_USD,0)+IF('Financing inputs'!$B43="Local Currency",'Financing inputs'!H43,0)+IF('Financing inputs'!$B43="Euro",'Financing inputs'!H43*Loc_Euro,0)))</f>
        <v/>
      </c>
      <c r="I43" s="60" t="str">
        <f>IF('Financing inputs'!I43="","",(IF('Financing inputs'!$B43="USD",'Financing inputs'!I43*Loc_USD,0)+IF('Financing inputs'!$B43="Local Currency",'Financing inputs'!I43,0)+IF('Financing inputs'!$B43="Euro",'Financing inputs'!I43*Loc_Euro,0)))</f>
        <v/>
      </c>
      <c r="J43" s="60" t="str">
        <f>IF('Financing inputs'!J43="","",(IF('Financing inputs'!$B43="USD",'Financing inputs'!J43*Loc_USD,0)+IF('Financing inputs'!$B43="Local Currency",'Financing inputs'!J43,0)+IF('Financing inputs'!$B43="Euro",'Financing inputs'!J43*Loc_Euro,0)))</f>
        <v/>
      </c>
      <c r="K43" s="60" t="str">
        <f>IF('Financing inputs'!K43="","",(IF('Financing inputs'!$B43="USD",'Financing inputs'!K43*Loc_USD,0)+IF('Financing inputs'!$B43="Local Currency",'Financing inputs'!K43,0)+IF('Financing inputs'!$B43="Euro",'Financing inputs'!K43*Loc_Euro,0)))</f>
        <v/>
      </c>
      <c r="L43" s="60" t="str">
        <f>IF('Financing inputs'!L43="","",(IF('Financing inputs'!$B43="USD",'Financing inputs'!L43*Loc_USD,0)+IF('Financing inputs'!$B43="Local Currency",'Financing inputs'!L43,0)+IF('Financing inputs'!$B43="Euro",'Financing inputs'!L43*Loc_Euro,0)))</f>
        <v/>
      </c>
      <c r="M43" s="60" t="str">
        <f>IF('Financing inputs'!M43="","",(IF('Financing inputs'!$B43="USD",'Financing inputs'!M43*Loc_USD,0)+IF('Financing inputs'!$B43="Local Currency",'Financing inputs'!M43,0)+IF('Financing inputs'!$B43="Euro",'Financing inputs'!M43*Loc_Euro,0)))</f>
        <v/>
      </c>
      <c r="N43" s="60" t="str">
        <f>IF('Financing inputs'!N43="","",(IF('Financing inputs'!$B43="USD",'Financing inputs'!N43*Loc_USD,0)+IF('Financing inputs'!$B43="Local Currency",'Financing inputs'!N43,0)+IF('Financing inputs'!$B43="Euro",'Financing inputs'!N43*Loc_Euro,0)))</f>
        <v/>
      </c>
      <c r="O43" s="60">
        <f t="shared" si="6"/>
        <v>0</v>
      </c>
      <c r="P43" s="120" t="str">
        <f t="shared" si="5"/>
        <v>Demand Generation</v>
      </c>
      <c r="R43" s="69" t="e">
        <f t="shared" si="7"/>
        <v>#DIV/0!</v>
      </c>
    </row>
    <row r="44" spans="1:19" x14ac:dyDescent="0.25">
      <c r="A44" s="64" t="str">
        <f>'Financing inputs'!A44</f>
        <v>Other</v>
      </c>
      <c r="B44" s="63"/>
      <c r="C44" s="60" t="str">
        <f>IF('Financing inputs'!C44="","",(IF('Financing inputs'!$B44="USD",'Financing inputs'!C44*Loc_USD,0)+IF('Financing inputs'!$B44="Local Currency",'Financing inputs'!C44,0)+IF('Financing inputs'!$B44="Euro",'Financing inputs'!C44*Loc_Euro,0)))</f>
        <v/>
      </c>
      <c r="D44" s="60" t="str">
        <f>IF('Financing inputs'!D44="","",(IF('Financing inputs'!$B44="USD",'Financing inputs'!D44*Loc_USD,0)+IF('Financing inputs'!$B44="Local Currency",'Financing inputs'!D44,0)+IF('Financing inputs'!$B44="Euro",'Financing inputs'!D44*Loc_Euro,0)))</f>
        <v/>
      </c>
      <c r="E44" s="60" t="str">
        <f>IF('Financing inputs'!E44="","",(IF('Financing inputs'!$B44="USD",'Financing inputs'!E44*Loc_USD,0)+IF('Financing inputs'!$B44="Local Currency",'Financing inputs'!E44,0)+IF('Financing inputs'!$B44="Euro",'Financing inputs'!E44*Loc_Euro,0)))</f>
        <v/>
      </c>
      <c r="F44" s="60" t="str">
        <f>IF('Financing inputs'!F44="","",(IF('Financing inputs'!$B44="USD",'Financing inputs'!F44*Loc_USD,0)+IF('Financing inputs'!$B44="Local Currency",'Financing inputs'!F44,0)+IF('Financing inputs'!$B44="Euro",'Financing inputs'!F44*Loc_Euro,0)))</f>
        <v/>
      </c>
      <c r="G44" s="60" t="str">
        <f>IF('Financing inputs'!G44="","",(IF('Financing inputs'!$B44="USD",'Financing inputs'!G44*Loc_USD,0)+IF('Financing inputs'!$B44="Local Currency",'Financing inputs'!G44,0)+IF('Financing inputs'!$B44="Euro",'Financing inputs'!G44*Loc_Euro,0)))</f>
        <v/>
      </c>
      <c r="H44" s="60" t="str">
        <f>IF('Financing inputs'!H44="","",(IF('Financing inputs'!$B44="USD",'Financing inputs'!H44*Loc_USD,0)+IF('Financing inputs'!$B44="Local Currency",'Financing inputs'!H44,0)+IF('Financing inputs'!$B44="Euro",'Financing inputs'!H44*Loc_Euro,0)))</f>
        <v/>
      </c>
      <c r="I44" s="60" t="str">
        <f>IF('Financing inputs'!I44="","",(IF('Financing inputs'!$B44="USD",'Financing inputs'!I44*Loc_USD,0)+IF('Financing inputs'!$B44="Local Currency",'Financing inputs'!I44,0)+IF('Financing inputs'!$B44="Euro",'Financing inputs'!I44*Loc_Euro,0)))</f>
        <v/>
      </c>
      <c r="J44" s="60" t="str">
        <f>IF('Financing inputs'!J44="","",(IF('Financing inputs'!$B44="USD",'Financing inputs'!J44*Loc_USD,0)+IF('Financing inputs'!$B44="Local Currency",'Financing inputs'!J44,0)+IF('Financing inputs'!$B44="Euro",'Financing inputs'!J44*Loc_Euro,0)))</f>
        <v/>
      </c>
      <c r="K44" s="60" t="str">
        <f>IF('Financing inputs'!K44="","",(IF('Financing inputs'!$B44="USD",'Financing inputs'!K44*Loc_USD,0)+IF('Financing inputs'!$B44="Local Currency",'Financing inputs'!K44,0)+IF('Financing inputs'!$B44="Euro",'Financing inputs'!K44*Loc_Euro,0)))</f>
        <v/>
      </c>
      <c r="L44" s="60" t="str">
        <f>IF('Financing inputs'!L44="","",(IF('Financing inputs'!$B44="USD",'Financing inputs'!L44*Loc_USD,0)+IF('Financing inputs'!$B44="Local Currency",'Financing inputs'!L44,0)+IF('Financing inputs'!$B44="Euro",'Financing inputs'!L44*Loc_Euro,0)))</f>
        <v/>
      </c>
      <c r="M44" s="60" t="str">
        <f>IF('Financing inputs'!M44="","",(IF('Financing inputs'!$B44="USD",'Financing inputs'!M44*Loc_USD,0)+IF('Financing inputs'!$B44="Local Currency",'Financing inputs'!M44,0)+IF('Financing inputs'!$B44="Euro",'Financing inputs'!M44*Loc_Euro,0)))</f>
        <v/>
      </c>
      <c r="N44" s="60" t="str">
        <f>IF('Financing inputs'!N44="","",(IF('Financing inputs'!$B44="USD",'Financing inputs'!N44*Loc_USD,0)+IF('Financing inputs'!$B44="Local Currency",'Financing inputs'!N44,0)+IF('Financing inputs'!$B44="Euro",'Financing inputs'!N44*Loc_Euro,0)))</f>
        <v/>
      </c>
      <c r="O44" s="60">
        <f t="shared" si="6"/>
        <v>0</v>
      </c>
      <c r="P44" s="120" t="str">
        <f t="shared" si="5"/>
        <v>Demand Generation</v>
      </c>
      <c r="R44" s="69" t="e">
        <f t="shared" si="7"/>
        <v>#DIV/0!</v>
      </c>
    </row>
    <row r="45" spans="1:19" x14ac:dyDescent="0.25">
      <c r="A45" s="64" t="str">
        <f>'Financing inputs'!A45</f>
        <v>Other</v>
      </c>
      <c r="B45" s="63"/>
      <c r="C45" s="60" t="str">
        <f>IF('Financing inputs'!C45="","",(IF('Financing inputs'!$B45="USD",'Financing inputs'!C45*Loc_USD,0)+IF('Financing inputs'!$B45="Local Currency",'Financing inputs'!C45,0)+IF('Financing inputs'!$B45="Euro",'Financing inputs'!C45*Loc_Euro,0)))</f>
        <v/>
      </c>
      <c r="D45" s="60" t="str">
        <f>IF('Financing inputs'!D45="","",(IF('Financing inputs'!$B45="USD",'Financing inputs'!D45*Loc_USD,0)+IF('Financing inputs'!$B45="Local Currency",'Financing inputs'!D45,0)+IF('Financing inputs'!$B45="Euro",'Financing inputs'!D45*Loc_Euro,0)))</f>
        <v/>
      </c>
      <c r="E45" s="60" t="str">
        <f>IF('Financing inputs'!E45="","",(IF('Financing inputs'!$B45="USD",'Financing inputs'!E45*Loc_USD,0)+IF('Financing inputs'!$B45="Local Currency",'Financing inputs'!E45,0)+IF('Financing inputs'!$B45="Euro",'Financing inputs'!E45*Loc_Euro,0)))</f>
        <v/>
      </c>
      <c r="F45" s="60" t="str">
        <f>IF('Financing inputs'!F45="","",(IF('Financing inputs'!$B45="USD",'Financing inputs'!F45*Loc_USD,0)+IF('Financing inputs'!$B45="Local Currency",'Financing inputs'!F45,0)+IF('Financing inputs'!$B45="Euro",'Financing inputs'!F45*Loc_Euro,0)))</f>
        <v/>
      </c>
      <c r="G45" s="60" t="str">
        <f>IF('Financing inputs'!G45="","",(IF('Financing inputs'!$B45="USD",'Financing inputs'!G45*Loc_USD,0)+IF('Financing inputs'!$B45="Local Currency",'Financing inputs'!G45,0)+IF('Financing inputs'!$B45="Euro",'Financing inputs'!G45*Loc_Euro,0)))</f>
        <v/>
      </c>
      <c r="H45" s="60" t="str">
        <f>IF('Financing inputs'!H45="","",(IF('Financing inputs'!$B45="USD",'Financing inputs'!H45*Loc_USD,0)+IF('Financing inputs'!$B45="Local Currency",'Financing inputs'!H45,0)+IF('Financing inputs'!$B45="Euro",'Financing inputs'!H45*Loc_Euro,0)))</f>
        <v/>
      </c>
      <c r="I45" s="60" t="str">
        <f>IF('Financing inputs'!I45="","",(IF('Financing inputs'!$B45="USD",'Financing inputs'!I45*Loc_USD,0)+IF('Financing inputs'!$B45="Local Currency",'Financing inputs'!I45,0)+IF('Financing inputs'!$B45="Euro",'Financing inputs'!I45*Loc_Euro,0)))</f>
        <v/>
      </c>
      <c r="J45" s="60" t="str">
        <f>IF('Financing inputs'!J45="","",(IF('Financing inputs'!$B45="USD",'Financing inputs'!J45*Loc_USD,0)+IF('Financing inputs'!$B45="Local Currency",'Financing inputs'!J45,0)+IF('Financing inputs'!$B45="Euro",'Financing inputs'!J45*Loc_Euro,0)))</f>
        <v/>
      </c>
      <c r="K45" s="60" t="str">
        <f>IF('Financing inputs'!K45="","",(IF('Financing inputs'!$B45="USD",'Financing inputs'!K45*Loc_USD,0)+IF('Financing inputs'!$B45="Local Currency",'Financing inputs'!K45,0)+IF('Financing inputs'!$B45="Euro",'Financing inputs'!K45*Loc_Euro,0)))</f>
        <v/>
      </c>
      <c r="L45" s="60" t="str">
        <f>IF('Financing inputs'!L45="","",(IF('Financing inputs'!$B45="USD",'Financing inputs'!L45*Loc_USD,0)+IF('Financing inputs'!$B45="Local Currency",'Financing inputs'!L45,0)+IF('Financing inputs'!$B45="Euro",'Financing inputs'!L45*Loc_Euro,0)))</f>
        <v/>
      </c>
      <c r="M45" s="60" t="str">
        <f>IF('Financing inputs'!M45="","",(IF('Financing inputs'!$B45="USD",'Financing inputs'!M45*Loc_USD,0)+IF('Financing inputs'!$B45="Local Currency",'Financing inputs'!M45,0)+IF('Financing inputs'!$B45="Euro",'Financing inputs'!M45*Loc_Euro,0)))</f>
        <v/>
      </c>
      <c r="N45" s="60" t="str">
        <f>IF('Financing inputs'!N45="","",(IF('Financing inputs'!$B45="USD",'Financing inputs'!N45*Loc_USD,0)+IF('Financing inputs'!$B45="Local Currency",'Financing inputs'!N45,0)+IF('Financing inputs'!$B45="Euro",'Financing inputs'!N45*Loc_Euro,0)))</f>
        <v/>
      </c>
      <c r="O45" s="60">
        <f t="shared" si="6"/>
        <v>0</v>
      </c>
      <c r="P45" s="120" t="str">
        <f t="shared" si="5"/>
        <v>Demand Generation</v>
      </c>
      <c r="R45" s="69" t="e">
        <f t="shared" si="7"/>
        <v>#DIV/0!</v>
      </c>
    </row>
    <row r="46" spans="1:19" x14ac:dyDescent="0.25">
      <c r="A46" s="64" t="str">
        <f>'Financing inputs'!A46</f>
        <v>Other</v>
      </c>
      <c r="B46" s="63"/>
      <c r="C46" s="60" t="str">
        <f>IF('Financing inputs'!C46="","",(IF('Financing inputs'!$B46="USD",'Financing inputs'!C46*Loc_USD,0)+IF('Financing inputs'!$B46="Local Currency",'Financing inputs'!C46,0)+IF('Financing inputs'!$B46="Euro",'Financing inputs'!C46*Loc_Euro,0)))</f>
        <v/>
      </c>
      <c r="D46" s="60" t="str">
        <f>IF('Financing inputs'!D46="","",(IF('Financing inputs'!$B46="USD",'Financing inputs'!D46*Loc_USD,0)+IF('Financing inputs'!$B46="Local Currency",'Financing inputs'!D46,0)+IF('Financing inputs'!$B46="Euro",'Financing inputs'!D46*Loc_Euro,0)))</f>
        <v/>
      </c>
      <c r="E46" s="60" t="str">
        <f>IF('Financing inputs'!E46="","",(IF('Financing inputs'!$B46="USD",'Financing inputs'!E46*Loc_USD,0)+IF('Financing inputs'!$B46="Local Currency",'Financing inputs'!E46,0)+IF('Financing inputs'!$B46="Euro",'Financing inputs'!E46*Loc_Euro,0)))</f>
        <v/>
      </c>
      <c r="F46" s="60" t="str">
        <f>IF('Financing inputs'!F46="","",(IF('Financing inputs'!$B46="USD",'Financing inputs'!F46*Loc_USD,0)+IF('Financing inputs'!$B46="Local Currency",'Financing inputs'!F46,0)+IF('Financing inputs'!$B46="Euro",'Financing inputs'!F46*Loc_Euro,0)))</f>
        <v/>
      </c>
      <c r="G46" s="60" t="str">
        <f>IF('Financing inputs'!G46="","",(IF('Financing inputs'!$B46="USD",'Financing inputs'!G46*Loc_USD,0)+IF('Financing inputs'!$B46="Local Currency",'Financing inputs'!G46,0)+IF('Financing inputs'!$B46="Euro",'Financing inputs'!G46*Loc_Euro,0)))</f>
        <v/>
      </c>
      <c r="H46" s="60" t="str">
        <f>IF('Financing inputs'!H46="","",(IF('Financing inputs'!$B46="USD",'Financing inputs'!H46*Loc_USD,0)+IF('Financing inputs'!$B46="Local Currency",'Financing inputs'!H46,0)+IF('Financing inputs'!$B46="Euro",'Financing inputs'!H46*Loc_Euro,0)))</f>
        <v/>
      </c>
      <c r="I46" s="60" t="str">
        <f>IF('Financing inputs'!I46="","",(IF('Financing inputs'!$B46="USD",'Financing inputs'!I46*Loc_USD,0)+IF('Financing inputs'!$B46="Local Currency",'Financing inputs'!I46,0)+IF('Financing inputs'!$B46="Euro",'Financing inputs'!I46*Loc_Euro,0)))</f>
        <v/>
      </c>
      <c r="J46" s="60" t="str">
        <f>IF('Financing inputs'!J46="","",(IF('Financing inputs'!$B46="USD",'Financing inputs'!J46*Loc_USD,0)+IF('Financing inputs'!$B46="Local Currency",'Financing inputs'!J46,0)+IF('Financing inputs'!$B46="Euro",'Financing inputs'!J46*Loc_Euro,0)))</f>
        <v/>
      </c>
      <c r="K46" s="60" t="str">
        <f>IF('Financing inputs'!K46="","",(IF('Financing inputs'!$B46="USD",'Financing inputs'!K46*Loc_USD,0)+IF('Financing inputs'!$B46="Local Currency",'Financing inputs'!K46,0)+IF('Financing inputs'!$B46="Euro",'Financing inputs'!K46*Loc_Euro,0)))</f>
        <v/>
      </c>
      <c r="L46" s="60" t="str">
        <f>IF('Financing inputs'!L46="","",(IF('Financing inputs'!$B46="USD",'Financing inputs'!L46*Loc_USD,0)+IF('Financing inputs'!$B46="Local Currency",'Financing inputs'!L46,0)+IF('Financing inputs'!$B46="Euro",'Financing inputs'!L46*Loc_Euro,0)))</f>
        <v/>
      </c>
      <c r="M46" s="60" t="str">
        <f>IF('Financing inputs'!M46="","",(IF('Financing inputs'!$B46="USD",'Financing inputs'!M46*Loc_USD,0)+IF('Financing inputs'!$B46="Local Currency",'Financing inputs'!M46,0)+IF('Financing inputs'!$B46="Euro",'Financing inputs'!M46*Loc_Euro,0)))</f>
        <v/>
      </c>
      <c r="N46" s="60" t="str">
        <f>IF('Financing inputs'!N46="","",(IF('Financing inputs'!$B46="USD",'Financing inputs'!N46*Loc_USD,0)+IF('Financing inputs'!$B46="Local Currency",'Financing inputs'!N46,0)+IF('Financing inputs'!$B46="Euro",'Financing inputs'!N46*Loc_Euro,0)))</f>
        <v/>
      </c>
      <c r="O46" s="60">
        <f t="shared" si="6"/>
        <v>0</v>
      </c>
      <c r="P46" s="120" t="str">
        <f t="shared" si="5"/>
        <v>Demand Generation</v>
      </c>
      <c r="R46" s="69" t="e">
        <f t="shared" si="7"/>
        <v>#DIV/0!</v>
      </c>
    </row>
    <row r="47" spans="1:19" x14ac:dyDescent="0.25">
      <c r="A47" s="64" t="str">
        <f>'Financing inputs'!A47</f>
        <v>Other</v>
      </c>
      <c r="B47" s="63"/>
      <c r="C47" s="60" t="str">
        <f>IF('Financing inputs'!C47="","",(IF('Financing inputs'!$B47="USD",'Financing inputs'!C47*Loc_USD,0)+IF('Financing inputs'!$B47="Local Currency",'Financing inputs'!C47,0)+IF('Financing inputs'!$B47="Euro",'Financing inputs'!C47*Loc_Euro,0)))</f>
        <v/>
      </c>
      <c r="D47" s="60" t="str">
        <f>IF('Financing inputs'!D47="","",(IF('Financing inputs'!$B47="USD",'Financing inputs'!D47*Loc_USD,0)+IF('Financing inputs'!$B47="Local Currency",'Financing inputs'!D47,0)+IF('Financing inputs'!$B47="Euro",'Financing inputs'!D47*Loc_Euro,0)))</f>
        <v/>
      </c>
      <c r="E47" s="60" t="str">
        <f>IF('Financing inputs'!E47="","",(IF('Financing inputs'!$B47="USD",'Financing inputs'!E47*Loc_USD,0)+IF('Financing inputs'!$B47="Local Currency",'Financing inputs'!E47,0)+IF('Financing inputs'!$B47="Euro",'Financing inputs'!E47*Loc_Euro,0)))</f>
        <v/>
      </c>
      <c r="F47" s="60" t="str">
        <f>IF('Financing inputs'!F47="","",(IF('Financing inputs'!$B47="USD",'Financing inputs'!F47*Loc_USD,0)+IF('Financing inputs'!$B47="Local Currency",'Financing inputs'!F47,0)+IF('Financing inputs'!$B47="Euro",'Financing inputs'!F47*Loc_Euro,0)))</f>
        <v/>
      </c>
      <c r="G47" s="60" t="str">
        <f>IF('Financing inputs'!G47="","",(IF('Financing inputs'!$B47="USD",'Financing inputs'!G47*Loc_USD,0)+IF('Financing inputs'!$B47="Local Currency",'Financing inputs'!G47,0)+IF('Financing inputs'!$B47="Euro",'Financing inputs'!G47*Loc_Euro,0)))</f>
        <v/>
      </c>
      <c r="H47" s="60" t="str">
        <f>IF('Financing inputs'!H47="","",(IF('Financing inputs'!$B47="USD",'Financing inputs'!H47*Loc_USD,0)+IF('Financing inputs'!$B47="Local Currency",'Financing inputs'!H47,0)+IF('Financing inputs'!$B47="Euro",'Financing inputs'!H47*Loc_Euro,0)))</f>
        <v/>
      </c>
      <c r="I47" s="60" t="str">
        <f>IF('Financing inputs'!I47="","",(IF('Financing inputs'!$B47="USD",'Financing inputs'!I47*Loc_USD,0)+IF('Financing inputs'!$B47="Local Currency",'Financing inputs'!I47,0)+IF('Financing inputs'!$B47="Euro",'Financing inputs'!I47*Loc_Euro,0)))</f>
        <v/>
      </c>
      <c r="J47" s="60" t="str">
        <f>IF('Financing inputs'!J47="","",(IF('Financing inputs'!$B47="USD",'Financing inputs'!J47*Loc_USD,0)+IF('Financing inputs'!$B47="Local Currency",'Financing inputs'!J47,0)+IF('Financing inputs'!$B47="Euro",'Financing inputs'!J47*Loc_Euro,0)))</f>
        <v/>
      </c>
      <c r="K47" s="60" t="str">
        <f>IF('Financing inputs'!K47="","",(IF('Financing inputs'!$B47="USD",'Financing inputs'!K47*Loc_USD,0)+IF('Financing inputs'!$B47="Local Currency",'Financing inputs'!K47,0)+IF('Financing inputs'!$B47="Euro",'Financing inputs'!K47*Loc_Euro,0)))</f>
        <v/>
      </c>
      <c r="L47" s="60" t="str">
        <f>IF('Financing inputs'!L47="","",(IF('Financing inputs'!$B47="USD",'Financing inputs'!L47*Loc_USD,0)+IF('Financing inputs'!$B47="Local Currency",'Financing inputs'!L47,0)+IF('Financing inputs'!$B47="Euro",'Financing inputs'!L47*Loc_Euro,0)))</f>
        <v/>
      </c>
      <c r="M47" s="60" t="str">
        <f>IF('Financing inputs'!M47="","",(IF('Financing inputs'!$B47="USD",'Financing inputs'!M47*Loc_USD,0)+IF('Financing inputs'!$B47="Local Currency",'Financing inputs'!M47,0)+IF('Financing inputs'!$B47="Euro",'Financing inputs'!M47*Loc_Euro,0)))</f>
        <v/>
      </c>
      <c r="N47" s="60" t="str">
        <f>IF('Financing inputs'!N47="","",(IF('Financing inputs'!$B47="USD",'Financing inputs'!N47*Loc_USD,0)+IF('Financing inputs'!$B47="Local Currency",'Financing inputs'!N47,0)+IF('Financing inputs'!$B47="Euro",'Financing inputs'!N47*Loc_Euro,0)))</f>
        <v/>
      </c>
      <c r="O47" s="60">
        <f t="shared" si="6"/>
        <v>0</v>
      </c>
      <c r="P47" s="120" t="str">
        <f t="shared" si="5"/>
        <v>Demand Generation</v>
      </c>
      <c r="R47" s="69" t="e">
        <f t="shared" si="7"/>
        <v>#DIV/0!</v>
      </c>
    </row>
    <row r="48" spans="1:19" x14ac:dyDescent="0.25">
      <c r="A48" s="65" t="s">
        <v>72</v>
      </c>
      <c r="B48" s="65"/>
      <c r="C48" s="66">
        <f>SUM(C29:C47)</f>
        <v>0</v>
      </c>
      <c r="D48" s="66">
        <f t="shared" ref="D48" si="8">SUM(D29:D47)</f>
        <v>0</v>
      </c>
      <c r="E48" s="66">
        <f t="shared" ref="E48" si="9">SUM(E29:E47)</f>
        <v>0</v>
      </c>
      <c r="F48" s="66">
        <f t="shared" ref="F48" si="10">SUM(F29:F47)</f>
        <v>0</v>
      </c>
      <c r="G48" s="66">
        <f t="shared" ref="G48" si="11">SUM(G29:G47)</f>
        <v>0</v>
      </c>
      <c r="H48" s="66">
        <f t="shared" ref="H48" si="12">SUM(H29:H47)</f>
        <v>0</v>
      </c>
      <c r="I48" s="66">
        <f t="shared" ref="I48" si="13">SUM(I29:I47)</f>
        <v>0</v>
      </c>
      <c r="J48" s="66">
        <f t="shared" ref="J48" si="14">SUM(J29:J47)</f>
        <v>0</v>
      </c>
      <c r="K48" s="66">
        <f t="shared" ref="K48" si="15">SUM(K29:K47)</f>
        <v>0</v>
      </c>
      <c r="L48" s="66">
        <f t="shared" ref="L48" si="16">SUM(L29:L47)</f>
        <v>0</v>
      </c>
      <c r="M48" s="66">
        <f t="shared" ref="M48" si="17">SUM(M29:M47)</f>
        <v>0</v>
      </c>
      <c r="N48" s="66">
        <f t="shared" ref="N48" si="18">SUM(N29:N47)</f>
        <v>0</v>
      </c>
      <c r="O48" s="66">
        <f t="shared" ref="O48" si="19">SUM(O29:O47)</f>
        <v>0</v>
      </c>
      <c r="P48" s="120" t="str">
        <f>$A$26</f>
        <v>Demand Generation</v>
      </c>
      <c r="R48" s="59"/>
      <c r="S48" s="61" t="e">
        <f>IF(ROUND(SUM(R28:R47),0)&lt;&gt;1,"Check","Okay")</f>
        <v>#DIV/0!</v>
      </c>
    </row>
    <row r="49" spans="1:18" x14ac:dyDescent="0.25">
      <c r="A49" s="124" t="str">
        <f>'Financing inputs'!A49</f>
        <v>Service Delivery</v>
      </c>
      <c r="B49" s="124"/>
      <c r="C49" s="124"/>
      <c r="D49" s="124"/>
      <c r="E49" s="124"/>
      <c r="F49" s="124"/>
      <c r="G49" s="124"/>
      <c r="H49" s="124"/>
      <c r="I49" s="124"/>
      <c r="J49" s="124"/>
      <c r="K49" s="124"/>
      <c r="L49" s="124"/>
      <c r="M49" s="124"/>
      <c r="N49" s="124"/>
      <c r="O49" s="124"/>
      <c r="P49" s="120"/>
      <c r="R49" s="73"/>
    </row>
    <row r="50" spans="1:18" x14ac:dyDescent="0.25">
      <c r="A50" s="39" t="str">
        <f>'Financing inputs'!A50</f>
        <v>CIP Costs</v>
      </c>
      <c r="B50" s="63"/>
      <c r="C50" s="60" t="str">
        <f>IF('Financing inputs'!C50="","",(IF('Financing inputs'!$B50="USD",'Financing inputs'!C50*Loc_USD,0)+IF('Financing inputs'!$B50="Local Currency",'Financing inputs'!C50,0)+IF('Financing inputs'!$B50="Euro",'Financing inputs'!C50*Loc_Euro,0)))</f>
        <v/>
      </c>
      <c r="D50" s="60" t="str">
        <f>IF('Financing inputs'!D50="","",(IF('Financing inputs'!$B50="USD",'Financing inputs'!D50*Loc_USD,0)+IF('Financing inputs'!$B50="Local Currency",'Financing inputs'!D50,0)+IF('Financing inputs'!$B50="Euro",'Financing inputs'!D50*Loc_Euro,0)))</f>
        <v/>
      </c>
      <c r="E50" s="60" t="str">
        <f>IF('Financing inputs'!E50="","",(IF('Financing inputs'!$B50="USD",'Financing inputs'!E50*Loc_USD,0)+IF('Financing inputs'!$B50="Local Currency",'Financing inputs'!E50,0)+IF('Financing inputs'!$B50="Euro",'Financing inputs'!E50*Loc_Euro,0)))</f>
        <v/>
      </c>
      <c r="F50" s="60" t="str">
        <f>IF('Financing inputs'!F50="","",(IF('Financing inputs'!$B50="USD",'Financing inputs'!F50*Loc_USD,0)+IF('Financing inputs'!$B50="Local Currency",'Financing inputs'!F50,0)+IF('Financing inputs'!$B50="Euro",'Financing inputs'!F50*Loc_Euro,0)))</f>
        <v/>
      </c>
      <c r="G50" s="60" t="str">
        <f>IF('Financing inputs'!G50="","",(IF('Financing inputs'!$B50="USD",'Financing inputs'!G50*Loc_USD,0)+IF('Financing inputs'!$B50="Local Currency",'Financing inputs'!G50,0)+IF('Financing inputs'!$B50="Euro",'Financing inputs'!G50*Loc_Euro,0)))</f>
        <v/>
      </c>
      <c r="H50" s="60" t="str">
        <f>IF('Financing inputs'!H50="","",(IF('Financing inputs'!$B50="USD",'Financing inputs'!H50*Loc_USD,0)+IF('Financing inputs'!$B50="Local Currency",'Financing inputs'!H50,0)+IF('Financing inputs'!$B50="Euro",'Financing inputs'!H50*Loc_Euro,0)))</f>
        <v/>
      </c>
      <c r="I50" s="60" t="str">
        <f>IF('Financing inputs'!I50="","",(IF('Financing inputs'!$B50="USD",'Financing inputs'!I50*Loc_USD,0)+IF('Financing inputs'!$B50="Local Currency",'Financing inputs'!I50,0)+IF('Financing inputs'!$B50="Euro",'Financing inputs'!I50*Loc_Euro,0)))</f>
        <v/>
      </c>
      <c r="J50" s="60" t="str">
        <f>IF('Financing inputs'!J50="","",(IF('Financing inputs'!$B50="USD",'Financing inputs'!J50*Loc_USD,0)+IF('Financing inputs'!$B50="Local Currency",'Financing inputs'!J50,0)+IF('Financing inputs'!$B50="Euro",'Financing inputs'!J50*Loc_Euro,0)))</f>
        <v/>
      </c>
      <c r="K50" s="60" t="str">
        <f>IF('Financing inputs'!K50="","",(IF('Financing inputs'!$B50="USD",'Financing inputs'!K50*Loc_USD,0)+IF('Financing inputs'!$B50="Local Currency",'Financing inputs'!K50,0)+IF('Financing inputs'!$B50="Euro",'Financing inputs'!K50*Loc_Euro,0)))</f>
        <v/>
      </c>
      <c r="L50" s="60" t="str">
        <f>IF('Financing inputs'!L50="","",(IF('Financing inputs'!$B50="USD",'Financing inputs'!L50*Loc_USD,0)+IF('Financing inputs'!$B50="Local Currency",'Financing inputs'!L50,0)+IF('Financing inputs'!$B50="Euro",'Financing inputs'!L50*Loc_Euro,0)))</f>
        <v/>
      </c>
      <c r="M50" s="60" t="str">
        <f>IF('Financing inputs'!M50="","",(IF('Financing inputs'!$B50="USD",'Financing inputs'!M50*Loc_USD,0)+IF('Financing inputs'!$B50="Local Currency",'Financing inputs'!M50,0)+IF('Financing inputs'!$B50="Euro",'Financing inputs'!M50*Loc_Euro,0)))</f>
        <v/>
      </c>
      <c r="N50" s="60" t="str">
        <f>IF('Financing inputs'!N50="","",(IF('Financing inputs'!$B50="USD",'Financing inputs'!N50*Loc_USD,0)+IF('Financing inputs'!$B50="Local Currency",'Financing inputs'!N50,0)+IF('Financing inputs'!$B50="Euro",'Financing inputs'!N50*Loc_Euro,0)))</f>
        <v/>
      </c>
      <c r="O50" s="60">
        <f>SUM(C50:N50)</f>
        <v>0</v>
      </c>
      <c r="P50" s="120" t="str">
        <f t="shared" ref="P50:P70" si="20">$A$49</f>
        <v>Service Delivery</v>
      </c>
      <c r="R50" s="68"/>
    </row>
    <row r="51" spans="1:18" x14ac:dyDescent="0.25">
      <c r="A51" s="39" t="str">
        <f>'Financing inputs'!A51</f>
        <v>National government funding allocated</v>
      </c>
      <c r="B51" s="63"/>
      <c r="C51" s="60" t="str">
        <f>IF('Financing inputs'!C51="","",(IF('Financing inputs'!$B51="USD",'Financing inputs'!C51*Loc_USD,0)+IF('Financing inputs'!$B51="Local Currency",'Financing inputs'!C51,0)+IF('Financing inputs'!$B51="Euro",'Financing inputs'!C51*Loc_Euro,0)))</f>
        <v/>
      </c>
      <c r="D51" s="60" t="str">
        <f>IF('Financing inputs'!D51="","",(IF('Financing inputs'!$B51="USD",'Financing inputs'!D51*Loc_USD,0)+IF('Financing inputs'!$B51="Local Currency",'Financing inputs'!D51,0)+IF('Financing inputs'!$B51="Euro",'Financing inputs'!D51*Loc_Euro,0)))</f>
        <v/>
      </c>
      <c r="E51" s="60" t="str">
        <f>IF('Financing inputs'!E51="","",(IF('Financing inputs'!$B51="USD",'Financing inputs'!E51*Loc_USD,0)+IF('Financing inputs'!$B51="Local Currency",'Financing inputs'!E51,0)+IF('Financing inputs'!$B51="Euro",'Financing inputs'!E51*Loc_Euro,0)))</f>
        <v/>
      </c>
      <c r="F51" s="60" t="str">
        <f>IF('Financing inputs'!F51="","",(IF('Financing inputs'!$B51="USD",'Financing inputs'!F51*Loc_USD,0)+IF('Financing inputs'!$B51="Local Currency",'Financing inputs'!F51,0)+IF('Financing inputs'!$B51="Euro",'Financing inputs'!F51*Loc_Euro,0)))</f>
        <v/>
      </c>
      <c r="G51" s="60" t="str">
        <f>IF('Financing inputs'!G51="","",(IF('Financing inputs'!$B51="USD",'Financing inputs'!G51*Loc_USD,0)+IF('Financing inputs'!$B51="Local Currency",'Financing inputs'!G51,0)+IF('Financing inputs'!$B51="Euro",'Financing inputs'!G51*Loc_Euro,0)))</f>
        <v/>
      </c>
      <c r="H51" s="60" t="str">
        <f>IF('Financing inputs'!H51="","",(IF('Financing inputs'!$B51="USD",'Financing inputs'!H51*Loc_USD,0)+IF('Financing inputs'!$B51="Local Currency",'Financing inputs'!H51,0)+IF('Financing inputs'!$B51="Euro",'Financing inputs'!H51*Loc_Euro,0)))</f>
        <v/>
      </c>
      <c r="I51" s="60" t="str">
        <f>IF('Financing inputs'!I51="","",(IF('Financing inputs'!$B51="USD",'Financing inputs'!I51*Loc_USD,0)+IF('Financing inputs'!$B51="Local Currency",'Financing inputs'!I51,0)+IF('Financing inputs'!$B51="Euro",'Financing inputs'!I51*Loc_Euro,0)))</f>
        <v/>
      </c>
      <c r="J51" s="60" t="str">
        <f>IF('Financing inputs'!J51="","",(IF('Financing inputs'!$B51="USD",'Financing inputs'!J51*Loc_USD,0)+IF('Financing inputs'!$B51="Local Currency",'Financing inputs'!J51,0)+IF('Financing inputs'!$B51="Euro",'Financing inputs'!J51*Loc_Euro,0)))</f>
        <v/>
      </c>
      <c r="K51" s="60" t="str">
        <f>IF('Financing inputs'!K51="","",(IF('Financing inputs'!$B51="USD",'Financing inputs'!K51*Loc_USD,0)+IF('Financing inputs'!$B51="Local Currency",'Financing inputs'!K51,0)+IF('Financing inputs'!$B51="Euro",'Financing inputs'!K51*Loc_Euro,0)))</f>
        <v/>
      </c>
      <c r="L51" s="60" t="str">
        <f>IF('Financing inputs'!L51="","",(IF('Financing inputs'!$B51="USD",'Financing inputs'!L51*Loc_USD,0)+IF('Financing inputs'!$B51="Local Currency",'Financing inputs'!L51,0)+IF('Financing inputs'!$B51="Euro",'Financing inputs'!L51*Loc_Euro,0)))</f>
        <v/>
      </c>
      <c r="M51" s="60" t="str">
        <f>IF('Financing inputs'!M51="","",(IF('Financing inputs'!$B51="USD",'Financing inputs'!M51*Loc_USD,0)+IF('Financing inputs'!$B51="Local Currency",'Financing inputs'!M51,0)+IF('Financing inputs'!$B51="Euro",'Financing inputs'!M51*Loc_Euro,0)))</f>
        <v/>
      </c>
      <c r="N51" s="60" t="str">
        <f>IF('Financing inputs'!N51="","",(IF('Financing inputs'!$B51="USD",'Financing inputs'!N51*Loc_USD,0)+IF('Financing inputs'!$B51="Local Currency",'Financing inputs'!N51,0)+IF('Financing inputs'!$B51="Euro",'Financing inputs'!N51*Loc_Euro,0)))</f>
        <v/>
      </c>
      <c r="O51" s="60">
        <f t="shared" ref="O51:O70" si="21">SUM(C51:N51)</f>
        <v>0</v>
      </c>
      <c r="P51" s="120" t="str">
        <f t="shared" si="20"/>
        <v>Service Delivery</v>
      </c>
      <c r="R51" s="69" t="e">
        <f>O51/SUM($O$51:$O$70)</f>
        <v>#DIV/0!</v>
      </c>
    </row>
    <row r="52" spans="1:18" x14ac:dyDescent="0.25">
      <c r="A52" s="64" t="str">
        <f>'Financing inputs'!A52</f>
        <v>USAID funding allocated</v>
      </c>
      <c r="B52" s="63"/>
      <c r="C52" s="60" t="str">
        <f>IF('Financing inputs'!C52="","",(IF('Financing inputs'!$B52="USD",'Financing inputs'!C52*Loc_USD,0)+IF('Financing inputs'!$B52="Local Currency",'Financing inputs'!C52,0)+IF('Financing inputs'!$B52="Euro",'Financing inputs'!C52*Loc_Euro,0)))</f>
        <v/>
      </c>
      <c r="D52" s="60" t="str">
        <f>IF('Financing inputs'!D52="","",(IF('Financing inputs'!$B52="USD",'Financing inputs'!D52*Loc_USD,0)+IF('Financing inputs'!$B52="Local Currency",'Financing inputs'!D52,0)+IF('Financing inputs'!$B52="Euro",'Financing inputs'!D52*Loc_Euro,0)))</f>
        <v/>
      </c>
      <c r="E52" s="60" t="str">
        <f>IF('Financing inputs'!E52="","",(IF('Financing inputs'!$B52="USD",'Financing inputs'!E52*Loc_USD,0)+IF('Financing inputs'!$B52="Local Currency",'Financing inputs'!E52,0)+IF('Financing inputs'!$B52="Euro",'Financing inputs'!E52*Loc_Euro,0)))</f>
        <v/>
      </c>
      <c r="F52" s="60" t="str">
        <f>IF('Financing inputs'!F52="","",(IF('Financing inputs'!$B52="USD",'Financing inputs'!F52*Loc_USD,0)+IF('Financing inputs'!$B52="Local Currency",'Financing inputs'!F52,0)+IF('Financing inputs'!$B52="Euro",'Financing inputs'!F52*Loc_Euro,0)))</f>
        <v/>
      </c>
      <c r="G52" s="60" t="str">
        <f>IF('Financing inputs'!G52="","",(IF('Financing inputs'!$B52="USD",'Financing inputs'!G52*Loc_USD,0)+IF('Financing inputs'!$B52="Local Currency",'Financing inputs'!G52,0)+IF('Financing inputs'!$B52="Euro",'Financing inputs'!G52*Loc_Euro,0)))</f>
        <v/>
      </c>
      <c r="H52" s="60" t="str">
        <f>IF('Financing inputs'!H52="","",(IF('Financing inputs'!$B52="USD",'Financing inputs'!H52*Loc_USD,0)+IF('Financing inputs'!$B52="Local Currency",'Financing inputs'!H52,0)+IF('Financing inputs'!$B52="Euro",'Financing inputs'!H52*Loc_Euro,0)))</f>
        <v/>
      </c>
      <c r="I52" s="60" t="str">
        <f>IF('Financing inputs'!I52="","",(IF('Financing inputs'!$B52="USD",'Financing inputs'!I52*Loc_USD,0)+IF('Financing inputs'!$B52="Local Currency",'Financing inputs'!I52,0)+IF('Financing inputs'!$B52="Euro",'Financing inputs'!I52*Loc_Euro,0)))</f>
        <v/>
      </c>
      <c r="J52" s="60" t="str">
        <f>IF('Financing inputs'!J52="","",(IF('Financing inputs'!$B52="USD",'Financing inputs'!J52*Loc_USD,0)+IF('Financing inputs'!$B52="Local Currency",'Financing inputs'!J52,0)+IF('Financing inputs'!$B52="Euro",'Financing inputs'!J52*Loc_Euro,0)))</f>
        <v/>
      </c>
      <c r="K52" s="60" t="str">
        <f>IF('Financing inputs'!K52="","",(IF('Financing inputs'!$B52="USD",'Financing inputs'!K52*Loc_USD,0)+IF('Financing inputs'!$B52="Local Currency",'Financing inputs'!K52,0)+IF('Financing inputs'!$B52="Euro",'Financing inputs'!K52*Loc_Euro,0)))</f>
        <v/>
      </c>
      <c r="L52" s="60" t="str">
        <f>IF('Financing inputs'!L52="","",(IF('Financing inputs'!$B52="USD",'Financing inputs'!L52*Loc_USD,0)+IF('Financing inputs'!$B52="Local Currency",'Financing inputs'!L52,0)+IF('Financing inputs'!$B52="Euro",'Financing inputs'!L52*Loc_Euro,0)))</f>
        <v/>
      </c>
      <c r="M52" s="60" t="str">
        <f>IF('Financing inputs'!M52="","",(IF('Financing inputs'!$B52="USD",'Financing inputs'!M52*Loc_USD,0)+IF('Financing inputs'!$B52="Local Currency",'Financing inputs'!M52,0)+IF('Financing inputs'!$B52="Euro",'Financing inputs'!M52*Loc_Euro,0)))</f>
        <v/>
      </c>
      <c r="N52" s="60" t="str">
        <f>IF('Financing inputs'!N52="","",(IF('Financing inputs'!$B52="USD",'Financing inputs'!N52*Loc_USD,0)+IF('Financing inputs'!$B52="Local Currency",'Financing inputs'!N52,0)+IF('Financing inputs'!$B52="Euro",'Financing inputs'!N52*Loc_Euro,0)))</f>
        <v/>
      </c>
      <c r="O52" s="60">
        <f t="shared" si="21"/>
        <v>0</v>
      </c>
      <c r="P52" s="120" t="str">
        <f t="shared" si="20"/>
        <v>Service Delivery</v>
      </c>
      <c r="R52" s="69" t="e">
        <f t="shared" ref="R52:R70" si="22">O52/SUM($O$51:$O$70)</f>
        <v>#DIV/0!</v>
      </c>
    </row>
    <row r="53" spans="1:18" x14ac:dyDescent="0.25">
      <c r="A53" s="64" t="str">
        <f>'Financing inputs'!A53</f>
        <v>UNFPA funding allocated</v>
      </c>
      <c r="B53" s="63"/>
      <c r="C53" s="60" t="str">
        <f>IF('Financing inputs'!C53="","",(IF('Financing inputs'!$B53="USD",'Financing inputs'!C53*Loc_USD,0)+IF('Financing inputs'!$B53="Local Currency",'Financing inputs'!C53,0)+IF('Financing inputs'!$B53="Euro",'Financing inputs'!C53*Loc_Euro,0)))</f>
        <v/>
      </c>
      <c r="D53" s="60" t="str">
        <f>IF('Financing inputs'!D53="","",(IF('Financing inputs'!$B53="USD",'Financing inputs'!D53*Loc_USD,0)+IF('Financing inputs'!$B53="Local Currency",'Financing inputs'!D53,0)+IF('Financing inputs'!$B53="Euro",'Financing inputs'!D53*Loc_Euro,0)))</f>
        <v/>
      </c>
      <c r="E53" s="60" t="str">
        <f>IF('Financing inputs'!E53="","",(IF('Financing inputs'!$B53="USD",'Financing inputs'!E53*Loc_USD,0)+IF('Financing inputs'!$B53="Local Currency",'Financing inputs'!E53,0)+IF('Financing inputs'!$B53="Euro",'Financing inputs'!E53*Loc_Euro,0)))</f>
        <v/>
      </c>
      <c r="F53" s="60" t="str">
        <f>IF('Financing inputs'!F53="","",(IF('Financing inputs'!$B53="USD",'Financing inputs'!F53*Loc_USD,0)+IF('Financing inputs'!$B53="Local Currency",'Financing inputs'!F53,0)+IF('Financing inputs'!$B53="Euro",'Financing inputs'!F53*Loc_Euro,0)))</f>
        <v/>
      </c>
      <c r="G53" s="60" t="str">
        <f>IF('Financing inputs'!G53="","",(IF('Financing inputs'!$B53="USD",'Financing inputs'!G53*Loc_USD,0)+IF('Financing inputs'!$B53="Local Currency",'Financing inputs'!G53,0)+IF('Financing inputs'!$B53="Euro",'Financing inputs'!G53*Loc_Euro,0)))</f>
        <v/>
      </c>
      <c r="H53" s="60" t="str">
        <f>IF('Financing inputs'!H53="","",(IF('Financing inputs'!$B53="USD",'Financing inputs'!H53*Loc_USD,0)+IF('Financing inputs'!$B53="Local Currency",'Financing inputs'!H53,0)+IF('Financing inputs'!$B53="Euro",'Financing inputs'!H53*Loc_Euro,0)))</f>
        <v/>
      </c>
      <c r="I53" s="60" t="str">
        <f>IF('Financing inputs'!I53="","",(IF('Financing inputs'!$B53="USD",'Financing inputs'!I53*Loc_USD,0)+IF('Financing inputs'!$B53="Local Currency",'Financing inputs'!I53,0)+IF('Financing inputs'!$B53="Euro",'Financing inputs'!I53*Loc_Euro,0)))</f>
        <v/>
      </c>
      <c r="J53" s="60" t="str">
        <f>IF('Financing inputs'!J53="","",(IF('Financing inputs'!$B53="USD",'Financing inputs'!J53*Loc_USD,0)+IF('Financing inputs'!$B53="Local Currency",'Financing inputs'!J53,0)+IF('Financing inputs'!$B53="Euro",'Financing inputs'!J53*Loc_Euro,0)))</f>
        <v/>
      </c>
      <c r="K53" s="60" t="str">
        <f>IF('Financing inputs'!K53="","",(IF('Financing inputs'!$B53="USD",'Financing inputs'!K53*Loc_USD,0)+IF('Financing inputs'!$B53="Local Currency",'Financing inputs'!K53,0)+IF('Financing inputs'!$B53="Euro",'Financing inputs'!K53*Loc_Euro,0)))</f>
        <v/>
      </c>
      <c r="L53" s="60" t="str">
        <f>IF('Financing inputs'!L53="","",(IF('Financing inputs'!$B53="USD",'Financing inputs'!L53*Loc_USD,0)+IF('Financing inputs'!$B53="Local Currency",'Financing inputs'!L53,0)+IF('Financing inputs'!$B53="Euro",'Financing inputs'!L53*Loc_Euro,0)))</f>
        <v/>
      </c>
      <c r="M53" s="60" t="str">
        <f>IF('Financing inputs'!M53="","",(IF('Financing inputs'!$B53="USD",'Financing inputs'!M53*Loc_USD,0)+IF('Financing inputs'!$B53="Local Currency",'Financing inputs'!M53,0)+IF('Financing inputs'!$B53="Euro",'Financing inputs'!M53*Loc_Euro,0)))</f>
        <v/>
      </c>
      <c r="N53" s="60" t="str">
        <f>IF('Financing inputs'!N53="","",(IF('Financing inputs'!$B53="USD",'Financing inputs'!N53*Loc_USD,0)+IF('Financing inputs'!$B53="Local Currency",'Financing inputs'!N53,0)+IF('Financing inputs'!$B53="Euro",'Financing inputs'!N53*Loc_Euro,0)))</f>
        <v/>
      </c>
      <c r="O53" s="60">
        <f t="shared" si="21"/>
        <v>0</v>
      </c>
      <c r="P53" s="120" t="str">
        <f t="shared" si="20"/>
        <v>Service Delivery</v>
      </c>
      <c r="R53" s="69" t="e">
        <f t="shared" si="22"/>
        <v>#DIV/0!</v>
      </c>
    </row>
    <row r="54" spans="1:18" x14ac:dyDescent="0.25">
      <c r="A54" s="64" t="str">
        <f>'Financing inputs'!A54</f>
        <v>KfW funding allocated</v>
      </c>
      <c r="B54" s="63"/>
      <c r="C54" s="60" t="str">
        <f>IF('Financing inputs'!C54="","",(IF('Financing inputs'!$B54="USD",'Financing inputs'!C54*Loc_USD,0)+IF('Financing inputs'!$B54="Local Currency",'Financing inputs'!C54,0)+IF('Financing inputs'!$B54="Euro",'Financing inputs'!C54*Loc_Euro,0)))</f>
        <v/>
      </c>
      <c r="D54" s="60" t="str">
        <f>IF('Financing inputs'!D54="","",(IF('Financing inputs'!$B54="USD",'Financing inputs'!D54*Loc_USD,0)+IF('Financing inputs'!$B54="Local Currency",'Financing inputs'!D54,0)+IF('Financing inputs'!$B54="Euro",'Financing inputs'!D54*Loc_Euro,0)))</f>
        <v/>
      </c>
      <c r="E54" s="60" t="str">
        <f>IF('Financing inputs'!E54="","",(IF('Financing inputs'!$B54="USD",'Financing inputs'!E54*Loc_USD,0)+IF('Financing inputs'!$B54="Local Currency",'Financing inputs'!E54,0)+IF('Financing inputs'!$B54="Euro",'Financing inputs'!E54*Loc_Euro,0)))</f>
        <v/>
      </c>
      <c r="F54" s="60" t="str">
        <f>IF('Financing inputs'!F54="","",(IF('Financing inputs'!$B54="USD",'Financing inputs'!F54*Loc_USD,0)+IF('Financing inputs'!$B54="Local Currency",'Financing inputs'!F54,0)+IF('Financing inputs'!$B54="Euro",'Financing inputs'!F54*Loc_Euro,0)))</f>
        <v/>
      </c>
      <c r="G54" s="60" t="str">
        <f>IF('Financing inputs'!G54="","",(IF('Financing inputs'!$B54="USD",'Financing inputs'!G54*Loc_USD,0)+IF('Financing inputs'!$B54="Local Currency",'Financing inputs'!G54,0)+IF('Financing inputs'!$B54="Euro",'Financing inputs'!G54*Loc_Euro,0)))</f>
        <v/>
      </c>
      <c r="H54" s="60" t="str">
        <f>IF('Financing inputs'!H54="","",(IF('Financing inputs'!$B54="USD",'Financing inputs'!H54*Loc_USD,0)+IF('Financing inputs'!$B54="Local Currency",'Financing inputs'!H54,0)+IF('Financing inputs'!$B54="Euro",'Financing inputs'!H54*Loc_Euro,0)))</f>
        <v/>
      </c>
      <c r="I54" s="60" t="str">
        <f>IF('Financing inputs'!I54="","",(IF('Financing inputs'!$B54="USD",'Financing inputs'!I54*Loc_USD,0)+IF('Financing inputs'!$B54="Local Currency",'Financing inputs'!I54,0)+IF('Financing inputs'!$B54="Euro",'Financing inputs'!I54*Loc_Euro,0)))</f>
        <v/>
      </c>
      <c r="J54" s="60" t="str">
        <f>IF('Financing inputs'!J54="","",(IF('Financing inputs'!$B54="USD",'Financing inputs'!J54*Loc_USD,0)+IF('Financing inputs'!$B54="Local Currency",'Financing inputs'!J54,0)+IF('Financing inputs'!$B54="Euro",'Financing inputs'!J54*Loc_Euro,0)))</f>
        <v/>
      </c>
      <c r="K54" s="60" t="str">
        <f>IF('Financing inputs'!K54="","",(IF('Financing inputs'!$B54="USD",'Financing inputs'!K54*Loc_USD,0)+IF('Financing inputs'!$B54="Local Currency",'Financing inputs'!K54,0)+IF('Financing inputs'!$B54="Euro",'Financing inputs'!K54*Loc_Euro,0)))</f>
        <v/>
      </c>
      <c r="L54" s="60" t="str">
        <f>IF('Financing inputs'!L54="","",(IF('Financing inputs'!$B54="USD",'Financing inputs'!L54*Loc_USD,0)+IF('Financing inputs'!$B54="Local Currency",'Financing inputs'!L54,0)+IF('Financing inputs'!$B54="Euro",'Financing inputs'!L54*Loc_Euro,0)))</f>
        <v/>
      </c>
      <c r="M54" s="60" t="str">
        <f>IF('Financing inputs'!M54="","",(IF('Financing inputs'!$B54="USD",'Financing inputs'!M54*Loc_USD,0)+IF('Financing inputs'!$B54="Local Currency",'Financing inputs'!M54,0)+IF('Financing inputs'!$B54="Euro",'Financing inputs'!M54*Loc_Euro,0)))</f>
        <v/>
      </c>
      <c r="N54" s="60" t="str">
        <f>IF('Financing inputs'!N54="","",(IF('Financing inputs'!$B54="USD",'Financing inputs'!N54*Loc_USD,0)+IF('Financing inputs'!$B54="Local Currency",'Financing inputs'!N54,0)+IF('Financing inputs'!$B54="Euro",'Financing inputs'!N54*Loc_Euro,0)))</f>
        <v/>
      </c>
      <c r="O54" s="60">
        <f t="shared" si="21"/>
        <v>0</v>
      </c>
      <c r="P54" s="120" t="str">
        <f t="shared" si="20"/>
        <v>Service Delivery</v>
      </c>
      <c r="R54" s="69" t="e">
        <f t="shared" si="22"/>
        <v>#DIV/0!</v>
      </c>
    </row>
    <row r="55" spans="1:18" x14ac:dyDescent="0.25">
      <c r="A55" s="64" t="str">
        <f>'Financing inputs'!A55</f>
        <v>DfID funding allocated</v>
      </c>
      <c r="B55" s="63"/>
      <c r="C55" s="60" t="str">
        <f>IF('Financing inputs'!C55="","",(IF('Financing inputs'!$B55="USD",'Financing inputs'!C55*Loc_USD,0)+IF('Financing inputs'!$B55="Local Currency",'Financing inputs'!C55,0)+IF('Financing inputs'!$B55="Euro",'Financing inputs'!C55*Loc_Euro,0)))</f>
        <v/>
      </c>
      <c r="D55" s="60" t="str">
        <f>IF('Financing inputs'!D55="","",(IF('Financing inputs'!$B55="USD",'Financing inputs'!D55*Loc_USD,0)+IF('Financing inputs'!$B55="Local Currency",'Financing inputs'!D55,0)+IF('Financing inputs'!$B55="Euro",'Financing inputs'!D55*Loc_Euro,0)))</f>
        <v/>
      </c>
      <c r="E55" s="60" t="str">
        <f>IF('Financing inputs'!E55="","",(IF('Financing inputs'!$B55="USD",'Financing inputs'!E55*Loc_USD,0)+IF('Financing inputs'!$B55="Local Currency",'Financing inputs'!E55,0)+IF('Financing inputs'!$B55="Euro",'Financing inputs'!E55*Loc_Euro,0)))</f>
        <v/>
      </c>
      <c r="F55" s="60" t="str">
        <f>IF('Financing inputs'!F55="","",(IF('Financing inputs'!$B55="USD",'Financing inputs'!F55*Loc_USD,0)+IF('Financing inputs'!$B55="Local Currency",'Financing inputs'!F55,0)+IF('Financing inputs'!$B55="Euro",'Financing inputs'!F55*Loc_Euro,0)))</f>
        <v/>
      </c>
      <c r="G55" s="60" t="str">
        <f>IF('Financing inputs'!G55="","",(IF('Financing inputs'!$B55="USD",'Financing inputs'!G55*Loc_USD,0)+IF('Financing inputs'!$B55="Local Currency",'Financing inputs'!G55,0)+IF('Financing inputs'!$B55="Euro",'Financing inputs'!G55*Loc_Euro,0)))</f>
        <v/>
      </c>
      <c r="H55" s="60" t="str">
        <f>IF('Financing inputs'!H55="","",(IF('Financing inputs'!$B55="USD",'Financing inputs'!H55*Loc_USD,0)+IF('Financing inputs'!$B55="Local Currency",'Financing inputs'!H55,0)+IF('Financing inputs'!$B55="Euro",'Financing inputs'!H55*Loc_Euro,0)))</f>
        <v/>
      </c>
      <c r="I55" s="60" t="str">
        <f>IF('Financing inputs'!I55="","",(IF('Financing inputs'!$B55="USD",'Financing inputs'!I55*Loc_USD,0)+IF('Financing inputs'!$B55="Local Currency",'Financing inputs'!I55,0)+IF('Financing inputs'!$B55="Euro",'Financing inputs'!I55*Loc_Euro,0)))</f>
        <v/>
      </c>
      <c r="J55" s="60" t="str">
        <f>IF('Financing inputs'!J55="","",(IF('Financing inputs'!$B55="USD",'Financing inputs'!J55*Loc_USD,0)+IF('Financing inputs'!$B55="Local Currency",'Financing inputs'!J55,0)+IF('Financing inputs'!$B55="Euro",'Financing inputs'!J55*Loc_Euro,0)))</f>
        <v/>
      </c>
      <c r="K55" s="60" t="str">
        <f>IF('Financing inputs'!K55="","",(IF('Financing inputs'!$B55="USD",'Financing inputs'!K55*Loc_USD,0)+IF('Financing inputs'!$B55="Local Currency",'Financing inputs'!K55,0)+IF('Financing inputs'!$B55="Euro",'Financing inputs'!K55*Loc_Euro,0)))</f>
        <v/>
      </c>
      <c r="L55" s="60" t="str">
        <f>IF('Financing inputs'!L55="","",(IF('Financing inputs'!$B55="USD",'Financing inputs'!L55*Loc_USD,0)+IF('Financing inputs'!$B55="Local Currency",'Financing inputs'!L55,0)+IF('Financing inputs'!$B55="Euro",'Financing inputs'!L55*Loc_Euro,0)))</f>
        <v/>
      </c>
      <c r="M55" s="60" t="str">
        <f>IF('Financing inputs'!M55="","",(IF('Financing inputs'!$B55="USD",'Financing inputs'!M55*Loc_USD,0)+IF('Financing inputs'!$B55="Local Currency",'Financing inputs'!M55,0)+IF('Financing inputs'!$B55="Euro",'Financing inputs'!M55*Loc_Euro,0)))</f>
        <v/>
      </c>
      <c r="N55" s="60" t="str">
        <f>IF('Financing inputs'!N55="","",(IF('Financing inputs'!$B55="USD",'Financing inputs'!N55*Loc_USD,0)+IF('Financing inputs'!$B55="Local Currency",'Financing inputs'!N55,0)+IF('Financing inputs'!$B55="Euro",'Financing inputs'!N55*Loc_Euro,0)))</f>
        <v/>
      </c>
      <c r="O55" s="60">
        <f t="shared" si="21"/>
        <v>0</v>
      </c>
      <c r="P55" s="120" t="str">
        <f t="shared" si="20"/>
        <v>Service Delivery</v>
      </c>
      <c r="R55" s="69" t="e">
        <f t="shared" si="22"/>
        <v>#DIV/0!</v>
      </c>
    </row>
    <row r="56" spans="1:18" x14ac:dyDescent="0.25">
      <c r="A56" s="64" t="str">
        <f>'Financing inputs'!A56</f>
        <v>EU funding allocated</v>
      </c>
      <c r="B56" s="63"/>
      <c r="C56" s="60" t="str">
        <f>IF('Financing inputs'!C56="","",(IF('Financing inputs'!$B56="USD",'Financing inputs'!C56*Loc_USD,0)+IF('Financing inputs'!$B56="Local Currency",'Financing inputs'!C56,0)+IF('Financing inputs'!$B56="Euro",'Financing inputs'!C56*Loc_Euro,0)))</f>
        <v/>
      </c>
      <c r="D56" s="60" t="str">
        <f>IF('Financing inputs'!D56="","",(IF('Financing inputs'!$B56="USD",'Financing inputs'!D56*Loc_USD,0)+IF('Financing inputs'!$B56="Local Currency",'Financing inputs'!D56,0)+IF('Financing inputs'!$B56="Euro",'Financing inputs'!D56*Loc_Euro,0)))</f>
        <v/>
      </c>
      <c r="E56" s="60" t="str">
        <f>IF('Financing inputs'!E56="","",(IF('Financing inputs'!$B56="USD",'Financing inputs'!E56*Loc_USD,0)+IF('Financing inputs'!$B56="Local Currency",'Financing inputs'!E56,0)+IF('Financing inputs'!$B56="Euro",'Financing inputs'!E56*Loc_Euro,0)))</f>
        <v/>
      </c>
      <c r="F56" s="60" t="str">
        <f>IF('Financing inputs'!F56="","",(IF('Financing inputs'!$B56="USD",'Financing inputs'!F56*Loc_USD,0)+IF('Financing inputs'!$B56="Local Currency",'Financing inputs'!F56,0)+IF('Financing inputs'!$B56="Euro",'Financing inputs'!F56*Loc_Euro,0)))</f>
        <v/>
      </c>
      <c r="G56" s="60" t="str">
        <f>IF('Financing inputs'!G56="","",(IF('Financing inputs'!$B56="USD",'Financing inputs'!G56*Loc_USD,0)+IF('Financing inputs'!$B56="Local Currency",'Financing inputs'!G56,0)+IF('Financing inputs'!$B56="Euro",'Financing inputs'!G56*Loc_Euro,0)))</f>
        <v/>
      </c>
      <c r="H56" s="60" t="str">
        <f>IF('Financing inputs'!H56="","",(IF('Financing inputs'!$B56="USD",'Financing inputs'!H56*Loc_USD,0)+IF('Financing inputs'!$B56="Local Currency",'Financing inputs'!H56,0)+IF('Financing inputs'!$B56="Euro",'Financing inputs'!H56*Loc_Euro,0)))</f>
        <v/>
      </c>
      <c r="I56" s="60" t="str">
        <f>IF('Financing inputs'!I56="","",(IF('Financing inputs'!$B56="USD",'Financing inputs'!I56*Loc_USD,0)+IF('Financing inputs'!$B56="Local Currency",'Financing inputs'!I56,0)+IF('Financing inputs'!$B56="Euro",'Financing inputs'!I56*Loc_Euro,0)))</f>
        <v/>
      </c>
      <c r="J56" s="60" t="str">
        <f>IF('Financing inputs'!J56="","",(IF('Financing inputs'!$B56="USD",'Financing inputs'!J56*Loc_USD,0)+IF('Financing inputs'!$B56="Local Currency",'Financing inputs'!J56,0)+IF('Financing inputs'!$B56="Euro",'Financing inputs'!J56*Loc_Euro,0)))</f>
        <v/>
      </c>
      <c r="K56" s="60" t="str">
        <f>IF('Financing inputs'!K56="","",(IF('Financing inputs'!$B56="USD",'Financing inputs'!K56*Loc_USD,0)+IF('Financing inputs'!$B56="Local Currency",'Financing inputs'!K56,0)+IF('Financing inputs'!$B56="Euro",'Financing inputs'!K56*Loc_Euro,0)))</f>
        <v/>
      </c>
      <c r="L56" s="60" t="str">
        <f>IF('Financing inputs'!L56="","",(IF('Financing inputs'!$B56="USD",'Financing inputs'!L56*Loc_USD,0)+IF('Financing inputs'!$B56="Local Currency",'Financing inputs'!L56,0)+IF('Financing inputs'!$B56="Euro",'Financing inputs'!L56*Loc_Euro,0)))</f>
        <v/>
      </c>
      <c r="M56" s="60" t="str">
        <f>IF('Financing inputs'!M56="","",(IF('Financing inputs'!$B56="USD",'Financing inputs'!M56*Loc_USD,0)+IF('Financing inputs'!$B56="Local Currency",'Financing inputs'!M56,0)+IF('Financing inputs'!$B56="Euro",'Financing inputs'!M56*Loc_Euro,0)))</f>
        <v/>
      </c>
      <c r="N56" s="60" t="str">
        <f>IF('Financing inputs'!N56="","",(IF('Financing inputs'!$B56="USD",'Financing inputs'!N56*Loc_USD,0)+IF('Financing inputs'!$B56="Local Currency",'Financing inputs'!N56,0)+IF('Financing inputs'!$B56="Euro",'Financing inputs'!N56*Loc_Euro,0)))</f>
        <v/>
      </c>
      <c r="O56" s="60">
        <f t="shared" si="21"/>
        <v>0</v>
      </c>
      <c r="P56" s="120" t="str">
        <f t="shared" si="20"/>
        <v>Service Delivery</v>
      </c>
      <c r="R56" s="69" t="e">
        <f t="shared" si="22"/>
        <v>#DIV/0!</v>
      </c>
    </row>
    <row r="57" spans="1:18" x14ac:dyDescent="0.25">
      <c r="A57" s="64" t="str">
        <f>'Financing inputs'!A57</f>
        <v>CIDA funding allocated</v>
      </c>
      <c r="B57" s="63"/>
      <c r="C57" s="60" t="str">
        <f>IF('Financing inputs'!C57="","",(IF('Financing inputs'!$B57="USD",'Financing inputs'!C57*Loc_USD,0)+IF('Financing inputs'!$B57="Local Currency",'Financing inputs'!C57,0)+IF('Financing inputs'!$B57="Euro",'Financing inputs'!C57*Loc_Euro,0)))</f>
        <v/>
      </c>
      <c r="D57" s="60" t="str">
        <f>IF('Financing inputs'!D57="","",(IF('Financing inputs'!$B57="USD",'Financing inputs'!D57*Loc_USD,0)+IF('Financing inputs'!$B57="Local Currency",'Financing inputs'!D57,0)+IF('Financing inputs'!$B57="Euro",'Financing inputs'!D57*Loc_Euro,0)))</f>
        <v/>
      </c>
      <c r="E57" s="60" t="str">
        <f>IF('Financing inputs'!E57="","",(IF('Financing inputs'!$B57="USD",'Financing inputs'!E57*Loc_USD,0)+IF('Financing inputs'!$B57="Local Currency",'Financing inputs'!E57,0)+IF('Financing inputs'!$B57="Euro",'Financing inputs'!E57*Loc_Euro,0)))</f>
        <v/>
      </c>
      <c r="F57" s="60" t="str">
        <f>IF('Financing inputs'!F57="","",(IF('Financing inputs'!$B57="USD",'Financing inputs'!F57*Loc_USD,0)+IF('Financing inputs'!$B57="Local Currency",'Financing inputs'!F57,0)+IF('Financing inputs'!$B57="Euro",'Financing inputs'!F57*Loc_Euro,0)))</f>
        <v/>
      </c>
      <c r="G57" s="60" t="str">
        <f>IF('Financing inputs'!G57="","",(IF('Financing inputs'!$B57="USD",'Financing inputs'!G57*Loc_USD,0)+IF('Financing inputs'!$B57="Local Currency",'Financing inputs'!G57,0)+IF('Financing inputs'!$B57="Euro",'Financing inputs'!G57*Loc_Euro,0)))</f>
        <v/>
      </c>
      <c r="H57" s="60" t="str">
        <f>IF('Financing inputs'!H57="","",(IF('Financing inputs'!$B57="USD",'Financing inputs'!H57*Loc_USD,0)+IF('Financing inputs'!$B57="Local Currency",'Financing inputs'!H57,0)+IF('Financing inputs'!$B57="Euro",'Financing inputs'!H57*Loc_Euro,0)))</f>
        <v/>
      </c>
      <c r="I57" s="60" t="str">
        <f>IF('Financing inputs'!I57="","",(IF('Financing inputs'!$B57="USD",'Financing inputs'!I57*Loc_USD,0)+IF('Financing inputs'!$B57="Local Currency",'Financing inputs'!I57,0)+IF('Financing inputs'!$B57="Euro",'Financing inputs'!I57*Loc_Euro,0)))</f>
        <v/>
      </c>
      <c r="J57" s="60" t="str">
        <f>IF('Financing inputs'!J57="","",(IF('Financing inputs'!$B57="USD",'Financing inputs'!J57*Loc_USD,0)+IF('Financing inputs'!$B57="Local Currency",'Financing inputs'!J57,0)+IF('Financing inputs'!$B57="Euro",'Financing inputs'!J57*Loc_Euro,0)))</f>
        <v/>
      </c>
      <c r="K57" s="60" t="str">
        <f>IF('Financing inputs'!K57="","",(IF('Financing inputs'!$B57="USD",'Financing inputs'!K57*Loc_USD,0)+IF('Financing inputs'!$B57="Local Currency",'Financing inputs'!K57,0)+IF('Financing inputs'!$B57="Euro",'Financing inputs'!K57*Loc_Euro,0)))</f>
        <v/>
      </c>
      <c r="L57" s="60" t="str">
        <f>IF('Financing inputs'!L57="","",(IF('Financing inputs'!$B57="USD",'Financing inputs'!L57*Loc_USD,0)+IF('Financing inputs'!$B57="Local Currency",'Financing inputs'!L57,0)+IF('Financing inputs'!$B57="Euro",'Financing inputs'!L57*Loc_Euro,0)))</f>
        <v/>
      </c>
      <c r="M57" s="60" t="str">
        <f>IF('Financing inputs'!M57="","",(IF('Financing inputs'!$B57="USD",'Financing inputs'!M57*Loc_USD,0)+IF('Financing inputs'!$B57="Local Currency",'Financing inputs'!M57,0)+IF('Financing inputs'!$B57="Euro",'Financing inputs'!M57*Loc_Euro,0)))</f>
        <v/>
      </c>
      <c r="N57" s="60" t="str">
        <f>IF('Financing inputs'!N57="","",(IF('Financing inputs'!$B57="USD",'Financing inputs'!N57*Loc_USD,0)+IF('Financing inputs'!$B57="Local Currency",'Financing inputs'!N57,0)+IF('Financing inputs'!$B57="Euro",'Financing inputs'!N57*Loc_Euro,0)))</f>
        <v/>
      </c>
      <c r="O57" s="60">
        <f t="shared" si="21"/>
        <v>0</v>
      </c>
      <c r="P57" s="120" t="str">
        <f t="shared" si="20"/>
        <v>Service Delivery</v>
      </c>
      <c r="R57" s="69" t="e">
        <f t="shared" si="22"/>
        <v>#DIV/0!</v>
      </c>
    </row>
    <row r="58" spans="1:18" x14ac:dyDescent="0.25">
      <c r="A58" s="64" t="str">
        <f>'Financing inputs'!A58</f>
        <v>PSI funding allocated</v>
      </c>
      <c r="B58" s="63"/>
      <c r="C58" s="60" t="str">
        <f>IF('Financing inputs'!C58="","",(IF('Financing inputs'!$B58="USD",'Financing inputs'!C58*Loc_USD,0)+IF('Financing inputs'!$B58="Local Currency",'Financing inputs'!C58,0)+IF('Financing inputs'!$B58="Euro",'Financing inputs'!C58*Loc_Euro,0)))</f>
        <v/>
      </c>
      <c r="D58" s="60" t="str">
        <f>IF('Financing inputs'!D58="","",(IF('Financing inputs'!$B58="USD",'Financing inputs'!D58*Loc_USD,0)+IF('Financing inputs'!$B58="Local Currency",'Financing inputs'!D58,0)+IF('Financing inputs'!$B58="Euro",'Financing inputs'!D58*Loc_Euro,0)))</f>
        <v/>
      </c>
      <c r="E58" s="60" t="str">
        <f>IF('Financing inputs'!E58="","",(IF('Financing inputs'!$B58="USD",'Financing inputs'!E58*Loc_USD,0)+IF('Financing inputs'!$B58="Local Currency",'Financing inputs'!E58,0)+IF('Financing inputs'!$B58="Euro",'Financing inputs'!E58*Loc_Euro,0)))</f>
        <v/>
      </c>
      <c r="F58" s="60" t="str">
        <f>IF('Financing inputs'!F58="","",(IF('Financing inputs'!$B58="USD",'Financing inputs'!F58*Loc_USD,0)+IF('Financing inputs'!$B58="Local Currency",'Financing inputs'!F58,0)+IF('Financing inputs'!$B58="Euro",'Financing inputs'!F58*Loc_Euro,0)))</f>
        <v/>
      </c>
      <c r="G58" s="60" t="str">
        <f>IF('Financing inputs'!G58="","",(IF('Financing inputs'!$B58="USD",'Financing inputs'!G58*Loc_USD,0)+IF('Financing inputs'!$B58="Local Currency",'Financing inputs'!G58,0)+IF('Financing inputs'!$B58="Euro",'Financing inputs'!G58*Loc_Euro,0)))</f>
        <v/>
      </c>
      <c r="H58" s="60" t="str">
        <f>IF('Financing inputs'!H58="","",(IF('Financing inputs'!$B58="USD",'Financing inputs'!H58*Loc_USD,0)+IF('Financing inputs'!$B58="Local Currency",'Financing inputs'!H58,0)+IF('Financing inputs'!$B58="Euro",'Financing inputs'!H58*Loc_Euro,0)))</f>
        <v/>
      </c>
      <c r="I58" s="60" t="str">
        <f>IF('Financing inputs'!I58="","",(IF('Financing inputs'!$B58="USD",'Financing inputs'!I58*Loc_USD,0)+IF('Financing inputs'!$B58="Local Currency",'Financing inputs'!I58,0)+IF('Financing inputs'!$B58="Euro",'Financing inputs'!I58*Loc_Euro,0)))</f>
        <v/>
      </c>
      <c r="J58" s="60" t="str">
        <f>IF('Financing inputs'!J58="","",(IF('Financing inputs'!$B58="USD",'Financing inputs'!J58*Loc_USD,0)+IF('Financing inputs'!$B58="Local Currency",'Financing inputs'!J58,0)+IF('Financing inputs'!$B58="Euro",'Financing inputs'!J58*Loc_Euro,0)))</f>
        <v/>
      </c>
      <c r="K58" s="60" t="str">
        <f>IF('Financing inputs'!K58="","",(IF('Financing inputs'!$B58="USD",'Financing inputs'!K58*Loc_USD,0)+IF('Financing inputs'!$B58="Local Currency",'Financing inputs'!K58,0)+IF('Financing inputs'!$B58="Euro",'Financing inputs'!K58*Loc_Euro,0)))</f>
        <v/>
      </c>
      <c r="L58" s="60" t="str">
        <f>IF('Financing inputs'!L58="","",(IF('Financing inputs'!$B58="USD",'Financing inputs'!L58*Loc_USD,0)+IF('Financing inputs'!$B58="Local Currency",'Financing inputs'!L58,0)+IF('Financing inputs'!$B58="Euro",'Financing inputs'!L58*Loc_Euro,0)))</f>
        <v/>
      </c>
      <c r="M58" s="60" t="str">
        <f>IF('Financing inputs'!M58="","",(IF('Financing inputs'!$B58="USD",'Financing inputs'!M58*Loc_USD,0)+IF('Financing inputs'!$B58="Local Currency",'Financing inputs'!M58,0)+IF('Financing inputs'!$B58="Euro",'Financing inputs'!M58*Loc_Euro,0)))</f>
        <v/>
      </c>
      <c r="N58" s="60" t="str">
        <f>IF('Financing inputs'!N58="","",(IF('Financing inputs'!$B58="USD",'Financing inputs'!N58*Loc_USD,0)+IF('Financing inputs'!$B58="Local Currency",'Financing inputs'!N58,0)+IF('Financing inputs'!$B58="Euro",'Financing inputs'!N58*Loc_Euro,0)))</f>
        <v/>
      </c>
      <c r="O58" s="60">
        <f t="shared" si="21"/>
        <v>0</v>
      </c>
      <c r="P58" s="120" t="str">
        <f t="shared" si="20"/>
        <v>Service Delivery</v>
      </c>
      <c r="R58" s="69" t="e">
        <f t="shared" si="22"/>
        <v>#DIV/0!</v>
      </c>
    </row>
    <row r="59" spans="1:18" x14ac:dyDescent="0.25">
      <c r="A59" s="64" t="str">
        <f>'Financing inputs'!A59</f>
        <v>DKT funding allocated</v>
      </c>
      <c r="B59" s="63"/>
      <c r="C59" s="60" t="str">
        <f>IF('Financing inputs'!C59="","",(IF('Financing inputs'!$B59="USD",'Financing inputs'!C59*Loc_USD,0)+IF('Financing inputs'!$B59="Local Currency",'Financing inputs'!C59,0)+IF('Financing inputs'!$B59="Euro",'Financing inputs'!C59*Loc_Euro,0)))</f>
        <v/>
      </c>
      <c r="D59" s="60" t="str">
        <f>IF('Financing inputs'!D59="","",(IF('Financing inputs'!$B59="USD",'Financing inputs'!D59*Loc_USD,0)+IF('Financing inputs'!$B59="Local Currency",'Financing inputs'!D59,0)+IF('Financing inputs'!$B59="Euro",'Financing inputs'!D59*Loc_Euro,0)))</f>
        <v/>
      </c>
      <c r="E59" s="60" t="str">
        <f>IF('Financing inputs'!E59="","",(IF('Financing inputs'!$B59="USD",'Financing inputs'!E59*Loc_USD,0)+IF('Financing inputs'!$B59="Local Currency",'Financing inputs'!E59,0)+IF('Financing inputs'!$B59="Euro",'Financing inputs'!E59*Loc_Euro,0)))</f>
        <v/>
      </c>
      <c r="F59" s="60" t="str">
        <f>IF('Financing inputs'!F59="","",(IF('Financing inputs'!$B59="USD",'Financing inputs'!F59*Loc_USD,0)+IF('Financing inputs'!$B59="Local Currency",'Financing inputs'!F59,0)+IF('Financing inputs'!$B59="Euro",'Financing inputs'!F59*Loc_Euro,0)))</f>
        <v/>
      </c>
      <c r="G59" s="60" t="str">
        <f>IF('Financing inputs'!G59="","",(IF('Financing inputs'!$B59="USD",'Financing inputs'!G59*Loc_USD,0)+IF('Financing inputs'!$B59="Local Currency",'Financing inputs'!G59,0)+IF('Financing inputs'!$B59="Euro",'Financing inputs'!G59*Loc_Euro,0)))</f>
        <v/>
      </c>
      <c r="H59" s="60" t="str">
        <f>IF('Financing inputs'!H59="","",(IF('Financing inputs'!$B59="USD",'Financing inputs'!H59*Loc_USD,0)+IF('Financing inputs'!$B59="Local Currency",'Financing inputs'!H59,0)+IF('Financing inputs'!$B59="Euro",'Financing inputs'!H59*Loc_Euro,0)))</f>
        <v/>
      </c>
      <c r="I59" s="60" t="str">
        <f>IF('Financing inputs'!I59="","",(IF('Financing inputs'!$B59="USD",'Financing inputs'!I59*Loc_USD,0)+IF('Financing inputs'!$B59="Local Currency",'Financing inputs'!I59,0)+IF('Financing inputs'!$B59="Euro",'Financing inputs'!I59*Loc_Euro,0)))</f>
        <v/>
      </c>
      <c r="J59" s="60" t="str">
        <f>IF('Financing inputs'!J59="","",(IF('Financing inputs'!$B59="USD",'Financing inputs'!J59*Loc_USD,0)+IF('Financing inputs'!$B59="Local Currency",'Financing inputs'!J59,0)+IF('Financing inputs'!$B59="Euro",'Financing inputs'!J59*Loc_Euro,0)))</f>
        <v/>
      </c>
      <c r="K59" s="60" t="str">
        <f>IF('Financing inputs'!K59="","",(IF('Financing inputs'!$B59="USD",'Financing inputs'!K59*Loc_USD,0)+IF('Financing inputs'!$B59="Local Currency",'Financing inputs'!K59,0)+IF('Financing inputs'!$B59="Euro",'Financing inputs'!K59*Loc_Euro,0)))</f>
        <v/>
      </c>
      <c r="L59" s="60" t="str">
        <f>IF('Financing inputs'!L59="","",(IF('Financing inputs'!$B59="USD",'Financing inputs'!L59*Loc_USD,0)+IF('Financing inputs'!$B59="Local Currency",'Financing inputs'!L59,0)+IF('Financing inputs'!$B59="Euro",'Financing inputs'!L59*Loc_Euro,0)))</f>
        <v/>
      </c>
      <c r="M59" s="60" t="str">
        <f>IF('Financing inputs'!M59="","",(IF('Financing inputs'!$B59="USD",'Financing inputs'!M59*Loc_USD,0)+IF('Financing inputs'!$B59="Local Currency",'Financing inputs'!M59,0)+IF('Financing inputs'!$B59="Euro",'Financing inputs'!M59*Loc_Euro,0)))</f>
        <v/>
      </c>
      <c r="N59" s="60" t="str">
        <f>IF('Financing inputs'!N59="","",(IF('Financing inputs'!$B59="USD",'Financing inputs'!N59*Loc_USD,0)+IF('Financing inputs'!$B59="Local Currency",'Financing inputs'!N59,0)+IF('Financing inputs'!$B59="Euro",'Financing inputs'!N59*Loc_Euro,0)))</f>
        <v/>
      </c>
      <c r="O59" s="60">
        <f t="shared" si="21"/>
        <v>0</v>
      </c>
      <c r="P59" s="120" t="str">
        <f t="shared" si="20"/>
        <v>Service Delivery</v>
      </c>
      <c r="R59" s="69" t="e">
        <f t="shared" si="22"/>
        <v>#DIV/0!</v>
      </c>
    </row>
    <row r="60" spans="1:18" x14ac:dyDescent="0.25">
      <c r="A60" s="64" t="str">
        <f>'Financing inputs'!A60</f>
        <v>MSI funding allocated</v>
      </c>
      <c r="B60" s="63"/>
      <c r="C60" s="60" t="str">
        <f>IF('Financing inputs'!C60="","",(IF('Financing inputs'!$B60="USD",'Financing inputs'!C60*Loc_USD,0)+IF('Financing inputs'!$B60="Local Currency",'Financing inputs'!C60,0)+IF('Financing inputs'!$B60="Euro",'Financing inputs'!C60*Loc_Euro,0)))</f>
        <v/>
      </c>
      <c r="D60" s="60" t="str">
        <f>IF('Financing inputs'!D60="","",(IF('Financing inputs'!$B60="USD",'Financing inputs'!D60*Loc_USD,0)+IF('Financing inputs'!$B60="Local Currency",'Financing inputs'!D60,0)+IF('Financing inputs'!$B60="Euro",'Financing inputs'!D60*Loc_Euro,0)))</f>
        <v/>
      </c>
      <c r="E60" s="60" t="str">
        <f>IF('Financing inputs'!E60="","",(IF('Financing inputs'!$B60="USD",'Financing inputs'!E60*Loc_USD,0)+IF('Financing inputs'!$B60="Local Currency",'Financing inputs'!E60,0)+IF('Financing inputs'!$B60="Euro",'Financing inputs'!E60*Loc_Euro,0)))</f>
        <v/>
      </c>
      <c r="F60" s="60" t="str">
        <f>IF('Financing inputs'!F60="","",(IF('Financing inputs'!$B60="USD",'Financing inputs'!F60*Loc_USD,0)+IF('Financing inputs'!$B60="Local Currency",'Financing inputs'!F60,0)+IF('Financing inputs'!$B60="Euro",'Financing inputs'!F60*Loc_Euro,0)))</f>
        <v/>
      </c>
      <c r="G60" s="60" t="str">
        <f>IF('Financing inputs'!G60="","",(IF('Financing inputs'!$B60="USD",'Financing inputs'!G60*Loc_USD,0)+IF('Financing inputs'!$B60="Local Currency",'Financing inputs'!G60,0)+IF('Financing inputs'!$B60="Euro",'Financing inputs'!G60*Loc_Euro,0)))</f>
        <v/>
      </c>
      <c r="H60" s="60" t="str">
        <f>IF('Financing inputs'!H60="","",(IF('Financing inputs'!$B60="USD",'Financing inputs'!H60*Loc_USD,0)+IF('Financing inputs'!$B60="Local Currency",'Financing inputs'!H60,0)+IF('Financing inputs'!$B60="Euro",'Financing inputs'!H60*Loc_Euro,0)))</f>
        <v/>
      </c>
      <c r="I60" s="60" t="str">
        <f>IF('Financing inputs'!I60="","",(IF('Financing inputs'!$B60="USD",'Financing inputs'!I60*Loc_USD,0)+IF('Financing inputs'!$B60="Local Currency",'Financing inputs'!I60,0)+IF('Financing inputs'!$B60="Euro",'Financing inputs'!I60*Loc_Euro,0)))</f>
        <v/>
      </c>
      <c r="J60" s="60" t="str">
        <f>IF('Financing inputs'!J60="","",(IF('Financing inputs'!$B60="USD",'Financing inputs'!J60*Loc_USD,0)+IF('Financing inputs'!$B60="Local Currency",'Financing inputs'!J60,0)+IF('Financing inputs'!$B60="Euro",'Financing inputs'!J60*Loc_Euro,0)))</f>
        <v/>
      </c>
      <c r="K60" s="60" t="str">
        <f>IF('Financing inputs'!K60="","",(IF('Financing inputs'!$B60="USD",'Financing inputs'!K60*Loc_USD,0)+IF('Financing inputs'!$B60="Local Currency",'Financing inputs'!K60,0)+IF('Financing inputs'!$B60="Euro",'Financing inputs'!K60*Loc_Euro,0)))</f>
        <v/>
      </c>
      <c r="L60" s="60" t="str">
        <f>IF('Financing inputs'!L60="","",(IF('Financing inputs'!$B60="USD",'Financing inputs'!L60*Loc_USD,0)+IF('Financing inputs'!$B60="Local Currency",'Financing inputs'!L60,0)+IF('Financing inputs'!$B60="Euro",'Financing inputs'!L60*Loc_Euro,0)))</f>
        <v/>
      </c>
      <c r="M60" s="60" t="str">
        <f>IF('Financing inputs'!M60="","",(IF('Financing inputs'!$B60="USD",'Financing inputs'!M60*Loc_USD,0)+IF('Financing inputs'!$B60="Local Currency",'Financing inputs'!M60,0)+IF('Financing inputs'!$B60="Euro",'Financing inputs'!M60*Loc_Euro,0)))</f>
        <v/>
      </c>
      <c r="N60" s="60" t="str">
        <f>IF('Financing inputs'!N60="","",(IF('Financing inputs'!$B60="USD",'Financing inputs'!N60*Loc_USD,0)+IF('Financing inputs'!$B60="Local Currency",'Financing inputs'!N60,0)+IF('Financing inputs'!$B60="Euro",'Financing inputs'!N60*Loc_Euro,0)))</f>
        <v/>
      </c>
      <c r="O60" s="60">
        <f t="shared" si="21"/>
        <v>0</v>
      </c>
      <c r="P60" s="120" t="str">
        <f t="shared" si="20"/>
        <v>Service Delivery</v>
      </c>
      <c r="R60" s="69" t="e">
        <f t="shared" si="22"/>
        <v>#DIV/0!</v>
      </c>
    </row>
    <row r="61" spans="1:18" x14ac:dyDescent="0.25">
      <c r="A61" s="64" t="str">
        <f>'Financing inputs'!A61</f>
        <v>Gates funding allocated</v>
      </c>
      <c r="B61" s="63"/>
      <c r="C61" s="60" t="str">
        <f>IF('Financing inputs'!C61="","",(IF('Financing inputs'!$B61="USD",'Financing inputs'!C61*Loc_USD,0)+IF('Financing inputs'!$B61="Local Currency",'Financing inputs'!C61,0)+IF('Financing inputs'!$B61="Euro",'Financing inputs'!C61*Loc_Euro,0)))</f>
        <v/>
      </c>
      <c r="D61" s="60" t="str">
        <f>IF('Financing inputs'!D61="","",(IF('Financing inputs'!$B61="USD",'Financing inputs'!D61*Loc_USD,0)+IF('Financing inputs'!$B61="Local Currency",'Financing inputs'!D61,0)+IF('Financing inputs'!$B61="Euro",'Financing inputs'!D61*Loc_Euro,0)))</f>
        <v/>
      </c>
      <c r="E61" s="60" t="str">
        <f>IF('Financing inputs'!E61="","",(IF('Financing inputs'!$B61="USD",'Financing inputs'!E61*Loc_USD,0)+IF('Financing inputs'!$B61="Local Currency",'Financing inputs'!E61,0)+IF('Financing inputs'!$B61="Euro",'Financing inputs'!E61*Loc_Euro,0)))</f>
        <v/>
      </c>
      <c r="F61" s="60" t="str">
        <f>IF('Financing inputs'!F61="","",(IF('Financing inputs'!$B61="USD",'Financing inputs'!F61*Loc_USD,0)+IF('Financing inputs'!$B61="Local Currency",'Financing inputs'!F61,0)+IF('Financing inputs'!$B61="Euro",'Financing inputs'!F61*Loc_Euro,0)))</f>
        <v/>
      </c>
      <c r="G61" s="60" t="str">
        <f>IF('Financing inputs'!G61="","",(IF('Financing inputs'!$B61="USD",'Financing inputs'!G61*Loc_USD,0)+IF('Financing inputs'!$B61="Local Currency",'Financing inputs'!G61,0)+IF('Financing inputs'!$B61="Euro",'Financing inputs'!G61*Loc_Euro,0)))</f>
        <v/>
      </c>
      <c r="H61" s="60" t="str">
        <f>IF('Financing inputs'!H61="","",(IF('Financing inputs'!$B61="USD",'Financing inputs'!H61*Loc_USD,0)+IF('Financing inputs'!$B61="Local Currency",'Financing inputs'!H61,0)+IF('Financing inputs'!$B61="Euro",'Financing inputs'!H61*Loc_Euro,0)))</f>
        <v/>
      </c>
      <c r="I61" s="60" t="str">
        <f>IF('Financing inputs'!I61="","",(IF('Financing inputs'!$B61="USD",'Financing inputs'!I61*Loc_USD,0)+IF('Financing inputs'!$B61="Local Currency",'Financing inputs'!I61,0)+IF('Financing inputs'!$B61="Euro",'Financing inputs'!I61*Loc_Euro,0)))</f>
        <v/>
      </c>
      <c r="J61" s="60" t="str">
        <f>IF('Financing inputs'!J61="","",(IF('Financing inputs'!$B61="USD",'Financing inputs'!J61*Loc_USD,0)+IF('Financing inputs'!$B61="Local Currency",'Financing inputs'!J61,0)+IF('Financing inputs'!$B61="Euro",'Financing inputs'!J61*Loc_Euro,0)))</f>
        <v/>
      </c>
      <c r="K61" s="60" t="str">
        <f>IF('Financing inputs'!K61="","",(IF('Financing inputs'!$B61="USD",'Financing inputs'!K61*Loc_USD,0)+IF('Financing inputs'!$B61="Local Currency",'Financing inputs'!K61,0)+IF('Financing inputs'!$B61="Euro",'Financing inputs'!K61*Loc_Euro,0)))</f>
        <v/>
      </c>
      <c r="L61" s="60" t="str">
        <f>IF('Financing inputs'!L61="","",(IF('Financing inputs'!$B61="USD",'Financing inputs'!L61*Loc_USD,0)+IF('Financing inputs'!$B61="Local Currency",'Financing inputs'!L61,0)+IF('Financing inputs'!$B61="Euro",'Financing inputs'!L61*Loc_Euro,0)))</f>
        <v/>
      </c>
      <c r="M61" s="60" t="str">
        <f>IF('Financing inputs'!M61="","",(IF('Financing inputs'!$B61="USD",'Financing inputs'!M61*Loc_USD,0)+IF('Financing inputs'!$B61="Local Currency",'Financing inputs'!M61,0)+IF('Financing inputs'!$B61="Euro",'Financing inputs'!M61*Loc_Euro,0)))</f>
        <v/>
      </c>
      <c r="N61" s="60" t="str">
        <f>IF('Financing inputs'!N61="","",(IF('Financing inputs'!$B61="USD",'Financing inputs'!N61*Loc_USD,0)+IF('Financing inputs'!$B61="Local Currency",'Financing inputs'!N61,0)+IF('Financing inputs'!$B61="Euro",'Financing inputs'!N61*Loc_Euro,0)))</f>
        <v/>
      </c>
      <c r="O61" s="60">
        <f t="shared" si="21"/>
        <v>0</v>
      </c>
      <c r="P61" s="120" t="str">
        <f t="shared" si="20"/>
        <v>Service Delivery</v>
      </c>
      <c r="R61" s="69" t="e">
        <f t="shared" si="22"/>
        <v>#DIV/0!</v>
      </c>
    </row>
    <row r="62" spans="1:18" x14ac:dyDescent="0.25">
      <c r="A62" s="64" t="str">
        <f>'Financing inputs'!A62</f>
        <v>Packard funding allocated</v>
      </c>
      <c r="B62" s="63"/>
      <c r="C62" s="60" t="str">
        <f>IF('Financing inputs'!C62="","",(IF('Financing inputs'!$B62="USD",'Financing inputs'!C62*Loc_USD,0)+IF('Financing inputs'!$B62="Local Currency",'Financing inputs'!C62,0)+IF('Financing inputs'!$B62="Euro",'Financing inputs'!C62*Loc_Euro,0)))</f>
        <v/>
      </c>
      <c r="D62" s="60" t="str">
        <f>IF('Financing inputs'!D62="","",(IF('Financing inputs'!$B62="USD",'Financing inputs'!D62*Loc_USD,0)+IF('Financing inputs'!$B62="Local Currency",'Financing inputs'!D62,0)+IF('Financing inputs'!$B62="Euro",'Financing inputs'!D62*Loc_Euro,0)))</f>
        <v/>
      </c>
      <c r="E62" s="60" t="str">
        <f>IF('Financing inputs'!E62="","",(IF('Financing inputs'!$B62="USD",'Financing inputs'!E62*Loc_USD,0)+IF('Financing inputs'!$B62="Local Currency",'Financing inputs'!E62,0)+IF('Financing inputs'!$B62="Euro",'Financing inputs'!E62*Loc_Euro,0)))</f>
        <v/>
      </c>
      <c r="F62" s="60" t="str">
        <f>IF('Financing inputs'!F62="","",(IF('Financing inputs'!$B62="USD",'Financing inputs'!F62*Loc_USD,0)+IF('Financing inputs'!$B62="Local Currency",'Financing inputs'!F62,0)+IF('Financing inputs'!$B62="Euro",'Financing inputs'!F62*Loc_Euro,0)))</f>
        <v/>
      </c>
      <c r="G62" s="60" t="str">
        <f>IF('Financing inputs'!G62="","",(IF('Financing inputs'!$B62="USD",'Financing inputs'!G62*Loc_USD,0)+IF('Financing inputs'!$B62="Local Currency",'Financing inputs'!G62,0)+IF('Financing inputs'!$B62="Euro",'Financing inputs'!G62*Loc_Euro,0)))</f>
        <v/>
      </c>
      <c r="H62" s="60" t="str">
        <f>IF('Financing inputs'!H62="","",(IF('Financing inputs'!$B62="USD",'Financing inputs'!H62*Loc_USD,0)+IF('Financing inputs'!$B62="Local Currency",'Financing inputs'!H62,0)+IF('Financing inputs'!$B62="Euro",'Financing inputs'!H62*Loc_Euro,0)))</f>
        <v/>
      </c>
      <c r="I62" s="60" t="str">
        <f>IF('Financing inputs'!I62="","",(IF('Financing inputs'!$B62="USD",'Financing inputs'!I62*Loc_USD,0)+IF('Financing inputs'!$B62="Local Currency",'Financing inputs'!I62,0)+IF('Financing inputs'!$B62="Euro",'Financing inputs'!I62*Loc_Euro,0)))</f>
        <v/>
      </c>
      <c r="J62" s="60" t="str">
        <f>IF('Financing inputs'!J62="","",(IF('Financing inputs'!$B62="USD",'Financing inputs'!J62*Loc_USD,0)+IF('Financing inputs'!$B62="Local Currency",'Financing inputs'!J62,0)+IF('Financing inputs'!$B62="Euro",'Financing inputs'!J62*Loc_Euro,0)))</f>
        <v/>
      </c>
      <c r="K62" s="60" t="str">
        <f>IF('Financing inputs'!K62="","",(IF('Financing inputs'!$B62="USD",'Financing inputs'!K62*Loc_USD,0)+IF('Financing inputs'!$B62="Local Currency",'Financing inputs'!K62,0)+IF('Financing inputs'!$B62="Euro",'Financing inputs'!K62*Loc_Euro,0)))</f>
        <v/>
      </c>
      <c r="L62" s="60" t="str">
        <f>IF('Financing inputs'!L62="","",(IF('Financing inputs'!$B62="USD",'Financing inputs'!L62*Loc_USD,0)+IF('Financing inputs'!$B62="Local Currency",'Financing inputs'!L62,0)+IF('Financing inputs'!$B62="Euro",'Financing inputs'!L62*Loc_Euro,0)))</f>
        <v/>
      </c>
      <c r="M62" s="60" t="str">
        <f>IF('Financing inputs'!M62="","",(IF('Financing inputs'!$B62="USD",'Financing inputs'!M62*Loc_USD,0)+IF('Financing inputs'!$B62="Local Currency",'Financing inputs'!M62,0)+IF('Financing inputs'!$B62="Euro",'Financing inputs'!M62*Loc_Euro,0)))</f>
        <v/>
      </c>
      <c r="N62" s="60" t="str">
        <f>IF('Financing inputs'!N62="","",(IF('Financing inputs'!$B62="USD",'Financing inputs'!N62*Loc_USD,0)+IF('Financing inputs'!$B62="Local Currency",'Financing inputs'!N62,0)+IF('Financing inputs'!$B62="Euro",'Financing inputs'!N62*Loc_Euro,0)))</f>
        <v/>
      </c>
      <c r="O62" s="60">
        <f t="shared" si="21"/>
        <v>0</v>
      </c>
      <c r="P62" s="120" t="str">
        <f t="shared" si="20"/>
        <v>Service Delivery</v>
      </c>
      <c r="R62" s="69" t="e">
        <f t="shared" si="22"/>
        <v>#DIV/0!</v>
      </c>
    </row>
    <row r="63" spans="1:18" x14ac:dyDescent="0.25">
      <c r="A63" s="64" t="str">
        <f>'Financing inputs'!A63</f>
        <v>PAA</v>
      </c>
      <c r="B63" s="63"/>
      <c r="C63" s="60" t="str">
        <f>IF('Financing inputs'!C63="","",(IF('Financing inputs'!$B63="USD",'Financing inputs'!C63*Loc_USD,0)+IF('Financing inputs'!$B63="Local Currency",'Financing inputs'!C63,0)+IF('Financing inputs'!$B63="Euro",'Financing inputs'!C63*Loc_Euro,0)))</f>
        <v/>
      </c>
      <c r="D63" s="60" t="str">
        <f>IF('Financing inputs'!D63="","",(IF('Financing inputs'!$B63="USD",'Financing inputs'!D63*Loc_USD,0)+IF('Financing inputs'!$B63="Local Currency",'Financing inputs'!D63,0)+IF('Financing inputs'!$B63="Euro",'Financing inputs'!D63*Loc_Euro,0)))</f>
        <v/>
      </c>
      <c r="E63" s="60" t="str">
        <f>IF('Financing inputs'!E63="","",(IF('Financing inputs'!$B63="USD",'Financing inputs'!E63*Loc_USD,0)+IF('Financing inputs'!$B63="Local Currency",'Financing inputs'!E63,0)+IF('Financing inputs'!$B63="Euro",'Financing inputs'!E63*Loc_Euro,0)))</f>
        <v/>
      </c>
      <c r="F63" s="60" t="str">
        <f>IF('Financing inputs'!F63="","",(IF('Financing inputs'!$B63="USD",'Financing inputs'!F63*Loc_USD,0)+IF('Financing inputs'!$B63="Local Currency",'Financing inputs'!F63,0)+IF('Financing inputs'!$B63="Euro",'Financing inputs'!F63*Loc_Euro,0)))</f>
        <v/>
      </c>
      <c r="G63" s="60" t="str">
        <f>IF('Financing inputs'!G63="","",(IF('Financing inputs'!$B63="USD",'Financing inputs'!G63*Loc_USD,0)+IF('Financing inputs'!$B63="Local Currency",'Financing inputs'!G63,0)+IF('Financing inputs'!$B63="Euro",'Financing inputs'!G63*Loc_Euro,0)))</f>
        <v/>
      </c>
      <c r="H63" s="60" t="str">
        <f>IF('Financing inputs'!H63="","",(IF('Financing inputs'!$B63="USD",'Financing inputs'!H63*Loc_USD,0)+IF('Financing inputs'!$B63="Local Currency",'Financing inputs'!H63,0)+IF('Financing inputs'!$B63="Euro",'Financing inputs'!H63*Loc_Euro,0)))</f>
        <v/>
      </c>
      <c r="I63" s="60" t="str">
        <f>IF('Financing inputs'!I63="","",(IF('Financing inputs'!$B63="USD",'Financing inputs'!I63*Loc_USD,0)+IF('Financing inputs'!$B63="Local Currency",'Financing inputs'!I63,0)+IF('Financing inputs'!$B63="Euro",'Financing inputs'!I63*Loc_Euro,0)))</f>
        <v/>
      </c>
      <c r="J63" s="60" t="str">
        <f>IF('Financing inputs'!J63="","",(IF('Financing inputs'!$B63="USD",'Financing inputs'!J63*Loc_USD,0)+IF('Financing inputs'!$B63="Local Currency",'Financing inputs'!J63,0)+IF('Financing inputs'!$B63="Euro",'Financing inputs'!J63*Loc_Euro,0)))</f>
        <v/>
      </c>
      <c r="K63" s="60" t="str">
        <f>IF('Financing inputs'!K63="","",(IF('Financing inputs'!$B63="USD",'Financing inputs'!K63*Loc_USD,0)+IF('Financing inputs'!$B63="Local Currency",'Financing inputs'!K63,0)+IF('Financing inputs'!$B63="Euro",'Financing inputs'!K63*Loc_Euro,0)))</f>
        <v/>
      </c>
      <c r="L63" s="60" t="str">
        <f>IF('Financing inputs'!L63="","",(IF('Financing inputs'!$B63="USD",'Financing inputs'!L63*Loc_USD,0)+IF('Financing inputs'!$B63="Local Currency",'Financing inputs'!L63,0)+IF('Financing inputs'!$B63="Euro",'Financing inputs'!L63*Loc_Euro,0)))</f>
        <v/>
      </c>
      <c r="M63" s="60" t="str">
        <f>IF('Financing inputs'!M63="","",(IF('Financing inputs'!$B63="USD",'Financing inputs'!M63*Loc_USD,0)+IF('Financing inputs'!$B63="Local Currency",'Financing inputs'!M63,0)+IF('Financing inputs'!$B63="Euro",'Financing inputs'!M63*Loc_Euro,0)))</f>
        <v/>
      </c>
      <c r="N63" s="60" t="str">
        <f>IF('Financing inputs'!N63="","",(IF('Financing inputs'!$B63="USD",'Financing inputs'!N63*Loc_USD,0)+IF('Financing inputs'!$B63="Local Currency",'Financing inputs'!N63,0)+IF('Financing inputs'!$B63="Euro",'Financing inputs'!N63*Loc_Euro,0)))</f>
        <v/>
      </c>
      <c r="O63" s="60">
        <f t="shared" si="21"/>
        <v>0</v>
      </c>
      <c r="P63" s="120" t="str">
        <f t="shared" si="20"/>
        <v>Service Delivery</v>
      </c>
      <c r="R63" s="69" t="e">
        <f t="shared" si="22"/>
        <v>#DIV/0!</v>
      </c>
    </row>
    <row r="64" spans="1:18" x14ac:dyDescent="0.25">
      <c r="A64" s="64" t="str">
        <f>'Financing inputs'!A64</f>
        <v>Other</v>
      </c>
      <c r="B64" s="63"/>
      <c r="C64" s="60" t="str">
        <f>IF('Financing inputs'!C64="","",(IF('Financing inputs'!$B64="USD",'Financing inputs'!C64*Loc_USD,0)+IF('Financing inputs'!$B64="Local Currency",'Financing inputs'!C64,0)+IF('Financing inputs'!$B64="Euro",'Financing inputs'!C64*Loc_Euro,0)))</f>
        <v/>
      </c>
      <c r="D64" s="60" t="str">
        <f>IF('Financing inputs'!D64="","",(IF('Financing inputs'!$B64="USD",'Financing inputs'!D64*Loc_USD,0)+IF('Financing inputs'!$B64="Local Currency",'Financing inputs'!D64,0)+IF('Financing inputs'!$B64="Euro",'Financing inputs'!D64*Loc_Euro,0)))</f>
        <v/>
      </c>
      <c r="E64" s="60" t="str">
        <f>IF('Financing inputs'!E64="","",(IF('Financing inputs'!$B64="USD",'Financing inputs'!E64*Loc_USD,0)+IF('Financing inputs'!$B64="Local Currency",'Financing inputs'!E64,0)+IF('Financing inputs'!$B64="Euro",'Financing inputs'!E64*Loc_Euro,0)))</f>
        <v/>
      </c>
      <c r="F64" s="60" t="str">
        <f>IF('Financing inputs'!F64="","",(IF('Financing inputs'!$B64="USD",'Financing inputs'!F64*Loc_USD,0)+IF('Financing inputs'!$B64="Local Currency",'Financing inputs'!F64,0)+IF('Financing inputs'!$B64="Euro",'Financing inputs'!F64*Loc_Euro,0)))</f>
        <v/>
      </c>
      <c r="G64" s="60" t="str">
        <f>IF('Financing inputs'!G64="","",(IF('Financing inputs'!$B64="USD",'Financing inputs'!G64*Loc_USD,0)+IF('Financing inputs'!$B64="Local Currency",'Financing inputs'!G64,0)+IF('Financing inputs'!$B64="Euro",'Financing inputs'!G64*Loc_Euro,0)))</f>
        <v/>
      </c>
      <c r="H64" s="60" t="str">
        <f>IF('Financing inputs'!H64="","",(IF('Financing inputs'!$B64="USD",'Financing inputs'!H64*Loc_USD,0)+IF('Financing inputs'!$B64="Local Currency",'Financing inputs'!H64,0)+IF('Financing inputs'!$B64="Euro",'Financing inputs'!H64*Loc_Euro,0)))</f>
        <v/>
      </c>
      <c r="I64" s="60" t="str">
        <f>IF('Financing inputs'!I64="","",(IF('Financing inputs'!$B64="USD",'Financing inputs'!I64*Loc_USD,0)+IF('Financing inputs'!$B64="Local Currency",'Financing inputs'!I64,0)+IF('Financing inputs'!$B64="Euro",'Financing inputs'!I64*Loc_Euro,0)))</f>
        <v/>
      </c>
      <c r="J64" s="60" t="str">
        <f>IF('Financing inputs'!J64="","",(IF('Financing inputs'!$B64="USD",'Financing inputs'!J64*Loc_USD,0)+IF('Financing inputs'!$B64="Local Currency",'Financing inputs'!J64,0)+IF('Financing inputs'!$B64="Euro",'Financing inputs'!J64*Loc_Euro,0)))</f>
        <v/>
      </c>
      <c r="K64" s="60" t="str">
        <f>IF('Financing inputs'!K64="","",(IF('Financing inputs'!$B64="USD",'Financing inputs'!K64*Loc_USD,0)+IF('Financing inputs'!$B64="Local Currency",'Financing inputs'!K64,0)+IF('Financing inputs'!$B64="Euro",'Financing inputs'!K64*Loc_Euro,0)))</f>
        <v/>
      </c>
      <c r="L64" s="60" t="str">
        <f>IF('Financing inputs'!L64="","",(IF('Financing inputs'!$B64="USD",'Financing inputs'!L64*Loc_USD,0)+IF('Financing inputs'!$B64="Local Currency",'Financing inputs'!L64,0)+IF('Financing inputs'!$B64="Euro",'Financing inputs'!L64*Loc_Euro,0)))</f>
        <v/>
      </c>
      <c r="M64" s="60" t="str">
        <f>IF('Financing inputs'!M64="","",(IF('Financing inputs'!$B64="USD",'Financing inputs'!M64*Loc_USD,0)+IF('Financing inputs'!$B64="Local Currency",'Financing inputs'!M64,0)+IF('Financing inputs'!$B64="Euro",'Financing inputs'!M64*Loc_Euro,0)))</f>
        <v/>
      </c>
      <c r="N64" s="60" t="str">
        <f>IF('Financing inputs'!N64="","",(IF('Financing inputs'!$B64="USD",'Financing inputs'!N64*Loc_USD,0)+IF('Financing inputs'!$B64="Local Currency",'Financing inputs'!N64,0)+IF('Financing inputs'!$B64="Euro",'Financing inputs'!N64*Loc_Euro,0)))</f>
        <v/>
      </c>
      <c r="O64" s="60">
        <f t="shared" si="21"/>
        <v>0</v>
      </c>
      <c r="P64" s="120" t="str">
        <f t="shared" si="20"/>
        <v>Service Delivery</v>
      </c>
      <c r="R64" s="69" t="e">
        <f t="shared" si="22"/>
        <v>#DIV/0!</v>
      </c>
    </row>
    <row r="65" spans="1:19" x14ac:dyDescent="0.25">
      <c r="A65" s="64" t="str">
        <f>'Financing inputs'!A65</f>
        <v>Other</v>
      </c>
      <c r="B65" s="63"/>
      <c r="C65" s="60" t="str">
        <f>IF('Financing inputs'!C65="","",(IF('Financing inputs'!$B65="USD",'Financing inputs'!C65*Loc_USD,0)+IF('Financing inputs'!$B65="Local Currency",'Financing inputs'!C65,0)+IF('Financing inputs'!$B65="Euro",'Financing inputs'!C65*Loc_Euro,0)))</f>
        <v/>
      </c>
      <c r="D65" s="60" t="str">
        <f>IF('Financing inputs'!D65="","",(IF('Financing inputs'!$B65="USD",'Financing inputs'!D65*Loc_USD,0)+IF('Financing inputs'!$B65="Local Currency",'Financing inputs'!D65,0)+IF('Financing inputs'!$B65="Euro",'Financing inputs'!D65*Loc_Euro,0)))</f>
        <v/>
      </c>
      <c r="E65" s="60" t="str">
        <f>IF('Financing inputs'!E65="","",(IF('Financing inputs'!$B65="USD",'Financing inputs'!E65*Loc_USD,0)+IF('Financing inputs'!$B65="Local Currency",'Financing inputs'!E65,0)+IF('Financing inputs'!$B65="Euro",'Financing inputs'!E65*Loc_Euro,0)))</f>
        <v/>
      </c>
      <c r="F65" s="60" t="str">
        <f>IF('Financing inputs'!F65="","",(IF('Financing inputs'!$B65="USD",'Financing inputs'!F65*Loc_USD,0)+IF('Financing inputs'!$B65="Local Currency",'Financing inputs'!F65,0)+IF('Financing inputs'!$B65="Euro",'Financing inputs'!F65*Loc_Euro,0)))</f>
        <v/>
      </c>
      <c r="G65" s="60" t="str">
        <f>IF('Financing inputs'!G65="","",(IF('Financing inputs'!$B65="USD",'Financing inputs'!G65*Loc_USD,0)+IF('Financing inputs'!$B65="Local Currency",'Financing inputs'!G65,0)+IF('Financing inputs'!$B65="Euro",'Financing inputs'!G65*Loc_Euro,0)))</f>
        <v/>
      </c>
      <c r="H65" s="60" t="str">
        <f>IF('Financing inputs'!H65="","",(IF('Financing inputs'!$B65="USD",'Financing inputs'!H65*Loc_USD,0)+IF('Financing inputs'!$B65="Local Currency",'Financing inputs'!H65,0)+IF('Financing inputs'!$B65="Euro",'Financing inputs'!H65*Loc_Euro,0)))</f>
        <v/>
      </c>
      <c r="I65" s="60" t="str">
        <f>IF('Financing inputs'!I65="","",(IF('Financing inputs'!$B65="USD",'Financing inputs'!I65*Loc_USD,0)+IF('Financing inputs'!$B65="Local Currency",'Financing inputs'!I65,0)+IF('Financing inputs'!$B65="Euro",'Financing inputs'!I65*Loc_Euro,0)))</f>
        <v/>
      </c>
      <c r="J65" s="60" t="str">
        <f>IF('Financing inputs'!J65="","",(IF('Financing inputs'!$B65="USD",'Financing inputs'!J65*Loc_USD,0)+IF('Financing inputs'!$B65="Local Currency",'Financing inputs'!J65,0)+IF('Financing inputs'!$B65="Euro",'Financing inputs'!J65*Loc_Euro,0)))</f>
        <v/>
      </c>
      <c r="K65" s="60" t="str">
        <f>IF('Financing inputs'!K65="","",(IF('Financing inputs'!$B65="USD",'Financing inputs'!K65*Loc_USD,0)+IF('Financing inputs'!$B65="Local Currency",'Financing inputs'!K65,0)+IF('Financing inputs'!$B65="Euro",'Financing inputs'!K65*Loc_Euro,0)))</f>
        <v/>
      </c>
      <c r="L65" s="60" t="str">
        <f>IF('Financing inputs'!L65="","",(IF('Financing inputs'!$B65="USD",'Financing inputs'!L65*Loc_USD,0)+IF('Financing inputs'!$B65="Local Currency",'Financing inputs'!L65,0)+IF('Financing inputs'!$B65="Euro",'Financing inputs'!L65*Loc_Euro,0)))</f>
        <v/>
      </c>
      <c r="M65" s="60" t="str">
        <f>IF('Financing inputs'!M65="","",(IF('Financing inputs'!$B65="USD",'Financing inputs'!M65*Loc_USD,0)+IF('Financing inputs'!$B65="Local Currency",'Financing inputs'!M65,0)+IF('Financing inputs'!$B65="Euro",'Financing inputs'!M65*Loc_Euro,0)))</f>
        <v/>
      </c>
      <c r="N65" s="60" t="str">
        <f>IF('Financing inputs'!N65="","",(IF('Financing inputs'!$B65="USD",'Financing inputs'!N65*Loc_USD,0)+IF('Financing inputs'!$B65="Local Currency",'Financing inputs'!N65,0)+IF('Financing inputs'!$B65="Euro",'Financing inputs'!N65*Loc_Euro,0)))</f>
        <v/>
      </c>
      <c r="O65" s="60">
        <f t="shared" si="21"/>
        <v>0</v>
      </c>
      <c r="P65" s="120" t="str">
        <f t="shared" si="20"/>
        <v>Service Delivery</v>
      </c>
      <c r="R65" s="69" t="e">
        <f t="shared" si="22"/>
        <v>#DIV/0!</v>
      </c>
    </row>
    <row r="66" spans="1:19" x14ac:dyDescent="0.25">
      <c r="A66" s="64" t="str">
        <f>'Financing inputs'!A66</f>
        <v>Other</v>
      </c>
      <c r="B66" s="63"/>
      <c r="C66" s="60" t="str">
        <f>IF('Financing inputs'!C66="","",(IF('Financing inputs'!$B66="USD",'Financing inputs'!C66*Loc_USD,0)+IF('Financing inputs'!$B66="Local Currency",'Financing inputs'!C66,0)+IF('Financing inputs'!$B66="Euro",'Financing inputs'!C66*Loc_Euro,0)))</f>
        <v/>
      </c>
      <c r="D66" s="60" t="str">
        <f>IF('Financing inputs'!D66="","",(IF('Financing inputs'!$B66="USD",'Financing inputs'!D66*Loc_USD,0)+IF('Financing inputs'!$B66="Local Currency",'Financing inputs'!D66,0)+IF('Financing inputs'!$B66="Euro",'Financing inputs'!D66*Loc_Euro,0)))</f>
        <v/>
      </c>
      <c r="E66" s="60" t="str">
        <f>IF('Financing inputs'!E66="","",(IF('Financing inputs'!$B66="USD",'Financing inputs'!E66*Loc_USD,0)+IF('Financing inputs'!$B66="Local Currency",'Financing inputs'!E66,0)+IF('Financing inputs'!$B66="Euro",'Financing inputs'!E66*Loc_Euro,0)))</f>
        <v/>
      </c>
      <c r="F66" s="60" t="str">
        <f>IF('Financing inputs'!F66="","",(IF('Financing inputs'!$B66="USD",'Financing inputs'!F66*Loc_USD,0)+IF('Financing inputs'!$B66="Local Currency",'Financing inputs'!F66,0)+IF('Financing inputs'!$B66="Euro",'Financing inputs'!F66*Loc_Euro,0)))</f>
        <v/>
      </c>
      <c r="G66" s="60" t="str">
        <f>IF('Financing inputs'!G66="","",(IF('Financing inputs'!$B66="USD",'Financing inputs'!G66*Loc_USD,0)+IF('Financing inputs'!$B66="Local Currency",'Financing inputs'!G66,0)+IF('Financing inputs'!$B66="Euro",'Financing inputs'!G66*Loc_Euro,0)))</f>
        <v/>
      </c>
      <c r="H66" s="60" t="str">
        <f>IF('Financing inputs'!H66="","",(IF('Financing inputs'!$B66="USD",'Financing inputs'!H66*Loc_USD,0)+IF('Financing inputs'!$B66="Local Currency",'Financing inputs'!H66,0)+IF('Financing inputs'!$B66="Euro",'Financing inputs'!H66*Loc_Euro,0)))</f>
        <v/>
      </c>
      <c r="I66" s="60" t="str">
        <f>IF('Financing inputs'!I66="","",(IF('Financing inputs'!$B66="USD",'Financing inputs'!I66*Loc_USD,0)+IF('Financing inputs'!$B66="Local Currency",'Financing inputs'!I66,0)+IF('Financing inputs'!$B66="Euro",'Financing inputs'!I66*Loc_Euro,0)))</f>
        <v/>
      </c>
      <c r="J66" s="60" t="str">
        <f>IF('Financing inputs'!J66="","",(IF('Financing inputs'!$B66="USD",'Financing inputs'!J66*Loc_USD,0)+IF('Financing inputs'!$B66="Local Currency",'Financing inputs'!J66,0)+IF('Financing inputs'!$B66="Euro",'Financing inputs'!J66*Loc_Euro,0)))</f>
        <v/>
      </c>
      <c r="K66" s="60" t="str">
        <f>IF('Financing inputs'!K66="","",(IF('Financing inputs'!$B66="USD",'Financing inputs'!K66*Loc_USD,0)+IF('Financing inputs'!$B66="Local Currency",'Financing inputs'!K66,0)+IF('Financing inputs'!$B66="Euro",'Financing inputs'!K66*Loc_Euro,0)))</f>
        <v/>
      </c>
      <c r="L66" s="60" t="str">
        <f>IF('Financing inputs'!L66="","",(IF('Financing inputs'!$B66="USD",'Financing inputs'!L66*Loc_USD,0)+IF('Financing inputs'!$B66="Local Currency",'Financing inputs'!L66,0)+IF('Financing inputs'!$B66="Euro",'Financing inputs'!L66*Loc_Euro,0)))</f>
        <v/>
      </c>
      <c r="M66" s="60" t="str">
        <f>IF('Financing inputs'!M66="","",(IF('Financing inputs'!$B66="USD",'Financing inputs'!M66*Loc_USD,0)+IF('Financing inputs'!$B66="Local Currency",'Financing inputs'!M66,0)+IF('Financing inputs'!$B66="Euro",'Financing inputs'!M66*Loc_Euro,0)))</f>
        <v/>
      </c>
      <c r="N66" s="60" t="str">
        <f>IF('Financing inputs'!N66="","",(IF('Financing inputs'!$B66="USD",'Financing inputs'!N66*Loc_USD,0)+IF('Financing inputs'!$B66="Local Currency",'Financing inputs'!N66,0)+IF('Financing inputs'!$B66="Euro",'Financing inputs'!N66*Loc_Euro,0)))</f>
        <v/>
      </c>
      <c r="O66" s="60">
        <f t="shared" si="21"/>
        <v>0</v>
      </c>
      <c r="P66" s="120" t="str">
        <f t="shared" si="20"/>
        <v>Service Delivery</v>
      </c>
      <c r="R66" s="69" t="e">
        <f t="shared" si="22"/>
        <v>#DIV/0!</v>
      </c>
    </row>
    <row r="67" spans="1:19" x14ac:dyDescent="0.25">
      <c r="A67" s="64" t="str">
        <f>'Financing inputs'!A67</f>
        <v>Other</v>
      </c>
      <c r="B67" s="63"/>
      <c r="C67" s="60" t="str">
        <f>IF('Financing inputs'!C67="","",(IF('Financing inputs'!$B67="USD",'Financing inputs'!C67*Loc_USD,0)+IF('Financing inputs'!$B67="Local Currency",'Financing inputs'!C67,0)+IF('Financing inputs'!$B67="Euro",'Financing inputs'!C67*Loc_Euro,0)))</f>
        <v/>
      </c>
      <c r="D67" s="60" t="str">
        <f>IF('Financing inputs'!D67="","",(IF('Financing inputs'!$B67="USD",'Financing inputs'!D67*Loc_USD,0)+IF('Financing inputs'!$B67="Local Currency",'Financing inputs'!D67,0)+IF('Financing inputs'!$B67="Euro",'Financing inputs'!D67*Loc_Euro,0)))</f>
        <v/>
      </c>
      <c r="E67" s="60" t="str">
        <f>IF('Financing inputs'!E67="","",(IF('Financing inputs'!$B67="USD",'Financing inputs'!E67*Loc_USD,0)+IF('Financing inputs'!$B67="Local Currency",'Financing inputs'!E67,0)+IF('Financing inputs'!$B67="Euro",'Financing inputs'!E67*Loc_Euro,0)))</f>
        <v/>
      </c>
      <c r="F67" s="60" t="str">
        <f>IF('Financing inputs'!F67="","",(IF('Financing inputs'!$B67="USD",'Financing inputs'!F67*Loc_USD,0)+IF('Financing inputs'!$B67="Local Currency",'Financing inputs'!F67,0)+IF('Financing inputs'!$B67="Euro",'Financing inputs'!F67*Loc_Euro,0)))</f>
        <v/>
      </c>
      <c r="G67" s="60" t="str">
        <f>IF('Financing inputs'!G67="","",(IF('Financing inputs'!$B67="USD",'Financing inputs'!G67*Loc_USD,0)+IF('Financing inputs'!$B67="Local Currency",'Financing inputs'!G67,0)+IF('Financing inputs'!$B67="Euro",'Financing inputs'!G67*Loc_Euro,0)))</f>
        <v/>
      </c>
      <c r="H67" s="60" t="str">
        <f>IF('Financing inputs'!H67="","",(IF('Financing inputs'!$B67="USD",'Financing inputs'!H67*Loc_USD,0)+IF('Financing inputs'!$B67="Local Currency",'Financing inputs'!H67,0)+IF('Financing inputs'!$B67="Euro",'Financing inputs'!H67*Loc_Euro,0)))</f>
        <v/>
      </c>
      <c r="I67" s="60" t="str">
        <f>IF('Financing inputs'!I67="","",(IF('Financing inputs'!$B67="USD",'Financing inputs'!I67*Loc_USD,0)+IF('Financing inputs'!$B67="Local Currency",'Financing inputs'!I67,0)+IF('Financing inputs'!$B67="Euro",'Financing inputs'!I67*Loc_Euro,0)))</f>
        <v/>
      </c>
      <c r="J67" s="60" t="str">
        <f>IF('Financing inputs'!J67="","",(IF('Financing inputs'!$B67="USD",'Financing inputs'!J67*Loc_USD,0)+IF('Financing inputs'!$B67="Local Currency",'Financing inputs'!J67,0)+IF('Financing inputs'!$B67="Euro",'Financing inputs'!J67*Loc_Euro,0)))</f>
        <v/>
      </c>
      <c r="K67" s="60" t="str">
        <f>IF('Financing inputs'!K67="","",(IF('Financing inputs'!$B67="USD",'Financing inputs'!K67*Loc_USD,0)+IF('Financing inputs'!$B67="Local Currency",'Financing inputs'!K67,0)+IF('Financing inputs'!$B67="Euro",'Financing inputs'!K67*Loc_Euro,0)))</f>
        <v/>
      </c>
      <c r="L67" s="60" t="str">
        <f>IF('Financing inputs'!L67="","",(IF('Financing inputs'!$B67="USD",'Financing inputs'!L67*Loc_USD,0)+IF('Financing inputs'!$B67="Local Currency",'Financing inputs'!L67,0)+IF('Financing inputs'!$B67="Euro",'Financing inputs'!L67*Loc_Euro,0)))</f>
        <v/>
      </c>
      <c r="M67" s="60" t="str">
        <f>IF('Financing inputs'!M67="","",(IF('Financing inputs'!$B67="USD",'Financing inputs'!M67*Loc_USD,0)+IF('Financing inputs'!$B67="Local Currency",'Financing inputs'!M67,0)+IF('Financing inputs'!$B67="Euro",'Financing inputs'!M67*Loc_Euro,0)))</f>
        <v/>
      </c>
      <c r="N67" s="60" t="str">
        <f>IF('Financing inputs'!N67="","",(IF('Financing inputs'!$B67="USD",'Financing inputs'!N67*Loc_USD,0)+IF('Financing inputs'!$B67="Local Currency",'Financing inputs'!N67,0)+IF('Financing inputs'!$B67="Euro",'Financing inputs'!N67*Loc_Euro,0)))</f>
        <v/>
      </c>
      <c r="O67" s="60">
        <f t="shared" si="21"/>
        <v>0</v>
      </c>
      <c r="P67" s="120" t="str">
        <f t="shared" si="20"/>
        <v>Service Delivery</v>
      </c>
      <c r="R67" s="69" t="e">
        <f t="shared" si="22"/>
        <v>#DIV/0!</v>
      </c>
    </row>
    <row r="68" spans="1:19" x14ac:dyDescent="0.25">
      <c r="A68" s="64" t="str">
        <f>'Financing inputs'!A68</f>
        <v>Other</v>
      </c>
      <c r="B68" s="63"/>
      <c r="C68" s="60" t="str">
        <f>IF('Financing inputs'!C68="","",(IF('Financing inputs'!$B68="USD",'Financing inputs'!C68*Loc_USD,0)+IF('Financing inputs'!$B68="Local Currency",'Financing inputs'!C68,0)+IF('Financing inputs'!$B68="Euro",'Financing inputs'!C68*Loc_Euro,0)))</f>
        <v/>
      </c>
      <c r="D68" s="60" t="str">
        <f>IF('Financing inputs'!D68="","",(IF('Financing inputs'!$B68="USD",'Financing inputs'!D68*Loc_USD,0)+IF('Financing inputs'!$B68="Local Currency",'Financing inputs'!D68,0)+IF('Financing inputs'!$B68="Euro",'Financing inputs'!D68*Loc_Euro,0)))</f>
        <v/>
      </c>
      <c r="E68" s="60" t="str">
        <f>IF('Financing inputs'!E68="","",(IF('Financing inputs'!$B68="USD",'Financing inputs'!E68*Loc_USD,0)+IF('Financing inputs'!$B68="Local Currency",'Financing inputs'!E68,0)+IF('Financing inputs'!$B68="Euro",'Financing inputs'!E68*Loc_Euro,0)))</f>
        <v/>
      </c>
      <c r="F68" s="60" t="str">
        <f>IF('Financing inputs'!F68="","",(IF('Financing inputs'!$B68="USD",'Financing inputs'!F68*Loc_USD,0)+IF('Financing inputs'!$B68="Local Currency",'Financing inputs'!F68,0)+IF('Financing inputs'!$B68="Euro",'Financing inputs'!F68*Loc_Euro,0)))</f>
        <v/>
      </c>
      <c r="G68" s="60" t="str">
        <f>IF('Financing inputs'!G68="","",(IF('Financing inputs'!$B68="USD",'Financing inputs'!G68*Loc_USD,0)+IF('Financing inputs'!$B68="Local Currency",'Financing inputs'!G68,0)+IF('Financing inputs'!$B68="Euro",'Financing inputs'!G68*Loc_Euro,0)))</f>
        <v/>
      </c>
      <c r="H68" s="60" t="str">
        <f>IF('Financing inputs'!H68="","",(IF('Financing inputs'!$B68="USD",'Financing inputs'!H68*Loc_USD,0)+IF('Financing inputs'!$B68="Local Currency",'Financing inputs'!H68,0)+IF('Financing inputs'!$B68="Euro",'Financing inputs'!H68*Loc_Euro,0)))</f>
        <v/>
      </c>
      <c r="I68" s="60" t="str">
        <f>IF('Financing inputs'!I68="","",(IF('Financing inputs'!$B68="USD",'Financing inputs'!I68*Loc_USD,0)+IF('Financing inputs'!$B68="Local Currency",'Financing inputs'!I68,0)+IF('Financing inputs'!$B68="Euro",'Financing inputs'!I68*Loc_Euro,0)))</f>
        <v/>
      </c>
      <c r="J68" s="60" t="str">
        <f>IF('Financing inputs'!J68="","",(IF('Financing inputs'!$B68="USD",'Financing inputs'!J68*Loc_USD,0)+IF('Financing inputs'!$B68="Local Currency",'Financing inputs'!J68,0)+IF('Financing inputs'!$B68="Euro",'Financing inputs'!J68*Loc_Euro,0)))</f>
        <v/>
      </c>
      <c r="K68" s="60" t="str">
        <f>IF('Financing inputs'!K68="","",(IF('Financing inputs'!$B68="USD",'Financing inputs'!K68*Loc_USD,0)+IF('Financing inputs'!$B68="Local Currency",'Financing inputs'!K68,0)+IF('Financing inputs'!$B68="Euro",'Financing inputs'!K68*Loc_Euro,0)))</f>
        <v/>
      </c>
      <c r="L68" s="60" t="str">
        <f>IF('Financing inputs'!L68="","",(IF('Financing inputs'!$B68="USD",'Financing inputs'!L68*Loc_USD,0)+IF('Financing inputs'!$B68="Local Currency",'Financing inputs'!L68,0)+IF('Financing inputs'!$B68="Euro",'Financing inputs'!L68*Loc_Euro,0)))</f>
        <v/>
      </c>
      <c r="M68" s="60" t="str">
        <f>IF('Financing inputs'!M68="","",(IF('Financing inputs'!$B68="USD",'Financing inputs'!M68*Loc_USD,0)+IF('Financing inputs'!$B68="Local Currency",'Financing inputs'!M68,0)+IF('Financing inputs'!$B68="Euro",'Financing inputs'!M68*Loc_Euro,0)))</f>
        <v/>
      </c>
      <c r="N68" s="60" t="str">
        <f>IF('Financing inputs'!N68="","",(IF('Financing inputs'!$B68="USD",'Financing inputs'!N68*Loc_USD,0)+IF('Financing inputs'!$B68="Local Currency",'Financing inputs'!N68,0)+IF('Financing inputs'!$B68="Euro",'Financing inputs'!N68*Loc_Euro,0)))</f>
        <v/>
      </c>
      <c r="O68" s="60">
        <f t="shared" si="21"/>
        <v>0</v>
      </c>
      <c r="P68" s="120" t="str">
        <f t="shared" si="20"/>
        <v>Service Delivery</v>
      </c>
      <c r="R68" s="69" t="e">
        <f t="shared" si="22"/>
        <v>#DIV/0!</v>
      </c>
    </row>
    <row r="69" spans="1:19" x14ac:dyDescent="0.25">
      <c r="A69" s="64" t="str">
        <f>'Financing inputs'!A69</f>
        <v>Other</v>
      </c>
      <c r="B69" s="63"/>
      <c r="C69" s="60" t="str">
        <f>IF('Financing inputs'!C69="","",(IF('Financing inputs'!$B69="USD",'Financing inputs'!C69*Loc_USD,0)+IF('Financing inputs'!$B69="Local Currency",'Financing inputs'!C69,0)+IF('Financing inputs'!$B69="Euro",'Financing inputs'!C69*Loc_Euro,0)))</f>
        <v/>
      </c>
      <c r="D69" s="60" t="str">
        <f>IF('Financing inputs'!D69="","",(IF('Financing inputs'!$B69="USD",'Financing inputs'!D69*Loc_USD,0)+IF('Financing inputs'!$B69="Local Currency",'Financing inputs'!D69,0)+IF('Financing inputs'!$B69="Euro",'Financing inputs'!D69*Loc_Euro,0)))</f>
        <v/>
      </c>
      <c r="E69" s="60" t="str">
        <f>IF('Financing inputs'!E69="","",(IF('Financing inputs'!$B69="USD",'Financing inputs'!E69*Loc_USD,0)+IF('Financing inputs'!$B69="Local Currency",'Financing inputs'!E69,0)+IF('Financing inputs'!$B69="Euro",'Financing inputs'!E69*Loc_Euro,0)))</f>
        <v/>
      </c>
      <c r="F69" s="60" t="str">
        <f>IF('Financing inputs'!F69="","",(IF('Financing inputs'!$B69="USD",'Financing inputs'!F69*Loc_USD,0)+IF('Financing inputs'!$B69="Local Currency",'Financing inputs'!F69,0)+IF('Financing inputs'!$B69="Euro",'Financing inputs'!F69*Loc_Euro,0)))</f>
        <v/>
      </c>
      <c r="G69" s="60" t="str">
        <f>IF('Financing inputs'!G69="","",(IF('Financing inputs'!$B69="USD",'Financing inputs'!G69*Loc_USD,0)+IF('Financing inputs'!$B69="Local Currency",'Financing inputs'!G69,0)+IF('Financing inputs'!$B69="Euro",'Financing inputs'!G69*Loc_Euro,0)))</f>
        <v/>
      </c>
      <c r="H69" s="60" t="str">
        <f>IF('Financing inputs'!H69="","",(IF('Financing inputs'!$B69="USD",'Financing inputs'!H69*Loc_USD,0)+IF('Financing inputs'!$B69="Local Currency",'Financing inputs'!H69,0)+IF('Financing inputs'!$B69="Euro",'Financing inputs'!H69*Loc_Euro,0)))</f>
        <v/>
      </c>
      <c r="I69" s="60" t="str">
        <f>IF('Financing inputs'!I69="","",(IF('Financing inputs'!$B69="USD",'Financing inputs'!I69*Loc_USD,0)+IF('Financing inputs'!$B69="Local Currency",'Financing inputs'!I69,0)+IF('Financing inputs'!$B69="Euro",'Financing inputs'!I69*Loc_Euro,0)))</f>
        <v/>
      </c>
      <c r="J69" s="60" t="str">
        <f>IF('Financing inputs'!J69="","",(IF('Financing inputs'!$B69="USD",'Financing inputs'!J69*Loc_USD,0)+IF('Financing inputs'!$B69="Local Currency",'Financing inputs'!J69,0)+IF('Financing inputs'!$B69="Euro",'Financing inputs'!J69*Loc_Euro,0)))</f>
        <v/>
      </c>
      <c r="K69" s="60" t="str">
        <f>IF('Financing inputs'!K69="","",(IF('Financing inputs'!$B69="USD",'Financing inputs'!K69*Loc_USD,0)+IF('Financing inputs'!$B69="Local Currency",'Financing inputs'!K69,0)+IF('Financing inputs'!$B69="Euro",'Financing inputs'!K69*Loc_Euro,0)))</f>
        <v/>
      </c>
      <c r="L69" s="60" t="str">
        <f>IF('Financing inputs'!L69="","",(IF('Financing inputs'!$B69="USD",'Financing inputs'!L69*Loc_USD,0)+IF('Financing inputs'!$B69="Local Currency",'Financing inputs'!L69,0)+IF('Financing inputs'!$B69="Euro",'Financing inputs'!L69*Loc_Euro,0)))</f>
        <v/>
      </c>
      <c r="M69" s="60" t="str">
        <f>IF('Financing inputs'!M69="","",(IF('Financing inputs'!$B69="USD",'Financing inputs'!M69*Loc_USD,0)+IF('Financing inputs'!$B69="Local Currency",'Financing inputs'!M69,0)+IF('Financing inputs'!$B69="Euro",'Financing inputs'!M69*Loc_Euro,0)))</f>
        <v/>
      </c>
      <c r="N69" s="60" t="str">
        <f>IF('Financing inputs'!N69="","",(IF('Financing inputs'!$B69="USD",'Financing inputs'!N69*Loc_USD,0)+IF('Financing inputs'!$B69="Local Currency",'Financing inputs'!N69,0)+IF('Financing inputs'!$B69="Euro",'Financing inputs'!N69*Loc_Euro,0)))</f>
        <v/>
      </c>
      <c r="O69" s="60">
        <f t="shared" si="21"/>
        <v>0</v>
      </c>
      <c r="P69" s="120" t="str">
        <f t="shared" si="20"/>
        <v>Service Delivery</v>
      </c>
      <c r="R69" s="69" t="e">
        <f t="shared" si="22"/>
        <v>#DIV/0!</v>
      </c>
    </row>
    <row r="70" spans="1:19" x14ac:dyDescent="0.25">
      <c r="A70" s="64" t="str">
        <f>'Financing inputs'!A70</f>
        <v>Other</v>
      </c>
      <c r="B70" s="63"/>
      <c r="C70" s="60" t="str">
        <f>IF('Financing inputs'!C70="","",(IF('Financing inputs'!$B70="USD",'Financing inputs'!C70*Loc_USD,0)+IF('Financing inputs'!$B70="Local Currency",'Financing inputs'!C70,0)+IF('Financing inputs'!$B70="Euro",'Financing inputs'!C70*Loc_Euro,0)))</f>
        <v/>
      </c>
      <c r="D70" s="60" t="str">
        <f>IF('Financing inputs'!D70="","",(IF('Financing inputs'!$B70="USD",'Financing inputs'!D70*Loc_USD,0)+IF('Financing inputs'!$B70="Local Currency",'Financing inputs'!D70,0)+IF('Financing inputs'!$B70="Euro",'Financing inputs'!D70*Loc_Euro,0)))</f>
        <v/>
      </c>
      <c r="E70" s="60" t="str">
        <f>IF('Financing inputs'!E70="","",(IF('Financing inputs'!$B70="USD",'Financing inputs'!E70*Loc_USD,0)+IF('Financing inputs'!$B70="Local Currency",'Financing inputs'!E70,0)+IF('Financing inputs'!$B70="Euro",'Financing inputs'!E70*Loc_Euro,0)))</f>
        <v/>
      </c>
      <c r="F70" s="60" t="str">
        <f>IF('Financing inputs'!F70="","",(IF('Financing inputs'!$B70="USD",'Financing inputs'!F70*Loc_USD,0)+IF('Financing inputs'!$B70="Local Currency",'Financing inputs'!F70,0)+IF('Financing inputs'!$B70="Euro",'Financing inputs'!F70*Loc_Euro,0)))</f>
        <v/>
      </c>
      <c r="G70" s="60" t="str">
        <f>IF('Financing inputs'!G70="","",(IF('Financing inputs'!$B70="USD",'Financing inputs'!G70*Loc_USD,0)+IF('Financing inputs'!$B70="Local Currency",'Financing inputs'!G70,0)+IF('Financing inputs'!$B70="Euro",'Financing inputs'!G70*Loc_Euro,0)))</f>
        <v/>
      </c>
      <c r="H70" s="60" t="str">
        <f>IF('Financing inputs'!H70="","",(IF('Financing inputs'!$B70="USD",'Financing inputs'!H70*Loc_USD,0)+IF('Financing inputs'!$B70="Local Currency",'Financing inputs'!H70,0)+IF('Financing inputs'!$B70="Euro",'Financing inputs'!H70*Loc_Euro,0)))</f>
        <v/>
      </c>
      <c r="I70" s="60" t="str">
        <f>IF('Financing inputs'!I70="","",(IF('Financing inputs'!$B70="USD",'Financing inputs'!I70*Loc_USD,0)+IF('Financing inputs'!$B70="Local Currency",'Financing inputs'!I70,0)+IF('Financing inputs'!$B70="Euro",'Financing inputs'!I70*Loc_Euro,0)))</f>
        <v/>
      </c>
      <c r="J70" s="60" t="str">
        <f>IF('Financing inputs'!J70="","",(IF('Financing inputs'!$B70="USD",'Financing inputs'!J70*Loc_USD,0)+IF('Financing inputs'!$B70="Local Currency",'Financing inputs'!J70,0)+IF('Financing inputs'!$B70="Euro",'Financing inputs'!J70*Loc_Euro,0)))</f>
        <v/>
      </c>
      <c r="K70" s="60" t="str">
        <f>IF('Financing inputs'!K70="","",(IF('Financing inputs'!$B70="USD",'Financing inputs'!K70*Loc_USD,0)+IF('Financing inputs'!$B70="Local Currency",'Financing inputs'!K70,0)+IF('Financing inputs'!$B70="Euro",'Financing inputs'!K70*Loc_Euro,0)))</f>
        <v/>
      </c>
      <c r="L70" s="60" t="str">
        <f>IF('Financing inputs'!L70="","",(IF('Financing inputs'!$B70="USD",'Financing inputs'!L70*Loc_USD,0)+IF('Financing inputs'!$B70="Local Currency",'Financing inputs'!L70,0)+IF('Financing inputs'!$B70="Euro",'Financing inputs'!L70*Loc_Euro,0)))</f>
        <v/>
      </c>
      <c r="M70" s="60" t="str">
        <f>IF('Financing inputs'!M70="","",(IF('Financing inputs'!$B70="USD",'Financing inputs'!M70*Loc_USD,0)+IF('Financing inputs'!$B70="Local Currency",'Financing inputs'!M70,0)+IF('Financing inputs'!$B70="Euro",'Financing inputs'!M70*Loc_Euro,0)))</f>
        <v/>
      </c>
      <c r="N70" s="60" t="str">
        <f>IF('Financing inputs'!N70="","",(IF('Financing inputs'!$B70="USD",'Financing inputs'!N70*Loc_USD,0)+IF('Financing inputs'!$B70="Local Currency",'Financing inputs'!N70,0)+IF('Financing inputs'!$B70="Euro",'Financing inputs'!N70*Loc_Euro,0)))</f>
        <v/>
      </c>
      <c r="O70" s="60">
        <f t="shared" si="21"/>
        <v>0</v>
      </c>
      <c r="P70" s="120" t="str">
        <f t="shared" si="20"/>
        <v>Service Delivery</v>
      </c>
      <c r="R70" s="69" t="e">
        <f t="shared" si="22"/>
        <v>#DIV/0!</v>
      </c>
    </row>
    <row r="71" spans="1:19" x14ac:dyDescent="0.25">
      <c r="A71" s="65" t="s">
        <v>72</v>
      </c>
      <c r="B71" s="65"/>
      <c r="C71" s="66">
        <f>SUM(C52:C70)</f>
        <v>0</v>
      </c>
      <c r="D71" s="66">
        <f t="shared" ref="D71" si="23">SUM(D52:D70)</f>
        <v>0</v>
      </c>
      <c r="E71" s="66">
        <f t="shared" ref="E71" si="24">SUM(E52:E70)</f>
        <v>0</v>
      </c>
      <c r="F71" s="66">
        <f t="shared" ref="F71" si="25">SUM(F52:F70)</f>
        <v>0</v>
      </c>
      <c r="G71" s="66">
        <f t="shared" ref="G71" si="26">SUM(G52:G70)</f>
        <v>0</v>
      </c>
      <c r="H71" s="66">
        <f t="shared" ref="H71" si="27">SUM(H52:H70)</f>
        <v>0</v>
      </c>
      <c r="I71" s="66">
        <f t="shared" ref="I71" si="28">SUM(I52:I70)</f>
        <v>0</v>
      </c>
      <c r="J71" s="66">
        <f t="shared" ref="J71" si="29">SUM(J52:J70)</f>
        <v>0</v>
      </c>
      <c r="K71" s="66">
        <f t="shared" ref="K71" si="30">SUM(K52:K70)</f>
        <v>0</v>
      </c>
      <c r="L71" s="66">
        <f t="shared" ref="L71" si="31">SUM(L52:L70)</f>
        <v>0</v>
      </c>
      <c r="M71" s="66">
        <f t="shared" ref="M71" si="32">SUM(M52:M70)</f>
        <v>0</v>
      </c>
      <c r="N71" s="66">
        <f t="shared" ref="N71" si="33">SUM(N52:N70)</f>
        <v>0</v>
      </c>
      <c r="O71" s="66">
        <f t="shared" ref="O71" si="34">SUM(O52:O70)</f>
        <v>0</v>
      </c>
      <c r="P71" s="120" t="str">
        <f>$A$49</f>
        <v>Service Delivery</v>
      </c>
      <c r="R71" s="59"/>
      <c r="S71" s="61" t="e">
        <f>IF(ROUND(SUM(R51:R70),0)&lt;&gt;1,"Check","Okay")</f>
        <v>#DIV/0!</v>
      </c>
    </row>
    <row r="72" spans="1:19" x14ac:dyDescent="0.25">
      <c r="A72" s="124" t="str">
        <f>'Financing inputs'!A72</f>
        <v>Contraceptive Security</v>
      </c>
      <c r="B72" s="124"/>
      <c r="C72" s="124"/>
      <c r="D72" s="124"/>
      <c r="E72" s="124"/>
      <c r="F72" s="124"/>
      <c r="G72" s="124"/>
      <c r="H72" s="124"/>
      <c r="I72" s="124"/>
      <c r="J72" s="124"/>
      <c r="K72" s="124"/>
      <c r="L72" s="124"/>
      <c r="M72" s="124"/>
      <c r="N72" s="124"/>
      <c r="O72" s="124"/>
      <c r="P72" s="120"/>
      <c r="R72" s="73"/>
    </row>
    <row r="73" spans="1:19" x14ac:dyDescent="0.25">
      <c r="A73" s="39" t="str">
        <f>'Financing inputs'!A73</f>
        <v>CIP Costs</v>
      </c>
      <c r="B73" s="63"/>
      <c r="C73" s="60" t="str">
        <f>IF('Financing inputs'!C73="","",(IF('Financing inputs'!$B73="USD",'Financing inputs'!C73*Loc_USD,0)+IF('Financing inputs'!$B73="Local Currency",'Financing inputs'!C73,0)+IF('Financing inputs'!$B73="Euro",'Financing inputs'!C73*Loc_Euro,0)))</f>
        <v/>
      </c>
      <c r="D73" s="60" t="str">
        <f>IF('Financing inputs'!D73="","",(IF('Financing inputs'!$B73="USD",'Financing inputs'!D73*Loc_USD,0)+IF('Financing inputs'!$B73="Local Currency",'Financing inputs'!D73,0)+IF('Financing inputs'!$B73="Euro",'Financing inputs'!D73*Loc_Euro,0)))</f>
        <v/>
      </c>
      <c r="E73" s="60" t="str">
        <f>IF('Financing inputs'!E73="","",(IF('Financing inputs'!$B73="USD",'Financing inputs'!E73*Loc_USD,0)+IF('Financing inputs'!$B73="Local Currency",'Financing inputs'!E73,0)+IF('Financing inputs'!$B73="Euro",'Financing inputs'!E73*Loc_Euro,0)))</f>
        <v/>
      </c>
      <c r="F73" s="60" t="str">
        <f>IF('Financing inputs'!F73="","",(IF('Financing inputs'!$B73="USD",'Financing inputs'!F73*Loc_USD,0)+IF('Financing inputs'!$B73="Local Currency",'Financing inputs'!F73,0)+IF('Financing inputs'!$B73="Euro",'Financing inputs'!F73*Loc_Euro,0)))</f>
        <v/>
      </c>
      <c r="G73" s="60" t="str">
        <f>IF('Financing inputs'!G73="","",(IF('Financing inputs'!$B73="USD",'Financing inputs'!G73*Loc_USD,0)+IF('Financing inputs'!$B73="Local Currency",'Financing inputs'!G73,0)+IF('Financing inputs'!$B73="Euro",'Financing inputs'!G73*Loc_Euro,0)))</f>
        <v/>
      </c>
      <c r="H73" s="60" t="str">
        <f>IF('Financing inputs'!H73="","",(IF('Financing inputs'!$B73="USD",'Financing inputs'!H73*Loc_USD,0)+IF('Financing inputs'!$B73="Local Currency",'Financing inputs'!H73,0)+IF('Financing inputs'!$B73="Euro",'Financing inputs'!H73*Loc_Euro,0)))</f>
        <v/>
      </c>
      <c r="I73" s="60" t="str">
        <f>IF('Financing inputs'!I73="","",(IF('Financing inputs'!$B73="USD",'Financing inputs'!I73*Loc_USD,0)+IF('Financing inputs'!$B73="Local Currency",'Financing inputs'!I73,0)+IF('Financing inputs'!$B73="Euro",'Financing inputs'!I73*Loc_Euro,0)))</f>
        <v/>
      </c>
      <c r="J73" s="60" t="str">
        <f>IF('Financing inputs'!J73="","",(IF('Financing inputs'!$B73="USD",'Financing inputs'!J73*Loc_USD,0)+IF('Financing inputs'!$B73="Local Currency",'Financing inputs'!J73,0)+IF('Financing inputs'!$B73="Euro",'Financing inputs'!J73*Loc_Euro,0)))</f>
        <v/>
      </c>
      <c r="K73" s="60" t="str">
        <f>IF('Financing inputs'!K73="","",(IF('Financing inputs'!$B73="USD",'Financing inputs'!K73*Loc_USD,0)+IF('Financing inputs'!$B73="Local Currency",'Financing inputs'!K73,0)+IF('Financing inputs'!$B73="Euro",'Financing inputs'!K73*Loc_Euro,0)))</f>
        <v/>
      </c>
      <c r="L73" s="60" t="str">
        <f>IF('Financing inputs'!L73="","",(IF('Financing inputs'!$B73="USD",'Financing inputs'!L73*Loc_USD,0)+IF('Financing inputs'!$B73="Local Currency",'Financing inputs'!L73,0)+IF('Financing inputs'!$B73="Euro",'Financing inputs'!L73*Loc_Euro,0)))</f>
        <v/>
      </c>
      <c r="M73" s="60" t="str">
        <f>IF('Financing inputs'!M73="","",(IF('Financing inputs'!$B73="USD",'Financing inputs'!M73*Loc_USD,0)+IF('Financing inputs'!$B73="Local Currency",'Financing inputs'!M73,0)+IF('Financing inputs'!$B73="Euro",'Financing inputs'!M73*Loc_Euro,0)))</f>
        <v/>
      </c>
      <c r="N73" s="60" t="str">
        <f>IF('Financing inputs'!N73="","",(IF('Financing inputs'!$B73="USD",'Financing inputs'!N73*Loc_USD,0)+IF('Financing inputs'!$B73="Local Currency",'Financing inputs'!N73,0)+IF('Financing inputs'!$B73="Euro",'Financing inputs'!N73*Loc_Euro,0)))</f>
        <v/>
      </c>
      <c r="O73" s="60">
        <f>SUM(C73:N73)</f>
        <v>0</v>
      </c>
      <c r="P73" s="120" t="str">
        <f t="shared" ref="P73:P93" si="35">$A$72</f>
        <v>Contraceptive Security</v>
      </c>
      <c r="R73" s="68"/>
    </row>
    <row r="74" spans="1:19" x14ac:dyDescent="0.25">
      <c r="A74" s="39" t="str">
        <f>'Financing inputs'!A74</f>
        <v>National government funding allocated</v>
      </c>
      <c r="B74" s="63"/>
      <c r="C74" s="60" t="str">
        <f>IF('Financing inputs'!C74="","",(IF('Financing inputs'!$B74="USD",'Financing inputs'!C74*Loc_USD,0)+IF('Financing inputs'!$B74="Local Currency",'Financing inputs'!C74,0)+IF('Financing inputs'!$B74="Euro",'Financing inputs'!C74*Loc_Euro,0)))</f>
        <v/>
      </c>
      <c r="D74" s="60" t="str">
        <f>IF('Financing inputs'!D74="","",(IF('Financing inputs'!$B74="USD",'Financing inputs'!D74*Loc_USD,0)+IF('Financing inputs'!$B74="Local Currency",'Financing inputs'!D74,0)+IF('Financing inputs'!$B74="Euro",'Financing inputs'!D74*Loc_Euro,0)))</f>
        <v/>
      </c>
      <c r="E74" s="60" t="str">
        <f>IF('Financing inputs'!E74="","",(IF('Financing inputs'!$B74="USD",'Financing inputs'!E74*Loc_USD,0)+IF('Financing inputs'!$B74="Local Currency",'Financing inputs'!E74,0)+IF('Financing inputs'!$B74="Euro",'Financing inputs'!E74*Loc_Euro,0)))</f>
        <v/>
      </c>
      <c r="F74" s="60" t="str">
        <f>IF('Financing inputs'!F74="","",(IF('Financing inputs'!$B74="USD",'Financing inputs'!F74*Loc_USD,0)+IF('Financing inputs'!$B74="Local Currency",'Financing inputs'!F74,0)+IF('Financing inputs'!$B74="Euro",'Financing inputs'!F74*Loc_Euro,0)))</f>
        <v/>
      </c>
      <c r="G74" s="60" t="str">
        <f>IF('Financing inputs'!G74="","",(IF('Financing inputs'!$B74="USD",'Financing inputs'!G74*Loc_USD,0)+IF('Financing inputs'!$B74="Local Currency",'Financing inputs'!G74,0)+IF('Financing inputs'!$B74="Euro",'Financing inputs'!G74*Loc_Euro,0)))</f>
        <v/>
      </c>
      <c r="H74" s="60" t="str">
        <f>IF('Financing inputs'!H74="","",(IF('Financing inputs'!$B74="USD",'Financing inputs'!H74*Loc_USD,0)+IF('Financing inputs'!$B74="Local Currency",'Financing inputs'!H74,0)+IF('Financing inputs'!$B74="Euro",'Financing inputs'!H74*Loc_Euro,0)))</f>
        <v/>
      </c>
      <c r="I74" s="60" t="str">
        <f>IF('Financing inputs'!I74="","",(IF('Financing inputs'!$B74="USD",'Financing inputs'!I74*Loc_USD,0)+IF('Financing inputs'!$B74="Local Currency",'Financing inputs'!I74,0)+IF('Financing inputs'!$B74="Euro",'Financing inputs'!I74*Loc_Euro,0)))</f>
        <v/>
      </c>
      <c r="J74" s="60" t="str">
        <f>IF('Financing inputs'!J74="","",(IF('Financing inputs'!$B74="USD",'Financing inputs'!J74*Loc_USD,0)+IF('Financing inputs'!$B74="Local Currency",'Financing inputs'!J74,0)+IF('Financing inputs'!$B74="Euro",'Financing inputs'!J74*Loc_Euro,0)))</f>
        <v/>
      </c>
      <c r="K74" s="60" t="str">
        <f>IF('Financing inputs'!K74="","",(IF('Financing inputs'!$B74="USD",'Financing inputs'!K74*Loc_USD,0)+IF('Financing inputs'!$B74="Local Currency",'Financing inputs'!K74,0)+IF('Financing inputs'!$B74="Euro",'Financing inputs'!K74*Loc_Euro,0)))</f>
        <v/>
      </c>
      <c r="L74" s="60" t="str">
        <f>IF('Financing inputs'!L74="","",(IF('Financing inputs'!$B74="USD",'Financing inputs'!L74*Loc_USD,0)+IF('Financing inputs'!$B74="Local Currency",'Financing inputs'!L74,0)+IF('Financing inputs'!$B74="Euro",'Financing inputs'!L74*Loc_Euro,0)))</f>
        <v/>
      </c>
      <c r="M74" s="60" t="str">
        <f>IF('Financing inputs'!M74="","",(IF('Financing inputs'!$B74="USD",'Financing inputs'!M74*Loc_USD,0)+IF('Financing inputs'!$B74="Local Currency",'Financing inputs'!M74,0)+IF('Financing inputs'!$B74="Euro",'Financing inputs'!M74*Loc_Euro,0)))</f>
        <v/>
      </c>
      <c r="N74" s="60" t="str">
        <f>IF('Financing inputs'!N74="","",(IF('Financing inputs'!$B74="USD",'Financing inputs'!N74*Loc_USD,0)+IF('Financing inputs'!$B74="Local Currency",'Financing inputs'!N74,0)+IF('Financing inputs'!$B74="Euro",'Financing inputs'!N74*Loc_Euro,0)))</f>
        <v/>
      </c>
      <c r="O74" s="60">
        <f t="shared" ref="O74:O93" si="36">SUM(C74:N74)</f>
        <v>0</v>
      </c>
      <c r="P74" s="120" t="str">
        <f t="shared" si="35"/>
        <v>Contraceptive Security</v>
      </c>
      <c r="R74" s="69" t="e">
        <f>O74/SUM($O$74:$O$93)</f>
        <v>#DIV/0!</v>
      </c>
    </row>
    <row r="75" spans="1:19" x14ac:dyDescent="0.25">
      <c r="A75" s="64" t="str">
        <f>'Financing inputs'!A75</f>
        <v>USAID funding allocated</v>
      </c>
      <c r="B75" s="63"/>
      <c r="C75" s="60" t="str">
        <f>IF('Financing inputs'!C75="","",(IF('Financing inputs'!$B75="USD",'Financing inputs'!C75*Loc_USD,0)+IF('Financing inputs'!$B75="Local Currency",'Financing inputs'!C75,0)+IF('Financing inputs'!$B75="Euro",'Financing inputs'!C75*Loc_Euro,0)))</f>
        <v/>
      </c>
      <c r="D75" s="60" t="str">
        <f>IF('Financing inputs'!D75="","",(IF('Financing inputs'!$B75="USD",'Financing inputs'!D75*Loc_USD,0)+IF('Financing inputs'!$B75="Local Currency",'Financing inputs'!D75,0)+IF('Financing inputs'!$B75="Euro",'Financing inputs'!D75*Loc_Euro,0)))</f>
        <v/>
      </c>
      <c r="E75" s="60" t="str">
        <f>IF('Financing inputs'!E75="","",(IF('Financing inputs'!$B75="USD",'Financing inputs'!E75*Loc_USD,0)+IF('Financing inputs'!$B75="Local Currency",'Financing inputs'!E75,0)+IF('Financing inputs'!$B75="Euro",'Financing inputs'!E75*Loc_Euro,0)))</f>
        <v/>
      </c>
      <c r="F75" s="60" t="str">
        <f>IF('Financing inputs'!F75="","",(IF('Financing inputs'!$B75="USD",'Financing inputs'!F75*Loc_USD,0)+IF('Financing inputs'!$B75="Local Currency",'Financing inputs'!F75,0)+IF('Financing inputs'!$B75="Euro",'Financing inputs'!F75*Loc_Euro,0)))</f>
        <v/>
      </c>
      <c r="G75" s="60" t="str">
        <f>IF('Financing inputs'!G75="","",(IF('Financing inputs'!$B75="USD",'Financing inputs'!G75*Loc_USD,0)+IF('Financing inputs'!$B75="Local Currency",'Financing inputs'!G75,0)+IF('Financing inputs'!$B75="Euro",'Financing inputs'!G75*Loc_Euro,0)))</f>
        <v/>
      </c>
      <c r="H75" s="60" t="str">
        <f>IF('Financing inputs'!H75="","",(IF('Financing inputs'!$B75="USD",'Financing inputs'!H75*Loc_USD,0)+IF('Financing inputs'!$B75="Local Currency",'Financing inputs'!H75,0)+IF('Financing inputs'!$B75="Euro",'Financing inputs'!H75*Loc_Euro,0)))</f>
        <v/>
      </c>
      <c r="I75" s="60" t="str">
        <f>IF('Financing inputs'!I75="","",(IF('Financing inputs'!$B75="USD",'Financing inputs'!I75*Loc_USD,0)+IF('Financing inputs'!$B75="Local Currency",'Financing inputs'!I75,0)+IF('Financing inputs'!$B75="Euro",'Financing inputs'!I75*Loc_Euro,0)))</f>
        <v/>
      </c>
      <c r="J75" s="60" t="str">
        <f>IF('Financing inputs'!J75="","",(IF('Financing inputs'!$B75="USD",'Financing inputs'!J75*Loc_USD,0)+IF('Financing inputs'!$B75="Local Currency",'Financing inputs'!J75,0)+IF('Financing inputs'!$B75="Euro",'Financing inputs'!J75*Loc_Euro,0)))</f>
        <v/>
      </c>
      <c r="K75" s="60" t="str">
        <f>IF('Financing inputs'!K75="","",(IF('Financing inputs'!$B75="USD",'Financing inputs'!K75*Loc_USD,0)+IF('Financing inputs'!$B75="Local Currency",'Financing inputs'!K75,0)+IF('Financing inputs'!$B75="Euro",'Financing inputs'!K75*Loc_Euro,0)))</f>
        <v/>
      </c>
      <c r="L75" s="60" t="str">
        <f>IF('Financing inputs'!L75="","",(IF('Financing inputs'!$B75="USD",'Financing inputs'!L75*Loc_USD,0)+IF('Financing inputs'!$B75="Local Currency",'Financing inputs'!L75,0)+IF('Financing inputs'!$B75="Euro",'Financing inputs'!L75*Loc_Euro,0)))</f>
        <v/>
      </c>
      <c r="M75" s="60" t="str">
        <f>IF('Financing inputs'!M75="","",(IF('Financing inputs'!$B75="USD",'Financing inputs'!M75*Loc_USD,0)+IF('Financing inputs'!$B75="Local Currency",'Financing inputs'!M75,0)+IF('Financing inputs'!$B75="Euro",'Financing inputs'!M75*Loc_Euro,0)))</f>
        <v/>
      </c>
      <c r="N75" s="60" t="str">
        <f>IF('Financing inputs'!N75="","",(IF('Financing inputs'!$B75="USD",'Financing inputs'!N75*Loc_USD,0)+IF('Financing inputs'!$B75="Local Currency",'Financing inputs'!N75,0)+IF('Financing inputs'!$B75="Euro",'Financing inputs'!N75*Loc_Euro,0)))</f>
        <v/>
      </c>
      <c r="O75" s="60">
        <f t="shared" si="36"/>
        <v>0</v>
      </c>
      <c r="P75" s="120" t="str">
        <f t="shared" si="35"/>
        <v>Contraceptive Security</v>
      </c>
      <c r="R75" s="69" t="e">
        <f t="shared" ref="R75:R93" si="37">O75/SUM($O$74:$O$93)</f>
        <v>#DIV/0!</v>
      </c>
    </row>
    <row r="76" spans="1:19" x14ac:dyDescent="0.25">
      <c r="A76" s="64" t="str">
        <f>'Financing inputs'!A76</f>
        <v>UNFPA funding allocated</v>
      </c>
      <c r="B76" s="63"/>
      <c r="C76" s="60" t="str">
        <f>IF('Financing inputs'!C76="","",(IF('Financing inputs'!$B76="USD",'Financing inputs'!C76*Loc_USD,0)+IF('Financing inputs'!$B76="Local Currency",'Financing inputs'!C76,0)+IF('Financing inputs'!$B76="Euro",'Financing inputs'!C76*Loc_Euro,0)))</f>
        <v/>
      </c>
      <c r="D76" s="60" t="str">
        <f>IF('Financing inputs'!D76="","",(IF('Financing inputs'!$B76="USD",'Financing inputs'!D76*Loc_USD,0)+IF('Financing inputs'!$B76="Local Currency",'Financing inputs'!D76,0)+IF('Financing inputs'!$B76="Euro",'Financing inputs'!D76*Loc_Euro,0)))</f>
        <v/>
      </c>
      <c r="E76" s="60" t="str">
        <f>IF('Financing inputs'!E76="","",(IF('Financing inputs'!$B76="USD",'Financing inputs'!E76*Loc_USD,0)+IF('Financing inputs'!$B76="Local Currency",'Financing inputs'!E76,0)+IF('Financing inputs'!$B76="Euro",'Financing inputs'!E76*Loc_Euro,0)))</f>
        <v/>
      </c>
      <c r="F76" s="60" t="str">
        <f>IF('Financing inputs'!F76="","",(IF('Financing inputs'!$B76="USD",'Financing inputs'!F76*Loc_USD,0)+IF('Financing inputs'!$B76="Local Currency",'Financing inputs'!F76,0)+IF('Financing inputs'!$B76="Euro",'Financing inputs'!F76*Loc_Euro,0)))</f>
        <v/>
      </c>
      <c r="G76" s="60" t="str">
        <f>IF('Financing inputs'!G76="","",(IF('Financing inputs'!$B76="USD",'Financing inputs'!G76*Loc_USD,0)+IF('Financing inputs'!$B76="Local Currency",'Financing inputs'!G76,0)+IF('Financing inputs'!$B76="Euro",'Financing inputs'!G76*Loc_Euro,0)))</f>
        <v/>
      </c>
      <c r="H76" s="60" t="str">
        <f>IF('Financing inputs'!H76="","",(IF('Financing inputs'!$B76="USD",'Financing inputs'!H76*Loc_USD,0)+IF('Financing inputs'!$B76="Local Currency",'Financing inputs'!H76,0)+IF('Financing inputs'!$B76="Euro",'Financing inputs'!H76*Loc_Euro,0)))</f>
        <v/>
      </c>
      <c r="I76" s="60" t="str">
        <f>IF('Financing inputs'!I76="","",(IF('Financing inputs'!$B76="USD",'Financing inputs'!I76*Loc_USD,0)+IF('Financing inputs'!$B76="Local Currency",'Financing inputs'!I76,0)+IF('Financing inputs'!$B76="Euro",'Financing inputs'!I76*Loc_Euro,0)))</f>
        <v/>
      </c>
      <c r="J76" s="60" t="str">
        <f>IF('Financing inputs'!J76="","",(IF('Financing inputs'!$B76="USD",'Financing inputs'!J76*Loc_USD,0)+IF('Financing inputs'!$B76="Local Currency",'Financing inputs'!J76,0)+IF('Financing inputs'!$B76="Euro",'Financing inputs'!J76*Loc_Euro,0)))</f>
        <v/>
      </c>
      <c r="K76" s="60" t="str">
        <f>IF('Financing inputs'!K76="","",(IF('Financing inputs'!$B76="USD",'Financing inputs'!K76*Loc_USD,0)+IF('Financing inputs'!$B76="Local Currency",'Financing inputs'!K76,0)+IF('Financing inputs'!$B76="Euro",'Financing inputs'!K76*Loc_Euro,0)))</f>
        <v/>
      </c>
      <c r="L76" s="60" t="str">
        <f>IF('Financing inputs'!L76="","",(IF('Financing inputs'!$B76="USD",'Financing inputs'!L76*Loc_USD,0)+IF('Financing inputs'!$B76="Local Currency",'Financing inputs'!L76,0)+IF('Financing inputs'!$B76="Euro",'Financing inputs'!L76*Loc_Euro,0)))</f>
        <v/>
      </c>
      <c r="M76" s="60" t="str">
        <f>IF('Financing inputs'!M76="","",(IF('Financing inputs'!$B76="USD",'Financing inputs'!M76*Loc_USD,0)+IF('Financing inputs'!$B76="Local Currency",'Financing inputs'!M76,0)+IF('Financing inputs'!$B76="Euro",'Financing inputs'!M76*Loc_Euro,0)))</f>
        <v/>
      </c>
      <c r="N76" s="60" t="str">
        <f>IF('Financing inputs'!N76="","",(IF('Financing inputs'!$B76="USD",'Financing inputs'!N76*Loc_USD,0)+IF('Financing inputs'!$B76="Local Currency",'Financing inputs'!N76,0)+IF('Financing inputs'!$B76="Euro",'Financing inputs'!N76*Loc_Euro,0)))</f>
        <v/>
      </c>
      <c r="O76" s="60">
        <f t="shared" si="36"/>
        <v>0</v>
      </c>
      <c r="P76" s="120" t="str">
        <f t="shared" si="35"/>
        <v>Contraceptive Security</v>
      </c>
      <c r="R76" s="69" t="e">
        <f t="shared" si="37"/>
        <v>#DIV/0!</v>
      </c>
    </row>
    <row r="77" spans="1:19" x14ac:dyDescent="0.25">
      <c r="A77" s="64" t="str">
        <f>'Financing inputs'!A77</f>
        <v>KfW funding allocated</v>
      </c>
      <c r="B77" s="63"/>
      <c r="C77" s="60" t="str">
        <f>IF('Financing inputs'!C77="","",(IF('Financing inputs'!$B77="USD",'Financing inputs'!C77*Loc_USD,0)+IF('Financing inputs'!$B77="Local Currency",'Financing inputs'!C77,0)+IF('Financing inputs'!$B77="Euro",'Financing inputs'!C77*Loc_Euro,0)))</f>
        <v/>
      </c>
      <c r="D77" s="60" t="str">
        <f>IF('Financing inputs'!D77="","",(IF('Financing inputs'!$B77="USD",'Financing inputs'!D77*Loc_USD,0)+IF('Financing inputs'!$B77="Local Currency",'Financing inputs'!D77,0)+IF('Financing inputs'!$B77="Euro",'Financing inputs'!D77*Loc_Euro,0)))</f>
        <v/>
      </c>
      <c r="E77" s="60" t="str">
        <f>IF('Financing inputs'!E77="","",(IF('Financing inputs'!$B77="USD",'Financing inputs'!E77*Loc_USD,0)+IF('Financing inputs'!$B77="Local Currency",'Financing inputs'!E77,0)+IF('Financing inputs'!$B77="Euro",'Financing inputs'!E77*Loc_Euro,0)))</f>
        <v/>
      </c>
      <c r="F77" s="60" t="str">
        <f>IF('Financing inputs'!F77="","",(IF('Financing inputs'!$B77="USD",'Financing inputs'!F77*Loc_USD,0)+IF('Financing inputs'!$B77="Local Currency",'Financing inputs'!F77,0)+IF('Financing inputs'!$B77="Euro",'Financing inputs'!F77*Loc_Euro,0)))</f>
        <v/>
      </c>
      <c r="G77" s="60" t="str">
        <f>IF('Financing inputs'!G77="","",(IF('Financing inputs'!$B77="USD",'Financing inputs'!G77*Loc_USD,0)+IF('Financing inputs'!$B77="Local Currency",'Financing inputs'!G77,0)+IF('Financing inputs'!$B77="Euro",'Financing inputs'!G77*Loc_Euro,0)))</f>
        <v/>
      </c>
      <c r="H77" s="60" t="str">
        <f>IF('Financing inputs'!H77="","",(IF('Financing inputs'!$B77="USD",'Financing inputs'!H77*Loc_USD,0)+IF('Financing inputs'!$B77="Local Currency",'Financing inputs'!H77,0)+IF('Financing inputs'!$B77="Euro",'Financing inputs'!H77*Loc_Euro,0)))</f>
        <v/>
      </c>
      <c r="I77" s="60" t="str">
        <f>IF('Financing inputs'!I77="","",(IF('Financing inputs'!$B77="USD",'Financing inputs'!I77*Loc_USD,0)+IF('Financing inputs'!$B77="Local Currency",'Financing inputs'!I77,0)+IF('Financing inputs'!$B77="Euro",'Financing inputs'!I77*Loc_Euro,0)))</f>
        <v/>
      </c>
      <c r="J77" s="60" t="str">
        <f>IF('Financing inputs'!J77="","",(IF('Financing inputs'!$B77="USD",'Financing inputs'!J77*Loc_USD,0)+IF('Financing inputs'!$B77="Local Currency",'Financing inputs'!J77,0)+IF('Financing inputs'!$B77="Euro",'Financing inputs'!J77*Loc_Euro,0)))</f>
        <v/>
      </c>
      <c r="K77" s="60" t="str">
        <f>IF('Financing inputs'!K77="","",(IF('Financing inputs'!$B77="USD",'Financing inputs'!K77*Loc_USD,0)+IF('Financing inputs'!$B77="Local Currency",'Financing inputs'!K77,0)+IF('Financing inputs'!$B77="Euro",'Financing inputs'!K77*Loc_Euro,0)))</f>
        <v/>
      </c>
      <c r="L77" s="60" t="str">
        <f>IF('Financing inputs'!L77="","",(IF('Financing inputs'!$B77="USD",'Financing inputs'!L77*Loc_USD,0)+IF('Financing inputs'!$B77="Local Currency",'Financing inputs'!L77,0)+IF('Financing inputs'!$B77="Euro",'Financing inputs'!L77*Loc_Euro,0)))</f>
        <v/>
      </c>
      <c r="M77" s="60" t="str">
        <f>IF('Financing inputs'!M77="","",(IF('Financing inputs'!$B77="USD",'Financing inputs'!M77*Loc_USD,0)+IF('Financing inputs'!$B77="Local Currency",'Financing inputs'!M77,0)+IF('Financing inputs'!$B77="Euro",'Financing inputs'!M77*Loc_Euro,0)))</f>
        <v/>
      </c>
      <c r="N77" s="60" t="str">
        <f>IF('Financing inputs'!N77="","",(IF('Financing inputs'!$B77="USD",'Financing inputs'!N77*Loc_USD,0)+IF('Financing inputs'!$B77="Local Currency",'Financing inputs'!N77,0)+IF('Financing inputs'!$B77="Euro",'Financing inputs'!N77*Loc_Euro,0)))</f>
        <v/>
      </c>
      <c r="O77" s="60">
        <f t="shared" si="36"/>
        <v>0</v>
      </c>
      <c r="P77" s="120" t="str">
        <f t="shared" si="35"/>
        <v>Contraceptive Security</v>
      </c>
      <c r="R77" s="69" t="e">
        <f t="shared" si="37"/>
        <v>#DIV/0!</v>
      </c>
    </row>
    <row r="78" spans="1:19" x14ac:dyDescent="0.25">
      <c r="A78" s="64" t="str">
        <f>'Financing inputs'!A78</f>
        <v>DfID funding allocated</v>
      </c>
      <c r="B78" s="63"/>
      <c r="C78" s="60" t="str">
        <f>IF('Financing inputs'!C78="","",(IF('Financing inputs'!$B78="USD",'Financing inputs'!C78*Loc_USD,0)+IF('Financing inputs'!$B78="Local Currency",'Financing inputs'!C78,0)+IF('Financing inputs'!$B78="Euro",'Financing inputs'!C78*Loc_Euro,0)))</f>
        <v/>
      </c>
      <c r="D78" s="60" t="str">
        <f>IF('Financing inputs'!D78="","",(IF('Financing inputs'!$B78="USD",'Financing inputs'!D78*Loc_USD,0)+IF('Financing inputs'!$B78="Local Currency",'Financing inputs'!D78,0)+IF('Financing inputs'!$B78="Euro",'Financing inputs'!D78*Loc_Euro,0)))</f>
        <v/>
      </c>
      <c r="E78" s="60" t="str">
        <f>IF('Financing inputs'!E78="","",(IF('Financing inputs'!$B78="USD",'Financing inputs'!E78*Loc_USD,0)+IF('Financing inputs'!$B78="Local Currency",'Financing inputs'!E78,0)+IF('Financing inputs'!$B78="Euro",'Financing inputs'!E78*Loc_Euro,0)))</f>
        <v/>
      </c>
      <c r="F78" s="60" t="str">
        <f>IF('Financing inputs'!F78="","",(IF('Financing inputs'!$B78="USD",'Financing inputs'!F78*Loc_USD,0)+IF('Financing inputs'!$B78="Local Currency",'Financing inputs'!F78,0)+IF('Financing inputs'!$B78="Euro",'Financing inputs'!F78*Loc_Euro,0)))</f>
        <v/>
      </c>
      <c r="G78" s="60" t="str">
        <f>IF('Financing inputs'!G78="","",(IF('Financing inputs'!$B78="USD",'Financing inputs'!G78*Loc_USD,0)+IF('Financing inputs'!$B78="Local Currency",'Financing inputs'!G78,0)+IF('Financing inputs'!$B78="Euro",'Financing inputs'!G78*Loc_Euro,0)))</f>
        <v/>
      </c>
      <c r="H78" s="60" t="str">
        <f>IF('Financing inputs'!H78="","",(IF('Financing inputs'!$B78="USD",'Financing inputs'!H78*Loc_USD,0)+IF('Financing inputs'!$B78="Local Currency",'Financing inputs'!H78,0)+IF('Financing inputs'!$B78="Euro",'Financing inputs'!H78*Loc_Euro,0)))</f>
        <v/>
      </c>
      <c r="I78" s="60" t="str">
        <f>IF('Financing inputs'!I78="","",(IF('Financing inputs'!$B78="USD",'Financing inputs'!I78*Loc_USD,0)+IF('Financing inputs'!$B78="Local Currency",'Financing inputs'!I78,0)+IF('Financing inputs'!$B78="Euro",'Financing inputs'!I78*Loc_Euro,0)))</f>
        <v/>
      </c>
      <c r="J78" s="60" t="str">
        <f>IF('Financing inputs'!J78="","",(IF('Financing inputs'!$B78="USD",'Financing inputs'!J78*Loc_USD,0)+IF('Financing inputs'!$B78="Local Currency",'Financing inputs'!J78,0)+IF('Financing inputs'!$B78="Euro",'Financing inputs'!J78*Loc_Euro,0)))</f>
        <v/>
      </c>
      <c r="K78" s="60" t="str">
        <f>IF('Financing inputs'!K78="","",(IF('Financing inputs'!$B78="USD",'Financing inputs'!K78*Loc_USD,0)+IF('Financing inputs'!$B78="Local Currency",'Financing inputs'!K78,0)+IF('Financing inputs'!$B78="Euro",'Financing inputs'!K78*Loc_Euro,0)))</f>
        <v/>
      </c>
      <c r="L78" s="60" t="str">
        <f>IF('Financing inputs'!L78="","",(IF('Financing inputs'!$B78="USD",'Financing inputs'!L78*Loc_USD,0)+IF('Financing inputs'!$B78="Local Currency",'Financing inputs'!L78,0)+IF('Financing inputs'!$B78="Euro",'Financing inputs'!L78*Loc_Euro,0)))</f>
        <v/>
      </c>
      <c r="M78" s="60" t="str">
        <f>IF('Financing inputs'!M78="","",(IF('Financing inputs'!$B78="USD",'Financing inputs'!M78*Loc_USD,0)+IF('Financing inputs'!$B78="Local Currency",'Financing inputs'!M78,0)+IF('Financing inputs'!$B78="Euro",'Financing inputs'!M78*Loc_Euro,0)))</f>
        <v/>
      </c>
      <c r="N78" s="60" t="str">
        <f>IF('Financing inputs'!N78="","",(IF('Financing inputs'!$B78="USD",'Financing inputs'!N78*Loc_USD,0)+IF('Financing inputs'!$B78="Local Currency",'Financing inputs'!N78,0)+IF('Financing inputs'!$B78="Euro",'Financing inputs'!N78*Loc_Euro,0)))</f>
        <v/>
      </c>
      <c r="O78" s="60">
        <f t="shared" si="36"/>
        <v>0</v>
      </c>
      <c r="P78" s="120" t="str">
        <f t="shared" si="35"/>
        <v>Contraceptive Security</v>
      </c>
      <c r="R78" s="69" t="e">
        <f t="shared" si="37"/>
        <v>#DIV/0!</v>
      </c>
    </row>
    <row r="79" spans="1:19" x14ac:dyDescent="0.25">
      <c r="A79" s="64" t="str">
        <f>'Financing inputs'!A79</f>
        <v>EU funding allocated</v>
      </c>
      <c r="B79" s="63"/>
      <c r="C79" s="60" t="str">
        <f>IF('Financing inputs'!C79="","",(IF('Financing inputs'!$B79="USD",'Financing inputs'!C79*Loc_USD,0)+IF('Financing inputs'!$B79="Local Currency",'Financing inputs'!C79,0)+IF('Financing inputs'!$B79="Euro",'Financing inputs'!C79*Loc_Euro,0)))</f>
        <v/>
      </c>
      <c r="D79" s="60" t="str">
        <f>IF('Financing inputs'!D79="","",(IF('Financing inputs'!$B79="USD",'Financing inputs'!D79*Loc_USD,0)+IF('Financing inputs'!$B79="Local Currency",'Financing inputs'!D79,0)+IF('Financing inputs'!$B79="Euro",'Financing inputs'!D79*Loc_Euro,0)))</f>
        <v/>
      </c>
      <c r="E79" s="60" t="str">
        <f>IF('Financing inputs'!E79="","",(IF('Financing inputs'!$B79="USD",'Financing inputs'!E79*Loc_USD,0)+IF('Financing inputs'!$B79="Local Currency",'Financing inputs'!E79,0)+IF('Financing inputs'!$B79="Euro",'Financing inputs'!E79*Loc_Euro,0)))</f>
        <v/>
      </c>
      <c r="F79" s="60" t="str">
        <f>IF('Financing inputs'!F79="","",(IF('Financing inputs'!$B79="USD",'Financing inputs'!F79*Loc_USD,0)+IF('Financing inputs'!$B79="Local Currency",'Financing inputs'!F79,0)+IF('Financing inputs'!$B79="Euro",'Financing inputs'!F79*Loc_Euro,0)))</f>
        <v/>
      </c>
      <c r="G79" s="60" t="str">
        <f>IF('Financing inputs'!G79="","",(IF('Financing inputs'!$B79="USD",'Financing inputs'!G79*Loc_USD,0)+IF('Financing inputs'!$B79="Local Currency",'Financing inputs'!G79,0)+IF('Financing inputs'!$B79="Euro",'Financing inputs'!G79*Loc_Euro,0)))</f>
        <v/>
      </c>
      <c r="H79" s="60" t="str">
        <f>IF('Financing inputs'!H79="","",(IF('Financing inputs'!$B79="USD",'Financing inputs'!H79*Loc_USD,0)+IF('Financing inputs'!$B79="Local Currency",'Financing inputs'!H79,0)+IF('Financing inputs'!$B79="Euro",'Financing inputs'!H79*Loc_Euro,0)))</f>
        <v/>
      </c>
      <c r="I79" s="60" t="str">
        <f>IF('Financing inputs'!I79="","",(IF('Financing inputs'!$B79="USD",'Financing inputs'!I79*Loc_USD,0)+IF('Financing inputs'!$B79="Local Currency",'Financing inputs'!I79,0)+IF('Financing inputs'!$B79="Euro",'Financing inputs'!I79*Loc_Euro,0)))</f>
        <v/>
      </c>
      <c r="J79" s="60" t="str">
        <f>IF('Financing inputs'!J79="","",(IF('Financing inputs'!$B79="USD",'Financing inputs'!J79*Loc_USD,0)+IF('Financing inputs'!$B79="Local Currency",'Financing inputs'!J79,0)+IF('Financing inputs'!$B79="Euro",'Financing inputs'!J79*Loc_Euro,0)))</f>
        <v/>
      </c>
      <c r="K79" s="60" t="str">
        <f>IF('Financing inputs'!K79="","",(IF('Financing inputs'!$B79="USD",'Financing inputs'!K79*Loc_USD,0)+IF('Financing inputs'!$B79="Local Currency",'Financing inputs'!K79,0)+IF('Financing inputs'!$B79="Euro",'Financing inputs'!K79*Loc_Euro,0)))</f>
        <v/>
      </c>
      <c r="L79" s="60" t="str">
        <f>IF('Financing inputs'!L79="","",(IF('Financing inputs'!$B79="USD",'Financing inputs'!L79*Loc_USD,0)+IF('Financing inputs'!$B79="Local Currency",'Financing inputs'!L79,0)+IF('Financing inputs'!$B79="Euro",'Financing inputs'!L79*Loc_Euro,0)))</f>
        <v/>
      </c>
      <c r="M79" s="60" t="str">
        <f>IF('Financing inputs'!M79="","",(IF('Financing inputs'!$B79="USD",'Financing inputs'!M79*Loc_USD,0)+IF('Financing inputs'!$B79="Local Currency",'Financing inputs'!M79,0)+IF('Financing inputs'!$B79="Euro",'Financing inputs'!M79*Loc_Euro,0)))</f>
        <v/>
      </c>
      <c r="N79" s="60" t="str">
        <f>IF('Financing inputs'!N79="","",(IF('Financing inputs'!$B79="USD",'Financing inputs'!N79*Loc_USD,0)+IF('Financing inputs'!$B79="Local Currency",'Financing inputs'!N79,0)+IF('Financing inputs'!$B79="Euro",'Financing inputs'!N79*Loc_Euro,0)))</f>
        <v/>
      </c>
      <c r="O79" s="60">
        <f t="shared" si="36"/>
        <v>0</v>
      </c>
      <c r="P79" s="120" t="str">
        <f t="shared" si="35"/>
        <v>Contraceptive Security</v>
      </c>
      <c r="R79" s="69" t="e">
        <f t="shared" si="37"/>
        <v>#DIV/0!</v>
      </c>
    </row>
    <row r="80" spans="1:19" x14ac:dyDescent="0.25">
      <c r="A80" s="64" t="str">
        <f>'Financing inputs'!A80</f>
        <v>CIDA funding allocated</v>
      </c>
      <c r="B80" s="63"/>
      <c r="C80" s="60" t="str">
        <f>IF('Financing inputs'!C80="","",(IF('Financing inputs'!$B80="USD",'Financing inputs'!C80*Loc_USD,0)+IF('Financing inputs'!$B80="Local Currency",'Financing inputs'!C80,0)+IF('Financing inputs'!$B80="Euro",'Financing inputs'!C80*Loc_Euro,0)))</f>
        <v/>
      </c>
      <c r="D80" s="60" t="str">
        <f>IF('Financing inputs'!D80="","",(IF('Financing inputs'!$B80="USD",'Financing inputs'!D80*Loc_USD,0)+IF('Financing inputs'!$B80="Local Currency",'Financing inputs'!D80,0)+IF('Financing inputs'!$B80="Euro",'Financing inputs'!D80*Loc_Euro,0)))</f>
        <v/>
      </c>
      <c r="E80" s="60" t="str">
        <f>IF('Financing inputs'!E80="","",(IF('Financing inputs'!$B80="USD",'Financing inputs'!E80*Loc_USD,0)+IF('Financing inputs'!$B80="Local Currency",'Financing inputs'!E80,0)+IF('Financing inputs'!$B80="Euro",'Financing inputs'!E80*Loc_Euro,0)))</f>
        <v/>
      </c>
      <c r="F80" s="60" t="str">
        <f>IF('Financing inputs'!F80="","",(IF('Financing inputs'!$B80="USD",'Financing inputs'!F80*Loc_USD,0)+IF('Financing inputs'!$B80="Local Currency",'Financing inputs'!F80,0)+IF('Financing inputs'!$B80="Euro",'Financing inputs'!F80*Loc_Euro,0)))</f>
        <v/>
      </c>
      <c r="G80" s="60" t="str">
        <f>IF('Financing inputs'!G80="","",(IF('Financing inputs'!$B80="USD",'Financing inputs'!G80*Loc_USD,0)+IF('Financing inputs'!$B80="Local Currency",'Financing inputs'!G80,0)+IF('Financing inputs'!$B80="Euro",'Financing inputs'!G80*Loc_Euro,0)))</f>
        <v/>
      </c>
      <c r="H80" s="60" t="str">
        <f>IF('Financing inputs'!H80="","",(IF('Financing inputs'!$B80="USD",'Financing inputs'!H80*Loc_USD,0)+IF('Financing inputs'!$B80="Local Currency",'Financing inputs'!H80,0)+IF('Financing inputs'!$B80="Euro",'Financing inputs'!H80*Loc_Euro,0)))</f>
        <v/>
      </c>
      <c r="I80" s="60" t="str">
        <f>IF('Financing inputs'!I80="","",(IF('Financing inputs'!$B80="USD",'Financing inputs'!I80*Loc_USD,0)+IF('Financing inputs'!$B80="Local Currency",'Financing inputs'!I80,0)+IF('Financing inputs'!$B80="Euro",'Financing inputs'!I80*Loc_Euro,0)))</f>
        <v/>
      </c>
      <c r="J80" s="60" t="str">
        <f>IF('Financing inputs'!J80="","",(IF('Financing inputs'!$B80="USD",'Financing inputs'!J80*Loc_USD,0)+IF('Financing inputs'!$B80="Local Currency",'Financing inputs'!J80,0)+IF('Financing inputs'!$B80="Euro",'Financing inputs'!J80*Loc_Euro,0)))</f>
        <v/>
      </c>
      <c r="K80" s="60" t="str">
        <f>IF('Financing inputs'!K80="","",(IF('Financing inputs'!$B80="USD",'Financing inputs'!K80*Loc_USD,0)+IF('Financing inputs'!$B80="Local Currency",'Financing inputs'!K80,0)+IF('Financing inputs'!$B80="Euro",'Financing inputs'!K80*Loc_Euro,0)))</f>
        <v/>
      </c>
      <c r="L80" s="60" t="str">
        <f>IF('Financing inputs'!L80="","",(IF('Financing inputs'!$B80="USD",'Financing inputs'!L80*Loc_USD,0)+IF('Financing inputs'!$B80="Local Currency",'Financing inputs'!L80,0)+IF('Financing inputs'!$B80="Euro",'Financing inputs'!L80*Loc_Euro,0)))</f>
        <v/>
      </c>
      <c r="M80" s="60" t="str">
        <f>IF('Financing inputs'!M80="","",(IF('Financing inputs'!$B80="USD",'Financing inputs'!M80*Loc_USD,0)+IF('Financing inputs'!$B80="Local Currency",'Financing inputs'!M80,0)+IF('Financing inputs'!$B80="Euro",'Financing inputs'!M80*Loc_Euro,0)))</f>
        <v/>
      </c>
      <c r="N80" s="60" t="str">
        <f>IF('Financing inputs'!N80="","",(IF('Financing inputs'!$B80="USD",'Financing inputs'!N80*Loc_USD,0)+IF('Financing inputs'!$B80="Local Currency",'Financing inputs'!N80,0)+IF('Financing inputs'!$B80="Euro",'Financing inputs'!N80*Loc_Euro,0)))</f>
        <v/>
      </c>
      <c r="O80" s="60">
        <f t="shared" si="36"/>
        <v>0</v>
      </c>
      <c r="P80" s="120" t="str">
        <f t="shared" si="35"/>
        <v>Contraceptive Security</v>
      </c>
      <c r="R80" s="69" t="e">
        <f t="shared" si="37"/>
        <v>#DIV/0!</v>
      </c>
    </row>
    <row r="81" spans="1:19" x14ac:dyDescent="0.25">
      <c r="A81" s="64" t="str">
        <f>'Financing inputs'!A81</f>
        <v>PSI funding allocated</v>
      </c>
      <c r="B81" s="63"/>
      <c r="C81" s="60" t="str">
        <f>IF('Financing inputs'!C81="","",(IF('Financing inputs'!$B81="USD",'Financing inputs'!C81*Loc_USD,0)+IF('Financing inputs'!$B81="Local Currency",'Financing inputs'!C81,0)+IF('Financing inputs'!$B81="Euro",'Financing inputs'!C81*Loc_Euro,0)))</f>
        <v/>
      </c>
      <c r="D81" s="60" t="str">
        <f>IF('Financing inputs'!D81="","",(IF('Financing inputs'!$B81="USD",'Financing inputs'!D81*Loc_USD,0)+IF('Financing inputs'!$B81="Local Currency",'Financing inputs'!D81,0)+IF('Financing inputs'!$B81="Euro",'Financing inputs'!D81*Loc_Euro,0)))</f>
        <v/>
      </c>
      <c r="E81" s="60" t="str">
        <f>IF('Financing inputs'!E81="","",(IF('Financing inputs'!$B81="USD",'Financing inputs'!E81*Loc_USD,0)+IF('Financing inputs'!$B81="Local Currency",'Financing inputs'!E81,0)+IF('Financing inputs'!$B81="Euro",'Financing inputs'!E81*Loc_Euro,0)))</f>
        <v/>
      </c>
      <c r="F81" s="60" t="str">
        <f>IF('Financing inputs'!F81="","",(IF('Financing inputs'!$B81="USD",'Financing inputs'!F81*Loc_USD,0)+IF('Financing inputs'!$B81="Local Currency",'Financing inputs'!F81,0)+IF('Financing inputs'!$B81="Euro",'Financing inputs'!F81*Loc_Euro,0)))</f>
        <v/>
      </c>
      <c r="G81" s="60" t="str">
        <f>IF('Financing inputs'!G81="","",(IF('Financing inputs'!$B81="USD",'Financing inputs'!G81*Loc_USD,0)+IF('Financing inputs'!$B81="Local Currency",'Financing inputs'!G81,0)+IF('Financing inputs'!$B81="Euro",'Financing inputs'!G81*Loc_Euro,0)))</f>
        <v/>
      </c>
      <c r="H81" s="60" t="str">
        <f>IF('Financing inputs'!H81="","",(IF('Financing inputs'!$B81="USD",'Financing inputs'!H81*Loc_USD,0)+IF('Financing inputs'!$B81="Local Currency",'Financing inputs'!H81,0)+IF('Financing inputs'!$B81="Euro",'Financing inputs'!H81*Loc_Euro,0)))</f>
        <v/>
      </c>
      <c r="I81" s="60" t="str">
        <f>IF('Financing inputs'!I81="","",(IF('Financing inputs'!$B81="USD",'Financing inputs'!I81*Loc_USD,0)+IF('Financing inputs'!$B81="Local Currency",'Financing inputs'!I81,0)+IF('Financing inputs'!$B81="Euro",'Financing inputs'!I81*Loc_Euro,0)))</f>
        <v/>
      </c>
      <c r="J81" s="60" t="str">
        <f>IF('Financing inputs'!J81="","",(IF('Financing inputs'!$B81="USD",'Financing inputs'!J81*Loc_USD,0)+IF('Financing inputs'!$B81="Local Currency",'Financing inputs'!J81,0)+IF('Financing inputs'!$B81="Euro",'Financing inputs'!J81*Loc_Euro,0)))</f>
        <v/>
      </c>
      <c r="K81" s="60" t="str">
        <f>IF('Financing inputs'!K81="","",(IF('Financing inputs'!$B81="USD",'Financing inputs'!K81*Loc_USD,0)+IF('Financing inputs'!$B81="Local Currency",'Financing inputs'!K81,0)+IF('Financing inputs'!$B81="Euro",'Financing inputs'!K81*Loc_Euro,0)))</f>
        <v/>
      </c>
      <c r="L81" s="60" t="str">
        <f>IF('Financing inputs'!L81="","",(IF('Financing inputs'!$B81="USD",'Financing inputs'!L81*Loc_USD,0)+IF('Financing inputs'!$B81="Local Currency",'Financing inputs'!L81,0)+IF('Financing inputs'!$B81="Euro",'Financing inputs'!L81*Loc_Euro,0)))</f>
        <v/>
      </c>
      <c r="M81" s="60" t="str">
        <f>IF('Financing inputs'!M81="","",(IF('Financing inputs'!$B81="USD",'Financing inputs'!M81*Loc_USD,0)+IF('Financing inputs'!$B81="Local Currency",'Financing inputs'!M81,0)+IF('Financing inputs'!$B81="Euro",'Financing inputs'!M81*Loc_Euro,0)))</f>
        <v/>
      </c>
      <c r="N81" s="60" t="str">
        <f>IF('Financing inputs'!N81="","",(IF('Financing inputs'!$B81="USD",'Financing inputs'!N81*Loc_USD,0)+IF('Financing inputs'!$B81="Local Currency",'Financing inputs'!N81,0)+IF('Financing inputs'!$B81="Euro",'Financing inputs'!N81*Loc_Euro,0)))</f>
        <v/>
      </c>
      <c r="O81" s="60">
        <f t="shared" si="36"/>
        <v>0</v>
      </c>
      <c r="P81" s="120" t="str">
        <f t="shared" si="35"/>
        <v>Contraceptive Security</v>
      </c>
      <c r="R81" s="69" t="e">
        <f t="shared" si="37"/>
        <v>#DIV/0!</v>
      </c>
    </row>
    <row r="82" spans="1:19" x14ac:dyDescent="0.25">
      <c r="A82" s="64" t="str">
        <f>'Financing inputs'!A82</f>
        <v>DKT funding allocated</v>
      </c>
      <c r="B82" s="63"/>
      <c r="C82" s="60" t="str">
        <f>IF('Financing inputs'!C82="","",(IF('Financing inputs'!$B82="USD",'Financing inputs'!C82*Loc_USD,0)+IF('Financing inputs'!$B82="Local Currency",'Financing inputs'!C82,0)+IF('Financing inputs'!$B82="Euro",'Financing inputs'!C82*Loc_Euro,0)))</f>
        <v/>
      </c>
      <c r="D82" s="60" t="str">
        <f>IF('Financing inputs'!D82="","",(IF('Financing inputs'!$B82="USD",'Financing inputs'!D82*Loc_USD,0)+IF('Financing inputs'!$B82="Local Currency",'Financing inputs'!D82,0)+IF('Financing inputs'!$B82="Euro",'Financing inputs'!D82*Loc_Euro,0)))</f>
        <v/>
      </c>
      <c r="E82" s="60" t="str">
        <f>IF('Financing inputs'!E82="","",(IF('Financing inputs'!$B82="USD",'Financing inputs'!E82*Loc_USD,0)+IF('Financing inputs'!$B82="Local Currency",'Financing inputs'!E82,0)+IF('Financing inputs'!$B82="Euro",'Financing inputs'!E82*Loc_Euro,0)))</f>
        <v/>
      </c>
      <c r="F82" s="60" t="str">
        <f>IF('Financing inputs'!F82="","",(IF('Financing inputs'!$B82="USD",'Financing inputs'!F82*Loc_USD,0)+IF('Financing inputs'!$B82="Local Currency",'Financing inputs'!F82,0)+IF('Financing inputs'!$B82="Euro",'Financing inputs'!F82*Loc_Euro,0)))</f>
        <v/>
      </c>
      <c r="G82" s="60" t="str">
        <f>IF('Financing inputs'!G82="","",(IF('Financing inputs'!$B82="USD",'Financing inputs'!G82*Loc_USD,0)+IF('Financing inputs'!$B82="Local Currency",'Financing inputs'!G82,0)+IF('Financing inputs'!$B82="Euro",'Financing inputs'!G82*Loc_Euro,0)))</f>
        <v/>
      </c>
      <c r="H82" s="60" t="str">
        <f>IF('Financing inputs'!H82="","",(IF('Financing inputs'!$B82="USD",'Financing inputs'!H82*Loc_USD,0)+IF('Financing inputs'!$B82="Local Currency",'Financing inputs'!H82,0)+IF('Financing inputs'!$B82="Euro",'Financing inputs'!H82*Loc_Euro,0)))</f>
        <v/>
      </c>
      <c r="I82" s="60" t="str">
        <f>IF('Financing inputs'!I82="","",(IF('Financing inputs'!$B82="USD",'Financing inputs'!I82*Loc_USD,0)+IF('Financing inputs'!$B82="Local Currency",'Financing inputs'!I82,0)+IF('Financing inputs'!$B82="Euro",'Financing inputs'!I82*Loc_Euro,0)))</f>
        <v/>
      </c>
      <c r="J82" s="60" t="str">
        <f>IF('Financing inputs'!J82="","",(IF('Financing inputs'!$B82="USD",'Financing inputs'!J82*Loc_USD,0)+IF('Financing inputs'!$B82="Local Currency",'Financing inputs'!J82,0)+IF('Financing inputs'!$B82="Euro",'Financing inputs'!J82*Loc_Euro,0)))</f>
        <v/>
      </c>
      <c r="K82" s="60" t="str">
        <f>IF('Financing inputs'!K82="","",(IF('Financing inputs'!$B82="USD",'Financing inputs'!K82*Loc_USD,0)+IF('Financing inputs'!$B82="Local Currency",'Financing inputs'!K82,0)+IF('Financing inputs'!$B82="Euro",'Financing inputs'!K82*Loc_Euro,0)))</f>
        <v/>
      </c>
      <c r="L82" s="60" t="str">
        <f>IF('Financing inputs'!L82="","",(IF('Financing inputs'!$B82="USD",'Financing inputs'!L82*Loc_USD,0)+IF('Financing inputs'!$B82="Local Currency",'Financing inputs'!L82,0)+IF('Financing inputs'!$B82="Euro",'Financing inputs'!L82*Loc_Euro,0)))</f>
        <v/>
      </c>
      <c r="M82" s="60" t="str">
        <f>IF('Financing inputs'!M82="","",(IF('Financing inputs'!$B82="USD",'Financing inputs'!M82*Loc_USD,0)+IF('Financing inputs'!$B82="Local Currency",'Financing inputs'!M82,0)+IF('Financing inputs'!$B82="Euro",'Financing inputs'!M82*Loc_Euro,0)))</f>
        <v/>
      </c>
      <c r="N82" s="60" t="str">
        <f>IF('Financing inputs'!N82="","",(IF('Financing inputs'!$B82="USD",'Financing inputs'!N82*Loc_USD,0)+IF('Financing inputs'!$B82="Local Currency",'Financing inputs'!N82,0)+IF('Financing inputs'!$B82="Euro",'Financing inputs'!N82*Loc_Euro,0)))</f>
        <v/>
      </c>
      <c r="O82" s="60">
        <f t="shared" si="36"/>
        <v>0</v>
      </c>
      <c r="P82" s="120" t="str">
        <f t="shared" si="35"/>
        <v>Contraceptive Security</v>
      </c>
      <c r="R82" s="69" t="e">
        <f t="shared" si="37"/>
        <v>#DIV/0!</v>
      </c>
    </row>
    <row r="83" spans="1:19" x14ac:dyDescent="0.25">
      <c r="A83" s="64" t="str">
        <f>'Financing inputs'!A83</f>
        <v>MSI funding allocated</v>
      </c>
      <c r="B83" s="63"/>
      <c r="C83" s="60" t="str">
        <f>IF('Financing inputs'!C83="","",(IF('Financing inputs'!$B83="USD",'Financing inputs'!C83*Loc_USD,0)+IF('Financing inputs'!$B83="Local Currency",'Financing inputs'!C83,0)+IF('Financing inputs'!$B83="Euro",'Financing inputs'!C83*Loc_Euro,0)))</f>
        <v/>
      </c>
      <c r="D83" s="60" t="str">
        <f>IF('Financing inputs'!D83="","",(IF('Financing inputs'!$B83="USD",'Financing inputs'!D83*Loc_USD,0)+IF('Financing inputs'!$B83="Local Currency",'Financing inputs'!D83,0)+IF('Financing inputs'!$B83="Euro",'Financing inputs'!D83*Loc_Euro,0)))</f>
        <v/>
      </c>
      <c r="E83" s="60" t="str">
        <f>IF('Financing inputs'!E83="","",(IF('Financing inputs'!$B83="USD",'Financing inputs'!E83*Loc_USD,0)+IF('Financing inputs'!$B83="Local Currency",'Financing inputs'!E83,0)+IF('Financing inputs'!$B83="Euro",'Financing inputs'!E83*Loc_Euro,0)))</f>
        <v/>
      </c>
      <c r="F83" s="60" t="str">
        <f>IF('Financing inputs'!F83="","",(IF('Financing inputs'!$B83="USD",'Financing inputs'!F83*Loc_USD,0)+IF('Financing inputs'!$B83="Local Currency",'Financing inputs'!F83,0)+IF('Financing inputs'!$B83="Euro",'Financing inputs'!F83*Loc_Euro,0)))</f>
        <v/>
      </c>
      <c r="G83" s="60" t="str">
        <f>IF('Financing inputs'!G83="","",(IF('Financing inputs'!$B83="USD",'Financing inputs'!G83*Loc_USD,0)+IF('Financing inputs'!$B83="Local Currency",'Financing inputs'!G83,0)+IF('Financing inputs'!$B83="Euro",'Financing inputs'!G83*Loc_Euro,0)))</f>
        <v/>
      </c>
      <c r="H83" s="60" t="str">
        <f>IF('Financing inputs'!H83="","",(IF('Financing inputs'!$B83="USD",'Financing inputs'!H83*Loc_USD,0)+IF('Financing inputs'!$B83="Local Currency",'Financing inputs'!H83,0)+IF('Financing inputs'!$B83="Euro",'Financing inputs'!H83*Loc_Euro,0)))</f>
        <v/>
      </c>
      <c r="I83" s="60" t="str">
        <f>IF('Financing inputs'!I83="","",(IF('Financing inputs'!$B83="USD",'Financing inputs'!I83*Loc_USD,0)+IF('Financing inputs'!$B83="Local Currency",'Financing inputs'!I83,0)+IF('Financing inputs'!$B83="Euro",'Financing inputs'!I83*Loc_Euro,0)))</f>
        <v/>
      </c>
      <c r="J83" s="60" t="str">
        <f>IF('Financing inputs'!J83="","",(IF('Financing inputs'!$B83="USD",'Financing inputs'!J83*Loc_USD,0)+IF('Financing inputs'!$B83="Local Currency",'Financing inputs'!J83,0)+IF('Financing inputs'!$B83="Euro",'Financing inputs'!J83*Loc_Euro,0)))</f>
        <v/>
      </c>
      <c r="K83" s="60" t="str">
        <f>IF('Financing inputs'!K83="","",(IF('Financing inputs'!$B83="USD",'Financing inputs'!K83*Loc_USD,0)+IF('Financing inputs'!$B83="Local Currency",'Financing inputs'!K83,0)+IF('Financing inputs'!$B83="Euro",'Financing inputs'!K83*Loc_Euro,0)))</f>
        <v/>
      </c>
      <c r="L83" s="60" t="str">
        <f>IF('Financing inputs'!L83="","",(IF('Financing inputs'!$B83="USD",'Financing inputs'!L83*Loc_USD,0)+IF('Financing inputs'!$B83="Local Currency",'Financing inputs'!L83,0)+IF('Financing inputs'!$B83="Euro",'Financing inputs'!L83*Loc_Euro,0)))</f>
        <v/>
      </c>
      <c r="M83" s="60" t="str">
        <f>IF('Financing inputs'!M83="","",(IF('Financing inputs'!$B83="USD",'Financing inputs'!M83*Loc_USD,0)+IF('Financing inputs'!$B83="Local Currency",'Financing inputs'!M83,0)+IF('Financing inputs'!$B83="Euro",'Financing inputs'!M83*Loc_Euro,0)))</f>
        <v/>
      </c>
      <c r="N83" s="60" t="str">
        <f>IF('Financing inputs'!N83="","",(IF('Financing inputs'!$B83="USD",'Financing inputs'!N83*Loc_USD,0)+IF('Financing inputs'!$B83="Local Currency",'Financing inputs'!N83,0)+IF('Financing inputs'!$B83="Euro",'Financing inputs'!N83*Loc_Euro,0)))</f>
        <v/>
      </c>
      <c r="O83" s="60">
        <f t="shared" si="36"/>
        <v>0</v>
      </c>
      <c r="P83" s="120" t="str">
        <f t="shared" si="35"/>
        <v>Contraceptive Security</v>
      </c>
      <c r="R83" s="69" t="e">
        <f t="shared" si="37"/>
        <v>#DIV/0!</v>
      </c>
    </row>
    <row r="84" spans="1:19" x14ac:dyDescent="0.25">
      <c r="A84" s="64" t="str">
        <f>'Financing inputs'!A84</f>
        <v>Gates funding allocated</v>
      </c>
      <c r="B84" s="63"/>
      <c r="C84" s="60" t="str">
        <f>IF('Financing inputs'!C84="","",(IF('Financing inputs'!$B84="USD",'Financing inputs'!C84*Loc_USD,0)+IF('Financing inputs'!$B84="Local Currency",'Financing inputs'!C84,0)+IF('Financing inputs'!$B84="Euro",'Financing inputs'!C84*Loc_Euro,0)))</f>
        <v/>
      </c>
      <c r="D84" s="60" t="str">
        <f>IF('Financing inputs'!D84="","",(IF('Financing inputs'!$B84="USD",'Financing inputs'!D84*Loc_USD,0)+IF('Financing inputs'!$B84="Local Currency",'Financing inputs'!D84,0)+IF('Financing inputs'!$B84="Euro",'Financing inputs'!D84*Loc_Euro,0)))</f>
        <v/>
      </c>
      <c r="E84" s="60" t="str">
        <f>IF('Financing inputs'!E84="","",(IF('Financing inputs'!$B84="USD",'Financing inputs'!E84*Loc_USD,0)+IF('Financing inputs'!$B84="Local Currency",'Financing inputs'!E84,0)+IF('Financing inputs'!$B84="Euro",'Financing inputs'!E84*Loc_Euro,0)))</f>
        <v/>
      </c>
      <c r="F84" s="60" t="str">
        <f>IF('Financing inputs'!F84="","",(IF('Financing inputs'!$B84="USD",'Financing inputs'!F84*Loc_USD,0)+IF('Financing inputs'!$B84="Local Currency",'Financing inputs'!F84,0)+IF('Financing inputs'!$B84="Euro",'Financing inputs'!F84*Loc_Euro,0)))</f>
        <v/>
      </c>
      <c r="G84" s="60" t="str">
        <f>IF('Financing inputs'!G84="","",(IF('Financing inputs'!$B84="USD",'Financing inputs'!G84*Loc_USD,0)+IF('Financing inputs'!$B84="Local Currency",'Financing inputs'!G84,0)+IF('Financing inputs'!$B84="Euro",'Financing inputs'!G84*Loc_Euro,0)))</f>
        <v/>
      </c>
      <c r="H84" s="60" t="str">
        <f>IF('Financing inputs'!H84="","",(IF('Financing inputs'!$B84="USD",'Financing inputs'!H84*Loc_USD,0)+IF('Financing inputs'!$B84="Local Currency",'Financing inputs'!H84,0)+IF('Financing inputs'!$B84="Euro",'Financing inputs'!H84*Loc_Euro,0)))</f>
        <v/>
      </c>
      <c r="I84" s="60" t="str">
        <f>IF('Financing inputs'!I84="","",(IF('Financing inputs'!$B84="USD",'Financing inputs'!I84*Loc_USD,0)+IF('Financing inputs'!$B84="Local Currency",'Financing inputs'!I84,0)+IF('Financing inputs'!$B84="Euro",'Financing inputs'!I84*Loc_Euro,0)))</f>
        <v/>
      </c>
      <c r="J84" s="60" t="str">
        <f>IF('Financing inputs'!J84="","",(IF('Financing inputs'!$B84="USD",'Financing inputs'!J84*Loc_USD,0)+IF('Financing inputs'!$B84="Local Currency",'Financing inputs'!J84,0)+IF('Financing inputs'!$B84="Euro",'Financing inputs'!J84*Loc_Euro,0)))</f>
        <v/>
      </c>
      <c r="K84" s="60" t="str">
        <f>IF('Financing inputs'!K84="","",(IF('Financing inputs'!$B84="USD",'Financing inputs'!K84*Loc_USD,0)+IF('Financing inputs'!$B84="Local Currency",'Financing inputs'!K84,0)+IF('Financing inputs'!$B84="Euro",'Financing inputs'!K84*Loc_Euro,0)))</f>
        <v/>
      </c>
      <c r="L84" s="60" t="str">
        <f>IF('Financing inputs'!L84="","",(IF('Financing inputs'!$B84="USD",'Financing inputs'!L84*Loc_USD,0)+IF('Financing inputs'!$B84="Local Currency",'Financing inputs'!L84,0)+IF('Financing inputs'!$B84="Euro",'Financing inputs'!L84*Loc_Euro,0)))</f>
        <v/>
      </c>
      <c r="M84" s="60" t="str">
        <f>IF('Financing inputs'!M84="","",(IF('Financing inputs'!$B84="USD",'Financing inputs'!M84*Loc_USD,0)+IF('Financing inputs'!$B84="Local Currency",'Financing inputs'!M84,0)+IF('Financing inputs'!$B84="Euro",'Financing inputs'!M84*Loc_Euro,0)))</f>
        <v/>
      </c>
      <c r="N84" s="60" t="str">
        <f>IF('Financing inputs'!N84="","",(IF('Financing inputs'!$B84="USD",'Financing inputs'!N84*Loc_USD,0)+IF('Financing inputs'!$B84="Local Currency",'Financing inputs'!N84,0)+IF('Financing inputs'!$B84="Euro",'Financing inputs'!N84*Loc_Euro,0)))</f>
        <v/>
      </c>
      <c r="O84" s="60">
        <f t="shared" si="36"/>
        <v>0</v>
      </c>
      <c r="P84" s="120" t="str">
        <f t="shared" si="35"/>
        <v>Contraceptive Security</v>
      </c>
      <c r="R84" s="69" t="e">
        <f t="shared" si="37"/>
        <v>#DIV/0!</v>
      </c>
    </row>
    <row r="85" spans="1:19" x14ac:dyDescent="0.25">
      <c r="A85" s="64" t="str">
        <f>'Financing inputs'!A85</f>
        <v>Packard funding allocated</v>
      </c>
      <c r="B85" s="63"/>
      <c r="C85" s="60" t="str">
        <f>IF('Financing inputs'!C85="","",(IF('Financing inputs'!$B85="USD",'Financing inputs'!C85*Loc_USD,0)+IF('Financing inputs'!$B85="Local Currency",'Financing inputs'!C85,0)+IF('Financing inputs'!$B85="Euro",'Financing inputs'!C85*Loc_Euro,0)))</f>
        <v/>
      </c>
      <c r="D85" s="60" t="str">
        <f>IF('Financing inputs'!D85="","",(IF('Financing inputs'!$B85="USD",'Financing inputs'!D85*Loc_USD,0)+IF('Financing inputs'!$B85="Local Currency",'Financing inputs'!D85,0)+IF('Financing inputs'!$B85="Euro",'Financing inputs'!D85*Loc_Euro,0)))</f>
        <v/>
      </c>
      <c r="E85" s="60" t="str">
        <f>IF('Financing inputs'!E85="","",(IF('Financing inputs'!$B85="USD",'Financing inputs'!E85*Loc_USD,0)+IF('Financing inputs'!$B85="Local Currency",'Financing inputs'!E85,0)+IF('Financing inputs'!$B85="Euro",'Financing inputs'!E85*Loc_Euro,0)))</f>
        <v/>
      </c>
      <c r="F85" s="60" t="str">
        <f>IF('Financing inputs'!F85="","",(IF('Financing inputs'!$B85="USD",'Financing inputs'!F85*Loc_USD,0)+IF('Financing inputs'!$B85="Local Currency",'Financing inputs'!F85,0)+IF('Financing inputs'!$B85="Euro",'Financing inputs'!F85*Loc_Euro,0)))</f>
        <v/>
      </c>
      <c r="G85" s="60" t="str">
        <f>IF('Financing inputs'!G85="","",(IF('Financing inputs'!$B85="USD",'Financing inputs'!G85*Loc_USD,0)+IF('Financing inputs'!$B85="Local Currency",'Financing inputs'!G85,0)+IF('Financing inputs'!$B85="Euro",'Financing inputs'!G85*Loc_Euro,0)))</f>
        <v/>
      </c>
      <c r="H85" s="60" t="str">
        <f>IF('Financing inputs'!H85="","",(IF('Financing inputs'!$B85="USD",'Financing inputs'!H85*Loc_USD,0)+IF('Financing inputs'!$B85="Local Currency",'Financing inputs'!H85,0)+IF('Financing inputs'!$B85="Euro",'Financing inputs'!H85*Loc_Euro,0)))</f>
        <v/>
      </c>
      <c r="I85" s="60" t="str">
        <f>IF('Financing inputs'!I85="","",(IF('Financing inputs'!$B85="USD",'Financing inputs'!I85*Loc_USD,0)+IF('Financing inputs'!$B85="Local Currency",'Financing inputs'!I85,0)+IF('Financing inputs'!$B85="Euro",'Financing inputs'!I85*Loc_Euro,0)))</f>
        <v/>
      </c>
      <c r="J85" s="60" t="str">
        <f>IF('Financing inputs'!J85="","",(IF('Financing inputs'!$B85="USD",'Financing inputs'!J85*Loc_USD,0)+IF('Financing inputs'!$B85="Local Currency",'Financing inputs'!J85,0)+IF('Financing inputs'!$B85="Euro",'Financing inputs'!J85*Loc_Euro,0)))</f>
        <v/>
      </c>
      <c r="K85" s="60" t="str">
        <f>IF('Financing inputs'!K85="","",(IF('Financing inputs'!$B85="USD",'Financing inputs'!K85*Loc_USD,0)+IF('Financing inputs'!$B85="Local Currency",'Financing inputs'!K85,0)+IF('Financing inputs'!$B85="Euro",'Financing inputs'!K85*Loc_Euro,0)))</f>
        <v/>
      </c>
      <c r="L85" s="60" t="str">
        <f>IF('Financing inputs'!L85="","",(IF('Financing inputs'!$B85="USD",'Financing inputs'!L85*Loc_USD,0)+IF('Financing inputs'!$B85="Local Currency",'Financing inputs'!L85,0)+IF('Financing inputs'!$B85="Euro",'Financing inputs'!L85*Loc_Euro,0)))</f>
        <v/>
      </c>
      <c r="M85" s="60" t="str">
        <f>IF('Financing inputs'!M85="","",(IF('Financing inputs'!$B85="USD",'Financing inputs'!M85*Loc_USD,0)+IF('Financing inputs'!$B85="Local Currency",'Financing inputs'!M85,0)+IF('Financing inputs'!$B85="Euro",'Financing inputs'!M85*Loc_Euro,0)))</f>
        <v/>
      </c>
      <c r="N85" s="60" t="str">
        <f>IF('Financing inputs'!N85="","",(IF('Financing inputs'!$B85="USD",'Financing inputs'!N85*Loc_USD,0)+IF('Financing inputs'!$B85="Local Currency",'Financing inputs'!N85,0)+IF('Financing inputs'!$B85="Euro",'Financing inputs'!N85*Loc_Euro,0)))</f>
        <v/>
      </c>
      <c r="O85" s="60">
        <f t="shared" si="36"/>
        <v>0</v>
      </c>
      <c r="P85" s="120" t="str">
        <f t="shared" si="35"/>
        <v>Contraceptive Security</v>
      </c>
      <c r="R85" s="69" t="e">
        <f t="shared" si="37"/>
        <v>#DIV/0!</v>
      </c>
    </row>
    <row r="86" spans="1:19" x14ac:dyDescent="0.25">
      <c r="A86" s="64" t="str">
        <f>'Financing inputs'!A86</f>
        <v>PAA</v>
      </c>
      <c r="B86" s="63"/>
      <c r="C86" s="60" t="str">
        <f>IF('Financing inputs'!C86="","",(IF('Financing inputs'!$B86="USD",'Financing inputs'!C86*Loc_USD,0)+IF('Financing inputs'!$B86="Local Currency",'Financing inputs'!C86,0)+IF('Financing inputs'!$B86="Euro",'Financing inputs'!C86*Loc_Euro,0)))</f>
        <v/>
      </c>
      <c r="D86" s="60" t="str">
        <f>IF('Financing inputs'!D86="","",(IF('Financing inputs'!$B86="USD",'Financing inputs'!D86*Loc_USD,0)+IF('Financing inputs'!$B86="Local Currency",'Financing inputs'!D86,0)+IF('Financing inputs'!$B86="Euro",'Financing inputs'!D86*Loc_Euro,0)))</f>
        <v/>
      </c>
      <c r="E86" s="60" t="str">
        <f>IF('Financing inputs'!E86="","",(IF('Financing inputs'!$B86="USD",'Financing inputs'!E86*Loc_USD,0)+IF('Financing inputs'!$B86="Local Currency",'Financing inputs'!E86,0)+IF('Financing inputs'!$B86="Euro",'Financing inputs'!E86*Loc_Euro,0)))</f>
        <v/>
      </c>
      <c r="F86" s="60" t="str">
        <f>IF('Financing inputs'!F86="","",(IF('Financing inputs'!$B86="USD",'Financing inputs'!F86*Loc_USD,0)+IF('Financing inputs'!$B86="Local Currency",'Financing inputs'!F86,0)+IF('Financing inputs'!$B86="Euro",'Financing inputs'!F86*Loc_Euro,0)))</f>
        <v/>
      </c>
      <c r="G86" s="60" t="str">
        <f>IF('Financing inputs'!G86="","",(IF('Financing inputs'!$B86="USD",'Financing inputs'!G86*Loc_USD,0)+IF('Financing inputs'!$B86="Local Currency",'Financing inputs'!G86,0)+IF('Financing inputs'!$B86="Euro",'Financing inputs'!G86*Loc_Euro,0)))</f>
        <v/>
      </c>
      <c r="H86" s="60" t="str">
        <f>IF('Financing inputs'!H86="","",(IF('Financing inputs'!$B86="USD",'Financing inputs'!H86*Loc_USD,0)+IF('Financing inputs'!$B86="Local Currency",'Financing inputs'!H86,0)+IF('Financing inputs'!$B86="Euro",'Financing inputs'!H86*Loc_Euro,0)))</f>
        <v/>
      </c>
      <c r="I86" s="60" t="str">
        <f>IF('Financing inputs'!I86="","",(IF('Financing inputs'!$B86="USD",'Financing inputs'!I86*Loc_USD,0)+IF('Financing inputs'!$B86="Local Currency",'Financing inputs'!I86,0)+IF('Financing inputs'!$B86="Euro",'Financing inputs'!I86*Loc_Euro,0)))</f>
        <v/>
      </c>
      <c r="J86" s="60" t="str">
        <f>IF('Financing inputs'!J86="","",(IF('Financing inputs'!$B86="USD",'Financing inputs'!J86*Loc_USD,0)+IF('Financing inputs'!$B86="Local Currency",'Financing inputs'!J86,0)+IF('Financing inputs'!$B86="Euro",'Financing inputs'!J86*Loc_Euro,0)))</f>
        <v/>
      </c>
      <c r="K86" s="60" t="str">
        <f>IF('Financing inputs'!K86="","",(IF('Financing inputs'!$B86="USD",'Financing inputs'!K86*Loc_USD,0)+IF('Financing inputs'!$B86="Local Currency",'Financing inputs'!K86,0)+IF('Financing inputs'!$B86="Euro",'Financing inputs'!K86*Loc_Euro,0)))</f>
        <v/>
      </c>
      <c r="L86" s="60" t="str">
        <f>IF('Financing inputs'!L86="","",(IF('Financing inputs'!$B86="USD",'Financing inputs'!L86*Loc_USD,0)+IF('Financing inputs'!$B86="Local Currency",'Financing inputs'!L86,0)+IF('Financing inputs'!$B86="Euro",'Financing inputs'!L86*Loc_Euro,0)))</f>
        <v/>
      </c>
      <c r="M86" s="60" t="str">
        <f>IF('Financing inputs'!M86="","",(IF('Financing inputs'!$B86="USD",'Financing inputs'!M86*Loc_USD,0)+IF('Financing inputs'!$B86="Local Currency",'Financing inputs'!M86,0)+IF('Financing inputs'!$B86="Euro",'Financing inputs'!M86*Loc_Euro,0)))</f>
        <v/>
      </c>
      <c r="N86" s="60" t="str">
        <f>IF('Financing inputs'!N86="","",(IF('Financing inputs'!$B86="USD",'Financing inputs'!N86*Loc_USD,0)+IF('Financing inputs'!$B86="Local Currency",'Financing inputs'!N86,0)+IF('Financing inputs'!$B86="Euro",'Financing inputs'!N86*Loc_Euro,0)))</f>
        <v/>
      </c>
      <c r="O86" s="60">
        <f t="shared" si="36"/>
        <v>0</v>
      </c>
      <c r="P86" s="120" t="str">
        <f t="shared" si="35"/>
        <v>Contraceptive Security</v>
      </c>
      <c r="R86" s="69" t="e">
        <f t="shared" si="37"/>
        <v>#DIV/0!</v>
      </c>
    </row>
    <row r="87" spans="1:19" x14ac:dyDescent="0.25">
      <c r="A87" s="64" t="str">
        <f>'Financing inputs'!A87</f>
        <v>Other</v>
      </c>
      <c r="B87" s="63"/>
      <c r="C87" s="60" t="str">
        <f>IF('Financing inputs'!C87="","",(IF('Financing inputs'!$B87="USD",'Financing inputs'!C87*Loc_USD,0)+IF('Financing inputs'!$B87="Local Currency",'Financing inputs'!C87,0)+IF('Financing inputs'!$B87="Euro",'Financing inputs'!C87*Loc_Euro,0)))</f>
        <v/>
      </c>
      <c r="D87" s="60" t="str">
        <f>IF('Financing inputs'!D87="","",(IF('Financing inputs'!$B87="USD",'Financing inputs'!D87*Loc_USD,0)+IF('Financing inputs'!$B87="Local Currency",'Financing inputs'!D87,0)+IF('Financing inputs'!$B87="Euro",'Financing inputs'!D87*Loc_Euro,0)))</f>
        <v/>
      </c>
      <c r="E87" s="60" t="str">
        <f>IF('Financing inputs'!E87="","",(IF('Financing inputs'!$B87="USD",'Financing inputs'!E87*Loc_USD,0)+IF('Financing inputs'!$B87="Local Currency",'Financing inputs'!E87,0)+IF('Financing inputs'!$B87="Euro",'Financing inputs'!E87*Loc_Euro,0)))</f>
        <v/>
      </c>
      <c r="F87" s="60" t="str">
        <f>IF('Financing inputs'!F87="","",(IF('Financing inputs'!$B87="USD",'Financing inputs'!F87*Loc_USD,0)+IF('Financing inputs'!$B87="Local Currency",'Financing inputs'!F87,0)+IF('Financing inputs'!$B87="Euro",'Financing inputs'!F87*Loc_Euro,0)))</f>
        <v/>
      </c>
      <c r="G87" s="60" t="str">
        <f>IF('Financing inputs'!G87="","",(IF('Financing inputs'!$B87="USD",'Financing inputs'!G87*Loc_USD,0)+IF('Financing inputs'!$B87="Local Currency",'Financing inputs'!G87,0)+IF('Financing inputs'!$B87="Euro",'Financing inputs'!G87*Loc_Euro,0)))</f>
        <v/>
      </c>
      <c r="H87" s="60" t="str">
        <f>IF('Financing inputs'!H87="","",(IF('Financing inputs'!$B87="USD",'Financing inputs'!H87*Loc_USD,0)+IF('Financing inputs'!$B87="Local Currency",'Financing inputs'!H87,0)+IF('Financing inputs'!$B87="Euro",'Financing inputs'!H87*Loc_Euro,0)))</f>
        <v/>
      </c>
      <c r="I87" s="60" t="str">
        <f>IF('Financing inputs'!I87="","",(IF('Financing inputs'!$B87="USD",'Financing inputs'!I87*Loc_USD,0)+IF('Financing inputs'!$B87="Local Currency",'Financing inputs'!I87,0)+IF('Financing inputs'!$B87="Euro",'Financing inputs'!I87*Loc_Euro,0)))</f>
        <v/>
      </c>
      <c r="J87" s="60" t="str">
        <f>IF('Financing inputs'!J87="","",(IF('Financing inputs'!$B87="USD",'Financing inputs'!J87*Loc_USD,0)+IF('Financing inputs'!$B87="Local Currency",'Financing inputs'!J87,0)+IF('Financing inputs'!$B87="Euro",'Financing inputs'!J87*Loc_Euro,0)))</f>
        <v/>
      </c>
      <c r="K87" s="60" t="str">
        <f>IF('Financing inputs'!K87="","",(IF('Financing inputs'!$B87="USD",'Financing inputs'!K87*Loc_USD,0)+IF('Financing inputs'!$B87="Local Currency",'Financing inputs'!K87,0)+IF('Financing inputs'!$B87="Euro",'Financing inputs'!K87*Loc_Euro,0)))</f>
        <v/>
      </c>
      <c r="L87" s="60" t="str">
        <f>IF('Financing inputs'!L87="","",(IF('Financing inputs'!$B87="USD",'Financing inputs'!L87*Loc_USD,0)+IF('Financing inputs'!$B87="Local Currency",'Financing inputs'!L87,0)+IF('Financing inputs'!$B87="Euro",'Financing inputs'!L87*Loc_Euro,0)))</f>
        <v/>
      </c>
      <c r="M87" s="60" t="str">
        <f>IF('Financing inputs'!M87="","",(IF('Financing inputs'!$B87="USD",'Financing inputs'!M87*Loc_USD,0)+IF('Financing inputs'!$B87="Local Currency",'Financing inputs'!M87,0)+IF('Financing inputs'!$B87="Euro",'Financing inputs'!M87*Loc_Euro,0)))</f>
        <v/>
      </c>
      <c r="N87" s="60" t="str">
        <f>IF('Financing inputs'!N87="","",(IF('Financing inputs'!$B87="USD",'Financing inputs'!N87*Loc_USD,0)+IF('Financing inputs'!$B87="Local Currency",'Financing inputs'!N87,0)+IF('Financing inputs'!$B87="Euro",'Financing inputs'!N87*Loc_Euro,0)))</f>
        <v/>
      </c>
      <c r="O87" s="60">
        <f t="shared" si="36"/>
        <v>0</v>
      </c>
      <c r="P87" s="120" t="str">
        <f t="shared" si="35"/>
        <v>Contraceptive Security</v>
      </c>
      <c r="R87" s="69" t="e">
        <f t="shared" si="37"/>
        <v>#DIV/0!</v>
      </c>
    </row>
    <row r="88" spans="1:19" x14ac:dyDescent="0.25">
      <c r="A88" s="64" t="str">
        <f>'Financing inputs'!A88</f>
        <v>Other</v>
      </c>
      <c r="B88" s="63"/>
      <c r="C88" s="60" t="str">
        <f>IF('Financing inputs'!C88="","",(IF('Financing inputs'!$B88="USD",'Financing inputs'!C88*Loc_USD,0)+IF('Financing inputs'!$B88="Local Currency",'Financing inputs'!C88,0)+IF('Financing inputs'!$B88="Euro",'Financing inputs'!C88*Loc_Euro,0)))</f>
        <v/>
      </c>
      <c r="D88" s="60" t="str">
        <f>IF('Financing inputs'!D88="","",(IF('Financing inputs'!$B88="USD",'Financing inputs'!D88*Loc_USD,0)+IF('Financing inputs'!$B88="Local Currency",'Financing inputs'!D88,0)+IF('Financing inputs'!$B88="Euro",'Financing inputs'!D88*Loc_Euro,0)))</f>
        <v/>
      </c>
      <c r="E88" s="60" t="str">
        <f>IF('Financing inputs'!E88="","",(IF('Financing inputs'!$B88="USD",'Financing inputs'!E88*Loc_USD,0)+IF('Financing inputs'!$B88="Local Currency",'Financing inputs'!E88,0)+IF('Financing inputs'!$B88="Euro",'Financing inputs'!E88*Loc_Euro,0)))</f>
        <v/>
      </c>
      <c r="F88" s="60" t="str">
        <f>IF('Financing inputs'!F88="","",(IF('Financing inputs'!$B88="USD",'Financing inputs'!F88*Loc_USD,0)+IF('Financing inputs'!$B88="Local Currency",'Financing inputs'!F88,0)+IF('Financing inputs'!$B88="Euro",'Financing inputs'!F88*Loc_Euro,0)))</f>
        <v/>
      </c>
      <c r="G88" s="60" t="str">
        <f>IF('Financing inputs'!G88="","",(IF('Financing inputs'!$B88="USD",'Financing inputs'!G88*Loc_USD,0)+IF('Financing inputs'!$B88="Local Currency",'Financing inputs'!G88,0)+IF('Financing inputs'!$B88="Euro",'Financing inputs'!G88*Loc_Euro,0)))</f>
        <v/>
      </c>
      <c r="H88" s="60" t="str">
        <f>IF('Financing inputs'!H88="","",(IF('Financing inputs'!$B88="USD",'Financing inputs'!H88*Loc_USD,0)+IF('Financing inputs'!$B88="Local Currency",'Financing inputs'!H88,0)+IF('Financing inputs'!$B88="Euro",'Financing inputs'!H88*Loc_Euro,0)))</f>
        <v/>
      </c>
      <c r="I88" s="60" t="str">
        <f>IF('Financing inputs'!I88="","",(IF('Financing inputs'!$B88="USD",'Financing inputs'!I88*Loc_USD,0)+IF('Financing inputs'!$B88="Local Currency",'Financing inputs'!I88,0)+IF('Financing inputs'!$B88="Euro",'Financing inputs'!I88*Loc_Euro,0)))</f>
        <v/>
      </c>
      <c r="J88" s="60" t="str">
        <f>IF('Financing inputs'!J88="","",(IF('Financing inputs'!$B88="USD",'Financing inputs'!J88*Loc_USD,0)+IF('Financing inputs'!$B88="Local Currency",'Financing inputs'!J88,0)+IF('Financing inputs'!$B88="Euro",'Financing inputs'!J88*Loc_Euro,0)))</f>
        <v/>
      </c>
      <c r="K88" s="60" t="str">
        <f>IF('Financing inputs'!K88="","",(IF('Financing inputs'!$B88="USD",'Financing inputs'!K88*Loc_USD,0)+IF('Financing inputs'!$B88="Local Currency",'Financing inputs'!K88,0)+IF('Financing inputs'!$B88="Euro",'Financing inputs'!K88*Loc_Euro,0)))</f>
        <v/>
      </c>
      <c r="L88" s="60" t="str">
        <f>IF('Financing inputs'!L88="","",(IF('Financing inputs'!$B88="USD",'Financing inputs'!L88*Loc_USD,0)+IF('Financing inputs'!$B88="Local Currency",'Financing inputs'!L88,0)+IF('Financing inputs'!$B88="Euro",'Financing inputs'!L88*Loc_Euro,0)))</f>
        <v/>
      </c>
      <c r="M88" s="60" t="str">
        <f>IF('Financing inputs'!M88="","",(IF('Financing inputs'!$B88="USD",'Financing inputs'!M88*Loc_USD,0)+IF('Financing inputs'!$B88="Local Currency",'Financing inputs'!M88,0)+IF('Financing inputs'!$B88="Euro",'Financing inputs'!M88*Loc_Euro,0)))</f>
        <v/>
      </c>
      <c r="N88" s="60" t="str">
        <f>IF('Financing inputs'!N88="","",(IF('Financing inputs'!$B88="USD",'Financing inputs'!N88*Loc_USD,0)+IF('Financing inputs'!$B88="Local Currency",'Financing inputs'!N88,0)+IF('Financing inputs'!$B88="Euro",'Financing inputs'!N88*Loc_Euro,0)))</f>
        <v/>
      </c>
      <c r="O88" s="60">
        <f t="shared" si="36"/>
        <v>0</v>
      </c>
      <c r="P88" s="120" t="str">
        <f t="shared" si="35"/>
        <v>Contraceptive Security</v>
      </c>
      <c r="R88" s="69" t="e">
        <f t="shared" si="37"/>
        <v>#DIV/0!</v>
      </c>
    </row>
    <row r="89" spans="1:19" x14ac:dyDescent="0.25">
      <c r="A89" s="64" t="str">
        <f>'Financing inputs'!A89</f>
        <v>Other</v>
      </c>
      <c r="B89" s="63"/>
      <c r="C89" s="60" t="str">
        <f>IF('Financing inputs'!C89="","",(IF('Financing inputs'!$B89="USD",'Financing inputs'!C89*Loc_USD,0)+IF('Financing inputs'!$B89="Local Currency",'Financing inputs'!C89,0)+IF('Financing inputs'!$B89="Euro",'Financing inputs'!C89*Loc_Euro,0)))</f>
        <v/>
      </c>
      <c r="D89" s="60" t="str">
        <f>IF('Financing inputs'!D89="","",(IF('Financing inputs'!$B89="USD",'Financing inputs'!D89*Loc_USD,0)+IF('Financing inputs'!$B89="Local Currency",'Financing inputs'!D89,0)+IF('Financing inputs'!$B89="Euro",'Financing inputs'!D89*Loc_Euro,0)))</f>
        <v/>
      </c>
      <c r="E89" s="60" t="str">
        <f>IF('Financing inputs'!E89="","",(IF('Financing inputs'!$B89="USD",'Financing inputs'!E89*Loc_USD,0)+IF('Financing inputs'!$B89="Local Currency",'Financing inputs'!E89,0)+IF('Financing inputs'!$B89="Euro",'Financing inputs'!E89*Loc_Euro,0)))</f>
        <v/>
      </c>
      <c r="F89" s="60" t="str">
        <f>IF('Financing inputs'!F89="","",(IF('Financing inputs'!$B89="USD",'Financing inputs'!F89*Loc_USD,0)+IF('Financing inputs'!$B89="Local Currency",'Financing inputs'!F89,0)+IF('Financing inputs'!$B89="Euro",'Financing inputs'!F89*Loc_Euro,0)))</f>
        <v/>
      </c>
      <c r="G89" s="60" t="str">
        <f>IF('Financing inputs'!G89="","",(IF('Financing inputs'!$B89="USD",'Financing inputs'!G89*Loc_USD,0)+IF('Financing inputs'!$B89="Local Currency",'Financing inputs'!G89,0)+IF('Financing inputs'!$B89="Euro",'Financing inputs'!G89*Loc_Euro,0)))</f>
        <v/>
      </c>
      <c r="H89" s="60" t="str">
        <f>IF('Financing inputs'!H89="","",(IF('Financing inputs'!$B89="USD",'Financing inputs'!H89*Loc_USD,0)+IF('Financing inputs'!$B89="Local Currency",'Financing inputs'!H89,0)+IF('Financing inputs'!$B89="Euro",'Financing inputs'!H89*Loc_Euro,0)))</f>
        <v/>
      </c>
      <c r="I89" s="60" t="str">
        <f>IF('Financing inputs'!I89="","",(IF('Financing inputs'!$B89="USD",'Financing inputs'!I89*Loc_USD,0)+IF('Financing inputs'!$B89="Local Currency",'Financing inputs'!I89,0)+IF('Financing inputs'!$B89="Euro",'Financing inputs'!I89*Loc_Euro,0)))</f>
        <v/>
      </c>
      <c r="J89" s="60" t="str">
        <f>IF('Financing inputs'!J89="","",(IF('Financing inputs'!$B89="USD",'Financing inputs'!J89*Loc_USD,0)+IF('Financing inputs'!$B89="Local Currency",'Financing inputs'!J89,0)+IF('Financing inputs'!$B89="Euro",'Financing inputs'!J89*Loc_Euro,0)))</f>
        <v/>
      </c>
      <c r="K89" s="60" t="str">
        <f>IF('Financing inputs'!K89="","",(IF('Financing inputs'!$B89="USD",'Financing inputs'!K89*Loc_USD,0)+IF('Financing inputs'!$B89="Local Currency",'Financing inputs'!K89,0)+IF('Financing inputs'!$B89="Euro",'Financing inputs'!K89*Loc_Euro,0)))</f>
        <v/>
      </c>
      <c r="L89" s="60" t="str">
        <f>IF('Financing inputs'!L89="","",(IF('Financing inputs'!$B89="USD",'Financing inputs'!L89*Loc_USD,0)+IF('Financing inputs'!$B89="Local Currency",'Financing inputs'!L89,0)+IF('Financing inputs'!$B89="Euro",'Financing inputs'!L89*Loc_Euro,0)))</f>
        <v/>
      </c>
      <c r="M89" s="60" t="str">
        <f>IF('Financing inputs'!M89="","",(IF('Financing inputs'!$B89="USD",'Financing inputs'!M89*Loc_USD,0)+IF('Financing inputs'!$B89="Local Currency",'Financing inputs'!M89,0)+IF('Financing inputs'!$B89="Euro",'Financing inputs'!M89*Loc_Euro,0)))</f>
        <v/>
      </c>
      <c r="N89" s="60" t="str">
        <f>IF('Financing inputs'!N89="","",(IF('Financing inputs'!$B89="USD",'Financing inputs'!N89*Loc_USD,0)+IF('Financing inputs'!$B89="Local Currency",'Financing inputs'!N89,0)+IF('Financing inputs'!$B89="Euro",'Financing inputs'!N89*Loc_Euro,0)))</f>
        <v/>
      </c>
      <c r="O89" s="60">
        <f t="shared" si="36"/>
        <v>0</v>
      </c>
      <c r="P89" s="120" t="str">
        <f t="shared" si="35"/>
        <v>Contraceptive Security</v>
      </c>
      <c r="R89" s="69" t="e">
        <f t="shared" si="37"/>
        <v>#DIV/0!</v>
      </c>
    </row>
    <row r="90" spans="1:19" x14ac:dyDescent="0.25">
      <c r="A90" s="64" t="str">
        <f>'Financing inputs'!A90</f>
        <v>Other</v>
      </c>
      <c r="B90" s="63"/>
      <c r="C90" s="60" t="str">
        <f>IF('Financing inputs'!C90="","",(IF('Financing inputs'!$B90="USD",'Financing inputs'!C90*Loc_USD,0)+IF('Financing inputs'!$B90="Local Currency",'Financing inputs'!C90,0)+IF('Financing inputs'!$B90="Euro",'Financing inputs'!C90*Loc_Euro,0)))</f>
        <v/>
      </c>
      <c r="D90" s="60" t="str">
        <f>IF('Financing inputs'!D90="","",(IF('Financing inputs'!$B90="USD",'Financing inputs'!D90*Loc_USD,0)+IF('Financing inputs'!$B90="Local Currency",'Financing inputs'!D90,0)+IF('Financing inputs'!$B90="Euro",'Financing inputs'!D90*Loc_Euro,0)))</f>
        <v/>
      </c>
      <c r="E90" s="60" t="str">
        <f>IF('Financing inputs'!E90="","",(IF('Financing inputs'!$B90="USD",'Financing inputs'!E90*Loc_USD,0)+IF('Financing inputs'!$B90="Local Currency",'Financing inputs'!E90,0)+IF('Financing inputs'!$B90="Euro",'Financing inputs'!E90*Loc_Euro,0)))</f>
        <v/>
      </c>
      <c r="F90" s="60" t="str">
        <f>IF('Financing inputs'!F90="","",(IF('Financing inputs'!$B90="USD",'Financing inputs'!F90*Loc_USD,0)+IF('Financing inputs'!$B90="Local Currency",'Financing inputs'!F90,0)+IF('Financing inputs'!$B90="Euro",'Financing inputs'!F90*Loc_Euro,0)))</f>
        <v/>
      </c>
      <c r="G90" s="60" t="str">
        <f>IF('Financing inputs'!G90="","",(IF('Financing inputs'!$B90="USD",'Financing inputs'!G90*Loc_USD,0)+IF('Financing inputs'!$B90="Local Currency",'Financing inputs'!G90,0)+IF('Financing inputs'!$B90="Euro",'Financing inputs'!G90*Loc_Euro,0)))</f>
        <v/>
      </c>
      <c r="H90" s="60" t="str">
        <f>IF('Financing inputs'!H90="","",(IF('Financing inputs'!$B90="USD",'Financing inputs'!H90*Loc_USD,0)+IF('Financing inputs'!$B90="Local Currency",'Financing inputs'!H90,0)+IF('Financing inputs'!$B90="Euro",'Financing inputs'!H90*Loc_Euro,0)))</f>
        <v/>
      </c>
      <c r="I90" s="60" t="str">
        <f>IF('Financing inputs'!I90="","",(IF('Financing inputs'!$B90="USD",'Financing inputs'!I90*Loc_USD,0)+IF('Financing inputs'!$B90="Local Currency",'Financing inputs'!I90,0)+IF('Financing inputs'!$B90="Euro",'Financing inputs'!I90*Loc_Euro,0)))</f>
        <v/>
      </c>
      <c r="J90" s="60" t="str">
        <f>IF('Financing inputs'!J90="","",(IF('Financing inputs'!$B90="USD",'Financing inputs'!J90*Loc_USD,0)+IF('Financing inputs'!$B90="Local Currency",'Financing inputs'!J90,0)+IF('Financing inputs'!$B90="Euro",'Financing inputs'!J90*Loc_Euro,0)))</f>
        <v/>
      </c>
      <c r="K90" s="60" t="str">
        <f>IF('Financing inputs'!K90="","",(IF('Financing inputs'!$B90="USD",'Financing inputs'!K90*Loc_USD,0)+IF('Financing inputs'!$B90="Local Currency",'Financing inputs'!K90,0)+IF('Financing inputs'!$B90="Euro",'Financing inputs'!K90*Loc_Euro,0)))</f>
        <v/>
      </c>
      <c r="L90" s="60" t="str">
        <f>IF('Financing inputs'!L90="","",(IF('Financing inputs'!$B90="USD",'Financing inputs'!L90*Loc_USD,0)+IF('Financing inputs'!$B90="Local Currency",'Financing inputs'!L90,0)+IF('Financing inputs'!$B90="Euro",'Financing inputs'!L90*Loc_Euro,0)))</f>
        <v/>
      </c>
      <c r="M90" s="60" t="str">
        <f>IF('Financing inputs'!M90="","",(IF('Financing inputs'!$B90="USD",'Financing inputs'!M90*Loc_USD,0)+IF('Financing inputs'!$B90="Local Currency",'Financing inputs'!M90,0)+IF('Financing inputs'!$B90="Euro",'Financing inputs'!M90*Loc_Euro,0)))</f>
        <v/>
      </c>
      <c r="N90" s="60" t="str">
        <f>IF('Financing inputs'!N90="","",(IF('Financing inputs'!$B90="USD",'Financing inputs'!N90*Loc_USD,0)+IF('Financing inputs'!$B90="Local Currency",'Financing inputs'!N90,0)+IF('Financing inputs'!$B90="Euro",'Financing inputs'!N90*Loc_Euro,0)))</f>
        <v/>
      </c>
      <c r="O90" s="60">
        <f t="shared" si="36"/>
        <v>0</v>
      </c>
      <c r="P90" s="120" t="str">
        <f t="shared" si="35"/>
        <v>Contraceptive Security</v>
      </c>
      <c r="R90" s="69" t="e">
        <f t="shared" si="37"/>
        <v>#DIV/0!</v>
      </c>
    </row>
    <row r="91" spans="1:19" x14ac:dyDescent="0.25">
      <c r="A91" s="64" t="str">
        <f>'Financing inputs'!A91</f>
        <v>Other</v>
      </c>
      <c r="B91" s="63"/>
      <c r="C91" s="60" t="str">
        <f>IF('Financing inputs'!C91="","",(IF('Financing inputs'!$B91="USD",'Financing inputs'!C91*Loc_USD,0)+IF('Financing inputs'!$B91="Local Currency",'Financing inputs'!C91,0)+IF('Financing inputs'!$B91="Euro",'Financing inputs'!C91*Loc_Euro,0)))</f>
        <v/>
      </c>
      <c r="D91" s="60" t="str">
        <f>IF('Financing inputs'!D91="","",(IF('Financing inputs'!$B91="USD",'Financing inputs'!D91*Loc_USD,0)+IF('Financing inputs'!$B91="Local Currency",'Financing inputs'!D91,0)+IF('Financing inputs'!$B91="Euro",'Financing inputs'!D91*Loc_Euro,0)))</f>
        <v/>
      </c>
      <c r="E91" s="60" t="str">
        <f>IF('Financing inputs'!E91="","",(IF('Financing inputs'!$B91="USD",'Financing inputs'!E91*Loc_USD,0)+IF('Financing inputs'!$B91="Local Currency",'Financing inputs'!E91,0)+IF('Financing inputs'!$B91="Euro",'Financing inputs'!E91*Loc_Euro,0)))</f>
        <v/>
      </c>
      <c r="F91" s="60" t="str">
        <f>IF('Financing inputs'!F91="","",(IF('Financing inputs'!$B91="USD",'Financing inputs'!F91*Loc_USD,0)+IF('Financing inputs'!$B91="Local Currency",'Financing inputs'!F91,0)+IF('Financing inputs'!$B91="Euro",'Financing inputs'!F91*Loc_Euro,0)))</f>
        <v/>
      </c>
      <c r="G91" s="60" t="str">
        <f>IF('Financing inputs'!G91="","",(IF('Financing inputs'!$B91="USD",'Financing inputs'!G91*Loc_USD,0)+IF('Financing inputs'!$B91="Local Currency",'Financing inputs'!G91,0)+IF('Financing inputs'!$B91="Euro",'Financing inputs'!G91*Loc_Euro,0)))</f>
        <v/>
      </c>
      <c r="H91" s="60" t="str">
        <f>IF('Financing inputs'!H91="","",(IF('Financing inputs'!$B91="USD",'Financing inputs'!H91*Loc_USD,0)+IF('Financing inputs'!$B91="Local Currency",'Financing inputs'!H91,0)+IF('Financing inputs'!$B91="Euro",'Financing inputs'!H91*Loc_Euro,0)))</f>
        <v/>
      </c>
      <c r="I91" s="60" t="str">
        <f>IF('Financing inputs'!I91="","",(IF('Financing inputs'!$B91="USD",'Financing inputs'!I91*Loc_USD,0)+IF('Financing inputs'!$B91="Local Currency",'Financing inputs'!I91,0)+IF('Financing inputs'!$B91="Euro",'Financing inputs'!I91*Loc_Euro,0)))</f>
        <v/>
      </c>
      <c r="J91" s="60" t="str">
        <f>IF('Financing inputs'!J91="","",(IF('Financing inputs'!$B91="USD",'Financing inputs'!J91*Loc_USD,0)+IF('Financing inputs'!$B91="Local Currency",'Financing inputs'!J91,0)+IF('Financing inputs'!$B91="Euro",'Financing inputs'!J91*Loc_Euro,0)))</f>
        <v/>
      </c>
      <c r="K91" s="60" t="str">
        <f>IF('Financing inputs'!K91="","",(IF('Financing inputs'!$B91="USD",'Financing inputs'!K91*Loc_USD,0)+IF('Financing inputs'!$B91="Local Currency",'Financing inputs'!K91,0)+IF('Financing inputs'!$B91="Euro",'Financing inputs'!K91*Loc_Euro,0)))</f>
        <v/>
      </c>
      <c r="L91" s="60" t="str">
        <f>IF('Financing inputs'!L91="","",(IF('Financing inputs'!$B91="USD",'Financing inputs'!L91*Loc_USD,0)+IF('Financing inputs'!$B91="Local Currency",'Financing inputs'!L91,0)+IF('Financing inputs'!$B91="Euro",'Financing inputs'!L91*Loc_Euro,0)))</f>
        <v/>
      </c>
      <c r="M91" s="60" t="str">
        <f>IF('Financing inputs'!M91="","",(IF('Financing inputs'!$B91="USD",'Financing inputs'!M91*Loc_USD,0)+IF('Financing inputs'!$B91="Local Currency",'Financing inputs'!M91,0)+IF('Financing inputs'!$B91="Euro",'Financing inputs'!M91*Loc_Euro,0)))</f>
        <v/>
      </c>
      <c r="N91" s="60" t="str">
        <f>IF('Financing inputs'!N91="","",(IF('Financing inputs'!$B91="USD",'Financing inputs'!N91*Loc_USD,0)+IF('Financing inputs'!$B91="Local Currency",'Financing inputs'!N91,0)+IF('Financing inputs'!$B91="Euro",'Financing inputs'!N91*Loc_Euro,0)))</f>
        <v/>
      </c>
      <c r="O91" s="60">
        <f t="shared" si="36"/>
        <v>0</v>
      </c>
      <c r="P91" s="120" t="str">
        <f t="shared" si="35"/>
        <v>Contraceptive Security</v>
      </c>
      <c r="R91" s="69" t="e">
        <f t="shared" si="37"/>
        <v>#DIV/0!</v>
      </c>
    </row>
    <row r="92" spans="1:19" x14ac:dyDescent="0.25">
      <c r="A92" s="64" t="str">
        <f>'Financing inputs'!A92</f>
        <v>Other</v>
      </c>
      <c r="B92" s="63"/>
      <c r="C92" s="60" t="str">
        <f>IF('Financing inputs'!C92="","",(IF('Financing inputs'!$B92="USD",'Financing inputs'!C92*Loc_USD,0)+IF('Financing inputs'!$B92="Local Currency",'Financing inputs'!C92,0)+IF('Financing inputs'!$B92="Euro",'Financing inputs'!C92*Loc_Euro,0)))</f>
        <v/>
      </c>
      <c r="D92" s="60" t="str">
        <f>IF('Financing inputs'!D92="","",(IF('Financing inputs'!$B92="USD",'Financing inputs'!D92*Loc_USD,0)+IF('Financing inputs'!$B92="Local Currency",'Financing inputs'!D92,0)+IF('Financing inputs'!$B92="Euro",'Financing inputs'!D92*Loc_Euro,0)))</f>
        <v/>
      </c>
      <c r="E92" s="60" t="str">
        <f>IF('Financing inputs'!E92="","",(IF('Financing inputs'!$B92="USD",'Financing inputs'!E92*Loc_USD,0)+IF('Financing inputs'!$B92="Local Currency",'Financing inputs'!E92,0)+IF('Financing inputs'!$B92="Euro",'Financing inputs'!E92*Loc_Euro,0)))</f>
        <v/>
      </c>
      <c r="F92" s="60" t="str">
        <f>IF('Financing inputs'!F92="","",(IF('Financing inputs'!$B92="USD",'Financing inputs'!F92*Loc_USD,0)+IF('Financing inputs'!$B92="Local Currency",'Financing inputs'!F92,0)+IF('Financing inputs'!$B92="Euro",'Financing inputs'!F92*Loc_Euro,0)))</f>
        <v/>
      </c>
      <c r="G92" s="60" t="str">
        <f>IF('Financing inputs'!G92="","",(IF('Financing inputs'!$B92="USD",'Financing inputs'!G92*Loc_USD,0)+IF('Financing inputs'!$B92="Local Currency",'Financing inputs'!G92,0)+IF('Financing inputs'!$B92="Euro",'Financing inputs'!G92*Loc_Euro,0)))</f>
        <v/>
      </c>
      <c r="H92" s="60" t="str">
        <f>IF('Financing inputs'!H92="","",(IF('Financing inputs'!$B92="USD",'Financing inputs'!H92*Loc_USD,0)+IF('Financing inputs'!$B92="Local Currency",'Financing inputs'!H92,0)+IF('Financing inputs'!$B92="Euro",'Financing inputs'!H92*Loc_Euro,0)))</f>
        <v/>
      </c>
      <c r="I92" s="60" t="str">
        <f>IF('Financing inputs'!I92="","",(IF('Financing inputs'!$B92="USD",'Financing inputs'!I92*Loc_USD,0)+IF('Financing inputs'!$B92="Local Currency",'Financing inputs'!I92,0)+IF('Financing inputs'!$B92="Euro",'Financing inputs'!I92*Loc_Euro,0)))</f>
        <v/>
      </c>
      <c r="J92" s="60" t="str">
        <f>IF('Financing inputs'!J92="","",(IF('Financing inputs'!$B92="USD",'Financing inputs'!J92*Loc_USD,0)+IF('Financing inputs'!$B92="Local Currency",'Financing inputs'!J92,0)+IF('Financing inputs'!$B92="Euro",'Financing inputs'!J92*Loc_Euro,0)))</f>
        <v/>
      </c>
      <c r="K92" s="60" t="str">
        <f>IF('Financing inputs'!K92="","",(IF('Financing inputs'!$B92="USD",'Financing inputs'!K92*Loc_USD,0)+IF('Financing inputs'!$B92="Local Currency",'Financing inputs'!K92,0)+IF('Financing inputs'!$B92="Euro",'Financing inputs'!K92*Loc_Euro,0)))</f>
        <v/>
      </c>
      <c r="L92" s="60" t="str">
        <f>IF('Financing inputs'!L92="","",(IF('Financing inputs'!$B92="USD",'Financing inputs'!L92*Loc_USD,0)+IF('Financing inputs'!$B92="Local Currency",'Financing inputs'!L92,0)+IF('Financing inputs'!$B92="Euro",'Financing inputs'!L92*Loc_Euro,0)))</f>
        <v/>
      </c>
      <c r="M92" s="60" t="str">
        <f>IF('Financing inputs'!M92="","",(IF('Financing inputs'!$B92="USD",'Financing inputs'!M92*Loc_USD,0)+IF('Financing inputs'!$B92="Local Currency",'Financing inputs'!M92,0)+IF('Financing inputs'!$B92="Euro",'Financing inputs'!M92*Loc_Euro,0)))</f>
        <v/>
      </c>
      <c r="N92" s="60" t="str">
        <f>IF('Financing inputs'!N92="","",(IF('Financing inputs'!$B92="USD",'Financing inputs'!N92*Loc_USD,0)+IF('Financing inputs'!$B92="Local Currency",'Financing inputs'!N92,0)+IF('Financing inputs'!$B92="Euro",'Financing inputs'!N92*Loc_Euro,0)))</f>
        <v/>
      </c>
      <c r="O92" s="60">
        <f t="shared" si="36"/>
        <v>0</v>
      </c>
      <c r="P92" s="120" t="str">
        <f t="shared" si="35"/>
        <v>Contraceptive Security</v>
      </c>
      <c r="R92" s="69" t="e">
        <f t="shared" si="37"/>
        <v>#DIV/0!</v>
      </c>
    </row>
    <row r="93" spans="1:19" x14ac:dyDescent="0.25">
      <c r="A93" s="64" t="str">
        <f>'Financing inputs'!A93</f>
        <v>Other</v>
      </c>
      <c r="B93" s="63"/>
      <c r="C93" s="60" t="str">
        <f>IF('Financing inputs'!C93="","",(IF('Financing inputs'!$B93="USD",'Financing inputs'!C93*Loc_USD,0)+IF('Financing inputs'!$B93="Local Currency",'Financing inputs'!C93,0)+IF('Financing inputs'!$B93="Euro",'Financing inputs'!C93*Loc_Euro,0)))</f>
        <v/>
      </c>
      <c r="D93" s="60" t="str">
        <f>IF('Financing inputs'!D93="","",(IF('Financing inputs'!$B93="USD",'Financing inputs'!D93*Loc_USD,0)+IF('Financing inputs'!$B93="Local Currency",'Financing inputs'!D93,0)+IF('Financing inputs'!$B93="Euro",'Financing inputs'!D93*Loc_Euro,0)))</f>
        <v/>
      </c>
      <c r="E93" s="60" t="str">
        <f>IF('Financing inputs'!E93="","",(IF('Financing inputs'!$B93="USD",'Financing inputs'!E93*Loc_USD,0)+IF('Financing inputs'!$B93="Local Currency",'Financing inputs'!E93,0)+IF('Financing inputs'!$B93="Euro",'Financing inputs'!E93*Loc_Euro,0)))</f>
        <v/>
      </c>
      <c r="F93" s="60" t="str">
        <f>IF('Financing inputs'!F93="","",(IF('Financing inputs'!$B93="USD",'Financing inputs'!F93*Loc_USD,0)+IF('Financing inputs'!$B93="Local Currency",'Financing inputs'!F93,0)+IF('Financing inputs'!$B93="Euro",'Financing inputs'!F93*Loc_Euro,0)))</f>
        <v/>
      </c>
      <c r="G93" s="60" t="str">
        <f>IF('Financing inputs'!G93="","",(IF('Financing inputs'!$B93="USD",'Financing inputs'!G93*Loc_USD,0)+IF('Financing inputs'!$B93="Local Currency",'Financing inputs'!G93,0)+IF('Financing inputs'!$B93="Euro",'Financing inputs'!G93*Loc_Euro,0)))</f>
        <v/>
      </c>
      <c r="H93" s="60" t="str">
        <f>IF('Financing inputs'!H93="","",(IF('Financing inputs'!$B93="USD",'Financing inputs'!H93*Loc_USD,0)+IF('Financing inputs'!$B93="Local Currency",'Financing inputs'!H93,0)+IF('Financing inputs'!$B93="Euro",'Financing inputs'!H93*Loc_Euro,0)))</f>
        <v/>
      </c>
      <c r="I93" s="60" t="str">
        <f>IF('Financing inputs'!I93="","",(IF('Financing inputs'!$B93="USD",'Financing inputs'!I93*Loc_USD,0)+IF('Financing inputs'!$B93="Local Currency",'Financing inputs'!I93,0)+IF('Financing inputs'!$B93="Euro",'Financing inputs'!I93*Loc_Euro,0)))</f>
        <v/>
      </c>
      <c r="J93" s="60" t="str">
        <f>IF('Financing inputs'!J93="","",(IF('Financing inputs'!$B93="USD",'Financing inputs'!J93*Loc_USD,0)+IF('Financing inputs'!$B93="Local Currency",'Financing inputs'!J93,0)+IF('Financing inputs'!$B93="Euro",'Financing inputs'!J93*Loc_Euro,0)))</f>
        <v/>
      </c>
      <c r="K93" s="60" t="str">
        <f>IF('Financing inputs'!K93="","",(IF('Financing inputs'!$B93="USD",'Financing inputs'!K93*Loc_USD,0)+IF('Financing inputs'!$B93="Local Currency",'Financing inputs'!K93,0)+IF('Financing inputs'!$B93="Euro",'Financing inputs'!K93*Loc_Euro,0)))</f>
        <v/>
      </c>
      <c r="L93" s="60" t="str">
        <f>IF('Financing inputs'!L93="","",(IF('Financing inputs'!$B93="USD",'Financing inputs'!L93*Loc_USD,0)+IF('Financing inputs'!$B93="Local Currency",'Financing inputs'!L93,0)+IF('Financing inputs'!$B93="Euro",'Financing inputs'!L93*Loc_Euro,0)))</f>
        <v/>
      </c>
      <c r="M93" s="60" t="str">
        <f>IF('Financing inputs'!M93="","",(IF('Financing inputs'!$B93="USD",'Financing inputs'!M93*Loc_USD,0)+IF('Financing inputs'!$B93="Local Currency",'Financing inputs'!M93,0)+IF('Financing inputs'!$B93="Euro",'Financing inputs'!M93*Loc_Euro,0)))</f>
        <v/>
      </c>
      <c r="N93" s="60" t="str">
        <f>IF('Financing inputs'!N93="","",(IF('Financing inputs'!$B93="USD",'Financing inputs'!N93*Loc_USD,0)+IF('Financing inputs'!$B93="Local Currency",'Financing inputs'!N93,0)+IF('Financing inputs'!$B93="Euro",'Financing inputs'!N93*Loc_Euro,0)))</f>
        <v/>
      </c>
      <c r="O93" s="60">
        <f t="shared" si="36"/>
        <v>0</v>
      </c>
      <c r="P93" s="120" t="str">
        <f t="shared" si="35"/>
        <v>Contraceptive Security</v>
      </c>
      <c r="R93" s="69" t="e">
        <f t="shared" si="37"/>
        <v>#DIV/0!</v>
      </c>
    </row>
    <row r="94" spans="1:19" x14ac:dyDescent="0.25">
      <c r="A94" s="65" t="s">
        <v>72</v>
      </c>
      <c r="B94" s="65"/>
      <c r="C94" s="66">
        <f>SUM(C75:C93)</f>
        <v>0</v>
      </c>
      <c r="D94" s="66">
        <f t="shared" ref="D94" si="38">SUM(D75:D93)</f>
        <v>0</v>
      </c>
      <c r="E94" s="66">
        <f t="shared" ref="E94" si="39">SUM(E75:E93)</f>
        <v>0</v>
      </c>
      <c r="F94" s="66">
        <f t="shared" ref="F94" si="40">SUM(F75:F93)</f>
        <v>0</v>
      </c>
      <c r="G94" s="66">
        <f t="shared" ref="G94" si="41">SUM(G75:G93)</f>
        <v>0</v>
      </c>
      <c r="H94" s="66">
        <f t="shared" ref="H94" si="42">SUM(H75:H93)</f>
        <v>0</v>
      </c>
      <c r="I94" s="66">
        <f t="shared" ref="I94" si="43">SUM(I75:I93)</f>
        <v>0</v>
      </c>
      <c r="J94" s="66">
        <f t="shared" ref="J94" si="44">SUM(J75:J93)</f>
        <v>0</v>
      </c>
      <c r="K94" s="66">
        <f t="shared" ref="K94" si="45">SUM(K75:K93)</f>
        <v>0</v>
      </c>
      <c r="L94" s="66">
        <f t="shared" ref="L94" si="46">SUM(L75:L93)</f>
        <v>0</v>
      </c>
      <c r="M94" s="66">
        <f t="shared" ref="M94" si="47">SUM(M75:M93)</f>
        <v>0</v>
      </c>
      <c r="N94" s="66">
        <f t="shared" ref="N94" si="48">SUM(N75:N93)</f>
        <v>0</v>
      </c>
      <c r="O94" s="66">
        <f t="shared" ref="O94" si="49">SUM(O75:O93)</f>
        <v>0</v>
      </c>
      <c r="P94" s="120" t="str">
        <f>$A$72</f>
        <v>Contraceptive Security</v>
      </c>
      <c r="R94" s="59"/>
      <c r="S94" s="61" t="e">
        <f>IF(ROUND(SUM(R74:R93),0)&lt;&gt;1,"Check","Okay")</f>
        <v>#DIV/0!</v>
      </c>
    </row>
    <row r="95" spans="1:19" x14ac:dyDescent="0.25">
      <c r="A95" s="124" t="str">
        <f>'Financing inputs'!A95</f>
        <v>Policy and Enabling Environment</v>
      </c>
      <c r="B95" s="124"/>
      <c r="C95" s="124"/>
      <c r="D95" s="124"/>
      <c r="E95" s="124"/>
      <c r="F95" s="124"/>
      <c r="G95" s="124"/>
      <c r="H95" s="124"/>
      <c r="I95" s="124"/>
      <c r="J95" s="124"/>
      <c r="K95" s="124"/>
      <c r="L95" s="124"/>
      <c r="M95" s="124"/>
      <c r="N95" s="124"/>
      <c r="O95" s="124"/>
      <c r="P95" s="120"/>
      <c r="R95" s="73"/>
    </row>
    <row r="96" spans="1:19" x14ac:dyDescent="0.25">
      <c r="A96" s="39" t="str">
        <f>'Financing inputs'!A96</f>
        <v>CIP Costs</v>
      </c>
      <c r="B96" s="63"/>
      <c r="C96" s="60" t="str">
        <f>IF('Financing inputs'!C96="","",(IF('Financing inputs'!$B96="USD",'Financing inputs'!C96*Loc_USD,0)+IF('Financing inputs'!$B96="Local Currency",'Financing inputs'!C96,0)+IF('Financing inputs'!$B96="Euro",'Financing inputs'!C96*Loc_Euro,0)))</f>
        <v/>
      </c>
      <c r="D96" s="60" t="str">
        <f>IF('Financing inputs'!D96="","",(IF('Financing inputs'!$B96="USD",'Financing inputs'!D96*Loc_USD,0)+IF('Financing inputs'!$B96="Local Currency",'Financing inputs'!D96,0)+IF('Financing inputs'!$B96="Euro",'Financing inputs'!D96*Loc_Euro,0)))</f>
        <v/>
      </c>
      <c r="E96" s="60" t="str">
        <f>IF('Financing inputs'!E96="","",(IF('Financing inputs'!$B96="USD",'Financing inputs'!E96*Loc_USD,0)+IF('Financing inputs'!$B96="Local Currency",'Financing inputs'!E96,0)+IF('Financing inputs'!$B96="Euro",'Financing inputs'!E96*Loc_Euro,0)))</f>
        <v/>
      </c>
      <c r="F96" s="60" t="str">
        <f>IF('Financing inputs'!F96="","",(IF('Financing inputs'!$B96="USD",'Financing inputs'!F96*Loc_USD,0)+IF('Financing inputs'!$B96="Local Currency",'Financing inputs'!F96,0)+IF('Financing inputs'!$B96="Euro",'Financing inputs'!F96*Loc_Euro,0)))</f>
        <v/>
      </c>
      <c r="G96" s="60" t="str">
        <f>IF('Financing inputs'!G96="","",(IF('Financing inputs'!$B96="USD",'Financing inputs'!G96*Loc_USD,0)+IF('Financing inputs'!$B96="Local Currency",'Financing inputs'!G96,0)+IF('Financing inputs'!$B96="Euro",'Financing inputs'!G96*Loc_Euro,0)))</f>
        <v/>
      </c>
      <c r="H96" s="60" t="str">
        <f>IF('Financing inputs'!H96="","",(IF('Financing inputs'!$B96="USD",'Financing inputs'!H96*Loc_USD,0)+IF('Financing inputs'!$B96="Local Currency",'Financing inputs'!H96,0)+IF('Financing inputs'!$B96="Euro",'Financing inputs'!H96*Loc_Euro,0)))</f>
        <v/>
      </c>
      <c r="I96" s="60" t="str">
        <f>IF('Financing inputs'!I96="","",(IF('Financing inputs'!$B96="USD",'Financing inputs'!I96*Loc_USD,0)+IF('Financing inputs'!$B96="Local Currency",'Financing inputs'!I96,0)+IF('Financing inputs'!$B96="Euro",'Financing inputs'!I96*Loc_Euro,0)))</f>
        <v/>
      </c>
      <c r="J96" s="60" t="str">
        <f>IF('Financing inputs'!J96="","",(IF('Financing inputs'!$B96="USD",'Financing inputs'!J96*Loc_USD,0)+IF('Financing inputs'!$B96="Local Currency",'Financing inputs'!J96,0)+IF('Financing inputs'!$B96="Euro",'Financing inputs'!J96*Loc_Euro,0)))</f>
        <v/>
      </c>
      <c r="K96" s="60" t="str">
        <f>IF('Financing inputs'!K96="","",(IF('Financing inputs'!$B96="USD",'Financing inputs'!K96*Loc_USD,0)+IF('Financing inputs'!$B96="Local Currency",'Financing inputs'!K96,0)+IF('Financing inputs'!$B96="Euro",'Financing inputs'!K96*Loc_Euro,0)))</f>
        <v/>
      </c>
      <c r="L96" s="60" t="str">
        <f>IF('Financing inputs'!L96="","",(IF('Financing inputs'!$B96="USD",'Financing inputs'!L96*Loc_USD,0)+IF('Financing inputs'!$B96="Local Currency",'Financing inputs'!L96,0)+IF('Financing inputs'!$B96="Euro",'Financing inputs'!L96*Loc_Euro,0)))</f>
        <v/>
      </c>
      <c r="M96" s="60" t="str">
        <f>IF('Financing inputs'!M96="","",(IF('Financing inputs'!$B96="USD",'Financing inputs'!M96*Loc_USD,0)+IF('Financing inputs'!$B96="Local Currency",'Financing inputs'!M96,0)+IF('Financing inputs'!$B96="Euro",'Financing inputs'!M96*Loc_Euro,0)))</f>
        <v/>
      </c>
      <c r="N96" s="60" t="str">
        <f>IF('Financing inputs'!N96="","",(IF('Financing inputs'!$B96="USD",'Financing inputs'!N96*Loc_USD,0)+IF('Financing inputs'!$B96="Local Currency",'Financing inputs'!N96,0)+IF('Financing inputs'!$B96="Euro",'Financing inputs'!N96*Loc_Euro,0)))</f>
        <v/>
      </c>
      <c r="O96" s="60">
        <f>SUM(C96:N96)</f>
        <v>0</v>
      </c>
      <c r="P96" s="120" t="str">
        <f t="shared" ref="P96:P116" si="50">$A$95</f>
        <v>Policy and Enabling Environment</v>
      </c>
      <c r="R96" s="68"/>
    </row>
    <row r="97" spans="1:18" x14ac:dyDescent="0.25">
      <c r="A97" s="39" t="str">
        <f>'Financing inputs'!A97</f>
        <v>National government funding allocated</v>
      </c>
      <c r="B97" s="63"/>
      <c r="C97" s="60" t="str">
        <f>IF('Financing inputs'!C97="","",(IF('Financing inputs'!$B97="USD",'Financing inputs'!C97*Loc_USD,0)+IF('Financing inputs'!$B97="Local Currency",'Financing inputs'!C97,0)+IF('Financing inputs'!$B97="Euro",'Financing inputs'!C97*Loc_Euro,0)))</f>
        <v/>
      </c>
      <c r="D97" s="60" t="str">
        <f>IF('Financing inputs'!D97="","",(IF('Financing inputs'!$B97="USD",'Financing inputs'!D97*Loc_USD,0)+IF('Financing inputs'!$B97="Local Currency",'Financing inputs'!D97,0)+IF('Financing inputs'!$B97="Euro",'Financing inputs'!D97*Loc_Euro,0)))</f>
        <v/>
      </c>
      <c r="E97" s="60" t="str">
        <f>IF('Financing inputs'!E97="","",(IF('Financing inputs'!$B97="USD",'Financing inputs'!E97*Loc_USD,0)+IF('Financing inputs'!$B97="Local Currency",'Financing inputs'!E97,0)+IF('Financing inputs'!$B97="Euro",'Financing inputs'!E97*Loc_Euro,0)))</f>
        <v/>
      </c>
      <c r="F97" s="60" t="str">
        <f>IF('Financing inputs'!F97="","",(IF('Financing inputs'!$B97="USD",'Financing inputs'!F97*Loc_USD,0)+IF('Financing inputs'!$B97="Local Currency",'Financing inputs'!F97,0)+IF('Financing inputs'!$B97="Euro",'Financing inputs'!F97*Loc_Euro,0)))</f>
        <v/>
      </c>
      <c r="G97" s="60" t="str">
        <f>IF('Financing inputs'!G97="","",(IF('Financing inputs'!$B97="USD",'Financing inputs'!G97*Loc_USD,0)+IF('Financing inputs'!$B97="Local Currency",'Financing inputs'!G97,0)+IF('Financing inputs'!$B97="Euro",'Financing inputs'!G97*Loc_Euro,0)))</f>
        <v/>
      </c>
      <c r="H97" s="60" t="str">
        <f>IF('Financing inputs'!H97="","",(IF('Financing inputs'!$B97="USD",'Financing inputs'!H97*Loc_USD,0)+IF('Financing inputs'!$B97="Local Currency",'Financing inputs'!H97,0)+IF('Financing inputs'!$B97="Euro",'Financing inputs'!H97*Loc_Euro,0)))</f>
        <v/>
      </c>
      <c r="I97" s="60" t="str">
        <f>IF('Financing inputs'!I97="","",(IF('Financing inputs'!$B97="USD",'Financing inputs'!I97*Loc_USD,0)+IF('Financing inputs'!$B97="Local Currency",'Financing inputs'!I97,0)+IF('Financing inputs'!$B97="Euro",'Financing inputs'!I97*Loc_Euro,0)))</f>
        <v/>
      </c>
      <c r="J97" s="60" t="str">
        <f>IF('Financing inputs'!J97="","",(IF('Financing inputs'!$B97="USD",'Financing inputs'!J97*Loc_USD,0)+IF('Financing inputs'!$B97="Local Currency",'Financing inputs'!J97,0)+IF('Financing inputs'!$B97="Euro",'Financing inputs'!J97*Loc_Euro,0)))</f>
        <v/>
      </c>
      <c r="K97" s="60" t="str">
        <f>IF('Financing inputs'!K97="","",(IF('Financing inputs'!$B97="USD",'Financing inputs'!K97*Loc_USD,0)+IF('Financing inputs'!$B97="Local Currency",'Financing inputs'!K97,0)+IF('Financing inputs'!$B97="Euro",'Financing inputs'!K97*Loc_Euro,0)))</f>
        <v/>
      </c>
      <c r="L97" s="60" t="str">
        <f>IF('Financing inputs'!L97="","",(IF('Financing inputs'!$B97="USD",'Financing inputs'!L97*Loc_USD,0)+IF('Financing inputs'!$B97="Local Currency",'Financing inputs'!L97,0)+IF('Financing inputs'!$B97="Euro",'Financing inputs'!L97*Loc_Euro,0)))</f>
        <v/>
      </c>
      <c r="M97" s="60" t="str">
        <f>IF('Financing inputs'!M97="","",(IF('Financing inputs'!$B97="USD",'Financing inputs'!M97*Loc_USD,0)+IF('Financing inputs'!$B97="Local Currency",'Financing inputs'!M97,0)+IF('Financing inputs'!$B97="Euro",'Financing inputs'!M97*Loc_Euro,0)))</f>
        <v/>
      </c>
      <c r="N97" s="60" t="str">
        <f>IF('Financing inputs'!N97="","",(IF('Financing inputs'!$B97="USD",'Financing inputs'!N97*Loc_USD,0)+IF('Financing inputs'!$B97="Local Currency",'Financing inputs'!N97,0)+IF('Financing inputs'!$B97="Euro",'Financing inputs'!N97*Loc_Euro,0)))</f>
        <v/>
      </c>
      <c r="O97" s="60">
        <f t="shared" ref="O97:O116" si="51">SUM(C97:N97)</f>
        <v>0</v>
      </c>
      <c r="P97" s="120" t="str">
        <f t="shared" si="50"/>
        <v>Policy and Enabling Environment</v>
      </c>
      <c r="R97" s="69" t="e">
        <f>O97/SUM($O$97:$O$116)</f>
        <v>#DIV/0!</v>
      </c>
    </row>
    <row r="98" spans="1:18" x14ac:dyDescent="0.25">
      <c r="A98" s="64" t="str">
        <f>'Financing inputs'!A98</f>
        <v>USAID funding allocated</v>
      </c>
      <c r="B98" s="63"/>
      <c r="C98" s="60" t="str">
        <f>IF('Financing inputs'!C98="","",(IF('Financing inputs'!$B98="USD",'Financing inputs'!C98*Loc_USD,0)+IF('Financing inputs'!$B98="Local Currency",'Financing inputs'!C98,0)+IF('Financing inputs'!$B98="Euro",'Financing inputs'!C98*Loc_Euro,0)))</f>
        <v/>
      </c>
      <c r="D98" s="60" t="str">
        <f>IF('Financing inputs'!D98="","",(IF('Financing inputs'!$B98="USD",'Financing inputs'!D98*Loc_USD,0)+IF('Financing inputs'!$B98="Local Currency",'Financing inputs'!D98,0)+IF('Financing inputs'!$B98="Euro",'Financing inputs'!D98*Loc_Euro,0)))</f>
        <v/>
      </c>
      <c r="E98" s="60" t="str">
        <f>IF('Financing inputs'!E98="","",(IF('Financing inputs'!$B98="USD",'Financing inputs'!E98*Loc_USD,0)+IF('Financing inputs'!$B98="Local Currency",'Financing inputs'!E98,0)+IF('Financing inputs'!$B98="Euro",'Financing inputs'!E98*Loc_Euro,0)))</f>
        <v/>
      </c>
      <c r="F98" s="60" t="str">
        <f>IF('Financing inputs'!F98="","",(IF('Financing inputs'!$B98="USD",'Financing inputs'!F98*Loc_USD,0)+IF('Financing inputs'!$B98="Local Currency",'Financing inputs'!F98,0)+IF('Financing inputs'!$B98="Euro",'Financing inputs'!F98*Loc_Euro,0)))</f>
        <v/>
      </c>
      <c r="G98" s="60" t="str">
        <f>IF('Financing inputs'!G98="","",(IF('Financing inputs'!$B98="USD",'Financing inputs'!G98*Loc_USD,0)+IF('Financing inputs'!$B98="Local Currency",'Financing inputs'!G98,0)+IF('Financing inputs'!$B98="Euro",'Financing inputs'!G98*Loc_Euro,0)))</f>
        <v/>
      </c>
      <c r="H98" s="60" t="str">
        <f>IF('Financing inputs'!H98="","",(IF('Financing inputs'!$B98="USD",'Financing inputs'!H98*Loc_USD,0)+IF('Financing inputs'!$B98="Local Currency",'Financing inputs'!H98,0)+IF('Financing inputs'!$B98="Euro",'Financing inputs'!H98*Loc_Euro,0)))</f>
        <v/>
      </c>
      <c r="I98" s="60" t="str">
        <f>IF('Financing inputs'!I98="","",(IF('Financing inputs'!$B98="USD",'Financing inputs'!I98*Loc_USD,0)+IF('Financing inputs'!$B98="Local Currency",'Financing inputs'!I98,0)+IF('Financing inputs'!$B98="Euro",'Financing inputs'!I98*Loc_Euro,0)))</f>
        <v/>
      </c>
      <c r="J98" s="60" t="str">
        <f>IF('Financing inputs'!J98="","",(IF('Financing inputs'!$B98="USD",'Financing inputs'!J98*Loc_USD,0)+IF('Financing inputs'!$B98="Local Currency",'Financing inputs'!J98,0)+IF('Financing inputs'!$B98="Euro",'Financing inputs'!J98*Loc_Euro,0)))</f>
        <v/>
      </c>
      <c r="K98" s="60" t="str">
        <f>IF('Financing inputs'!K98="","",(IF('Financing inputs'!$B98="USD",'Financing inputs'!K98*Loc_USD,0)+IF('Financing inputs'!$B98="Local Currency",'Financing inputs'!K98,0)+IF('Financing inputs'!$B98="Euro",'Financing inputs'!K98*Loc_Euro,0)))</f>
        <v/>
      </c>
      <c r="L98" s="60" t="str">
        <f>IF('Financing inputs'!L98="","",(IF('Financing inputs'!$B98="USD",'Financing inputs'!L98*Loc_USD,0)+IF('Financing inputs'!$B98="Local Currency",'Financing inputs'!L98,0)+IF('Financing inputs'!$B98="Euro",'Financing inputs'!L98*Loc_Euro,0)))</f>
        <v/>
      </c>
      <c r="M98" s="60" t="str">
        <f>IF('Financing inputs'!M98="","",(IF('Financing inputs'!$B98="USD",'Financing inputs'!M98*Loc_USD,0)+IF('Financing inputs'!$B98="Local Currency",'Financing inputs'!M98,0)+IF('Financing inputs'!$B98="Euro",'Financing inputs'!M98*Loc_Euro,0)))</f>
        <v/>
      </c>
      <c r="N98" s="60" t="str">
        <f>IF('Financing inputs'!N98="","",(IF('Financing inputs'!$B98="USD",'Financing inputs'!N98*Loc_USD,0)+IF('Financing inputs'!$B98="Local Currency",'Financing inputs'!N98,0)+IF('Financing inputs'!$B98="Euro",'Financing inputs'!N98*Loc_Euro,0)))</f>
        <v/>
      </c>
      <c r="O98" s="60">
        <f t="shared" si="51"/>
        <v>0</v>
      </c>
      <c r="P98" s="120" t="str">
        <f t="shared" si="50"/>
        <v>Policy and Enabling Environment</v>
      </c>
      <c r="R98" s="69" t="e">
        <f t="shared" ref="R98:R116" si="52">O98/SUM($O$97:$O$116)</f>
        <v>#DIV/0!</v>
      </c>
    </row>
    <row r="99" spans="1:18" x14ac:dyDescent="0.25">
      <c r="A99" s="64" t="str">
        <f>'Financing inputs'!A99</f>
        <v>UNFPA funding allocated</v>
      </c>
      <c r="B99" s="63"/>
      <c r="C99" s="60" t="str">
        <f>IF('Financing inputs'!C99="","",(IF('Financing inputs'!$B99="USD",'Financing inputs'!C99*Loc_USD,0)+IF('Financing inputs'!$B99="Local Currency",'Financing inputs'!C99,0)+IF('Financing inputs'!$B99="Euro",'Financing inputs'!C99*Loc_Euro,0)))</f>
        <v/>
      </c>
      <c r="D99" s="60" t="str">
        <f>IF('Financing inputs'!D99="","",(IF('Financing inputs'!$B99="USD",'Financing inputs'!D99*Loc_USD,0)+IF('Financing inputs'!$B99="Local Currency",'Financing inputs'!D99,0)+IF('Financing inputs'!$B99="Euro",'Financing inputs'!D99*Loc_Euro,0)))</f>
        <v/>
      </c>
      <c r="E99" s="60" t="str">
        <f>IF('Financing inputs'!E99="","",(IF('Financing inputs'!$B99="USD",'Financing inputs'!E99*Loc_USD,0)+IF('Financing inputs'!$B99="Local Currency",'Financing inputs'!E99,0)+IF('Financing inputs'!$B99="Euro",'Financing inputs'!E99*Loc_Euro,0)))</f>
        <v/>
      </c>
      <c r="F99" s="60" t="str">
        <f>IF('Financing inputs'!F99="","",(IF('Financing inputs'!$B99="USD",'Financing inputs'!F99*Loc_USD,0)+IF('Financing inputs'!$B99="Local Currency",'Financing inputs'!F99,0)+IF('Financing inputs'!$B99="Euro",'Financing inputs'!F99*Loc_Euro,0)))</f>
        <v/>
      </c>
      <c r="G99" s="60" t="str">
        <f>IF('Financing inputs'!G99="","",(IF('Financing inputs'!$B99="USD",'Financing inputs'!G99*Loc_USD,0)+IF('Financing inputs'!$B99="Local Currency",'Financing inputs'!G99,0)+IF('Financing inputs'!$B99="Euro",'Financing inputs'!G99*Loc_Euro,0)))</f>
        <v/>
      </c>
      <c r="H99" s="60" t="str">
        <f>IF('Financing inputs'!H99="","",(IF('Financing inputs'!$B99="USD",'Financing inputs'!H99*Loc_USD,0)+IF('Financing inputs'!$B99="Local Currency",'Financing inputs'!H99,0)+IF('Financing inputs'!$B99="Euro",'Financing inputs'!H99*Loc_Euro,0)))</f>
        <v/>
      </c>
      <c r="I99" s="60" t="str">
        <f>IF('Financing inputs'!I99="","",(IF('Financing inputs'!$B99="USD",'Financing inputs'!I99*Loc_USD,0)+IF('Financing inputs'!$B99="Local Currency",'Financing inputs'!I99,0)+IF('Financing inputs'!$B99="Euro",'Financing inputs'!I99*Loc_Euro,0)))</f>
        <v/>
      </c>
      <c r="J99" s="60" t="str">
        <f>IF('Financing inputs'!J99="","",(IF('Financing inputs'!$B99="USD",'Financing inputs'!J99*Loc_USD,0)+IF('Financing inputs'!$B99="Local Currency",'Financing inputs'!J99,0)+IF('Financing inputs'!$B99="Euro",'Financing inputs'!J99*Loc_Euro,0)))</f>
        <v/>
      </c>
      <c r="K99" s="60" t="str">
        <f>IF('Financing inputs'!K99="","",(IF('Financing inputs'!$B99="USD",'Financing inputs'!K99*Loc_USD,0)+IF('Financing inputs'!$B99="Local Currency",'Financing inputs'!K99,0)+IF('Financing inputs'!$B99="Euro",'Financing inputs'!K99*Loc_Euro,0)))</f>
        <v/>
      </c>
      <c r="L99" s="60" t="str">
        <f>IF('Financing inputs'!L99="","",(IF('Financing inputs'!$B99="USD",'Financing inputs'!L99*Loc_USD,0)+IF('Financing inputs'!$B99="Local Currency",'Financing inputs'!L99,0)+IF('Financing inputs'!$B99="Euro",'Financing inputs'!L99*Loc_Euro,0)))</f>
        <v/>
      </c>
      <c r="M99" s="60" t="str">
        <f>IF('Financing inputs'!M99="","",(IF('Financing inputs'!$B99="USD",'Financing inputs'!M99*Loc_USD,0)+IF('Financing inputs'!$B99="Local Currency",'Financing inputs'!M99,0)+IF('Financing inputs'!$B99="Euro",'Financing inputs'!M99*Loc_Euro,0)))</f>
        <v/>
      </c>
      <c r="N99" s="60" t="str">
        <f>IF('Financing inputs'!N99="","",(IF('Financing inputs'!$B99="USD",'Financing inputs'!N99*Loc_USD,0)+IF('Financing inputs'!$B99="Local Currency",'Financing inputs'!N99,0)+IF('Financing inputs'!$B99="Euro",'Financing inputs'!N99*Loc_Euro,0)))</f>
        <v/>
      </c>
      <c r="O99" s="60">
        <f t="shared" si="51"/>
        <v>0</v>
      </c>
      <c r="P99" s="120" t="str">
        <f t="shared" si="50"/>
        <v>Policy and Enabling Environment</v>
      </c>
      <c r="R99" s="69" t="e">
        <f t="shared" si="52"/>
        <v>#DIV/0!</v>
      </c>
    </row>
    <row r="100" spans="1:18" x14ac:dyDescent="0.25">
      <c r="A100" s="64" t="str">
        <f>'Financing inputs'!A100</f>
        <v>KfW funding allocated</v>
      </c>
      <c r="B100" s="63"/>
      <c r="C100" s="60" t="str">
        <f>IF('Financing inputs'!C100="","",(IF('Financing inputs'!$B100="USD",'Financing inputs'!C100*Loc_USD,0)+IF('Financing inputs'!$B100="Local Currency",'Financing inputs'!C100,0)+IF('Financing inputs'!$B100="Euro",'Financing inputs'!C100*Loc_Euro,0)))</f>
        <v/>
      </c>
      <c r="D100" s="60" t="str">
        <f>IF('Financing inputs'!D100="","",(IF('Financing inputs'!$B100="USD",'Financing inputs'!D100*Loc_USD,0)+IF('Financing inputs'!$B100="Local Currency",'Financing inputs'!D100,0)+IF('Financing inputs'!$B100="Euro",'Financing inputs'!D100*Loc_Euro,0)))</f>
        <v/>
      </c>
      <c r="E100" s="60" t="str">
        <f>IF('Financing inputs'!E100="","",(IF('Financing inputs'!$B100="USD",'Financing inputs'!E100*Loc_USD,0)+IF('Financing inputs'!$B100="Local Currency",'Financing inputs'!E100,0)+IF('Financing inputs'!$B100="Euro",'Financing inputs'!E100*Loc_Euro,0)))</f>
        <v/>
      </c>
      <c r="F100" s="60" t="str">
        <f>IF('Financing inputs'!F100="","",(IF('Financing inputs'!$B100="USD",'Financing inputs'!F100*Loc_USD,0)+IF('Financing inputs'!$B100="Local Currency",'Financing inputs'!F100,0)+IF('Financing inputs'!$B100="Euro",'Financing inputs'!F100*Loc_Euro,0)))</f>
        <v/>
      </c>
      <c r="G100" s="60" t="str">
        <f>IF('Financing inputs'!G100="","",(IF('Financing inputs'!$B100="USD",'Financing inputs'!G100*Loc_USD,0)+IF('Financing inputs'!$B100="Local Currency",'Financing inputs'!G100,0)+IF('Financing inputs'!$B100="Euro",'Financing inputs'!G100*Loc_Euro,0)))</f>
        <v/>
      </c>
      <c r="H100" s="60" t="str">
        <f>IF('Financing inputs'!H100="","",(IF('Financing inputs'!$B100="USD",'Financing inputs'!H100*Loc_USD,0)+IF('Financing inputs'!$B100="Local Currency",'Financing inputs'!H100,0)+IF('Financing inputs'!$B100="Euro",'Financing inputs'!H100*Loc_Euro,0)))</f>
        <v/>
      </c>
      <c r="I100" s="60" t="str">
        <f>IF('Financing inputs'!I100="","",(IF('Financing inputs'!$B100="USD",'Financing inputs'!I100*Loc_USD,0)+IF('Financing inputs'!$B100="Local Currency",'Financing inputs'!I100,0)+IF('Financing inputs'!$B100="Euro",'Financing inputs'!I100*Loc_Euro,0)))</f>
        <v/>
      </c>
      <c r="J100" s="60" t="str">
        <f>IF('Financing inputs'!J100="","",(IF('Financing inputs'!$B100="USD",'Financing inputs'!J100*Loc_USD,0)+IF('Financing inputs'!$B100="Local Currency",'Financing inputs'!J100,0)+IF('Financing inputs'!$B100="Euro",'Financing inputs'!J100*Loc_Euro,0)))</f>
        <v/>
      </c>
      <c r="K100" s="60" t="str">
        <f>IF('Financing inputs'!K100="","",(IF('Financing inputs'!$B100="USD",'Financing inputs'!K100*Loc_USD,0)+IF('Financing inputs'!$B100="Local Currency",'Financing inputs'!K100,0)+IF('Financing inputs'!$B100="Euro",'Financing inputs'!K100*Loc_Euro,0)))</f>
        <v/>
      </c>
      <c r="L100" s="60" t="str">
        <f>IF('Financing inputs'!L100="","",(IF('Financing inputs'!$B100="USD",'Financing inputs'!L100*Loc_USD,0)+IF('Financing inputs'!$B100="Local Currency",'Financing inputs'!L100,0)+IF('Financing inputs'!$B100="Euro",'Financing inputs'!L100*Loc_Euro,0)))</f>
        <v/>
      </c>
      <c r="M100" s="60" t="str">
        <f>IF('Financing inputs'!M100="","",(IF('Financing inputs'!$B100="USD",'Financing inputs'!M100*Loc_USD,0)+IF('Financing inputs'!$B100="Local Currency",'Financing inputs'!M100,0)+IF('Financing inputs'!$B100="Euro",'Financing inputs'!M100*Loc_Euro,0)))</f>
        <v/>
      </c>
      <c r="N100" s="60" t="str">
        <f>IF('Financing inputs'!N100="","",(IF('Financing inputs'!$B100="USD",'Financing inputs'!N100*Loc_USD,0)+IF('Financing inputs'!$B100="Local Currency",'Financing inputs'!N100,0)+IF('Financing inputs'!$B100="Euro",'Financing inputs'!N100*Loc_Euro,0)))</f>
        <v/>
      </c>
      <c r="O100" s="60">
        <f t="shared" si="51"/>
        <v>0</v>
      </c>
      <c r="P100" s="120" t="str">
        <f t="shared" si="50"/>
        <v>Policy and Enabling Environment</v>
      </c>
      <c r="R100" s="69" t="e">
        <f t="shared" si="52"/>
        <v>#DIV/0!</v>
      </c>
    </row>
    <row r="101" spans="1:18" x14ac:dyDescent="0.25">
      <c r="A101" s="64" t="str">
        <f>'Financing inputs'!A101</f>
        <v>DfID funding allocated</v>
      </c>
      <c r="B101" s="63"/>
      <c r="C101" s="60" t="str">
        <f>IF('Financing inputs'!C101="","",(IF('Financing inputs'!$B101="USD",'Financing inputs'!C101*Loc_USD,0)+IF('Financing inputs'!$B101="Local Currency",'Financing inputs'!C101,0)+IF('Financing inputs'!$B101="Euro",'Financing inputs'!C101*Loc_Euro,0)))</f>
        <v/>
      </c>
      <c r="D101" s="60" t="str">
        <f>IF('Financing inputs'!D101="","",(IF('Financing inputs'!$B101="USD",'Financing inputs'!D101*Loc_USD,0)+IF('Financing inputs'!$B101="Local Currency",'Financing inputs'!D101,0)+IF('Financing inputs'!$B101="Euro",'Financing inputs'!D101*Loc_Euro,0)))</f>
        <v/>
      </c>
      <c r="E101" s="60" t="str">
        <f>IF('Financing inputs'!E101="","",(IF('Financing inputs'!$B101="USD",'Financing inputs'!E101*Loc_USD,0)+IF('Financing inputs'!$B101="Local Currency",'Financing inputs'!E101,0)+IF('Financing inputs'!$B101="Euro",'Financing inputs'!E101*Loc_Euro,0)))</f>
        <v/>
      </c>
      <c r="F101" s="60" t="str">
        <f>IF('Financing inputs'!F101="","",(IF('Financing inputs'!$B101="USD",'Financing inputs'!F101*Loc_USD,0)+IF('Financing inputs'!$B101="Local Currency",'Financing inputs'!F101,0)+IF('Financing inputs'!$B101="Euro",'Financing inputs'!F101*Loc_Euro,0)))</f>
        <v/>
      </c>
      <c r="G101" s="60" t="str">
        <f>IF('Financing inputs'!G101="","",(IF('Financing inputs'!$B101="USD",'Financing inputs'!G101*Loc_USD,0)+IF('Financing inputs'!$B101="Local Currency",'Financing inputs'!G101,0)+IF('Financing inputs'!$B101="Euro",'Financing inputs'!G101*Loc_Euro,0)))</f>
        <v/>
      </c>
      <c r="H101" s="60" t="str">
        <f>IF('Financing inputs'!H101="","",(IF('Financing inputs'!$B101="USD",'Financing inputs'!H101*Loc_USD,0)+IF('Financing inputs'!$B101="Local Currency",'Financing inputs'!H101,0)+IF('Financing inputs'!$B101="Euro",'Financing inputs'!H101*Loc_Euro,0)))</f>
        <v/>
      </c>
      <c r="I101" s="60" t="str">
        <f>IF('Financing inputs'!I101="","",(IF('Financing inputs'!$B101="USD",'Financing inputs'!I101*Loc_USD,0)+IF('Financing inputs'!$B101="Local Currency",'Financing inputs'!I101,0)+IF('Financing inputs'!$B101="Euro",'Financing inputs'!I101*Loc_Euro,0)))</f>
        <v/>
      </c>
      <c r="J101" s="60" t="str">
        <f>IF('Financing inputs'!J101="","",(IF('Financing inputs'!$B101="USD",'Financing inputs'!J101*Loc_USD,0)+IF('Financing inputs'!$B101="Local Currency",'Financing inputs'!J101,0)+IF('Financing inputs'!$B101="Euro",'Financing inputs'!J101*Loc_Euro,0)))</f>
        <v/>
      </c>
      <c r="K101" s="60" t="str">
        <f>IF('Financing inputs'!K101="","",(IF('Financing inputs'!$B101="USD",'Financing inputs'!K101*Loc_USD,0)+IF('Financing inputs'!$B101="Local Currency",'Financing inputs'!K101,0)+IF('Financing inputs'!$B101="Euro",'Financing inputs'!K101*Loc_Euro,0)))</f>
        <v/>
      </c>
      <c r="L101" s="60" t="str">
        <f>IF('Financing inputs'!L101="","",(IF('Financing inputs'!$B101="USD",'Financing inputs'!L101*Loc_USD,0)+IF('Financing inputs'!$B101="Local Currency",'Financing inputs'!L101,0)+IF('Financing inputs'!$B101="Euro",'Financing inputs'!L101*Loc_Euro,0)))</f>
        <v/>
      </c>
      <c r="M101" s="60" t="str">
        <f>IF('Financing inputs'!M101="","",(IF('Financing inputs'!$B101="USD",'Financing inputs'!M101*Loc_USD,0)+IF('Financing inputs'!$B101="Local Currency",'Financing inputs'!M101,0)+IF('Financing inputs'!$B101="Euro",'Financing inputs'!M101*Loc_Euro,0)))</f>
        <v/>
      </c>
      <c r="N101" s="60" t="str">
        <f>IF('Financing inputs'!N101="","",(IF('Financing inputs'!$B101="USD",'Financing inputs'!N101*Loc_USD,0)+IF('Financing inputs'!$B101="Local Currency",'Financing inputs'!N101,0)+IF('Financing inputs'!$B101="Euro",'Financing inputs'!N101*Loc_Euro,0)))</f>
        <v/>
      </c>
      <c r="O101" s="60">
        <f t="shared" si="51"/>
        <v>0</v>
      </c>
      <c r="P101" s="120" t="str">
        <f t="shared" si="50"/>
        <v>Policy and Enabling Environment</v>
      </c>
      <c r="R101" s="69" t="e">
        <f t="shared" si="52"/>
        <v>#DIV/0!</v>
      </c>
    </row>
    <row r="102" spans="1:18" x14ac:dyDescent="0.25">
      <c r="A102" s="64" t="str">
        <f>'Financing inputs'!A102</f>
        <v>EU funding allocated</v>
      </c>
      <c r="B102" s="63"/>
      <c r="C102" s="60" t="str">
        <f>IF('Financing inputs'!C102="","",(IF('Financing inputs'!$B102="USD",'Financing inputs'!C102*Loc_USD,0)+IF('Financing inputs'!$B102="Local Currency",'Financing inputs'!C102,0)+IF('Financing inputs'!$B102="Euro",'Financing inputs'!C102*Loc_Euro,0)))</f>
        <v/>
      </c>
      <c r="D102" s="60" t="str">
        <f>IF('Financing inputs'!D102="","",(IF('Financing inputs'!$B102="USD",'Financing inputs'!D102*Loc_USD,0)+IF('Financing inputs'!$B102="Local Currency",'Financing inputs'!D102,0)+IF('Financing inputs'!$B102="Euro",'Financing inputs'!D102*Loc_Euro,0)))</f>
        <v/>
      </c>
      <c r="E102" s="60" t="str">
        <f>IF('Financing inputs'!E102="","",(IF('Financing inputs'!$B102="USD",'Financing inputs'!E102*Loc_USD,0)+IF('Financing inputs'!$B102="Local Currency",'Financing inputs'!E102,0)+IF('Financing inputs'!$B102="Euro",'Financing inputs'!E102*Loc_Euro,0)))</f>
        <v/>
      </c>
      <c r="F102" s="60" t="str">
        <f>IF('Financing inputs'!F102="","",(IF('Financing inputs'!$B102="USD",'Financing inputs'!F102*Loc_USD,0)+IF('Financing inputs'!$B102="Local Currency",'Financing inputs'!F102,0)+IF('Financing inputs'!$B102="Euro",'Financing inputs'!F102*Loc_Euro,0)))</f>
        <v/>
      </c>
      <c r="G102" s="60" t="str">
        <f>IF('Financing inputs'!G102="","",(IF('Financing inputs'!$B102="USD",'Financing inputs'!G102*Loc_USD,0)+IF('Financing inputs'!$B102="Local Currency",'Financing inputs'!G102,0)+IF('Financing inputs'!$B102="Euro",'Financing inputs'!G102*Loc_Euro,0)))</f>
        <v/>
      </c>
      <c r="H102" s="60" t="str">
        <f>IF('Financing inputs'!H102="","",(IF('Financing inputs'!$B102="USD",'Financing inputs'!H102*Loc_USD,0)+IF('Financing inputs'!$B102="Local Currency",'Financing inputs'!H102,0)+IF('Financing inputs'!$B102="Euro",'Financing inputs'!H102*Loc_Euro,0)))</f>
        <v/>
      </c>
      <c r="I102" s="60" t="str">
        <f>IF('Financing inputs'!I102="","",(IF('Financing inputs'!$B102="USD",'Financing inputs'!I102*Loc_USD,0)+IF('Financing inputs'!$B102="Local Currency",'Financing inputs'!I102,0)+IF('Financing inputs'!$B102="Euro",'Financing inputs'!I102*Loc_Euro,0)))</f>
        <v/>
      </c>
      <c r="J102" s="60" t="str">
        <f>IF('Financing inputs'!J102="","",(IF('Financing inputs'!$B102="USD",'Financing inputs'!J102*Loc_USD,0)+IF('Financing inputs'!$B102="Local Currency",'Financing inputs'!J102,0)+IF('Financing inputs'!$B102="Euro",'Financing inputs'!J102*Loc_Euro,0)))</f>
        <v/>
      </c>
      <c r="K102" s="60" t="str">
        <f>IF('Financing inputs'!K102="","",(IF('Financing inputs'!$B102="USD",'Financing inputs'!K102*Loc_USD,0)+IF('Financing inputs'!$B102="Local Currency",'Financing inputs'!K102,0)+IF('Financing inputs'!$B102="Euro",'Financing inputs'!K102*Loc_Euro,0)))</f>
        <v/>
      </c>
      <c r="L102" s="60" t="str">
        <f>IF('Financing inputs'!L102="","",(IF('Financing inputs'!$B102="USD",'Financing inputs'!L102*Loc_USD,0)+IF('Financing inputs'!$B102="Local Currency",'Financing inputs'!L102,0)+IF('Financing inputs'!$B102="Euro",'Financing inputs'!L102*Loc_Euro,0)))</f>
        <v/>
      </c>
      <c r="M102" s="60" t="str">
        <f>IF('Financing inputs'!M102="","",(IF('Financing inputs'!$B102="USD",'Financing inputs'!M102*Loc_USD,0)+IF('Financing inputs'!$B102="Local Currency",'Financing inputs'!M102,0)+IF('Financing inputs'!$B102="Euro",'Financing inputs'!M102*Loc_Euro,0)))</f>
        <v/>
      </c>
      <c r="N102" s="60" t="str">
        <f>IF('Financing inputs'!N102="","",(IF('Financing inputs'!$B102="USD",'Financing inputs'!N102*Loc_USD,0)+IF('Financing inputs'!$B102="Local Currency",'Financing inputs'!N102,0)+IF('Financing inputs'!$B102="Euro",'Financing inputs'!N102*Loc_Euro,0)))</f>
        <v/>
      </c>
      <c r="O102" s="60">
        <f t="shared" si="51"/>
        <v>0</v>
      </c>
      <c r="P102" s="120" t="str">
        <f t="shared" si="50"/>
        <v>Policy and Enabling Environment</v>
      </c>
      <c r="R102" s="69" t="e">
        <f t="shared" si="52"/>
        <v>#DIV/0!</v>
      </c>
    </row>
    <row r="103" spans="1:18" x14ac:dyDescent="0.25">
      <c r="A103" s="64" t="str">
        <f>'Financing inputs'!A103</f>
        <v>CIDA funding allocated</v>
      </c>
      <c r="B103" s="63"/>
      <c r="C103" s="60" t="str">
        <f>IF('Financing inputs'!C103="","",(IF('Financing inputs'!$B103="USD",'Financing inputs'!C103*Loc_USD,0)+IF('Financing inputs'!$B103="Local Currency",'Financing inputs'!C103,0)+IF('Financing inputs'!$B103="Euro",'Financing inputs'!C103*Loc_Euro,0)))</f>
        <v/>
      </c>
      <c r="D103" s="60" t="str">
        <f>IF('Financing inputs'!D103="","",(IF('Financing inputs'!$B103="USD",'Financing inputs'!D103*Loc_USD,0)+IF('Financing inputs'!$B103="Local Currency",'Financing inputs'!D103,0)+IF('Financing inputs'!$B103="Euro",'Financing inputs'!D103*Loc_Euro,0)))</f>
        <v/>
      </c>
      <c r="E103" s="60" t="str">
        <f>IF('Financing inputs'!E103="","",(IF('Financing inputs'!$B103="USD",'Financing inputs'!E103*Loc_USD,0)+IF('Financing inputs'!$B103="Local Currency",'Financing inputs'!E103,0)+IF('Financing inputs'!$B103="Euro",'Financing inputs'!E103*Loc_Euro,0)))</f>
        <v/>
      </c>
      <c r="F103" s="60" t="str">
        <f>IF('Financing inputs'!F103="","",(IF('Financing inputs'!$B103="USD",'Financing inputs'!F103*Loc_USD,0)+IF('Financing inputs'!$B103="Local Currency",'Financing inputs'!F103,0)+IF('Financing inputs'!$B103="Euro",'Financing inputs'!F103*Loc_Euro,0)))</f>
        <v/>
      </c>
      <c r="G103" s="60" t="str">
        <f>IF('Financing inputs'!G103="","",(IF('Financing inputs'!$B103="USD",'Financing inputs'!G103*Loc_USD,0)+IF('Financing inputs'!$B103="Local Currency",'Financing inputs'!G103,0)+IF('Financing inputs'!$B103="Euro",'Financing inputs'!G103*Loc_Euro,0)))</f>
        <v/>
      </c>
      <c r="H103" s="60" t="str">
        <f>IF('Financing inputs'!H103="","",(IF('Financing inputs'!$B103="USD",'Financing inputs'!H103*Loc_USD,0)+IF('Financing inputs'!$B103="Local Currency",'Financing inputs'!H103,0)+IF('Financing inputs'!$B103="Euro",'Financing inputs'!H103*Loc_Euro,0)))</f>
        <v/>
      </c>
      <c r="I103" s="60" t="str">
        <f>IF('Financing inputs'!I103="","",(IF('Financing inputs'!$B103="USD",'Financing inputs'!I103*Loc_USD,0)+IF('Financing inputs'!$B103="Local Currency",'Financing inputs'!I103,0)+IF('Financing inputs'!$B103="Euro",'Financing inputs'!I103*Loc_Euro,0)))</f>
        <v/>
      </c>
      <c r="J103" s="60" t="str">
        <f>IF('Financing inputs'!J103="","",(IF('Financing inputs'!$B103="USD",'Financing inputs'!J103*Loc_USD,0)+IF('Financing inputs'!$B103="Local Currency",'Financing inputs'!J103,0)+IF('Financing inputs'!$B103="Euro",'Financing inputs'!J103*Loc_Euro,0)))</f>
        <v/>
      </c>
      <c r="K103" s="60" t="str">
        <f>IF('Financing inputs'!K103="","",(IF('Financing inputs'!$B103="USD",'Financing inputs'!K103*Loc_USD,0)+IF('Financing inputs'!$B103="Local Currency",'Financing inputs'!K103,0)+IF('Financing inputs'!$B103="Euro",'Financing inputs'!K103*Loc_Euro,0)))</f>
        <v/>
      </c>
      <c r="L103" s="60" t="str">
        <f>IF('Financing inputs'!L103="","",(IF('Financing inputs'!$B103="USD",'Financing inputs'!L103*Loc_USD,0)+IF('Financing inputs'!$B103="Local Currency",'Financing inputs'!L103,0)+IF('Financing inputs'!$B103="Euro",'Financing inputs'!L103*Loc_Euro,0)))</f>
        <v/>
      </c>
      <c r="M103" s="60" t="str">
        <f>IF('Financing inputs'!M103="","",(IF('Financing inputs'!$B103="USD",'Financing inputs'!M103*Loc_USD,0)+IF('Financing inputs'!$B103="Local Currency",'Financing inputs'!M103,0)+IF('Financing inputs'!$B103="Euro",'Financing inputs'!M103*Loc_Euro,0)))</f>
        <v/>
      </c>
      <c r="N103" s="60" t="str">
        <f>IF('Financing inputs'!N103="","",(IF('Financing inputs'!$B103="USD",'Financing inputs'!N103*Loc_USD,0)+IF('Financing inputs'!$B103="Local Currency",'Financing inputs'!N103,0)+IF('Financing inputs'!$B103="Euro",'Financing inputs'!N103*Loc_Euro,0)))</f>
        <v/>
      </c>
      <c r="O103" s="60">
        <f t="shared" si="51"/>
        <v>0</v>
      </c>
      <c r="P103" s="120" t="str">
        <f t="shared" si="50"/>
        <v>Policy and Enabling Environment</v>
      </c>
      <c r="R103" s="69" t="e">
        <f t="shared" si="52"/>
        <v>#DIV/0!</v>
      </c>
    </row>
    <row r="104" spans="1:18" x14ac:dyDescent="0.25">
      <c r="A104" s="64" t="str">
        <f>'Financing inputs'!A104</f>
        <v>PSI funding allocated</v>
      </c>
      <c r="B104" s="63"/>
      <c r="C104" s="60" t="str">
        <f>IF('Financing inputs'!C104="","",(IF('Financing inputs'!$B104="USD",'Financing inputs'!C104*Loc_USD,0)+IF('Financing inputs'!$B104="Local Currency",'Financing inputs'!C104,0)+IF('Financing inputs'!$B104="Euro",'Financing inputs'!C104*Loc_Euro,0)))</f>
        <v/>
      </c>
      <c r="D104" s="60" t="str">
        <f>IF('Financing inputs'!D104="","",(IF('Financing inputs'!$B104="USD",'Financing inputs'!D104*Loc_USD,0)+IF('Financing inputs'!$B104="Local Currency",'Financing inputs'!D104,0)+IF('Financing inputs'!$B104="Euro",'Financing inputs'!D104*Loc_Euro,0)))</f>
        <v/>
      </c>
      <c r="E104" s="60" t="str">
        <f>IF('Financing inputs'!E104="","",(IF('Financing inputs'!$B104="USD",'Financing inputs'!E104*Loc_USD,0)+IF('Financing inputs'!$B104="Local Currency",'Financing inputs'!E104,0)+IF('Financing inputs'!$B104="Euro",'Financing inputs'!E104*Loc_Euro,0)))</f>
        <v/>
      </c>
      <c r="F104" s="60" t="str">
        <f>IF('Financing inputs'!F104="","",(IF('Financing inputs'!$B104="USD",'Financing inputs'!F104*Loc_USD,0)+IF('Financing inputs'!$B104="Local Currency",'Financing inputs'!F104,0)+IF('Financing inputs'!$B104="Euro",'Financing inputs'!F104*Loc_Euro,0)))</f>
        <v/>
      </c>
      <c r="G104" s="60" t="str">
        <f>IF('Financing inputs'!G104="","",(IF('Financing inputs'!$B104="USD",'Financing inputs'!G104*Loc_USD,0)+IF('Financing inputs'!$B104="Local Currency",'Financing inputs'!G104,0)+IF('Financing inputs'!$B104="Euro",'Financing inputs'!G104*Loc_Euro,0)))</f>
        <v/>
      </c>
      <c r="H104" s="60" t="str">
        <f>IF('Financing inputs'!H104="","",(IF('Financing inputs'!$B104="USD",'Financing inputs'!H104*Loc_USD,0)+IF('Financing inputs'!$B104="Local Currency",'Financing inputs'!H104,0)+IF('Financing inputs'!$B104="Euro",'Financing inputs'!H104*Loc_Euro,0)))</f>
        <v/>
      </c>
      <c r="I104" s="60" t="str">
        <f>IF('Financing inputs'!I104="","",(IF('Financing inputs'!$B104="USD",'Financing inputs'!I104*Loc_USD,0)+IF('Financing inputs'!$B104="Local Currency",'Financing inputs'!I104,0)+IF('Financing inputs'!$B104="Euro",'Financing inputs'!I104*Loc_Euro,0)))</f>
        <v/>
      </c>
      <c r="J104" s="60" t="str">
        <f>IF('Financing inputs'!J104="","",(IF('Financing inputs'!$B104="USD",'Financing inputs'!J104*Loc_USD,0)+IF('Financing inputs'!$B104="Local Currency",'Financing inputs'!J104,0)+IF('Financing inputs'!$B104="Euro",'Financing inputs'!J104*Loc_Euro,0)))</f>
        <v/>
      </c>
      <c r="K104" s="60" t="str">
        <f>IF('Financing inputs'!K104="","",(IF('Financing inputs'!$B104="USD",'Financing inputs'!K104*Loc_USD,0)+IF('Financing inputs'!$B104="Local Currency",'Financing inputs'!K104,0)+IF('Financing inputs'!$B104="Euro",'Financing inputs'!K104*Loc_Euro,0)))</f>
        <v/>
      </c>
      <c r="L104" s="60" t="str">
        <f>IF('Financing inputs'!L104="","",(IF('Financing inputs'!$B104="USD",'Financing inputs'!L104*Loc_USD,0)+IF('Financing inputs'!$B104="Local Currency",'Financing inputs'!L104,0)+IF('Financing inputs'!$B104="Euro",'Financing inputs'!L104*Loc_Euro,0)))</f>
        <v/>
      </c>
      <c r="M104" s="60" t="str">
        <f>IF('Financing inputs'!M104="","",(IF('Financing inputs'!$B104="USD",'Financing inputs'!M104*Loc_USD,0)+IF('Financing inputs'!$B104="Local Currency",'Financing inputs'!M104,0)+IF('Financing inputs'!$B104="Euro",'Financing inputs'!M104*Loc_Euro,0)))</f>
        <v/>
      </c>
      <c r="N104" s="60" t="str">
        <f>IF('Financing inputs'!N104="","",(IF('Financing inputs'!$B104="USD",'Financing inputs'!N104*Loc_USD,0)+IF('Financing inputs'!$B104="Local Currency",'Financing inputs'!N104,0)+IF('Financing inputs'!$B104="Euro",'Financing inputs'!N104*Loc_Euro,0)))</f>
        <v/>
      </c>
      <c r="O104" s="60">
        <f t="shared" si="51"/>
        <v>0</v>
      </c>
      <c r="P104" s="120" t="str">
        <f t="shared" si="50"/>
        <v>Policy and Enabling Environment</v>
      </c>
      <c r="R104" s="69" t="e">
        <f t="shared" si="52"/>
        <v>#DIV/0!</v>
      </c>
    </row>
    <row r="105" spans="1:18" x14ac:dyDescent="0.25">
      <c r="A105" s="64" t="str">
        <f>'Financing inputs'!A105</f>
        <v>DKT funding allocated</v>
      </c>
      <c r="B105" s="63"/>
      <c r="C105" s="60" t="str">
        <f>IF('Financing inputs'!C105="","",(IF('Financing inputs'!$B105="USD",'Financing inputs'!C105*Loc_USD,0)+IF('Financing inputs'!$B105="Local Currency",'Financing inputs'!C105,0)+IF('Financing inputs'!$B105="Euro",'Financing inputs'!C105*Loc_Euro,0)))</f>
        <v/>
      </c>
      <c r="D105" s="60" t="str">
        <f>IF('Financing inputs'!D105="","",(IF('Financing inputs'!$B105="USD",'Financing inputs'!D105*Loc_USD,0)+IF('Financing inputs'!$B105="Local Currency",'Financing inputs'!D105,0)+IF('Financing inputs'!$B105="Euro",'Financing inputs'!D105*Loc_Euro,0)))</f>
        <v/>
      </c>
      <c r="E105" s="60" t="str">
        <f>IF('Financing inputs'!E105="","",(IF('Financing inputs'!$B105="USD",'Financing inputs'!E105*Loc_USD,0)+IF('Financing inputs'!$B105="Local Currency",'Financing inputs'!E105,0)+IF('Financing inputs'!$B105="Euro",'Financing inputs'!E105*Loc_Euro,0)))</f>
        <v/>
      </c>
      <c r="F105" s="60" t="str">
        <f>IF('Financing inputs'!F105="","",(IF('Financing inputs'!$B105="USD",'Financing inputs'!F105*Loc_USD,0)+IF('Financing inputs'!$B105="Local Currency",'Financing inputs'!F105,0)+IF('Financing inputs'!$B105="Euro",'Financing inputs'!F105*Loc_Euro,0)))</f>
        <v/>
      </c>
      <c r="G105" s="60" t="str">
        <f>IF('Financing inputs'!G105="","",(IF('Financing inputs'!$B105="USD",'Financing inputs'!G105*Loc_USD,0)+IF('Financing inputs'!$B105="Local Currency",'Financing inputs'!G105,0)+IF('Financing inputs'!$B105="Euro",'Financing inputs'!G105*Loc_Euro,0)))</f>
        <v/>
      </c>
      <c r="H105" s="60" t="str">
        <f>IF('Financing inputs'!H105="","",(IF('Financing inputs'!$B105="USD",'Financing inputs'!H105*Loc_USD,0)+IF('Financing inputs'!$B105="Local Currency",'Financing inputs'!H105,0)+IF('Financing inputs'!$B105="Euro",'Financing inputs'!H105*Loc_Euro,0)))</f>
        <v/>
      </c>
      <c r="I105" s="60" t="str">
        <f>IF('Financing inputs'!I105="","",(IF('Financing inputs'!$B105="USD",'Financing inputs'!I105*Loc_USD,0)+IF('Financing inputs'!$B105="Local Currency",'Financing inputs'!I105,0)+IF('Financing inputs'!$B105="Euro",'Financing inputs'!I105*Loc_Euro,0)))</f>
        <v/>
      </c>
      <c r="J105" s="60" t="str">
        <f>IF('Financing inputs'!J105="","",(IF('Financing inputs'!$B105="USD",'Financing inputs'!J105*Loc_USD,0)+IF('Financing inputs'!$B105="Local Currency",'Financing inputs'!J105,0)+IF('Financing inputs'!$B105="Euro",'Financing inputs'!J105*Loc_Euro,0)))</f>
        <v/>
      </c>
      <c r="K105" s="60" t="str">
        <f>IF('Financing inputs'!K105="","",(IF('Financing inputs'!$B105="USD",'Financing inputs'!K105*Loc_USD,0)+IF('Financing inputs'!$B105="Local Currency",'Financing inputs'!K105,0)+IF('Financing inputs'!$B105="Euro",'Financing inputs'!K105*Loc_Euro,0)))</f>
        <v/>
      </c>
      <c r="L105" s="60" t="str">
        <f>IF('Financing inputs'!L105="","",(IF('Financing inputs'!$B105="USD",'Financing inputs'!L105*Loc_USD,0)+IF('Financing inputs'!$B105="Local Currency",'Financing inputs'!L105,0)+IF('Financing inputs'!$B105="Euro",'Financing inputs'!L105*Loc_Euro,0)))</f>
        <v/>
      </c>
      <c r="M105" s="60" t="str">
        <f>IF('Financing inputs'!M105="","",(IF('Financing inputs'!$B105="USD",'Financing inputs'!M105*Loc_USD,0)+IF('Financing inputs'!$B105="Local Currency",'Financing inputs'!M105,0)+IF('Financing inputs'!$B105="Euro",'Financing inputs'!M105*Loc_Euro,0)))</f>
        <v/>
      </c>
      <c r="N105" s="60" t="str">
        <f>IF('Financing inputs'!N105="","",(IF('Financing inputs'!$B105="USD",'Financing inputs'!N105*Loc_USD,0)+IF('Financing inputs'!$B105="Local Currency",'Financing inputs'!N105,0)+IF('Financing inputs'!$B105="Euro",'Financing inputs'!N105*Loc_Euro,0)))</f>
        <v/>
      </c>
      <c r="O105" s="60">
        <f t="shared" si="51"/>
        <v>0</v>
      </c>
      <c r="P105" s="120" t="str">
        <f t="shared" si="50"/>
        <v>Policy and Enabling Environment</v>
      </c>
      <c r="R105" s="69" t="e">
        <f t="shared" si="52"/>
        <v>#DIV/0!</v>
      </c>
    </row>
    <row r="106" spans="1:18" x14ac:dyDescent="0.25">
      <c r="A106" s="64" t="str">
        <f>'Financing inputs'!A106</f>
        <v>MSI funding allocated</v>
      </c>
      <c r="B106" s="63"/>
      <c r="C106" s="60" t="str">
        <f>IF('Financing inputs'!C106="","",(IF('Financing inputs'!$B106="USD",'Financing inputs'!C106*Loc_USD,0)+IF('Financing inputs'!$B106="Local Currency",'Financing inputs'!C106,0)+IF('Financing inputs'!$B106="Euro",'Financing inputs'!C106*Loc_Euro,0)))</f>
        <v/>
      </c>
      <c r="D106" s="60" t="str">
        <f>IF('Financing inputs'!D106="","",(IF('Financing inputs'!$B106="USD",'Financing inputs'!D106*Loc_USD,0)+IF('Financing inputs'!$B106="Local Currency",'Financing inputs'!D106,0)+IF('Financing inputs'!$B106="Euro",'Financing inputs'!D106*Loc_Euro,0)))</f>
        <v/>
      </c>
      <c r="E106" s="60" t="str">
        <f>IF('Financing inputs'!E106="","",(IF('Financing inputs'!$B106="USD",'Financing inputs'!E106*Loc_USD,0)+IF('Financing inputs'!$B106="Local Currency",'Financing inputs'!E106,0)+IF('Financing inputs'!$B106="Euro",'Financing inputs'!E106*Loc_Euro,0)))</f>
        <v/>
      </c>
      <c r="F106" s="60" t="str">
        <f>IF('Financing inputs'!F106="","",(IF('Financing inputs'!$B106="USD",'Financing inputs'!F106*Loc_USD,0)+IF('Financing inputs'!$B106="Local Currency",'Financing inputs'!F106,0)+IF('Financing inputs'!$B106="Euro",'Financing inputs'!F106*Loc_Euro,0)))</f>
        <v/>
      </c>
      <c r="G106" s="60" t="str">
        <f>IF('Financing inputs'!G106="","",(IF('Financing inputs'!$B106="USD",'Financing inputs'!G106*Loc_USD,0)+IF('Financing inputs'!$B106="Local Currency",'Financing inputs'!G106,0)+IF('Financing inputs'!$B106="Euro",'Financing inputs'!G106*Loc_Euro,0)))</f>
        <v/>
      </c>
      <c r="H106" s="60" t="str">
        <f>IF('Financing inputs'!H106="","",(IF('Financing inputs'!$B106="USD",'Financing inputs'!H106*Loc_USD,0)+IF('Financing inputs'!$B106="Local Currency",'Financing inputs'!H106,0)+IF('Financing inputs'!$B106="Euro",'Financing inputs'!H106*Loc_Euro,0)))</f>
        <v/>
      </c>
      <c r="I106" s="60" t="str">
        <f>IF('Financing inputs'!I106="","",(IF('Financing inputs'!$B106="USD",'Financing inputs'!I106*Loc_USD,0)+IF('Financing inputs'!$B106="Local Currency",'Financing inputs'!I106,0)+IF('Financing inputs'!$B106="Euro",'Financing inputs'!I106*Loc_Euro,0)))</f>
        <v/>
      </c>
      <c r="J106" s="60" t="str">
        <f>IF('Financing inputs'!J106="","",(IF('Financing inputs'!$B106="USD",'Financing inputs'!J106*Loc_USD,0)+IF('Financing inputs'!$B106="Local Currency",'Financing inputs'!J106,0)+IF('Financing inputs'!$B106="Euro",'Financing inputs'!J106*Loc_Euro,0)))</f>
        <v/>
      </c>
      <c r="K106" s="60" t="str">
        <f>IF('Financing inputs'!K106="","",(IF('Financing inputs'!$B106="USD",'Financing inputs'!K106*Loc_USD,0)+IF('Financing inputs'!$B106="Local Currency",'Financing inputs'!K106,0)+IF('Financing inputs'!$B106="Euro",'Financing inputs'!K106*Loc_Euro,0)))</f>
        <v/>
      </c>
      <c r="L106" s="60" t="str">
        <f>IF('Financing inputs'!L106="","",(IF('Financing inputs'!$B106="USD",'Financing inputs'!L106*Loc_USD,0)+IF('Financing inputs'!$B106="Local Currency",'Financing inputs'!L106,0)+IF('Financing inputs'!$B106="Euro",'Financing inputs'!L106*Loc_Euro,0)))</f>
        <v/>
      </c>
      <c r="M106" s="60" t="str">
        <f>IF('Financing inputs'!M106="","",(IF('Financing inputs'!$B106="USD",'Financing inputs'!M106*Loc_USD,0)+IF('Financing inputs'!$B106="Local Currency",'Financing inputs'!M106,0)+IF('Financing inputs'!$B106="Euro",'Financing inputs'!M106*Loc_Euro,0)))</f>
        <v/>
      </c>
      <c r="N106" s="60" t="str">
        <f>IF('Financing inputs'!N106="","",(IF('Financing inputs'!$B106="USD",'Financing inputs'!N106*Loc_USD,0)+IF('Financing inputs'!$B106="Local Currency",'Financing inputs'!N106,0)+IF('Financing inputs'!$B106="Euro",'Financing inputs'!N106*Loc_Euro,0)))</f>
        <v/>
      </c>
      <c r="O106" s="60">
        <f t="shared" si="51"/>
        <v>0</v>
      </c>
      <c r="P106" s="120" t="str">
        <f t="shared" si="50"/>
        <v>Policy and Enabling Environment</v>
      </c>
      <c r="R106" s="69" t="e">
        <f t="shared" si="52"/>
        <v>#DIV/0!</v>
      </c>
    </row>
    <row r="107" spans="1:18" x14ac:dyDescent="0.25">
      <c r="A107" s="64" t="str">
        <f>'Financing inputs'!A107</f>
        <v>Gates funding allocated</v>
      </c>
      <c r="B107" s="63"/>
      <c r="C107" s="60" t="str">
        <f>IF('Financing inputs'!C107="","",(IF('Financing inputs'!$B107="USD",'Financing inputs'!C107*Loc_USD,0)+IF('Financing inputs'!$B107="Local Currency",'Financing inputs'!C107,0)+IF('Financing inputs'!$B107="Euro",'Financing inputs'!C107*Loc_Euro,0)))</f>
        <v/>
      </c>
      <c r="D107" s="60" t="str">
        <f>IF('Financing inputs'!D107="","",(IF('Financing inputs'!$B107="USD",'Financing inputs'!D107*Loc_USD,0)+IF('Financing inputs'!$B107="Local Currency",'Financing inputs'!D107,0)+IF('Financing inputs'!$B107="Euro",'Financing inputs'!D107*Loc_Euro,0)))</f>
        <v/>
      </c>
      <c r="E107" s="60" t="str">
        <f>IF('Financing inputs'!E107="","",(IF('Financing inputs'!$B107="USD",'Financing inputs'!E107*Loc_USD,0)+IF('Financing inputs'!$B107="Local Currency",'Financing inputs'!E107,0)+IF('Financing inputs'!$B107="Euro",'Financing inputs'!E107*Loc_Euro,0)))</f>
        <v/>
      </c>
      <c r="F107" s="60" t="str">
        <f>IF('Financing inputs'!F107="","",(IF('Financing inputs'!$B107="USD",'Financing inputs'!F107*Loc_USD,0)+IF('Financing inputs'!$B107="Local Currency",'Financing inputs'!F107,0)+IF('Financing inputs'!$B107="Euro",'Financing inputs'!F107*Loc_Euro,0)))</f>
        <v/>
      </c>
      <c r="G107" s="60" t="str">
        <f>IF('Financing inputs'!G107="","",(IF('Financing inputs'!$B107="USD",'Financing inputs'!G107*Loc_USD,0)+IF('Financing inputs'!$B107="Local Currency",'Financing inputs'!G107,0)+IF('Financing inputs'!$B107="Euro",'Financing inputs'!G107*Loc_Euro,0)))</f>
        <v/>
      </c>
      <c r="H107" s="60" t="str">
        <f>IF('Financing inputs'!H107="","",(IF('Financing inputs'!$B107="USD",'Financing inputs'!H107*Loc_USD,0)+IF('Financing inputs'!$B107="Local Currency",'Financing inputs'!H107,0)+IF('Financing inputs'!$B107="Euro",'Financing inputs'!H107*Loc_Euro,0)))</f>
        <v/>
      </c>
      <c r="I107" s="60" t="str">
        <f>IF('Financing inputs'!I107="","",(IF('Financing inputs'!$B107="USD",'Financing inputs'!I107*Loc_USD,0)+IF('Financing inputs'!$B107="Local Currency",'Financing inputs'!I107,0)+IF('Financing inputs'!$B107="Euro",'Financing inputs'!I107*Loc_Euro,0)))</f>
        <v/>
      </c>
      <c r="J107" s="60" t="str">
        <f>IF('Financing inputs'!J107="","",(IF('Financing inputs'!$B107="USD",'Financing inputs'!J107*Loc_USD,0)+IF('Financing inputs'!$B107="Local Currency",'Financing inputs'!J107,0)+IF('Financing inputs'!$B107="Euro",'Financing inputs'!J107*Loc_Euro,0)))</f>
        <v/>
      </c>
      <c r="K107" s="60" t="str">
        <f>IF('Financing inputs'!K107="","",(IF('Financing inputs'!$B107="USD",'Financing inputs'!K107*Loc_USD,0)+IF('Financing inputs'!$B107="Local Currency",'Financing inputs'!K107,0)+IF('Financing inputs'!$B107="Euro",'Financing inputs'!K107*Loc_Euro,0)))</f>
        <v/>
      </c>
      <c r="L107" s="60" t="str">
        <f>IF('Financing inputs'!L107="","",(IF('Financing inputs'!$B107="USD",'Financing inputs'!L107*Loc_USD,0)+IF('Financing inputs'!$B107="Local Currency",'Financing inputs'!L107,0)+IF('Financing inputs'!$B107="Euro",'Financing inputs'!L107*Loc_Euro,0)))</f>
        <v/>
      </c>
      <c r="M107" s="60" t="str">
        <f>IF('Financing inputs'!M107="","",(IF('Financing inputs'!$B107="USD",'Financing inputs'!M107*Loc_USD,0)+IF('Financing inputs'!$B107="Local Currency",'Financing inputs'!M107,0)+IF('Financing inputs'!$B107="Euro",'Financing inputs'!M107*Loc_Euro,0)))</f>
        <v/>
      </c>
      <c r="N107" s="60" t="str">
        <f>IF('Financing inputs'!N107="","",(IF('Financing inputs'!$B107="USD",'Financing inputs'!N107*Loc_USD,0)+IF('Financing inputs'!$B107="Local Currency",'Financing inputs'!N107,0)+IF('Financing inputs'!$B107="Euro",'Financing inputs'!N107*Loc_Euro,0)))</f>
        <v/>
      </c>
      <c r="O107" s="60">
        <f t="shared" si="51"/>
        <v>0</v>
      </c>
      <c r="P107" s="120" t="str">
        <f t="shared" si="50"/>
        <v>Policy and Enabling Environment</v>
      </c>
      <c r="R107" s="69" t="e">
        <f t="shared" si="52"/>
        <v>#DIV/0!</v>
      </c>
    </row>
    <row r="108" spans="1:18" x14ac:dyDescent="0.25">
      <c r="A108" s="64" t="str">
        <f>'Financing inputs'!A108</f>
        <v>Packard funding allocated</v>
      </c>
      <c r="B108" s="63"/>
      <c r="C108" s="60" t="str">
        <f>IF('Financing inputs'!C108="","",(IF('Financing inputs'!$B108="USD",'Financing inputs'!C108*Loc_USD,0)+IF('Financing inputs'!$B108="Local Currency",'Financing inputs'!C108,0)+IF('Financing inputs'!$B108="Euro",'Financing inputs'!C108*Loc_Euro,0)))</f>
        <v/>
      </c>
      <c r="D108" s="60" t="str">
        <f>IF('Financing inputs'!D108="","",(IF('Financing inputs'!$B108="USD",'Financing inputs'!D108*Loc_USD,0)+IF('Financing inputs'!$B108="Local Currency",'Financing inputs'!D108,0)+IF('Financing inputs'!$B108="Euro",'Financing inputs'!D108*Loc_Euro,0)))</f>
        <v/>
      </c>
      <c r="E108" s="60" t="str">
        <f>IF('Financing inputs'!E108="","",(IF('Financing inputs'!$B108="USD",'Financing inputs'!E108*Loc_USD,0)+IF('Financing inputs'!$B108="Local Currency",'Financing inputs'!E108,0)+IF('Financing inputs'!$B108="Euro",'Financing inputs'!E108*Loc_Euro,0)))</f>
        <v/>
      </c>
      <c r="F108" s="60" t="str">
        <f>IF('Financing inputs'!F108="","",(IF('Financing inputs'!$B108="USD",'Financing inputs'!F108*Loc_USD,0)+IF('Financing inputs'!$B108="Local Currency",'Financing inputs'!F108,0)+IF('Financing inputs'!$B108="Euro",'Financing inputs'!F108*Loc_Euro,0)))</f>
        <v/>
      </c>
      <c r="G108" s="60" t="str">
        <f>IF('Financing inputs'!G108="","",(IF('Financing inputs'!$B108="USD",'Financing inputs'!G108*Loc_USD,0)+IF('Financing inputs'!$B108="Local Currency",'Financing inputs'!G108,0)+IF('Financing inputs'!$B108="Euro",'Financing inputs'!G108*Loc_Euro,0)))</f>
        <v/>
      </c>
      <c r="H108" s="60" t="str">
        <f>IF('Financing inputs'!H108="","",(IF('Financing inputs'!$B108="USD",'Financing inputs'!H108*Loc_USD,0)+IF('Financing inputs'!$B108="Local Currency",'Financing inputs'!H108,0)+IF('Financing inputs'!$B108="Euro",'Financing inputs'!H108*Loc_Euro,0)))</f>
        <v/>
      </c>
      <c r="I108" s="60" t="str">
        <f>IF('Financing inputs'!I108="","",(IF('Financing inputs'!$B108="USD",'Financing inputs'!I108*Loc_USD,0)+IF('Financing inputs'!$B108="Local Currency",'Financing inputs'!I108,0)+IF('Financing inputs'!$B108="Euro",'Financing inputs'!I108*Loc_Euro,0)))</f>
        <v/>
      </c>
      <c r="J108" s="60" t="str">
        <f>IF('Financing inputs'!J108="","",(IF('Financing inputs'!$B108="USD",'Financing inputs'!J108*Loc_USD,0)+IF('Financing inputs'!$B108="Local Currency",'Financing inputs'!J108,0)+IF('Financing inputs'!$B108="Euro",'Financing inputs'!J108*Loc_Euro,0)))</f>
        <v/>
      </c>
      <c r="K108" s="60" t="str">
        <f>IF('Financing inputs'!K108="","",(IF('Financing inputs'!$B108="USD",'Financing inputs'!K108*Loc_USD,0)+IF('Financing inputs'!$B108="Local Currency",'Financing inputs'!K108,0)+IF('Financing inputs'!$B108="Euro",'Financing inputs'!K108*Loc_Euro,0)))</f>
        <v/>
      </c>
      <c r="L108" s="60" t="str">
        <f>IF('Financing inputs'!L108="","",(IF('Financing inputs'!$B108="USD",'Financing inputs'!L108*Loc_USD,0)+IF('Financing inputs'!$B108="Local Currency",'Financing inputs'!L108,0)+IF('Financing inputs'!$B108="Euro",'Financing inputs'!L108*Loc_Euro,0)))</f>
        <v/>
      </c>
      <c r="M108" s="60" t="str">
        <f>IF('Financing inputs'!M108="","",(IF('Financing inputs'!$B108="USD",'Financing inputs'!M108*Loc_USD,0)+IF('Financing inputs'!$B108="Local Currency",'Financing inputs'!M108,0)+IF('Financing inputs'!$B108="Euro",'Financing inputs'!M108*Loc_Euro,0)))</f>
        <v/>
      </c>
      <c r="N108" s="60" t="str">
        <f>IF('Financing inputs'!N108="","",(IF('Financing inputs'!$B108="USD",'Financing inputs'!N108*Loc_USD,0)+IF('Financing inputs'!$B108="Local Currency",'Financing inputs'!N108,0)+IF('Financing inputs'!$B108="Euro",'Financing inputs'!N108*Loc_Euro,0)))</f>
        <v/>
      </c>
      <c r="O108" s="60">
        <f t="shared" si="51"/>
        <v>0</v>
      </c>
      <c r="P108" s="120" t="str">
        <f t="shared" si="50"/>
        <v>Policy and Enabling Environment</v>
      </c>
      <c r="R108" s="69" t="e">
        <f t="shared" si="52"/>
        <v>#DIV/0!</v>
      </c>
    </row>
    <row r="109" spans="1:18" x14ac:dyDescent="0.25">
      <c r="A109" s="64" t="str">
        <f>'Financing inputs'!A109</f>
        <v>PAA</v>
      </c>
      <c r="B109" s="63"/>
      <c r="C109" s="60" t="str">
        <f>IF('Financing inputs'!C109="","",(IF('Financing inputs'!$B109="USD",'Financing inputs'!C109*Loc_USD,0)+IF('Financing inputs'!$B109="Local Currency",'Financing inputs'!C109,0)+IF('Financing inputs'!$B109="Euro",'Financing inputs'!C109*Loc_Euro,0)))</f>
        <v/>
      </c>
      <c r="D109" s="60" t="str">
        <f>IF('Financing inputs'!D109="","",(IF('Financing inputs'!$B109="USD",'Financing inputs'!D109*Loc_USD,0)+IF('Financing inputs'!$B109="Local Currency",'Financing inputs'!D109,0)+IF('Financing inputs'!$B109="Euro",'Financing inputs'!D109*Loc_Euro,0)))</f>
        <v/>
      </c>
      <c r="E109" s="60" t="str">
        <f>IF('Financing inputs'!E109="","",(IF('Financing inputs'!$B109="USD",'Financing inputs'!E109*Loc_USD,0)+IF('Financing inputs'!$B109="Local Currency",'Financing inputs'!E109,0)+IF('Financing inputs'!$B109="Euro",'Financing inputs'!E109*Loc_Euro,0)))</f>
        <v/>
      </c>
      <c r="F109" s="60" t="str">
        <f>IF('Financing inputs'!F109="","",(IF('Financing inputs'!$B109="USD",'Financing inputs'!F109*Loc_USD,0)+IF('Financing inputs'!$B109="Local Currency",'Financing inputs'!F109,0)+IF('Financing inputs'!$B109="Euro",'Financing inputs'!F109*Loc_Euro,0)))</f>
        <v/>
      </c>
      <c r="G109" s="60" t="str">
        <f>IF('Financing inputs'!G109="","",(IF('Financing inputs'!$B109="USD",'Financing inputs'!G109*Loc_USD,0)+IF('Financing inputs'!$B109="Local Currency",'Financing inputs'!G109,0)+IF('Financing inputs'!$B109="Euro",'Financing inputs'!G109*Loc_Euro,0)))</f>
        <v/>
      </c>
      <c r="H109" s="60" t="str">
        <f>IF('Financing inputs'!H109="","",(IF('Financing inputs'!$B109="USD",'Financing inputs'!H109*Loc_USD,0)+IF('Financing inputs'!$B109="Local Currency",'Financing inputs'!H109,0)+IF('Financing inputs'!$B109="Euro",'Financing inputs'!H109*Loc_Euro,0)))</f>
        <v/>
      </c>
      <c r="I109" s="60" t="str">
        <f>IF('Financing inputs'!I109="","",(IF('Financing inputs'!$B109="USD",'Financing inputs'!I109*Loc_USD,0)+IF('Financing inputs'!$B109="Local Currency",'Financing inputs'!I109,0)+IF('Financing inputs'!$B109="Euro",'Financing inputs'!I109*Loc_Euro,0)))</f>
        <v/>
      </c>
      <c r="J109" s="60" t="str">
        <f>IF('Financing inputs'!J109="","",(IF('Financing inputs'!$B109="USD",'Financing inputs'!J109*Loc_USD,0)+IF('Financing inputs'!$B109="Local Currency",'Financing inputs'!J109,0)+IF('Financing inputs'!$B109="Euro",'Financing inputs'!J109*Loc_Euro,0)))</f>
        <v/>
      </c>
      <c r="K109" s="60" t="str">
        <f>IF('Financing inputs'!K109="","",(IF('Financing inputs'!$B109="USD",'Financing inputs'!K109*Loc_USD,0)+IF('Financing inputs'!$B109="Local Currency",'Financing inputs'!K109,0)+IF('Financing inputs'!$B109="Euro",'Financing inputs'!K109*Loc_Euro,0)))</f>
        <v/>
      </c>
      <c r="L109" s="60" t="str">
        <f>IF('Financing inputs'!L109="","",(IF('Financing inputs'!$B109="USD",'Financing inputs'!L109*Loc_USD,0)+IF('Financing inputs'!$B109="Local Currency",'Financing inputs'!L109,0)+IF('Financing inputs'!$B109="Euro",'Financing inputs'!L109*Loc_Euro,0)))</f>
        <v/>
      </c>
      <c r="M109" s="60" t="str">
        <f>IF('Financing inputs'!M109="","",(IF('Financing inputs'!$B109="USD",'Financing inputs'!M109*Loc_USD,0)+IF('Financing inputs'!$B109="Local Currency",'Financing inputs'!M109,0)+IF('Financing inputs'!$B109="Euro",'Financing inputs'!M109*Loc_Euro,0)))</f>
        <v/>
      </c>
      <c r="N109" s="60" t="str">
        <f>IF('Financing inputs'!N109="","",(IF('Financing inputs'!$B109="USD",'Financing inputs'!N109*Loc_USD,0)+IF('Financing inputs'!$B109="Local Currency",'Financing inputs'!N109,0)+IF('Financing inputs'!$B109="Euro",'Financing inputs'!N109*Loc_Euro,0)))</f>
        <v/>
      </c>
      <c r="O109" s="60">
        <f t="shared" si="51"/>
        <v>0</v>
      </c>
      <c r="P109" s="120" t="str">
        <f t="shared" si="50"/>
        <v>Policy and Enabling Environment</v>
      </c>
      <c r="R109" s="69" t="e">
        <f t="shared" si="52"/>
        <v>#DIV/0!</v>
      </c>
    </row>
    <row r="110" spans="1:18" x14ac:dyDescent="0.25">
      <c r="A110" s="64" t="str">
        <f>'Financing inputs'!A110</f>
        <v>Other</v>
      </c>
      <c r="B110" s="63"/>
      <c r="C110" s="60" t="str">
        <f>IF('Financing inputs'!C110="","",(IF('Financing inputs'!$B110="USD",'Financing inputs'!C110*Loc_USD,0)+IF('Financing inputs'!$B110="Local Currency",'Financing inputs'!C110,0)+IF('Financing inputs'!$B110="Euro",'Financing inputs'!C110*Loc_Euro,0)))</f>
        <v/>
      </c>
      <c r="D110" s="60" t="str">
        <f>IF('Financing inputs'!D110="","",(IF('Financing inputs'!$B110="USD",'Financing inputs'!D110*Loc_USD,0)+IF('Financing inputs'!$B110="Local Currency",'Financing inputs'!D110,0)+IF('Financing inputs'!$B110="Euro",'Financing inputs'!D110*Loc_Euro,0)))</f>
        <v/>
      </c>
      <c r="E110" s="60" t="str">
        <f>IF('Financing inputs'!E110="","",(IF('Financing inputs'!$B110="USD",'Financing inputs'!E110*Loc_USD,0)+IF('Financing inputs'!$B110="Local Currency",'Financing inputs'!E110,0)+IF('Financing inputs'!$B110="Euro",'Financing inputs'!E110*Loc_Euro,0)))</f>
        <v/>
      </c>
      <c r="F110" s="60" t="str">
        <f>IF('Financing inputs'!F110="","",(IF('Financing inputs'!$B110="USD",'Financing inputs'!F110*Loc_USD,0)+IF('Financing inputs'!$B110="Local Currency",'Financing inputs'!F110,0)+IF('Financing inputs'!$B110="Euro",'Financing inputs'!F110*Loc_Euro,0)))</f>
        <v/>
      </c>
      <c r="G110" s="60" t="str">
        <f>IF('Financing inputs'!G110="","",(IF('Financing inputs'!$B110="USD",'Financing inputs'!G110*Loc_USD,0)+IF('Financing inputs'!$B110="Local Currency",'Financing inputs'!G110,0)+IF('Financing inputs'!$B110="Euro",'Financing inputs'!G110*Loc_Euro,0)))</f>
        <v/>
      </c>
      <c r="H110" s="60" t="str">
        <f>IF('Financing inputs'!H110="","",(IF('Financing inputs'!$B110="USD",'Financing inputs'!H110*Loc_USD,0)+IF('Financing inputs'!$B110="Local Currency",'Financing inputs'!H110,0)+IF('Financing inputs'!$B110="Euro",'Financing inputs'!H110*Loc_Euro,0)))</f>
        <v/>
      </c>
      <c r="I110" s="60" t="str">
        <f>IF('Financing inputs'!I110="","",(IF('Financing inputs'!$B110="USD",'Financing inputs'!I110*Loc_USD,0)+IF('Financing inputs'!$B110="Local Currency",'Financing inputs'!I110,0)+IF('Financing inputs'!$B110="Euro",'Financing inputs'!I110*Loc_Euro,0)))</f>
        <v/>
      </c>
      <c r="J110" s="60" t="str">
        <f>IF('Financing inputs'!J110="","",(IF('Financing inputs'!$B110="USD",'Financing inputs'!J110*Loc_USD,0)+IF('Financing inputs'!$B110="Local Currency",'Financing inputs'!J110,0)+IF('Financing inputs'!$B110="Euro",'Financing inputs'!J110*Loc_Euro,0)))</f>
        <v/>
      </c>
      <c r="K110" s="60" t="str">
        <f>IF('Financing inputs'!K110="","",(IF('Financing inputs'!$B110="USD",'Financing inputs'!K110*Loc_USD,0)+IF('Financing inputs'!$B110="Local Currency",'Financing inputs'!K110,0)+IF('Financing inputs'!$B110="Euro",'Financing inputs'!K110*Loc_Euro,0)))</f>
        <v/>
      </c>
      <c r="L110" s="60" t="str">
        <f>IF('Financing inputs'!L110="","",(IF('Financing inputs'!$B110="USD",'Financing inputs'!L110*Loc_USD,0)+IF('Financing inputs'!$B110="Local Currency",'Financing inputs'!L110,0)+IF('Financing inputs'!$B110="Euro",'Financing inputs'!L110*Loc_Euro,0)))</f>
        <v/>
      </c>
      <c r="M110" s="60" t="str">
        <f>IF('Financing inputs'!M110="","",(IF('Financing inputs'!$B110="USD",'Financing inputs'!M110*Loc_USD,0)+IF('Financing inputs'!$B110="Local Currency",'Financing inputs'!M110,0)+IF('Financing inputs'!$B110="Euro",'Financing inputs'!M110*Loc_Euro,0)))</f>
        <v/>
      </c>
      <c r="N110" s="60" t="str">
        <f>IF('Financing inputs'!N110="","",(IF('Financing inputs'!$B110="USD",'Financing inputs'!N110*Loc_USD,0)+IF('Financing inputs'!$B110="Local Currency",'Financing inputs'!N110,0)+IF('Financing inputs'!$B110="Euro",'Financing inputs'!N110*Loc_Euro,0)))</f>
        <v/>
      </c>
      <c r="O110" s="60">
        <f t="shared" si="51"/>
        <v>0</v>
      </c>
      <c r="P110" s="120" t="str">
        <f t="shared" si="50"/>
        <v>Policy and Enabling Environment</v>
      </c>
      <c r="R110" s="69" t="e">
        <f t="shared" si="52"/>
        <v>#DIV/0!</v>
      </c>
    </row>
    <row r="111" spans="1:18" x14ac:dyDescent="0.25">
      <c r="A111" s="64" t="str">
        <f>'Financing inputs'!A111</f>
        <v>Other</v>
      </c>
      <c r="B111" s="63"/>
      <c r="C111" s="60" t="str">
        <f>IF('Financing inputs'!C111="","",(IF('Financing inputs'!$B111="USD",'Financing inputs'!C111*Loc_USD,0)+IF('Financing inputs'!$B111="Local Currency",'Financing inputs'!C111,0)+IF('Financing inputs'!$B111="Euro",'Financing inputs'!C111*Loc_Euro,0)))</f>
        <v/>
      </c>
      <c r="D111" s="60" t="str">
        <f>IF('Financing inputs'!D111="","",(IF('Financing inputs'!$B111="USD",'Financing inputs'!D111*Loc_USD,0)+IF('Financing inputs'!$B111="Local Currency",'Financing inputs'!D111,0)+IF('Financing inputs'!$B111="Euro",'Financing inputs'!D111*Loc_Euro,0)))</f>
        <v/>
      </c>
      <c r="E111" s="60" t="str">
        <f>IF('Financing inputs'!E111="","",(IF('Financing inputs'!$B111="USD",'Financing inputs'!E111*Loc_USD,0)+IF('Financing inputs'!$B111="Local Currency",'Financing inputs'!E111,0)+IF('Financing inputs'!$B111="Euro",'Financing inputs'!E111*Loc_Euro,0)))</f>
        <v/>
      </c>
      <c r="F111" s="60" t="str">
        <f>IF('Financing inputs'!F111="","",(IF('Financing inputs'!$B111="USD",'Financing inputs'!F111*Loc_USD,0)+IF('Financing inputs'!$B111="Local Currency",'Financing inputs'!F111,0)+IF('Financing inputs'!$B111="Euro",'Financing inputs'!F111*Loc_Euro,0)))</f>
        <v/>
      </c>
      <c r="G111" s="60" t="str">
        <f>IF('Financing inputs'!G111="","",(IF('Financing inputs'!$B111="USD",'Financing inputs'!G111*Loc_USD,0)+IF('Financing inputs'!$B111="Local Currency",'Financing inputs'!G111,0)+IF('Financing inputs'!$B111="Euro",'Financing inputs'!G111*Loc_Euro,0)))</f>
        <v/>
      </c>
      <c r="H111" s="60" t="str">
        <f>IF('Financing inputs'!H111="","",(IF('Financing inputs'!$B111="USD",'Financing inputs'!H111*Loc_USD,0)+IF('Financing inputs'!$B111="Local Currency",'Financing inputs'!H111,0)+IF('Financing inputs'!$B111="Euro",'Financing inputs'!H111*Loc_Euro,0)))</f>
        <v/>
      </c>
      <c r="I111" s="60" t="str">
        <f>IF('Financing inputs'!I111="","",(IF('Financing inputs'!$B111="USD",'Financing inputs'!I111*Loc_USD,0)+IF('Financing inputs'!$B111="Local Currency",'Financing inputs'!I111,0)+IF('Financing inputs'!$B111="Euro",'Financing inputs'!I111*Loc_Euro,0)))</f>
        <v/>
      </c>
      <c r="J111" s="60" t="str">
        <f>IF('Financing inputs'!J111="","",(IF('Financing inputs'!$B111="USD",'Financing inputs'!J111*Loc_USD,0)+IF('Financing inputs'!$B111="Local Currency",'Financing inputs'!J111,0)+IF('Financing inputs'!$B111="Euro",'Financing inputs'!J111*Loc_Euro,0)))</f>
        <v/>
      </c>
      <c r="K111" s="60" t="str">
        <f>IF('Financing inputs'!K111="","",(IF('Financing inputs'!$B111="USD",'Financing inputs'!K111*Loc_USD,0)+IF('Financing inputs'!$B111="Local Currency",'Financing inputs'!K111,0)+IF('Financing inputs'!$B111="Euro",'Financing inputs'!K111*Loc_Euro,0)))</f>
        <v/>
      </c>
      <c r="L111" s="60" t="str">
        <f>IF('Financing inputs'!L111="","",(IF('Financing inputs'!$B111="USD",'Financing inputs'!L111*Loc_USD,0)+IF('Financing inputs'!$B111="Local Currency",'Financing inputs'!L111,0)+IF('Financing inputs'!$B111="Euro",'Financing inputs'!L111*Loc_Euro,0)))</f>
        <v/>
      </c>
      <c r="M111" s="60" t="str">
        <f>IF('Financing inputs'!M111="","",(IF('Financing inputs'!$B111="USD",'Financing inputs'!M111*Loc_USD,0)+IF('Financing inputs'!$B111="Local Currency",'Financing inputs'!M111,0)+IF('Financing inputs'!$B111="Euro",'Financing inputs'!M111*Loc_Euro,0)))</f>
        <v/>
      </c>
      <c r="N111" s="60" t="str">
        <f>IF('Financing inputs'!N111="","",(IF('Financing inputs'!$B111="USD",'Financing inputs'!N111*Loc_USD,0)+IF('Financing inputs'!$B111="Local Currency",'Financing inputs'!N111,0)+IF('Financing inputs'!$B111="Euro",'Financing inputs'!N111*Loc_Euro,0)))</f>
        <v/>
      </c>
      <c r="O111" s="60">
        <f t="shared" si="51"/>
        <v>0</v>
      </c>
      <c r="P111" s="120" t="str">
        <f t="shared" si="50"/>
        <v>Policy and Enabling Environment</v>
      </c>
      <c r="R111" s="69" t="e">
        <f t="shared" si="52"/>
        <v>#DIV/0!</v>
      </c>
    </row>
    <row r="112" spans="1:18" x14ac:dyDescent="0.25">
      <c r="A112" s="64" t="str">
        <f>'Financing inputs'!A112</f>
        <v>Other</v>
      </c>
      <c r="B112" s="63"/>
      <c r="C112" s="60" t="str">
        <f>IF('Financing inputs'!C112="","",(IF('Financing inputs'!$B112="USD",'Financing inputs'!C112*Loc_USD,0)+IF('Financing inputs'!$B112="Local Currency",'Financing inputs'!C112,0)+IF('Financing inputs'!$B112="Euro",'Financing inputs'!C112*Loc_Euro,0)))</f>
        <v/>
      </c>
      <c r="D112" s="60" t="str">
        <f>IF('Financing inputs'!D112="","",(IF('Financing inputs'!$B112="USD",'Financing inputs'!D112*Loc_USD,0)+IF('Financing inputs'!$B112="Local Currency",'Financing inputs'!D112,0)+IF('Financing inputs'!$B112="Euro",'Financing inputs'!D112*Loc_Euro,0)))</f>
        <v/>
      </c>
      <c r="E112" s="60" t="str">
        <f>IF('Financing inputs'!E112="","",(IF('Financing inputs'!$B112="USD",'Financing inputs'!E112*Loc_USD,0)+IF('Financing inputs'!$B112="Local Currency",'Financing inputs'!E112,0)+IF('Financing inputs'!$B112="Euro",'Financing inputs'!E112*Loc_Euro,0)))</f>
        <v/>
      </c>
      <c r="F112" s="60" t="str">
        <f>IF('Financing inputs'!F112="","",(IF('Financing inputs'!$B112="USD",'Financing inputs'!F112*Loc_USD,0)+IF('Financing inputs'!$B112="Local Currency",'Financing inputs'!F112,0)+IF('Financing inputs'!$B112="Euro",'Financing inputs'!F112*Loc_Euro,0)))</f>
        <v/>
      </c>
      <c r="G112" s="60" t="str">
        <f>IF('Financing inputs'!G112="","",(IF('Financing inputs'!$B112="USD",'Financing inputs'!G112*Loc_USD,0)+IF('Financing inputs'!$B112="Local Currency",'Financing inputs'!G112,0)+IF('Financing inputs'!$B112="Euro",'Financing inputs'!G112*Loc_Euro,0)))</f>
        <v/>
      </c>
      <c r="H112" s="60" t="str">
        <f>IF('Financing inputs'!H112="","",(IF('Financing inputs'!$B112="USD",'Financing inputs'!H112*Loc_USD,0)+IF('Financing inputs'!$B112="Local Currency",'Financing inputs'!H112,0)+IF('Financing inputs'!$B112="Euro",'Financing inputs'!H112*Loc_Euro,0)))</f>
        <v/>
      </c>
      <c r="I112" s="60" t="str">
        <f>IF('Financing inputs'!I112="","",(IF('Financing inputs'!$B112="USD",'Financing inputs'!I112*Loc_USD,0)+IF('Financing inputs'!$B112="Local Currency",'Financing inputs'!I112,0)+IF('Financing inputs'!$B112="Euro",'Financing inputs'!I112*Loc_Euro,0)))</f>
        <v/>
      </c>
      <c r="J112" s="60" t="str">
        <f>IF('Financing inputs'!J112="","",(IF('Financing inputs'!$B112="USD",'Financing inputs'!J112*Loc_USD,0)+IF('Financing inputs'!$B112="Local Currency",'Financing inputs'!J112,0)+IF('Financing inputs'!$B112="Euro",'Financing inputs'!J112*Loc_Euro,0)))</f>
        <v/>
      </c>
      <c r="K112" s="60" t="str">
        <f>IF('Financing inputs'!K112="","",(IF('Financing inputs'!$B112="USD",'Financing inputs'!K112*Loc_USD,0)+IF('Financing inputs'!$B112="Local Currency",'Financing inputs'!K112,0)+IF('Financing inputs'!$B112="Euro",'Financing inputs'!K112*Loc_Euro,0)))</f>
        <v/>
      </c>
      <c r="L112" s="60" t="str">
        <f>IF('Financing inputs'!L112="","",(IF('Financing inputs'!$B112="USD",'Financing inputs'!L112*Loc_USD,0)+IF('Financing inputs'!$B112="Local Currency",'Financing inputs'!L112,0)+IF('Financing inputs'!$B112="Euro",'Financing inputs'!L112*Loc_Euro,0)))</f>
        <v/>
      </c>
      <c r="M112" s="60" t="str">
        <f>IF('Financing inputs'!M112="","",(IF('Financing inputs'!$B112="USD",'Financing inputs'!M112*Loc_USD,0)+IF('Financing inputs'!$B112="Local Currency",'Financing inputs'!M112,0)+IF('Financing inputs'!$B112="Euro",'Financing inputs'!M112*Loc_Euro,0)))</f>
        <v/>
      </c>
      <c r="N112" s="60" t="str">
        <f>IF('Financing inputs'!N112="","",(IF('Financing inputs'!$B112="USD",'Financing inputs'!N112*Loc_USD,0)+IF('Financing inputs'!$B112="Local Currency",'Financing inputs'!N112,0)+IF('Financing inputs'!$B112="Euro",'Financing inputs'!N112*Loc_Euro,0)))</f>
        <v/>
      </c>
      <c r="O112" s="60">
        <f t="shared" si="51"/>
        <v>0</v>
      </c>
      <c r="P112" s="120" t="str">
        <f t="shared" si="50"/>
        <v>Policy and Enabling Environment</v>
      </c>
      <c r="R112" s="69" t="e">
        <f t="shared" si="52"/>
        <v>#DIV/0!</v>
      </c>
    </row>
    <row r="113" spans="1:19" x14ac:dyDescent="0.25">
      <c r="A113" s="64" t="str">
        <f>'Financing inputs'!A113</f>
        <v>Other</v>
      </c>
      <c r="B113" s="63"/>
      <c r="C113" s="60" t="str">
        <f>IF('Financing inputs'!C113="","",(IF('Financing inputs'!$B113="USD",'Financing inputs'!C113*Loc_USD,0)+IF('Financing inputs'!$B113="Local Currency",'Financing inputs'!C113,0)+IF('Financing inputs'!$B113="Euro",'Financing inputs'!C113*Loc_Euro,0)))</f>
        <v/>
      </c>
      <c r="D113" s="60" t="str">
        <f>IF('Financing inputs'!D113="","",(IF('Financing inputs'!$B113="USD",'Financing inputs'!D113*Loc_USD,0)+IF('Financing inputs'!$B113="Local Currency",'Financing inputs'!D113,0)+IF('Financing inputs'!$B113="Euro",'Financing inputs'!D113*Loc_Euro,0)))</f>
        <v/>
      </c>
      <c r="E113" s="60" t="str">
        <f>IF('Financing inputs'!E113="","",(IF('Financing inputs'!$B113="USD",'Financing inputs'!E113*Loc_USD,0)+IF('Financing inputs'!$B113="Local Currency",'Financing inputs'!E113,0)+IF('Financing inputs'!$B113="Euro",'Financing inputs'!E113*Loc_Euro,0)))</f>
        <v/>
      </c>
      <c r="F113" s="60" t="str">
        <f>IF('Financing inputs'!F113="","",(IF('Financing inputs'!$B113="USD",'Financing inputs'!F113*Loc_USD,0)+IF('Financing inputs'!$B113="Local Currency",'Financing inputs'!F113,0)+IF('Financing inputs'!$B113="Euro",'Financing inputs'!F113*Loc_Euro,0)))</f>
        <v/>
      </c>
      <c r="G113" s="60" t="str">
        <f>IF('Financing inputs'!G113="","",(IF('Financing inputs'!$B113="USD",'Financing inputs'!G113*Loc_USD,0)+IF('Financing inputs'!$B113="Local Currency",'Financing inputs'!G113,0)+IF('Financing inputs'!$B113="Euro",'Financing inputs'!G113*Loc_Euro,0)))</f>
        <v/>
      </c>
      <c r="H113" s="60" t="str">
        <f>IF('Financing inputs'!H113="","",(IF('Financing inputs'!$B113="USD",'Financing inputs'!H113*Loc_USD,0)+IF('Financing inputs'!$B113="Local Currency",'Financing inputs'!H113,0)+IF('Financing inputs'!$B113="Euro",'Financing inputs'!H113*Loc_Euro,0)))</f>
        <v/>
      </c>
      <c r="I113" s="60" t="str">
        <f>IF('Financing inputs'!I113="","",(IF('Financing inputs'!$B113="USD",'Financing inputs'!I113*Loc_USD,0)+IF('Financing inputs'!$B113="Local Currency",'Financing inputs'!I113,0)+IF('Financing inputs'!$B113="Euro",'Financing inputs'!I113*Loc_Euro,0)))</f>
        <v/>
      </c>
      <c r="J113" s="60" t="str">
        <f>IF('Financing inputs'!J113="","",(IF('Financing inputs'!$B113="USD",'Financing inputs'!J113*Loc_USD,0)+IF('Financing inputs'!$B113="Local Currency",'Financing inputs'!J113,0)+IF('Financing inputs'!$B113="Euro",'Financing inputs'!J113*Loc_Euro,0)))</f>
        <v/>
      </c>
      <c r="K113" s="60" t="str">
        <f>IF('Financing inputs'!K113="","",(IF('Financing inputs'!$B113="USD",'Financing inputs'!K113*Loc_USD,0)+IF('Financing inputs'!$B113="Local Currency",'Financing inputs'!K113,0)+IF('Financing inputs'!$B113="Euro",'Financing inputs'!K113*Loc_Euro,0)))</f>
        <v/>
      </c>
      <c r="L113" s="60" t="str">
        <f>IF('Financing inputs'!L113="","",(IF('Financing inputs'!$B113="USD",'Financing inputs'!L113*Loc_USD,0)+IF('Financing inputs'!$B113="Local Currency",'Financing inputs'!L113,0)+IF('Financing inputs'!$B113="Euro",'Financing inputs'!L113*Loc_Euro,0)))</f>
        <v/>
      </c>
      <c r="M113" s="60" t="str">
        <f>IF('Financing inputs'!M113="","",(IF('Financing inputs'!$B113="USD",'Financing inputs'!M113*Loc_USD,0)+IF('Financing inputs'!$B113="Local Currency",'Financing inputs'!M113,0)+IF('Financing inputs'!$B113="Euro",'Financing inputs'!M113*Loc_Euro,0)))</f>
        <v/>
      </c>
      <c r="N113" s="60" t="str">
        <f>IF('Financing inputs'!N113="","",(IF('Financing inputs'!$B113="USD",'Financing inputs'!N113*Loc_USD,0)+IF('Financing inputs'!$B113="Local Currency",'Financing inputs'!N113,0)+IF('Financing inputs'!$B113="Euro",'Financing inputs'!N113*Loc_Euro,0)))</f>
        <v/>
      </c>
      <c r="O113" s="60">
        <f t="shared" si="51"/>
        <v>0</v>
      </c>
      <c r="P113" s="120" t="str">
        <f t="shared" si="50"/>
        <v>Policy and Enabling Environment</v>
      </c>
      <c r="R113" s="69" t="e">
        <f t="shared" si="52"/>
        <v>#DIV/0!</v>
      </c>
    </row>
    <row r="114" spans="1:19" x14ac:dyDescent="0.25">
      <c r="A114" s="64" t="str">
        <f>'Financing inputs'!A114</f>
        <v>Other</v>
      </c>
      <c r="B114" s="63"/>
      <c r="C114" s="60" t="str">
        <f>IF('Financing inputs'!C114="","",(IF('Financing inputs'!$B114="USD",'Financing inputs'!C114*Loc_USD,0)+IF('Financing inputs'!$B114="Local Currency",'Financing inputs'!C114,0)+IF('Financing inputs'!$B114="Euro",'Financing inputs'!C114*Loc_Euro,0)))</f>
        <v/>
      </c>
      <c r="D114" s="60" t="str">
        <f>IF('Financing inputs'!D114="","",(IF('Financing inputs'!$B114="USD",'Financing inputs'!D114*Loc_USD,0)+IF('Financing inputs'!$B114="Local Currency",'Financing inputs'!D114,0)+IF('Financing inputs'!$B114="Euro",'Financing inputs'!D114*Loc_Euro,0)))</f>
        <v/>
      </c>
      <c r="E114" s="60" t="str">
        <f>IF('Financing inputs'!E114="","",(IF('Financing inputs'!$B114="USD",'Financing inputs'!E114*Loc_USD,0)+IF('Financing inputs'!$B114="Local Currency",'Financing inputs'!E114,0)+IF('Financing inputs'!$B114="Euro",'Financing inputs'!E114*Loc_Euro,0)))</f>
        <v/>
      </c>
      <c r="F114" s="60" t="str">
        <f>IF('Financing inputs'!F114="","",(IF('Financing inputs'!$B114="USD",'Financing inputs'!F114*Loc_USD,0)+IF('Financing inputs'!$B114="Local Currency",'Financing inputs'!F114,0)+IF('Financing inputs'!$B114="Euro",'Financing inputs'!F114*Loc_Euro,0)))</f>
        <v/>
      </c>
      <c r="G114" s="60" t="str">
        <f>IF('Financing inputs'!G114="","",(IF('Financing inputs'!$B114="USD",'Financing inputs'!G114*Loc_USD,0)+IF('Financing inputs'!$B114="Local Currency",'Financing inputs'!G114,0)+IF('Financing inputs'!$B114="Euro",'Financing inputs'!G114*Loc_Euro,0)))</f>
        <v/>
      </c>
      <c r="H114" s="60" t="str">
        <f>IF('Financing inputs'!H114="","",(IF('Financing inputs'!$B114="USD",'Financing inputs'!H114*Loc_USD,0)+IF('Financing inputs'!$B114="Local Currency",'Financing inputs'!H114,0)+IF('Financing inputs'!$B114="Euro",'Financing inputs'!H114*Loc_Euro,0)))</f>
        <v/>
      </c>
      <c r="I114" s="60" t="str">
        <f>IF('Financing inputs'!I114="","",(IF('Financing inputs'!$B114="USD",'Financing inputs'!I114*Loc_USD,0)+IF('Financing inputs'!$B114="Local Currency",'Financing inputs'!I114,0)+IF('Financing inputs'!$B114="Euro",'Financing inputs'!I114*Loc_Euro,0)))</f>
        <v/>
      </c>
      <c r="J114" s="60" t="str">
        <f>IF('Financing inputs'!J114="","",(IF('Financing inputs'!$B114="USD",'Financing inputs'!J114*Loc_USD,0)+IF('Financing inputs'!$B114="Local Currency",'Financing inputs'!J114,0)+IF('Financing inputs'!$B114="Euro",'Financing inputs'!J114*Loc_Euro,0)))</f>
        <v/>
      </c>
      <c r="K114" s="60" t="str">
        <f>IF('Financing inputs'!K114="","",(IF('Financing inputs'!$B114="USD",'Financing inputs'!K114*Loc_USD,0)+IF('Financing inputs'!$B114="Local Currency",'Financing inputs'!K114,0)+IF('Financing inputs'!$B114="Euro",'Financing inputs'!K114*Loc_Euro,0)))</f>
        <v/>
      </c>
      <c r="L114" s="60" t="str">
        <f>IF('Financing inputs'!L114="","",(IF('Financing inputs'!$B114="USD",'Financing inputs'!L114*Loc_USD,0)+IF('Financing inputs'!$B114="Local Currency",'Financing inputs'!L114,0)+IF('Financing inputs'!$B114="Euro",'Financing inputs'!L114*Loc_Euro,0)))</f>
        <v/>
      </c>
      <c r="M114" s="60" t="str">
        <f>IF('Financing inputs'!M114="","",(IF('Financing inputs'!$B114="USD",'Financing inputs'!M114*Loc_USD,0)+IF('Financing inputs'!$B114="Local Currency",'Financing inputs'!M114,0)+IF('Financing inputs'!$B114="Euro",'Financing inputs'!M114*Loc_Euro,0)))</f>
        <v/>
      </c>
      <c r="N114" s="60" t="str">
        <f>IF('Financing inputs'!N114="","",(IF('Financing inputs'!$B114="USD",'Financing inputs'!N114*Loc_USD,0)+IF('Financing inputs'!$B114="Local Currency",'Financing inputs'!N114,0)+IF('Financing inputs'!$B114="Euro",'Financing inputs'!N114*Loc_Euro,0)))</f>
        <v/>
      </c>
      <c r="O114" s="60">
        <f t="shared" si="51"/>
        <v>0</v>
      </c>
      <c r="P114" s="120" t="str">
        <f t="shared" si="50"/>
        <v>Policy and Enabling Environment</v>
      </c>
      <c r="R114" s="69" t="e">
        <f t="shared" si="52"/>
        <v>#DIV/0!</v>
      </c>
    </row>
    <row r="115" spans="1:19" x14ac:dyDescent="0.25">
      <c r="A115" s="64" t="str">
        <f>'Financing inputs'!A115</f>
        <v>Other</v>
      </c>
      <c r="B115" s="63"/>
      <c r="C115" s="60" t="str">
        <f>IF('Financing inputs'!C115="","",(IF('Financing inputs'!$B115="USD",'Financing inputs'!C115*Loc_USD,0)+IF('Financing inputs'!$B115="Local Currency",'Financing inputs'!C115,0)+IF('Financing inputs'!$B115="Euro",'Financing inputs'!C115*Loc_Euro,0)))</f>
        <v/>
      </c>
      <c r="D115" s="60" t="str">
        <f>IF('Financing inputs'!D115="","",(IF('Financing inputs'!$B115="USD",'Financing inputs'!D115*Loc_USD,0)+IF('Financing inputs'!$B115="Local Currency",'Financing inputs'!D115,0)+IF('Financing inputs'!$B115="Euro",'Financing inputs'!D115*Loc_Euro,0)))</f>
        <v/>
      </c>
      <c r="E115" s="60" t="str">
        <f>IF('Financing inputs'!E115="","",(IF('Financing inputs'!$B115="USD",'Financing inputs'!E115*Loc_USD,0)+IF('Financing inputs'!$B115="Local Currency",'Financing inputs'!E115,0)+IF('Financing inputs'!$B115="Euro",'Financing inputs'!E115*Loc_Euro,0)))</f>
        <v/>
      </c>
      <c r="F115" s="60" t="str">
        <f>IF('Financing inputs'!F115="","",(IF('Financing inputs'!$B115="USD",'Financing inputs'!F115*Loc_USD,0)+IF('Financing inputs'!$B115="Local Currency",'Financing inputs'!F115,0)+IF('Financing inputs'!$B115="Euro",'Financing inputs'!F115*Loc_Euro,0)))</f>
        <v/>
      </c>
      <c r="G115" s="60" t="str">
        <f>IF('Financing inputs'!G115="","",(IF('Financing inputs'!$B115="USD",'Financing inputs'!G115*Loc_USD,0)+IF('Financing inputs'!$B115="Local Currency",'Financing inputs'!G115,0)+IF('Financing inputs'!$B115="Euro",'Financing inputs'!G115*Loc_Euro,0)))</f>
        <v/>
      </c>
      <c r="H115" s="60" t="str">
        <f>IF('Financing inputs'!H115="","",(IF('Financing inputs'!$B115="USD",'Financing inputs'!H115*Loc_USD,0)+IF('Financing inputs'!$B115="Local Currency",'Financing inputs'!H115,0)+IF('Financing inputs'!$B115="Euro",'Financing inputs'!H115*Loc_Euro,0)))</f>
        <v/>
      </c>
      <c r="I115" s="60" t="str">
        <f>IF('Financing inputs'!I115="","",(IF('Financing inputs'!$B115="USD",'Financing inputs'!I115*Loc_USD,0)+IF('Financing inputs'!$B115="Local Currency",'Financing inputs'!I115,0)+IF('Financing inputs'!$B115="Euro",'Financing inputs'!I115*Loc_Euro,0)))</f>
        <v/>
      </c>
      <c r="J115" s="60" t="str">
        <f>IF('Financing inputs'!J115="","",(IF('Financing inputs'!$B115="USD",'Financing inputs'!J115*Loc_USD,0)+IF('Financing inputs'!$B115="Local Currency",'Financing inputs'!J115,0)+IF('Financing inputs'!$B115="Euro",'Financing inputs'!J115*Loc_Euro,0)))</f>
        <v/>
      </c>
      <c r="K115" s="60" t="str">
        <f>IF('Financing inputs'!K115="","",(IF('Financing inputs'!$B115="USD",'Financing inputs'!K115*Loc_USD,0)+IF('Financing inputs'!$B115="Local Currency",'Financing inputs'!K115,0)+IF('Financing inputs'!$B115="Euro",'Financing inputs'!K115*Loc_Euro,0)))</f>
        <v/>
      </c>
      <c r="L115" s="60" t="str">
        <f>IF('Financing inputs'!L115="","",(IF('Financing inputs'!$B115="USD",'Financing inputs'!L115*Loc_USD,0)+IF('Financing inputs'!$B115="Local Currency",'Financing inputs'!L115,0)+IF('Financing inputs'!$B115="Euro",'Financing inputs'!L115*Loc_Euro,0)))</f>
        <v/>
      </c>
      <c r="M115" s="60" t="str">
        <f>IF('Financing inputs'!M115="","",(IF('Financing inputs'!$B115="USD",'Financing inputs'!M115*Loc_USD,0)+IF('Financing inputs'!$B115="Local Currency",'Financing inputs'!M115,0)+IF('Financing inputs'!$B115="Euro",'Financing inputs'!M115*Loc_Euro,0)))</f>
        <v/>
      </c>
      <c r="N115" s="60" t="str">
        <f>IF('Financing inputs'!N115="","",(IF('Financing inputs'!$B115="USD",'Financing inputs'!N115*Loc_USD,0)+IF('Financing inputs'!$B115="Local Currency",'Financing inputs'!N115,0)+IF('Financing inputs'!$B115="Euro",'Financing inputs'!N115*Loc_Euro,0)))</f>
        <v/>
      </c>
      <c r="O115" s="60">
        <f t="shared" si="51"/>
        <v>0</v>
      </c>
      <c r="P115" s="120" t="str">
        <f t="shared" si="50"/>
        <v>Policy and Enabling Environment</v>
      </c>
      <c r="R115" s="69" t="e">
        <f t="shared" si="52"/>
        <v>#DIV/0!</v>
      </c>
    </row>
    <row r="116" spans="1:19" x14ac:dyDescent="0.25">
      <c r="A116" s="64" t="str">
        <f>'Financing inputs'!A116</f>
        <v>Other</v>
      </c>
      <c r="B116" s="63"/>
      <c r="C116" s="60" t="str">
        <f>IF('Financing inputs'!C116="","",(IF('Financing inputs'!$B116="USD",'Financing inputs'!C116*Loc_USD,0)+IF('Financing inputs'!$B116="Local Currency",'Financing inputs'!C116,0)+IF('Financing inputs'!$B116="Euro",'Financing inputs'!C116*Loc_Euro,0)))</f>
        <v/>
      </c>
      <c r="D116" s="60" t="str">
        <f>IF('Financing inputs'!D116="","",(IF('Financing inputs'!$B116="USD",'Financing inputs'!D116*Loc_USD,0)+IF('Financing inputs'!$B116="Local Currency",'Financing inputs'!D116,0)+IF('Financing inputs'!$B116="Euro",'Financing inputs'!D116*Loc_Euro,0)))</f>
        <v/>
      </c>
      <c r="E116" s="60" t="str">
        <f>IF('Financing inputs'!E116="","",(IF('Financing inputs'!$B116="USD",'Financing inputs'!E116*Loc_USD,0)+IF('Financing inputs'!$B116="Local Currency",'Financing inputs'!E116,0)+IF('Financing inputs'!$B116="Euro",'Financing inputs'!E116*Loc_Euro,0)))</f>
        <v/>
      </c>
      <c r="F116" s="60" t="str">
        <f>IF('Financing inputs'!F116="","",(IF('Financing inputs'!$B116="USD",'Financing inputs'!F116*Loc_USD,0)+IF('Financing inputs'!$B116="Local Currency",'Financing inputs'!F116,0)+IF('Financing inputs'!$B116="Euro",'Financing inputs'!F116*Loc_Euro,0)))</f>
        <v/>
      </c>
      <c r="G116" s="60" t="str">
        <f>IF('Financing inputs'!G116="","",(IF('Financing inputs'!$B116="USD",'Financing inputs'!G116*Loc_USD,0)+IF('Financing inputs'!$B116="Local Currency",'Financing inputs'!G116,0)+IF('Financing inputs'!$B116="Euro",'Financing inputs'!G116*Loc_Euro,0)))</f>
        <v/>
      </c>
      <c r="H116" s="60" t="str">
        <f>IF('Financing inputs'!H116="","",(IF('Financing inputs'!$B116="USD",'Financing inputs'!H116*Loc_USD,0)+IF('Financing inputs'!$B116="Local Currency",'Financing inputs'!H116,0)+IF('Financing inputs'!$B116="Euro",'Financing inputs'!H116*Loc_Euro,0)))</f>
        <v/>
      </c>
      <c r="I116" s="60" t="str">
        <f>IF('Financing inputs'!I116="","",(IF('Financing inputs'!$B116="USD",'Financing inputs'!I116*Loc_USD,0)+IF('Financing inputs'!$B116="Local Currency",'Financing inputs'!I116,0)+IF('Financing inputs'!$B116="Euro",'Financing inputs'!I116*Loc_Euro,0)))</f>
        <v/>
      </c>
      <c r="J116" s="60" t="str">
        <f>IF('Financing inputs'!J116="","",(IF('Financing inputs'!$B116="USD",'Financing inputs'!J116*Loc_USD,0)+IF('Financing inputs'!$B116="Local Currency",'Financing inputs'!J116,0)+IF('Financing inputs'!$B116="Euro",'Financing inputs'!J116*Loc_Euro,0)))</f>
        <v/>
      </c>
      <c r="K116" s="60" t="str">
        <f>IF('Financing inputs'!K116="","",(IF('Financing inputs'!$B116="USD",'Financing inputs'!K116*Loc_USD,0)+IF('Financing inputs'!$B116="Local Currency",'Financing inputs'!K116,0)+IF('Financing inputs'!$B116="Euro",'Financing inputs'!K116*Loc_Euro,0)))</f>
        <v/>
      </c>
      <c r="L116" s="60" t="str">
        <f>IF('Financing inputs'!L116="","",(IF('Financing inputs'!$B116="USD",'Financing inputs'!L116*Loc_USD,0)+IF('Financing inputs'!$B116="Local Currency",'Financing inputs'!L116,0)+IF('Financing inputs'!$B116="Euro",'Financing inputs'!L116*Loc_Euro,0)))</f>
        <v/>
      </c>
      <c r="M116" s="60" t="str">
        <f>IF('Financing inputs'!M116="","",(IF('Financing inputs'!$B116="USD",'Financing inputs'!M116*Loc_USD,0)+IF('Financing inputs'!$B116="Local Currency",'Financing inputs'!M116,0)+IF('Financing inputs'!$B116="Euro",'Financing inputs'!M116*Loc_Euro,0)))</f>
        <v/>
      </c>
      <c r="N116" s="60" t="str">
        <f>IF('Financing inputs'!N116="","",(IF('Financing inputs'!$B116="USD",'Financing inputs'!N116*Loc_USD,0)+IF('Financing inputs'!$B116="Local Currency",'Financing inputs'!N116,0)+IF('Financing inputs'!$B116="Euro",'Financing inputs'!N116*Loc_Euro,0)))</f>
        <v/>
      </c>
      <c r="O116" s="60">
        <f t="shared" si="51"/>
        <v>0</v>
      </c>
      <c r="P116" s="120" t="str">
        <f t="shared" si="50"/>
        <v>Policy and Enabling Environment</v>
      </c>
      <c r="R116" s="69" t="e">
        <f t="shared" si="52"/>
        <v>#DIV/0!</v>
      </c>
    </row>
    <row r="117" spans="1:19" x14ac:dyDescent="0.25">
      <c r="A117" s="65" t="s">
        <v>72</v>
      </c>
      <c r="B117" s="65"/>
      <c r="C117" s="66">
        <f>SUM(C98:C116)</f>
        <v>0</v>
      </c>
      <c r="D117" s="66">
        <f t="shared" ref="D117" si="53">SUM(D98:D116)</f>
        <v>0</v>
      </c>
      <c r="E117" s="66">
        <f t="shared" ref="E117" si="54">SUM(E98:E116)</f>
        <v>0</v>
      </c>
      <c r="F117" s="66">
        <f t="shared" ref="F117" si="55">SUM(F98:F116)</f>
        <v>0</v>
      </c>
      <c r="G117" s="66">
        <f t="shared" ref="G117" si="56">SUM(G98:G116)</f>
        <v>0</v>
      </c>
      <c r="H117" s="66">
        <f t="shared" ref="H117" si="57">SUM(H98:H116)</f>
        <v>0</v>
      </c>
      <c r="I117" s="66">
        <f t="shared" ref="I117" si="58">SUM(I98:I116)</f>
        <v>0</v>
      </c>
      <c r="J117" s="66">
        <f t="shared" ref="J117" si="59">SUM(J98:J116)</f>
        <v>0</v>
      </c>
      <c r="K117" s="66">
        <f t="shared" ref="K117" si="60">SUM(K98:K116)</f>
        <v>0</v>
      </c>
      <c r="L117" s="66">
        <f t="shared" ref="L117" si="61">SUM(L98:L116)</f>
        <v>0</v>
      </c>
      <c r="M117" s="66">
        <f t="shared" ref="M117" si="62">SUM(M98:M116)</f>
        <v>0</v>
      </c>
      <c r="N117" s="66">
        <f t="shared" ref="N117" si="63">SUM(N98:N116)</f>
        <v>0</v>
      </c>
      <c r="O117" s="66">
        <f t="shared" ref="O117" si="64">SUM(O98:O116)</f>
        <v>0</v>
      </c>
      <c r="P117" s="120" t="str">
        <f>$A$95</f>
        <v>Policy and Enabling Environment</v>
      </c>
      <c r="R117" s="59"/>
      <c r="S117" s="61" t="e">
        <f>IF(ROUND(SUM(R97:R116),0)&lt;&gt;1,"Check","Okay")</f>
        <v>#DIV/0!</v>
      </c>
    </row>
    <row r="118" spans="1:19" x14ac:dyDescent="0.25">
      <c r="A118" s="124" t="str">
        <f>'Financing inputs'!A118</f>
        <v>Financing</v>
      </c>
      <c r="B118" s="124"/>
      <c r="C118" s="124"/>
      <c r="D118" s="124"/>
      <c r="E118" s="124"/>
      <c r="F118" s="124"/>
      <c r="G118" s="124"/>
      <c r="H118" s="124"/>
      <c r="I118" s="124"/>
      <c r="J118" s="124"/>
      <c r="K118" s="124"/>
      <c r="L118" s="124"/>
      <c r="M118" s="124"/>
      <c r="N118" s="124"/>
      <c r="O118" s="124"/>
      <c r="P118" s="120"/>
      <c r="R118" s="73"/>
    </row>
    <row r="119" spans="1:19" x14ac:dyDescent="0.25">
      <c r="A119" s="39" t="str">
        <f>'Financing inputs'!A119</f>
        <v>CIP Costs</v>
      </c>
      <c r="B119" s="63"/>
      <c r="C119" s="60" t="str">
        <f>IF('Financing inputs'!C119="","",(IF('Financing inputs'!$B119="USD",'Financing inputs'!C119*Loc_USD,0)+IF('Financing inputs'!$B119="Local Currency",'Financing inputs'!C119,0)+IF('Financing inputs'!$B119="Euro",'Financing inputs'!C119*Loc_Euro,0)))</f>
        <v/>
      </c>
      <c r="D119" s="60" t="str">
        <f>IF('Financing inputs'!D119="","",(IF('Financing inputs'!$B119="USD",'Financing inputs'!D119*Loc_USD,0)+IF('Financing inputs'!$B119="Local Currency",'Financing inputs'!D119,0)+IF('Financing inputs'!$B119="Euro",'Financing inputs'!D119*Loc_Euro,0)))</f>
        <v/>
      </c>
      <c r="E119" s="60" t="str">
        <f>IF('Financing inputs'!E119="","",(IF('Financing inputs'!$B119="USD",'Financing inputs'!E119*Loc_USD,0)+IF('Financing inputs'!$B119="Local Currency",'Financing inputs'!E119,0)+IF('Financing inputs'!$B119="Euro",'Financing inputs'!E119*Loc_Euro,0)))</f>
        <v/>
      </c>
      <c r="F119" s="60" t="str">
        <f>IF('Financing inputs'!F119="","",(IF('Financing inputs'!$B119="USD",'Financing inputs'!F119*Loc_USD,0)+IF('Financing inputs'!$B119="Local Currency",'Financing inputs'!F119,0)+IF('Financing inputs'!$B119="Euro",'Financing inputs'!F119*Loc_Euro,0)))</f>
        <v/>
      </c>
      <c r="G119" s="60" t="str">
        <f>IF('Financing inputs'!G119="","",(IF('Financing inputs'!$B119="USD",'Financing inputs'!G119*Loc_USD,0)+IF('Financing inputs'!$B119="Local Currency",'Financing inputs'!G119,0)+IF('Financing inputs'!$B119="Euro",'Financing inputs'!G119*Loc_Euro,0)))</f>
        <v/>
      </c>
      <c r="H119" s="60" t="str">
        <f>IF('Financing inputs'!H119="","",(IF('Financing inputs'!$B119="USD",'Financing inputs'!H119*Loc_USD,0)+IF('Financing inputs'!$B119="Local Currency",'Financing inputs'!H119,0)+IF('Financing inputs'!$B119="Euro",'Financing inputs'!H119*Loc_Euro,0)))</f>
        <v/>
      </c>
      <c r="I119" s="60" t="str">
        <f>IF('Financing inputs'!I119="","",(IF('Financing inputs'!$B119="USD",'Financing inputs'!I119*Loc_USD,0)+IF('Financing inputs'!$B119="Local Currency",'Financing inputs'!I119,0)+IF('Financing inputs'!$B119="Euro",'Financing inputs'!I119*Loc_Euro,0)))</f>
        <v/>
      </c>
      <c r="J119" s="60" t="str">
        <f>IF('Financing inputs'!J119="","",(IF('Financing inputs'!$B119="USD",'Financing inputs'!J119*Loc_USD,0)+IF('Financing inputs'!$B119="Local Currency",'Financing inputs'!J119,0)+IF('Financing inputs'!$B119="Euro",'Financing inputs'!J119*Loc_Euro,0)))</f>
        <v/>
      </c>
      <c r="K119" s="60" t="str">
        <f>IF('Financing inputs'!K119="","",(IF('Financing inputs'!$B119="USD",'Financing inputs'!K119*Loc_USD,0)+IF('Financing inputs'!$B119="Local Currency",'Financing inputs'!K119,0)+IF('Financing inputs'!$B119="Euro",'Financing inputs'!K119*Loc_Euro,0)))</f>
        <v/>
      </c>
      <c r="L119" s="60" t="str">
        <f>IF('Financing inputs'!L119="","",(IF('Financing inputs'!$B119="USD",'Financing inputs'!L119*Loc_USD,0)+IF('Financing inputs'!$B119="Local Currency",'Financing inputs'!L119,0)+IF('Financing inputs'!$B119="Euro",'Financing inputs'!L119*Loc_Euro,0)))</f>
        <v/>
      </c>
      <c r="M119" s="60" t="str">
        <f>IF('Financing inputs'!M119="","",(IF('Financing inputs'!$B119="USD",'Financing inputs'!M119*Loc_USD,0)+IF('Financing inputs'!$B119="Local Currency",'Financing inputs'!M119,0)+IF('Financing inputs'!$B119="Euro",'Financing inputs'!M119*Loc_Euro,0)))</f>
        <v/>
      </c>
      <c r="N119" s="60" t="str">
        <f>IF('Financing inputs'!N119="","",(IF('Financing inputs'!$B119="USD",'Financing inputs'!N119*Loc_USD,0)+IF('Financing inputs'!$B119="Local Currency",'Financing inputs'!N119,0)+IF('Financing inputs'!$B119="Euro",'Financing inputs'!N119*Loc_Euro,0)))</f>
        <v/>
      </c>
      <c r="O119" s="60">
        <f>SUM(C119:N119)</f>
        <v>0</v>
      </c>
      <c r="P119" s="120" t="str">
        <f t="shared" ref="P119:P139" si="65">$A$118</f>
        <v>Financing</v>
      </c>
      <c r="R119" s="68"/>
    </row>
    <row r="120" spans="1:19" x14ac:dyDescent="0.25">
      <c r="A120" s="39" t="str">
        <f>'Financing inputs'!A120</f>
        <v>National government funding allocated</v>
      </c>
      <c r="B120" s="63"/>
      <c r="C120" s="60" t="str">
        <f>IF('Financing inputs'!C120="","",(IF('Financing inputs'!$B120="USD",'Financing inputs'!C120*Loc_USD,0)+IF('Financing inputs'!$B120="Local Currency",'Financing inputs'!C120,0)+IF('Financing inputs'!$B120="Euro",'Financing inputs'!C120*Loc_Euro,0)))</f>
        <v/>
      </c>
      <c r="D120" s="60" t="str">
        <f>IF('Financing inputs'!D120="","",(IF('Financing inputs'!$B120="USD",'Financing inputs'!D120*Loc_USD,0)+IF('Financing inputs'!$B120="Local Currency",'Financing inputs'!D120,0)+IF('Financing inputs'!$B120="Euro",'Financing inputs'!D120*Loc_Euro,0)))</f>
        <v/>
      </c>
      <c r="E120" s="60" t="str">
        <f>IF('Financing inputs'!E120="","",(IF('Financing inputs'!$B120="USD",'Financing inputs'!E120*Loc_USD,0)+IF('Financing inputs'!$B120="Local Currency",'Financing inputs'!E120,0)+IF('Financing inputs'!$B120="Euro",'Financing inputs'!E120*Loc_Euro,0)))</f>
        <v/>
      </c>
      <c r="F120" s="60" t="str">
        <f>IF('Financing inputs'!F120="","",(IF('Financing inputs'!$B120="USD",'Financing inputs'!F120*Loc_USD,0)+IF('Financing inputs'!$B120="Local Currency",'Financing inputs'!F120,0)+IF('Financing inputs'!$B120="Euro",'Financing inputs'!F120*Loc_Euro,0)))</f>
        <v/>
      </c>
      <c r="G120" s="60" t="str">
        <f>IF('Financing inputs'!G120="","",(IF('Financing inputs'!$B120="USD",'Financing inputs'!G120*Loc_USD,0)+IF('Financing inputs'!$B120="Local Currency",'Financing inputs'!G120,0)+IF('Financing inputs'!$B120="Euro",'Financing inputs'!G120*Loc_Euro,0)))</f>
        <v/>
      </c>
      <c r="H120" s="60" t="str">
        <f>IF('Financing inputs'!H120="","",(IF('Financing inputs'!$B120="USD",'Financing inputs'!H120*Loc_USD,0)+IF('Financing inputs'!$B120="Local Currency",'Financing inputs'!H120,0)+IF('Financing inputs'!$B120="Euro",'Financing inputs'!H120*Loc_Euro,0)))</f>
        <v/>
      </c>
      <c r="I120" s="60" t="str">
        <f>IF('Financing inputs'!I120="","",(IF('Financing inputs'!$B120="USD",'Financing inputs'!I120*Loc_USD,0)+IF('Financing inputs'!$B120="Local Currency",'Financing inputs'!I120,0)+IF('Financing inputs'!$B120="Euro",'Financing inputs'!I120*Loc_Euro,0)))</f>
        <v/>
      </c>
      <c r="J120" s="60" t="str">
        <f>IF('Financing inputs'!J120="","",(IF('Financing inputs'!$B120="USD",'Financing inputs'!J120*Loc_USD,0)+IF('Financing inputs'!$B120="Local Currency",'Financing inputs'!J120,0)+IF('Financing inputs'!$B120="Euro",'Financing inputs'!J120*Loc_Euro,0)))</f>
        <v/>
      </c>
      <c r="K120" s="60" t="str">
        <f>IF('Financing inputs'!K120="","",(IF('Financing inputs'!$B120="USD",'Financing inputs'!K120*Loc_USD,0)+IF('Financing inputs'!$B120="Local Currency",'Financing inputs'!K120,0)+IF('Financing inputs'!$B120="Euro",'Financing inputs'!K120*Loc_Euro,0)))</f>
        <v/>
      </c>
      <c r="L120" s="60" t="str">
        <f>IF('Financing inputs'!L120="","",(IF('Financing inputs'!$B120="USD",'Financing inputs'!L120*Loc_USD,0)+IF('Financing inputs'!$B120="Local Currency",'Financing inputs'!L120,0)+IF('Financing inputs'!$B120="Euro",'Financing inputs'!L120*Loc_Euro,0)))</f>
        <v/>
      </c>
      <c r="M120" s="60" t="str">
        <f>IF('Financing inputs'!M120="","",(IF('Financing inputs'!$B120="USD",'Financing inputs'!M120*Loc_USD,0)+IF('Financing inputs'!$B120="Local Currency",'Financing inputs'!M120,0)+IF('Financing inputs'!$B120="Euro",'Financing inputs'!M120*Loc_Euro,0)))</f>
        <v/>
      </c>
      <c r="N120" s="60" t="str">
        <f>IF('Financing inputs'!N120="","",(IF('Financing inputs'!$B120="USD",'Financing inputs'!N120*Loc_USD,0)+IF('Financing inputs'!$B120="Local Currency",'Financing inputs'!N120,0)+IF('Financing inputs'!$B120="Euro",'Financing inputs'!N120*Loc_Euro,0)))</f>
        <v/>
      </c>
      <c r="O120" s="60">
        <f t="shared" ref="O120:O139" si="66">SUM(C120:N120)</f>
        <v>0</v>
      </c>
      <c r="P120" s="120" t="str">
        <f t="shared" si="65"/>
        <v>Financing</v>
      </c>
      <c r="R120" s="69" t="e">
        <f>O120/SUM($O$120:$O$139)</f>
        <v>#DIV/0!</v>
      </c>
    </row>
    <row r="121" spans="1:19" x14ac:dyDescent="0.25">
      <c r="A121" s="64" t="str">
        <f>'Financing inputs'!A121</f>
        <v>USAID funding allocated</v>
      </c>
      <c r="B121" s="63"/>
      <c r="C121" s="60" t="str">
        <f>IF('Financing inputs'!C121="","",(IF('Financing inputs'!$B121="USD",'Financing inputs'!C121*Loc_USD,0)+IF('Financing inputs'!$B121="Local Currency",'Financing inputs'!C121,0)+IF('Financing inputs'!$B121="Euro",'Financing inputs'!C121*Loc_Euro,0)))</f>
        <v/>
      </c>
      <c r="D121" s="60" t="str">
        <f>IF('Financing inputs'!D121="","",(IF('Financing inputs'!$B121="USD",'Financing inputs'!D121*Loc_USD,0)+IF('Financing inputs'!$B121="Local Currency",'Financing inputs'!D121,0)+IF('Financing inputs'!$B121="Euro",'Financing inputs'!D121*Loc_Euro,0)))</f>
        <v/>
      </c>
      <c r="E121" s="60" t="str">
        <f>IF('Financing inputs'!E121="","",(IF('Financing inputs'!$B121="USD",'Financing inputs'!E121*Loc_USD,0)+IF('Financing inputs'!$B121="Local Currency",'Financing inputs'!E121,0)+IF('Financing inputs'!$B121="Euro",'Financing inputs'!E121*Loc_Euro,0)))</f>
        <v/>
      </c>
      <c r="F121" s="60" t="str">
        <f>IF('Financing inputs'!F121="","",(IF('Financing inputs'!$B121="USD",'Financing inputs'!F121*Loc_USD,0)+IF('Financing inputs'!$B121="Local Currency",'Financing inputs'!F121,0)+IF('Financing inputs'!$B121="Euro",'Financing inputs'!F121*Loc_Euro,0)))</f>
        <v/>
      </c>
      <c r="G121" s="60" t="str">
        <f>IF('Financing inputs'!G121="","",(IF('Financing inputs'!$B121="USD",'Financing inputs'!G121*Loc_USD,0)+IF('Financing inputs'!$B121="Local Currency",'Financing inputs'!G121,0)+IF('Financing inputs'!$B121="Euro",'Financing inputs'!G121*Loc_Euro,0)))</f>
        <v/>
      </c>
      <c r="H121" s="60" t="str">
        <f>IF('Financing inputs'!H121="","",(IF('Financing inputs'!$B121="USD",'Financing inputs'!H121*Loc_USD,0)+IF('Financing inputs'!$B121="Local Currency",'Financing inputs'!H121,0)+IF('Financing inputs'!$B121="Euro",'Financing inputs'!H121*Loc_Euro,0)))</f>
        <v/>
      </c>
      <c r="I121" s="60" t="str">
        <f>IF('Financing inputs'!I121="","",(IF('Financing inputs'!$B121="USD",'Financing inputs'!I121*Loc_USD,0)+IF('Financing inputs'!$B121="Local Currency",'Financing inputs'!I121,0)+IF('Financing inputs'!$B121="Euro",'Financing inputs'!I121*Loc_Euro,0)))</f>
        <v/>
      </c>
      <c r="J121" s="60" t="str">
        <f>IF('Financing inputs'!J121="","",(IF('Financing inputs'!$B121="USD",'Financing inputs'!J121*Loc_USD,0)+IF('Financing inputs'!$B121="Local Currency",'Financing inputs'!J121,0)+IF('Financing inputs'!$B121="Euro",'Financing inputs'!J121*Loc_Euro,0)))</f>
        <v/>
      </c>
      <c r="K121" s="60" t="str">
        <f>IF('Financing inputs'!K121="","",(IF('Financing inputs'!$B121="USD",'Financing inputs'!K121*Loc_USD,0)+IF('Financing inputs'!$B121="Local Currency",'Financing inputs'!K121,0)+IF('Financing inputs'!$B121="Euro",'Financing inputs'!K121*Loc_Euro,0)))</f>
        <v/>
      </c>
      <c r="L121" s="60" t="str">
        <f>IF('Financing inputs'!L121="","",(IF('Financing inputs'!$B121="USD",'Financing inputs'!L121*Loc_USD,0)+IF('Financing inputs'!$B121="Local Currency",'Financing inputs'!L121,0)+IF('Financing inputs'!$B121="Euro",'Financing inputs'!L121*Loc_Euro,0)))</f>
        <v/>
      </c>
      <c r="M121" s="60" t="str">
        <f>IF('Financing inputs'!M121="","",(IF('Financing inputs'!$B121="USD",'Financing inputs'!M121*Loc_USD,0)+IF('Financing inputs'!$B121="Local Currency",'Financing inputs'!M121,0)+IF('Financing inputs'!$B121="Euro",'Financing inputs'!M121*Loc_Euro,0)))</f>
        <v/>
      </c>
      <c r="N121" s="60" t="str">
        <f>IF('Financing inputs'!N121="","",(IF('Financing inputs'!$B121="USD",'Financing inputs'!N121*Loc_USD,0)+IF('Financing inputs'!$B121="Local Currency",'Financing inputs'!N121,0)+IF('Financing inputs'!$B121="Euro",'Financing inputs'!N121*Loc_Euro,0)))</f>
        <v/>
      </c>
      <c r="O121" s="60">
        <f t="shared" si="66"/>
        <v>0</v>
      </c>
      <c r="P121" s="120" t="str">
        <f t="shared" si="65"/>
        <v>Financing</v>
      </c>
      <c r="R121" s="69" t="e">
        <f t="shared" ref="R121:R139" si="67">O121/SUM($O$120:$O$139)</f>
        <v>#DIV/0!</v>
      </c>
    </row>
    <row r="122" spans="1:19" x14ac:dyDescent="0.25">
      <c r="A122" s="64" t="str">
        <f>'Financing inputs'!A122</f>
        <v>UNFPA funding allocated</v>
      </c>
      <c r="B122" s="63"/>
      <c r="C122" s="60" t="str">
        <f>IF('Financing inputs'!C122="","",(IF('Financing inputs'!$B122="USD",'Financing inputs'!C122*Loc_USD,0)+IF('Financing inputs'!$B122="Local Currency",'Financing inputs'!C122,0)+IF('Financing inputs'!$B122="Euro",'Financing inputs'!C122*Loc_Euro,0)))</f>
        <v/>
      </c>
      <c r="D122" s="60" t="str">
        <f>IF('Financing inputs'!D122="","",(IF('Financing inputs'!$B122="USD",'Financing inputs'!D122*Loc_USD,0)+IF('Financing inputs'!$B122="Local Currency",'Financing inputs'!D122,0)+IF('Financing inputs'!$B122="Euro",'Financing inputs'!D122*Loc_Euro,0)))</f>
        <v/>
      </c>
      <c r="E122" s="60" t="str">
        <f>IF('Financing inputs'!E122="","",(IF('Financing inputs'!$B122="USD",'Financing inputs'!E122*Loc_USD,0)+IF('Financing inputs'!$B122="Local Currency",'Financing inputs'!E122,0)+IF('Financing inputs'!$B122="Euro",'Financing inputs'!E122*Loc_Euro,0)))</f>
        <v/>
      </c>
      <c r="F122" s="60" t="str">
        <f>IF('Financing inputs'!F122="","",(IF('Financing inputs'!$B122="USD",'Financing inputs'!F122*Loc_USD,0)+IF('Financing inputs'!$B122="Local Currency",'Financing inputs'!F122,0)+IF('Financing inputs'!$B122="Euro",'Financing inputs'!F122*Loc_Euro,0)))</f>
        <v/>
      </c>
      <c r="G122" s="60" t="str">
        <f>IF('Financing inputs'!G122="","",(IF('Financing inputs'!$B122="USD",'Financing inputs'!G122*Loc_USD,0)+IF('Financing inputs'!$B122="Local Currency",'Financing inputs'!G122,0)+IF('Financing inputs'!$B122="Euro",'Financing inputs'!G122*Loc_Euro,0)))</f>
        <v/>
      </c>
      <c r="H122" s="60" t="str">
        <f>IF('Financing inputs'!H122="","",(IF('Financing inputs'!$B122="USD",'Financing inputs'!H122*Loc_USD,0)+IF('Financing inputs'!$B122="Local Currency",'Financing inputs'!H122,0)+IF('Financing inputs'!$B122="Euro",'Financing inputs'!H122*Loc_Euro,0)))</f>
        <v/>
      </c>
      <c r="I122" s="60" t="str">
        <f>IF('Financing inputs'!I122="","",(IF('Financing inputs'!$B122="USD",'Financing inputs'!I122*Loc_USD,0)+IF('Financing inputs'!$B122="Local Currency",'Financing inputs'!I122,0)+IF('Financing inputs'!$B122="Euro",'Financing inputs'!I122*Loc_Euro,0)))</f>
        <v/>
      </c>
      <c r="J122" s="60" t="str">
        <f>IF('Financing inputs'!J122="","",(IF('Financing inputs'!$B122="USD",'Financing inputs'!J122*Loc_USD,0)+IF('Financing inputs'!$B122="Local Currency",'Financing inputs'!J122,0)+IF('Financing inputs'!$B122="Euro",'Financing inputs'!J122*Loc_Euro,0)))</f>
        <v/>
      </c>
      <c r="K122" s="60" t="str">
        <f>IF('Financing inputs'!K122="","",(IF('Financing inputs'!$B122="USD",'Financing inputs'!K122*Loc_USD,0)+IF('Financing inputs'!$B122="Local Currency",'Financing inputs'!K122,0)+IF('Financing inputs'!$B122="Euro",'Financing inputs'!K122*Loc_Euro,0)))</f>
        <v/>
      </c>
      <c r="L122" s="60" t="str">
        <f>IF('Financing inputs'!L122="","",(IF('Financing inputs'!$B122="USD",'Financing inputs'!L122*Loc_USD,0)+IF('Financing inputs'!$B122="Local Currency",'Financing inputs'!L122,0)+IF('Financing inputs'!$B122="Euro",'Financing inputs'!L122*Loc_Euro,0)))</f>
        <v/>
      </c>
      <c r="M122" s="60" t="str">
        <f>IF('Financing inputs'!M122="","",(IF('Financing inputs'!$B122="USD",'Financing inputs'!M122*Loc_USD,0)+IF('Financing inputs'!$B122="Local Currency",'Financing inputs'!M122,0)+IF('Financing inputs'!$B122="Euro",'Financing inputs'!M122*Loc_Euro,0)))</f>
        <v/>
      </c>
      <c r="N122" s="60" t="str">
        <f>IF('Financing inputs'!N122="","",(IF('Financing inputs'!$B122="USD",'Financing inputs'!N122*Loc_USD,0)+IF('Financing inputs'!$B122="Local Currency",'Financing inputs'!N122,0)+IF('Financing inputs'!$B122="Euro",'Financing inputs'!N122*Loc_Euro,0)))</f>
        <v/>
      </c>
      <c r="O122" s="60">
        <f t="shared" si="66"/>
        <v>0</v>
      </c>
      <c r="P122" s="120" t="str">
        <f t="shared" si="65"/>
        <v>Financing</v>
      </c>
      <c r="R122" s="69" t="e">
        <f t="shared" si="67"/>
        <v>#DIV/0!</v>
      </c>
    </row>
    <row r="123" spans="1:19" x14ac:dyDescent="0.25">
      <c r="A123" s="64" t="str">
        <f>'Financing inputs'!A123</f>
        <v>KfW funding allocated</v>
      </c>
      <c r="B123" s="63"/>
      <c r="C123" s="60" t="str">
        <f>IF('Financing inputs'!C123="","",(IF('Financing inputs'!$B123="USD",'Financing inputs'!C123*Loc_USD,0)+IF('Financing inputs'!$B123="Local Currency",'Financing inputs'!C123,0)+IF('Financing inputs'!$B123="Euro",'Financing inputs'!C123*Loc_Euro,0)))</f>
        <v/>
      </c>
      <c r="D123" s="60" t="str">
        <f>IF('Financing inputs'!D123="","",(IF('Financing inputs'!$B123="USD",'Financing inputs'!D123*Loc_USD,0)+IF('Financing inputs'!$B123="Local Currency",'Financing inputs'!D123,0)+IF('Financing inputs'!$B123="Euro",'Financing inputs'!D123*Loc_Euro,0)))</f>
        <v/>
      </c>
      <c r="E123" s="60" t="str">
        <f>IF('Financing inputs'!E123="","",(IF('Financing inputs'!$B123="USD",'Financing inputs'!E123*Loc_USD,0)+IF('Financing inputs'!$B123="Local Currency",'Financing inputs'!E123,0)+IF('Financing inputs'!$B123="Euro",'Financing inputs'!E123*Loc_Euro,0)))</f>
        <v/>
      </c>
      <c r="F123" s="60" t="str">
        <f>IF('Financing inputs'!F123="","",(IF('Financing inputs'!$B123="USD",'Financing inputs'!F123*Loc_USD,0)+IF('Financing inputs'!$B123="Local Currency",'Financing inputs'!F123,0)+IF('Financing inputs'!$B123="Euro",'Financing inputs'!F123*Loc_Euro,0)))</f>
        <v/>
      </c>
      <c r="G123" s="60" t="str">
        <f>IF('Financing inputs'!G123="","",(IF('Financing inputs'!$B123="USD",'Financing inputs'!G123*Loc_USD,0)+IF('Financing inputs'!$B123="Local Currency",'Financing inputs'!G123,0)+IF('Financing inputs'!$B123="Euro",'Financing inputs'!G123*Loc_Euro,0)))</f>
        <v/>
      </c>
      <c r="H123" s="60" t="str">
        <f>IF('Financing inputs'!H123="","",(IF('Financing inputs'!$B123="USD",'Financing inputs'!H123*Loc_USD,0)+IF('Financing inputs'!$B123="Local Currency",'Financing inputs'!H123,0)+IF('Financing inputs'!$B123="Euro",'Financing inputs'!H123*Loc_Euro,0)))</f>
        <v/>
      </c>
      <c r="I123" s="60" t="str">
        <f>IF('Financing inputs'!I123="","",(IF('Financing inputs'!$B123="USD",'Financing inputs'!I123*Loc_USD,0)+IF('Financing inputs'!$B123="Local Currency",'Financing inputs'!I123,0)+IF('Financing inputs'!$B123="Euro",'Financing inputs'!I123*Loc_Euro,0)))</f>
        <v/>
      </c>
      <c r="J123" s="60" t="str">
        <f>IF('Financing inputs'!J123="","",(IF('Financing inputs'!$B123="USD",'Financing inputs'!J123*Loc_USD,0)+IF('Financing inputs'!$B123="Local Currency",'Financing inputs'!J123,0)+IF('Financing inputs'!$B123="Euro",'Financing inputs'!J123*Loc_Euro,0)))</f>
        <v/>
      </c>
      <c r="K123" s="60" t="str">
        <f>IF('Financing inputs'!K123="","",(IF('Financing inputs'!$B123="USD",'Financing inputs'!K123*Loc_USD,0)+IF('Financing inputs'!$B123="Local Currency",'Financing inputs'!K123,0)+IF('Financing inputs'!$B123="Euro",'Financing inputs'!K123*Loc_Euro,0)))</f>
        <v/>
      </c>
      <c r="L123" s="60" t="str">
        <f>IF('Financing inputs'!L123="","",(IF('Financing inputs'!$B123="USD",'Financing inputs'!L123*Loc_USD,0)+IF('Financing inputs'!$B123="Local Currency",'Financing inputs'!L123,0)+IF('Financing inputs'!$B123="Euro",'Financing inputs'!L123*Loc_Euro,0)))</f>
        <v/>
      </c>
      <c r="M123" s="60" t="str">
        <f>IF('Financing inputs'!M123="","",(IF('Financing inputs'!$B123="USD",'Financing inputs'!M123*Loc_USD,0)+IF('Financing inputs'!$B123="Local Currency",'Financing inputs'!M123,0)+IF('Financing inputs'!$B123="Euro",'Financing inputs'!M123*Loc_Euro,0)))</f>
        <v/>
      </c>
      <c r="N123" s="60" t="str">
        <f>IF('Financing inputs'!N123="","",(IF('Financing inputs'!$B123="USD",'Financing inputs'!N123*Loc_USD,0)+IF('Financing inputs'!$B123="Local Currency",'Financing inputs'!N123,0)+IF('Financing inputs'!$B123="Euro",'Financing inputs'!N123*Loc_Euro,0)))</f>
        <v/>
      </c>
      <c r="O123" s="60">
        <f t="shared" si="66"/>
        <v>0</v>
      </c>
      <c r="P123" s="120" t="str">
        <f t="shared" si="65"/>
        <v>Financing</v>
      </c>
      <c r="R123" s="69" t="e">
        <f t="shared" si="67"/>
        <v>#DIV/0!</v>
      </c>
    </row>
    <row r="124" spans="1:19" x14ac:dyDescent="0.25">
      <c r="A124" s="64" t="str">
        <f>'Financing inputs'!A124</f>
        <v>DfID funding allocated</v>
      </c>
      <c r="B124" s="63"/>
      <c r="C124" s="60" t="str">
        <f>IF('Financing inputs'!C124="","",(IF('Financing inputs'!$B124="USD",'Financing inputs'!C124*Loc_USD,0)+IF('Financing inputs'!$B124="Local Currency",'Financing inputs'!C124,0)+IF('Financing inputs'!$B124="Euro",'Financing inputs'!C124*Loc_Euro,0)))</f>
        <v/>
      </c>
      <c r="D124" s="60" t="str">
        <f>IF('Financing inputs'!D124="","",(IF('Financing inputs'!$B124="USD",'Financing inputs'!D124*Loc_USD,0)+IF('Financing inputs'!$B124="Local Currency",'Financing inputs'!D124,0)+IF('Financing inputs'!$B124="Euro",'Financing inputs'!D124*Loc_Euro,0)))</f>
        <v/>
      </c>
      <c r="E124" s="60" t="str">
        <f>IF('Financing inputs'!E124="","",(IF('Financing inputs'!$B124="USD",'Financing inputs'!E124*Loc_USD,0)+IF('Financing inputs'!$B124="Local Currency",'Financing inputs'!E124,0)+IF('Financing inputs'!$B124="Euro",'Financing inputs'!E124*Loc_Euro,0)))</f>
        <v/>
      </c>
      <c r="F124" s="60" t="str">
        <f>IF('Financing inputs'!F124="","",(IF('Financing inputs'!$B124="USD",'Financing inputs'!F124*Loc_USD,0)+IF('Financing inputs'!$B124="Local Currency",'Financing inputs'!F124,0)+IF('Financing inputs'!$B124="Euro",'Financing inputs'!F124*Loc_Euro,0)))</f>
        <v/>
      </c>
      <c r="G124" s="60" t="str">
        <f>IF('Financing inputs'!G124="","",(IF('Financing inputs'!$B124="USD",'Financing inputs'!G124*Loc_USD,0)+IF('Financing inputs'!$B124="Local Currency",'Financing inputs'!G124,0)+IF('Financing inputs'!$B124="Euro",'Financing inputs'!G124*Loc_Euro,0)))</f>
        <v/>
      </c>
      <c r="H124" s="60" t="str">
        <f>IF('Financing inputs'!H124="","",(IF('Financing inputs'!$B124="USD",'Financing inputs'!H124*Loc_USD,0)+IF('Financing inputs'!$B124="Local Currency",'Financing inputs'!H124,0)+IF('Financing inputs'!$B124="Euro",'Financing inputs'!H124*Loc_Euro,0)))</f>
        <v/>
      </c>
      <c r="I124" s="60" t="str">
        <f>IF('Financing inputs'!I124="","",(IF('Financing inputs'!$B124="USD",'Financing inputs'!I124*Loc_USD,0)+IF('Financing inputs'!$B124="Local Currency",'Financing inputs'!I124,0)+IF('Financing inputs'!$B124="Euro",'Financing inputs'!I124*Loc_Euro,0)))</f>
        <v/>
      </c>
      <c r="J124" s="60" t="str">
        <f>IF('Financing inputs'!J124="","",(IF('Financing inputs'!$B124="USD",'Financing inputs'!J124*Loc_USD,0)+IF('Financing inputs'!$B124="Local Currency",'Financing inputs'!J124,0)+IF('Financing inputs'!$B124="Euro",'Financing inputs'!J124*Loc_Euro,0)))</f>
        <v/>
      </c>
      <c r="K124" s="60" t="str">
        <f>IF('Financing inputs'!K124="","",(IF('Financing inputs'!$B124="USD",'Financing inputs'!K124*Loc_USD,0)+IF('Financing inputs'!$B124="Local Currency",'Financing inputs'!K124,0)+IF('Financing inputs'!$B124="Euro",'Financing inputs'!K124*Loc_Euro,0)))</f>
        <v/>
      </c>
      <c r="L124" s="60" t="str">
        <f>IF('Financing inputs'!L124="","",(IF('Financing inputs'!$B124="USD",'Financing inputs'!L124*Loc_USD,0)+IF('Financing inputs'!$B124="Local Currency",'Financing inputs'!L124,0)+IF('Financing inputs'!$B124="Euro",'Financing inputs'!L124*Loc_Euro,0)))</f>
        <v/>
      </c>
      <c r="M124" s="60" t="str">
        <f>IF('Financing inputs'!M124="","",(IF('Financing inputs'!$B124="USD",'Financing inputs'!M124*Loc_USD,0)+IF('Financing inputs'!$B124="Local Currency",'Financing inputs'!M124,0)+IF('Financing inputs'!$B124="Euro",'Financing inputs'!M124*Loc_Euro,0)))</f>
        <v/>
      </c>
      <c r="N124" s="60" t="str">
        <f>IF('Financing inputs'!N124="","",(IF('Financing inputs'!$B124="USD",'Financing inputs'!N124*Loc_USD,0)+IF('Financing inputs'!$B124="Local Currency",'Financing inputs'!N124,0)+IF('Financing inputs'!$B124="Euro",'Financing inputs'!N124*Loc_Euro,0)))</f>
        <v/>
      </c>
      <c r="O124" s="60">
        <f t="shared" si="66"/>
        <v>0</v>
      </c>
      <c r="P124" s="120" t="str">
        <f t="shared" si="65"/>
        <v>Financing</v>
      </c>
      <c r="R124" s="69" t="e">
        <f t="shared" si="67"/>
        <v>#DIV/0!</v>
      </c>
    </row>
    <row r="125" spans="1:19" x14ac:dyDescent="0.25">
      <c r="A125" s="64" t="str">
        <f>'Financing inputs'!A125</f>
        <v>EU funding allocated</v>
      </c>
      <c r="B125" s="63"/>
      <c r="C125" s="60" t="str">
        <f>IF('Financing inputs'!C125="","",(IF('Financing inputs'!$B125="USD",'Financing inputs'!C125*Loc_USD,0)+IF('Financing inputs'!$B125="Local Currency",'Financing inputs'!C125,0)+IF('Financing inputs'!$B125="Euro",'Financing inputs'!C125*Loc_Euro,0)))</f>
        <v/>
      </c>
      <c r="D125" s="60" t="str">
        <f>IF('Financing inputs'!D125="","",(IF('Financing inputs'!$B125="USD",'Financing inputs'!D125*Loc_USD,0)+IF('Financing inputs'!$B125="Local Currency",'Financing inputs'!D125,0)+IF('Financing inputs'!$B125="Euro",'Financing inputs'!D125*Loc_Euro,0)))</f>
        <v/>
      </c>
      <c r="E125" s="60" t="str">
        <f>IF('Financing inputs'!E125="","",(IF('Financing inputs'!$B125="USD",'Financing inputs'!E125*Loc_USD,0)+IF('Financing inputs'!$B125="Local Currency",'Financing inputs'!E125,0)+IF('Financing inputs'!$B125="Euro",'Financing inputs'!E125*Loc_Euro,0)))</f>
        <v/>
      </c>
      <c r="F125" s="60" t="str">
        <f>IF('Financing inputs'!F125="","",(IF('Financing inputs'!$B125="USD",'Financing inputs'!F125*Loc_USD,0)+IF('Financing inputs'!$B125="Local Currency",'Financing inputs'!F125,0)+IF('Financing inputs'!$B125="Euro",'Financing inputs'!F125*Loc_Euro,0)))</f>
        <v/>
      </c>
      <c r="G125" s="60" t="str">
        <f>IF('Financing inputs'!G125="","",(IF('Financing inputs'!$B125="USD",'Financing inputs'!G125*Loc_USD,0)+IF('Financing inputs'!$B125="Local Currency",'Financing inputs'!G125,0)+IF('Financing inputs'!$B125="Euro",'Financing inputs'!G125*Loc_Euro,0)))</f>
        <v/>
      </c>
      <c r="H125" s="60" t="str">
        <f>IF('Financing inputs'!H125="","",(IF('Financing inputs'!$B125="USD",'Financing inputs'!H125*Loc_USD,0)+IF('Financing inputs'!$B125="Local Currency",'Financing inputs'!H125,0)+IF('Financing inputs'!$B125="Euro",'Financing inputs'!H125*Loc_Euro,0)))</f>
        <v/>
      </c>
      <c r="I125" s="60" t="str">
        <f>IF('Financing inputs'!I125="","",(IF('Financing inputs'!$B125="USD",'Financing inputs'!I125*Loc_USD,0)+IF('Financing inputs'!$B125="Local Currency",'Financing inputs'!I125,0)+IF('Financing inputs'!$B125="Euro",'Financing inputs'!I125*Loc_Euro,0)))</f>
        <v/>
      </c>
      <c r="J125" s="60" t="str">
        <f>IF('Financing inputs'!J125="","",(IF('Financing inputs'!$B125="USD",'Financing inputs'!J125*Loc_USD,0)+IF('Financing inputs'!$B125="Local Currency",'Financing inputs'!J125,0)+IF('Financing inputs'!$B125="Euro",'Financing inputs'!J125*Loc_Euro,0)))</f>
        <v/>
      </c>
      <c r="K125" s="60" t="str">
        <f>IF('Financing inputs'!K125="","",(IF('Financing inputs'!$B125="USD",'Financing inputs'!K125*Loc_USD,0)+IF('Financing inputs'!$B125="Local Currency",'Financing inputs'!K125,0)+IF('Financing inputs'!$B125="Euro",'Financing inputs'!K125*Loc_Euro,0)))</f>
        <v/>
      </c>
      <c r="L125" s="60" t="str">
        <f>IF('Financing inputs'!L125="","",(IF('Financing inputs'!$B125="USD",'Financing inputs'!L125*Loc_USD,0)+IF('Financing inputs'!$B125="Local Currency",'Financing inputs'!L125,0)+IF('Financing inputs'!$B125="Euro",'Financing inputs'!L125*Loc_Euro,0)))</f>
        <v/>
      </c>
      <c r="M125" s="60" t="str">
        <f>IF('Financing inputs'!M125="","",(IF('Financing inputs'!$B125="USD",'Financing inputs'!M125*Loc_USD,0)+IF('Financing inputs'!$B125="Local Currency",'Financing inputs'!M125,0)+IF('Financing inputs'!$B125="Euro",'Financing inputs'!M125*Loc_Euro,0)))</f>
        <v/>
      </c>
      <c r="N125" s="60" t="str">
        <f>IF('Financing inputs'!N125="","",(IF('Financing inputs'!$B125="USD",'Financing inputs'!N125*Loc_USD,0)+IF('Financing inputs'!$B125="Local Currency",'Financing inputs'!N125,0)+IF('Financing inputs'!$B125="Euro",'Financing inputs'!N125*Loc_Euro,0)))</f>
        <v/>
      </c>
      <c r="O125" s="60">
        <f t="shared" si="66"/>
        <v>0</v>
      </c>
      <c r="P125" s="120" t="str">
        <f t="shared" si="65"/>
        <v>Financing</v>
      </c>
      <c r="R125" s="69" t="e">
        <f t="shared" si="67"/>
        <v>#DIV/0!</v>
      </c>
    </row>
    <row r="126" spans="1:19" x14ac:dyDescent="0.25">
      <c r="A126" s="64" t="str">
        <f>'Financing inputs'!A126</f>
        <v>CIDA funding allocated</v>
      </c>
      <c r="B126" s="63"/>
      <c r="C126" s="60" t="str">
        <f>IF('Financing inputs'!C126="","",(IF('Financing inputs'!$B126="USD",'Financing inputs'!C126*Loc_USD,0)+IF('Financing inputs'!$B126="Local Currency",'Financing inputs'!C126,0)+IF('Financing inputs'!$B126="Euro",'Financing inputs'!C126*Loc_Euro,0)))</f>
        <v/>
      </c>
      <c r="D126" s="60" t="str">
        <f>IF('Financing inputs'!D126="","",(IF('Financing inputs'!$B126="USD",'Financing inputs'!D126*Loc_USD,0)+IF('Financing inputs'!$B126="Local Currency",'Financing inputs'!D126,0)+IF('Financing inputs'!$B126="Euro",'Financing inputs'!D126*Loc_Euro,0)))</f>
        <v/>
      </c>
      <c r="E126" s="60" t="str">
        <f>IF('Financing inputs'!E126="","",(IF('Financing inputs'!$B126="USD",'Financing inputs'!E126*Loc_USD,0)+IF('Financing inputs'!$B126="Local Currency",'Financing inputs'!E126,0)+IF('Financing inputs'!$B126="Euro",'Financing inputs'!E126*Loc_Euro,0)))</f>
        <v/>
      </c>
      <c r="F126" s="60" t="str">
        <f>IF('Financing inputs'!F126="","",(IF('Financing inputs'!$B126="USD",'Financing inputs'!F126*Loc_USD,0)+IF('Financing inputs'!$B126="Local Currency",'Financing inputs'!F126,0)+IF('Financing inputs'!$B126="Euro",'Financing inputs'!F126*Loc_Euro,0)))</f>
        <v/>
      </c>
      <c r="G126" s="60" t="str">
        <f>IF('Financing inputs'!G126="","",(IF('Financing inputs'!$B126="USD",'Financing inputs'!G126*Loc_USD,0)+IF('Financing inputs'!$B126="Local Currency",'Financing inputs'!G126,0)+IF('Financing inputs'!$B126="Euro",'Financing inputs'!G126*Loc_Euro,0)))</f>
        <v/>
      </c>
      <c r="H126" s="60" t="str">
        <f>IF('Financing inputs'!H126="","",(IF('Financing inputs'!$B126="USD",'Financing inputs'!H126*Loc_USD,0)+IF('Financing inputs'!$B126="Local Currency",'Financing inputs'!H126,0)+IF('Financing inputs'!$B126="Euro",'Financing inputs'!H126*Loc_Euro,0)))</f>
        <v/>
      </c>
      <c r="I126" s="60" t="str">
        <f>IF('Financing inputs'!I126="","",(IF('Financing inputs'!$B126="USD",'Financing inputs'!I126*Loc_USD,0)+IF('Financing inputs'!$B126="Local Currency",'Financing inputs'!I126,0)+IF('Financing inputs'!$B126="Euro",'Financing inputs'!I126*Loc_Euro,0)))</f>
        <v/>
      </c>
      <c r="J126" s="60" t="str">
        <f>IF('Financing inputs'!J126="","",(IF('Financing inputs'!$B126="USD",'Financing inputs'!J126*Loc_USD,0)+IF('Financing inputs'!$B126="Local Currency",'Financing inputs'!J126,0)+IF('Financing inputs'!$B126="Euro",'Financing inputs'!J126*Loc_Euro,0)))</f>
        <v/>
      </c>
      <c r="K126" s="60" t="str">
        <f>IF('Financing inputs'!K126="","",(IF('Financing inputs'!$B126="USD",'Financing inputs'!K126*Loc_USD,0)+IF('Financing inputs'!$B126="Local Currency",'Financing inputs'!K126,0)+IF('Financing inputs'!$B126="Euro",'Financing inputs'!K126*Loc_Euro,0)))</f>
        <v/>
      </c>
      <c r="L126" s="60" t="str">
        <f>IF('Financing inputs'!L126="","",(IF('Financing inputs'!$B126="USD",'Financing inputs'!L126*Loc_USD,0)+IF('Financing inputs'!$B126="Local Currency",'Financing inputs'!L126,0)+IF('Financing inputs'!$B126="Euro",'Financing inputs'!L126*Loc_Euro,0)))</f>
        <v/>
      </c>
      <c r="M126" s="60" t="str">
        <f>IF('Financing inputs'!M126="","",(IF('Financing inputs'!$B126="USD",'Financing inputs'!M126*Loc_USD,0)+IF('Financing inputs'!$B126="Local Currency",'Financing inputs'!M126,0)+IF('Financing inputs'!$B126="Euro",'Financing inputs'!M126*Loc_Euro,0)))</f>
        <v/>
      </c>
      <c r="N126" s="60" t="str">
        <f>IF('Financing inputs'!N126="","",(IF('Financing inputs'!$B126="USD",'Financing inputs'!N126*Loc_USD,0)+IF('Financing inputs'!$B126="Local Currency",'Financing inputs'!N126,0)+IF('Financing inputs'!$B126="Euro",'Financing inputs'!N126*Loc_Euro,0)))</f>
        <v/>
      </c>
      <c r="O126" s="60">
        <f t="shared" si="66"/>
        <v>0</v>
      </c>
      <c r="P126" s="120" t="str">
        <f t="shared" si="65"/>
        <v>Financing</v>
      </c>
      <c r="R126" s="69" t="e">
        <f t="shared" si="67"/>
        <v>#DIV/0!</v>
      </c>
    </row>
    <row r="127" spans="1:19" x14ac:dyDescent="0.25">
      <c r="A127" s="64" t="str">
        <f>'Financing inputs'!A127</f>
        <v>PSI funding allocated</v>
      </c>
      <c r="B127" s="63"/>
      <c r="C127" s="60" t="str">
        <f>IF('Financing inputs'!C127="","",(IF('Financing inputs'!$B127="USD",'Financing inputs'!C127*Loc_USD,0)+IF('Financing inputs'!$B127="Local Currency",'Financing inputs'!C127,0)+IF('Financing inputs'!$B127="Euro",'Financing inputs'!C127*Loc_Euro,0)))</f>
        <v/>
      </c>
      <c r="D127" s="60" t="str">
        <f>IF('Financing inputs'!D127="","",(IF('Financing inputs'!$B127="USD",'Financing inputs'!D127*Loc_USD,0)+IF('Financing inputs'!$B127="Local Currency",'Financing inputs'!D127,0)+IF('Financing inputs'!$B127="Euro",'Financing inputs'!D127*Loc_Euro,0)))</f>
        <v/>
      </c>
      <c r="E127" s="60" t="str">
        <f>IF('Financing inputs'!E127="","",(IF('Financing inputs'!$B127="USD",'Financing inputs'!E127*Loc_USD,0)+IF('Financing inputs'!$B127="Local Currency",'Financing inputs'!E127,0)+IF('Financing inputs'!$B127="Euro",'Financing inputs'!E127*Loc_Euro,0)))</f>
        <v/>
      </c>
      <c r="F127" s="60" t="str">
        <f>IF('Financing inputs'!F127="","",(IF('Financing inputs'!$B127="USD",'Financing inputs'!F127*Loc_USD,0)+IF('Financing inputs'!$B127="Local Currency",'Financing inputs'!F127,0)+IF('Financing inputs'!$B127="Euro",'Financing inputs'!F127*Loc_Euro,0)))</f>
        <v/>
      </c>
      <c r="G127" s="60" t="str">
        <f>IF('Financing inputs'!G127="","",(IF('Financing inputs'!$B127="USD",'Financing inputs'!G127*Loc_USD,0)+IF('Financing inputs'!$B127="Local Currency",'Financing inputs'!G127,0)+IF('Financing inputs'!$B127="Euro",'Financing inputs'!G127*Loc_Euro,0)))</f>
        <v/>
      </c>
      <c r="H127" s="60" t="str">
        <f>IF('Financing inputs'!H127="","",(IF('Financing inputs'!$B127="USD",'Financing inputs'!H127*Loc_USD,0)+IF('Financing inputs'!$B127="Local Currency",'Financing inputs'!H127,0)+IF('Financing inputs'!$B127="Euro",'Financing inputs'!H127*Loc_Euro,0)))</f>
        <v/>
      </c>
      <c r="I127" s="60" t="str">
        <f>IF('Financing inputs'!I127="","",(IF('Financing inputs'!$B127="USD",'Financing inputs'!I127*Loc_USD,0)+IF('Financing inputs'!$B127="Local Currency",'Financing inputs'!I127,0)+IF('Financing inputs'!$B127="Euro",'Financing inputs'!I127*Loc_Euro,0)))</f>
        <v/>
      </c>
      <c r="J127" s="60" t="str">
        <f>IF('Financing inputs'!J127="","",(IF('Financing inputs'!$B127="USD",'Financing inputs'!J127*Loc_USD,0)+IF('Financing inputs'!$B127="Local Currency",'Financing inputs'!J127,0)+IF('Financing inputs'!$B127="Euro",'Financing inputs'!J127*Loc_Euro,0)))</f>
        <v/>
      </c>
      <c r="K127" s="60" t="str">
        <f>IF('Financing inputs'!K127="","",(IF('Financing inputs'!$B127="USD",'Financing inputs'!K127*Loc_USD,0)+IF('Financing inputs'!$B127="Local Currency",'Financing inputs'!K127,0)+IF('Financing inputs'!$B127="Euro",'Financing inputs'!K127*Loc_Euro,0)))</f>
        <v/>
      </c>
      <c r="L127" s="60" t="str">
        <f>IF('Financing inputs'!L127="","",(IF('Financing inputs'!$B127="USD",'Financing inputs'!L127*Loc_USD,0)+IF('Financing inputs'!$B127="Local Currency",'Financing inputs'!L127,0)+IF('Financing inputs'!$B127="Euro",'Financing inputs'!L127*Loc_Euro,0)))</f>
        <v/>
      </c>
      <c r="M127" s="60" t="str">
        <f>IF('Financing inputs'!M127="","",(IF('Financing inputs'!$B127="USD",'Financing inputs'!M127*Loc_USD,0)+IF('Financing inputs'!$B127="Local Currency",'Financing inputs'!M127,0)+IF('Financing inputs'!$B127="Euro",'Financing inputs'!M127*Loc_Euro,0)))</f>
        <v/>
      </c>
      <c r="N127" s="60" t="str">
        <f>IF('Financing inputs'!N127="","",(IF('Financing inputs'!$B127="USD",'Financing inputs'!N127*Loc_USD,0)+IF('Financing inputs'!$B127="Local Currency",'Financing inputs'!N127,0)+IF('Financing inputs'!$B127="Euro",'Financing inputs'!N127*Loc_Euro,0)))</f>
        <v/>
      </c>
      <c r="O127" s="60">
        <f t="shared" si="66"/>
        <v>0</v>
      </c>
      <c r="P127" s="120" t="str">
        <f t="shared" si="65"/>
        <v>Financing</v>
      </c>
      <c r="R127" s="69" t="e">
        <f t="shared" si="67"/>
        <v>#DIV/0!</v>
      </c>
    </row>
    <row r="128" spans="1:19" x14ac:dyDescent="0.25">
      <c r="A128" s="64" t="str">
        <f>'Financing inputs'!A128</f>
        <v>DKT funding allocated</v>
      </c>
      <c r="B128" s="63"/>
      <c r="C128" s="60" t="str">
        <f>IF('Financing inputs'!C128="","",(IF('Financing inputs'!$B128="USD",'Financing inputs'!C128*Loc_USD,0)+IF('Financing inputs'!$B128="Local Currency",'Financing inputs'!C128,0)+IF('Financing inputs'!$B128="Euro",'Financing inputs'!C128*Loc_Euro,0)))</f>
        <v/>
      </c>
      <c r="D128" s="60" t="str">
        <f>IF('Financing inputs'!D128="","",(IF('Financing inputs'!$B128="USD",'Financing inputs'!D128*Loc_USD,0)+IF('Financing inputs'!$B128="Local Currency",'Financing inputs'!D128,0)+IF('Financing inputs'!$B128="Euro",'Financing inputs'!D128*Loc_Euro,0)))</f>
        <v/>
      </c>
      <c r="E128" s="60" t="str">
        <f>IF('Financing inputs'!E128="","",(IF('Financing inputs'!$B128="USD",'Financing inputs'!E128*Loc_USD,0)+IF('Financing inputs'!$B128="Local Currency",'Financing inputs'!E128,0)+IF('Financing inputs'!$B128="Euro",'Financing inputs'!E128*Loc_Euro,0)))</f>
        <v/>
      </c>
      <c r="F128" s="60" t="str">
        <f>IF('Financing inputs'!F128="","",(IF('Financing inputs'!$B128="USD",'Financing inputs'!F128*Loc_USD,0)+IF('Financing inputs'!$B128="Local Currency",'Financing inputs'!F128,0)+IF('Financing inputs'!$B128="Euro",'Financing inputs'!F128*Loc_Euro,0)))</f>
        <v/>
      </c>
      <c r="G128" s="60" t="str">
        <f>IF('Financing inputs'!G128="","",(IF('Financing inputs'!$B128="USD",'Financing inputs'!G128*Loc_USD,0)+IF('Financing inputs'!$B128="Local Currency",'Financing inputs'!G128,0)+IF('Financing inputs'!$B128="Euro",'Financing inputs'!G128*Loc_Euro,0)))</f>
        <v/>
      </c>
      <c r="H128" s="60" t="str">
        <f>IF('Financing inputs'!H128="","",(IF('Financing inputs'!$B128="USD",'Financing inputs'!H128*Loc_USD,0)+IF('Financing inputs'!$B128="Local Currency",'Financing inputs'!H128,0)+IF('Financing inputs'!$B128="Euro",'Financing inputs'!H128*Loc_Euro,0)))</f>
        <v/>
      </c>
      <c r="I128" s="60" t="str">
        <f>IF('Financing inputs'!I128="","",(IF('Financing inputs'!$B128="USD",'Financing inputs'!I128*Loc_USD,0)+IF('Financing inputs'!$B128="Local Currency",'Financing inputs'!I128,0)+IF('Financing inputs'!$B128="Euro",'Financing inputs'!I128*Loc_Euro,0)))</f>
        <v/>
      </c>
      <c r="J128" s="60" t="str">
        <f>IF('Financing inputs'!J128="","",(IF('Financing inputs'!$B128="USD",'Financing inputs'!J128*Loc_USD,0)+IF('Financing inputs'!$B128="Local Currency",'Financing inputs'!J128,0)+IF('Financing inputs'!$B128="Euro",'Financing inputs'!J128*Loc_Euro,0)))</f>
        <v/>
      </c>
      <c r="K128" s="60" t="str">
        <f>IF('Financing inputs'!K128="","",(IF('Financing inputs'!$B128="USD",'Financing inputs'!K128*Loc_USD,0)+IF('Financing inputs'!$B128="Local Currency",'Financing inputs'!K128,0)+IF('Financing inputs'!$B128="Euro",'Financing inputs'!K128*Loc_Euro,0)))</f>
        <v/>
      </c>
      <c r="L128" s="60" t="str">
        <f>IF('Financing inputs'!L128="","",(IF('Financing inputs'!$B128="USD",'Financing inputs'!L128*Loc_USD,0)+IF('Financing inputs'!$B128="Local Currency",'Financing inputs'!L128,0)+IF('Financing inputs'!$B128="Euro",'Financing inputs'!L128*Loc_Euro,0)))</f>
        <v/>
      </c>
      <c r="M128" s="60" t="str">
        <f>IF('Financing inputs'!M128="","",(IF('Financing inputs'!$B128="USD",'Financing inputs'!M128*Loc_USD,0)+IF('Financing inputs'!$B128="Local Currency",'Financing inputs'!M128,0)+IF('Financing inputs'!$B128="Euro",'Financing inputs'!M128*Loc_Euro,0)))</f>
        <v/>
      </c>
      <c r="N128" s="60" t="str">
        <f>IF('Financing inputs'!N128="","",(IF('Financing inputs'!$B128="USD",'Financing inputs'!N128*Loc_USD,0)+IF('Financing inputs'!$B128="Local Currency",'Financing inputs'!N128,0)+IF('Financing inputs'!$B128="Euro",'Financing inputs'!N128*Loc_Euro,0)))</f>
        <v/>
      </c>
      <c r="O128" s="60">
        <f t="shared" si="66"/>
        <v>0</v>
      </c>
      <c r="P128" s="120" t="str">
        <f t="shared" si="65"/>
        <v>Financing</v>
      </c>
      <c r="R128" s="69" t="e">
        <f t="shared" si="67"/>
        <v>#DIV/0!</v>
      </c>
    </row>
    <row r="129" spans="1:19" x14ac:dyDescent="0.25">
      <c r="A129" s="64" t="str">
        <f>'Financing inputs'!A129</f>
        <v>MSI funding allocated</v>
      </c>
      <c r="B129" s="63"/>
      <c r="C129" s="60" t="str">
        <f>IF('Financing inputs'!C129="","",(IF('Financing inputs'!$B129="USD",'Financing inputs'!C129*Loc_USD,0)+IF('Financing inputs'!$B129="Local Currency",'Financing inputs'!C129,0)+IF('Financing inputs'!$B129="Euro",'Financing inputs'!C129*Loc_Euro,0)))</f>
        <v/>
      </c>
      <c r="D129" s="60" t="str">
        <f>IF('Financing inputs'!D129="","",(IF('Financing inputs'!$B129="USD",'Financing inputs'!D129*Loc_USD,0)+IF('Financing inputs'!$B129="Local Currency",'Financing inputs'!D129,0)+IF('Financing inputs'!$B129="Euro",'Financing inputs'!D129*Loc_Euro,0)))</f>
        <v/>
      </c>
      <c r="E129" s="60" t="str">
        <f>IF('Financing inputs'!E129="","",(IF('Financing inputs'!$B129="USD",'Financing inputs'!E129*Loc_USD,0)+IF('Financing inputs'!$B129="Local Currency",'Financing inputs'!E129,0)+IF('Financing inputs'!$B129="Euro",'Financing inputs'!E129*Loc_Euro,0)))</f>
        <v/>
      </c>
      <c r="F129" s="60" t="str">
        <f>IF('Financing inputs'!F129="","",(IF('Financing inputs'!$B129="USD",'Financing inputs'!F129*Loc_USD,0)+IF('Financing inputs'!$B129="Local Currency",'Financing inputs'!F129,0)+IF('Financing inputs'!$B129="Euro",'Financing inputs'!F129*Loc_Euro,0)))</f>
        <v/>
      </c>
      <c r="G129" s="60" t="str">
        <f>IF('Financing inputs'!G129="","",(IF('Financing inputs'!$B129="USD",'Financing inputs'!G129*Loc_USD,0)+IF('Financing inputs'!$B129="Local Currency",'Financing inputs'!G129,0)+IF('Financing inputs'!$B129="Euro",'Financing inputs'!G129*Loc_Euro,0)))</f>
        <v/>
      </c>
      <c r="H129" s="60" t="str">
        <f>IF('Financing inputs'!H129="","",(IF('Financing inputs'!$B129="USD",'Financing inputs'!H129*Loc_USD,0)+IF('Financing inputs'!$B129="Local Currency",'Financing inputs'!H129,0)+IF('Financing inputs'!$B129="Euro",'Financing inputs'!H129*Loc_Euro,0)))</f>
        <v/>
      </c>
      <c r="I129" s="60" t="str">
        <f>IF('Financing inputs'!I129="","",(IF('Financing inputs'!$B129="USD",'Financing inputs'!I129*Loc_USD,0)+IF('Financing inputs'!$B129="Local Currency",'Financing inputs'!I129,0)+IF('Financing inputs'!$B129="Euro",'Financing inputs'!I129*Loc_Euro,0)))</f>
        <v/>
      </c>
      <c r="J129" s="60" t="str">
        <f>IF('Financing inputs'!J129="","",(IF('Financing inputs'!$B129="USD",'Financing inputs'!J129*Loc_USD,0)+IF('Financing inputs'!$B129="Local Currency",'Financing inputs'!J129,0)+IF('Financing inputs'!$B129="Euro",'Financing inputs'!J129*Loc_Euro,0)))</f>
        <v/>
      </c>
      <c r="K129" s="60" t="str">
        <f>IF('Financing inputs'!K129="","",(IF('Financing inputs'!$B129="USD",'Financing inputs'!K129*Loc_USD,0)+IF('Financing inputs'!$B129="Local Currency",'Financing inputs'!K129,0)+IF('Financing inputs'!$B129="Euro",'Financing inputs'!K129*Loc_Euro,0)))</f>
        <v/>
      </c>
      <c r="L129" s="60" t="str">
        <f>IF('Financing inputs'!L129="","",(IF('Financing inputs'!$B129="USD",'Financing inputs'!L129*Loc_USD,0)+IF('Financing inputs'!$B129="Local Currency",'Financing inputs'!L129,0)+IF('Financing inputs'!$B129="Euro",'Financing inputs'!L129*Loc_Euro,0)))</f>
        <v/>
      </c>
      <c r="M129" s="60" t="str">
        <f>IF('Financing inputs'!M129="","",(IF('Financing inputs'!$B129="USD",'Financing inputs'!M129*Loc_USD,0)+IF('Financing inputs'!$B129="Local Currency",'Financing inputs'!M129,0)+IF('Financing inputs'!$B129="Euro",'Financing inputs'!M129*Loc_Euro,0)))</f>
        <v/>
      </c>
      <c r="N129" s="60" t="str">
        <f>IF('Financing inputs'!N129="","",(IF('Financing inputs'!$B129="USD",'Financing inputs'!N129*Loc_USD,0)+IF('Financing inputs'!$B129="Local Currency",'Financing inputs'!N129,0)+IF('Financing inputs'!$B129="Euro",'Financing inputs'!N129*Loc_Euro,0)))</f>
        <v/>
      </c>
      <c r="O129" s="60">
        <f t="shared" si="66"/>
        <v>0</v>
      </c>
      <c r="P129" s="120" t="str">
        <f t="shared" si="65"/>
        <v>Financing</v>
      </c>
      <c r="R129" s="69" t="e">
        <f t="shared" si="67"/>
        <v>#DIV/0!</v>
      </c>
    </row>
    <row r="130" spans="1:19" x14ac:dyDescent="0.25">
      <c r="A130" s="64" t="str">
        <f>'Financing inputs'!A130</f>
        <v>Gates funding allocated</v>
      </c>
      <c r="B130" s="63"/>
      <c r="C130" s="60" t="str">
        <f>IF('Financing inputs'!C130="","",(IF('Financing inputs'!$B130="USD",'Financing inputs'!C130*Loc_USD,0)+IF('Financing inputs'!$B130="Local Currency",'Financing inputs'!C130,0)+IF('Financing inputs'!$B130="Euro",'Financing inputs'!C130*Loc_Euro,0)))</f>
        <v/>
      </c>
      <c r="D130" s="60" t="str">
        <f>IF('Financing inputs'!D130="","",(IF('Financing inputs'!$B130="USD",'Financing inputs'!D130*Loc_USD,0)+IF('Financing inputs'!$B130="Local Currency",'Financing inputs'!D130,0)+IF('Financing inputs'!$B130="Euro",'Financing inputs'!D130*Loc_Euro,0)))</f>
        <v/>
      </c>
      <c r="E130" s="60" t="str">
        <f>IF('Financing inputs'!E130="","",(IF('Financing inputs'!$B130="USD",'Financing inputs'!E130*Loc_USD,0)+IF('Financing inputs'!$B130="Local Currency",'Financing inputs'!E130,0)+IF('Financing inputs'!$B130="Euro",'Financing inputs'!E130*Loc_Euro,0)))</f>
        <v/>
      </c>
      <c r="F130" s="60" t="str">
        <f>IF('Financing inputs'!F130="","",(IF('Financing inputs'!$B130="USD",'Financing inputs'!F130*Loc_USD,0)+IF('Financing inputs'!$B130="Local Currency",'Financing inputs'!F130,0)+IF('Financing inputs'!$B130="Euro",'Financing inputs'!F130*Loc_Euro,0)))</f>
        <v/>
      </c>
      <c r="G130" s="60" t="str">
        <f>IF('Financing inputs'!G130="","",(IF('Financing inputs'!$B130="USD",'Financing inputs'!G130*Loc_USD,0)+IF('Financing inputs'!$B130="Local Currency",'Financing inputs'!G130,0)+IF('Financing inputs'!$B130="Euro",'Financing inputs'!G130*Loc_Euro,0)))</f>
        <v/>
      </c>
      <c r="H130" s="60" t="str">
        <f>IF('Financing inputs'!H130="","",(IF('Financing inputs'!$B130="USD",'Financing inputs'!H130*Loc_USD,0)+IF('Financing inputs'!$B130="Local Currency",'Financing inputs'!H130,0)+IF('Financing inputs'!$B130="Euro",'Financing inputs'!H130*Loc_Euro,0)))</f>
        <v/>
      </c>
      <c r="I130" s="60" t="str">
        <f>IF('Financing inputs'!I130="","",(IF('Financing inputs'!$B130="USD",'Financing inputs'!I130*Loc_USD,0)+IF('Financing inputs'!$B130="Local Currency",'Financing inputs'!I130,0)+IF('Financing inputs'!$B130="Euro",'Financing inputs'!I130*Loc_Euro,0)))</f>
        <v/>
      </c>
      <c r="J130" s="60" t="str">
        <f>IF('Financing inputs'!J130="","",(IF('Financing inputs'!$B130="USD",'Financing inputs'!J130*Loc_USD,0)+IF('Financing inputs'!$B130="Local Currency",'Financing inputs'!J130,0)+IF('Financing inputs'!$B130="Euro",'Financing inputs'!J130*Loc_Euro,0)))</f>
        <v/>
      </c>
      <c r="K130" s="60" t="str">
        <f>IF('Financing inputs'!K130="","",(IF('Financing inputs'!$B130="USD",'Financing inputs'!K130*Loc_USD,0)+IF('Financing inputs'!$B130="Local Currency",'Financing inputs'!K130,0)+IF('Financing inputs'!$B130="Euro",'Financing inputs'!K130*Loc_Euro,0)))</f>
        <v/>
      </c>
      <c r="L130" s="60" t="str">
        <f>IF('Financing inputs'!L130="","",(IF('Financing inputs'!$B130="USD",'Financing inputs'!L130*Loc_USD,0)+IF('Financing inputs'!$B130="Local Currency",'Financing inputs'!L130,0)+IF('Financing inputs'!$B130="Euro",'Financing inputs'!L130*Loc_Euro,0)))</f>
        <v/>
      </c>
      <c r="M130" s="60" t="str">
        <f>IF('Financing inputs'!M130="","",(IF('Financing inputs'!$B130="USD",'Financing inputs'!M130*Loc_USD,0)+IF('Financing inputs'!$B130="Local Currency",'Financing inputs'!M130,0)+IF('Financing inputs'!$B130="Euro",'Financing inputs'!M130*Loc_Euro,0)))</f>
        <v/>
      </c>
      <c r="N130" s="60" t="str">
        <f>IF('Financing inputs'!N130="","",(IF('Financing inputs'!$B130="USD",'Financing inputs'!N130*Loc_USD,0)+IF('Financing inputs'!$B130="Local Currency",'Financing inputs'!N130,0)+IF('Financing inputs'!$B130="Euro",'Financing inputs'!N130*Loc_Euro,0)))</f>
        <v/>
      </c>
      <c r="O130" s="60">
        <f t="shared" si="66"/>
        <v>0</v>
      </c>
      <c r="P130" s="120" t="str">
        <f t="shared" si="65"/>
        <v>Financing</v>
      </c>
      <c r="R130" s="69" t="e">
        <f t="shared" si="67"/>
        <v>#DIV/0!</v>
      </c>
    </row>
    <row r="131" spans="1:19" x14ac:dyDescent="0.25">
      <c r="A131" s="64" t="str">
        <f>'Financing inputs'!A131</f>
        <v>Packard funding allocated</v>
      </c>
      <c r="B131" s="63"/>
      <c r="C131" s="60" t="str">
        <f>IF('Financing inputs'!C131="","",(IF('Financing inputs'!$B131="USD",'Financing inputs'!C131*Loc_USD,0)+IF('Financing inputs'!$B131="Local Currency",'Financing inputs'!C131,0)+IF('Financing inputs'!$B131="Euro",'Financing inputs'!C131*Loc_Euro,0)))</f>
        <v/>
      </c>
      <c r="D131" s="60" t="str">
        <f>IF('Financing inputs'!D131="","",(IF('Financing inputs'!$B131="USD",'Financing inputs'!D131*Loc_USD,0)+IF('Financing inputs'!$B131="Local Currency",'Financing inputs'!D131,0)+IF('Financing inputs'!$B131="Euro",'Financing inputs'!D131*Loc_Euro,0)))</f>
        <v/>
      </c>
      <c r="E131" s="60" t="str">
        <f>IF('Financing inputs'!E131="","",(IF('Financing inputs'!$B131="USD",'Financing inputs'!E131*Loc_USD,0)+IF('Financing inputs'!$B131="Local Currency",'Financing inputs'!E131,0)+IF('Financing inputs'!$B131="Euro",'Financing inputs'!E131*Loc_Euro,0)))</f>
        <v/>
      </c>
      <c r="F131" s="60" t="str">
        <f>IF('Financing inputs'!F131="","",(IF('Financing inputs'!$B131="USD",'Financing inputs'!F131*Loc_USD,0)+IF('Financing inputs'!$B131="Local Currency",'Financing inputs'!F131,0)+IF('Financing inputs'!$B131="Euro",'Financing inputs'!F131*Loc_Euro,0)))</f>
        <v/>
      </c>
      <c r="G131" s="60" t="str">
        <f>IF('Financing inputs'!G131="","",(IF('Financing inputs'!$B131="USD",'Financing inputs'!G131*Loc_USD,0)+IF('Financing inputs'!$B131="Local Currency",'Financing inputs'!G131,0)+IF('Financing inputs'!$B131="Euro",'Financing inputs'!G131*Loc_Euro,0)))</f>
        <v/>
      </c>
      <c r="H131" s="60" t="str">
        <f>IF('Financing inputs'!H131="","",(IF('Financing inputs'!$B131="USD",'Financing inputs'!H131*Loc_USD,0)+IF('Financing inputs'!$B131="Local Currency",'Financing inputs'!H131,0)+IF('Financing inputs'!$B131="Euro",'Financing inputs'!H131*Loc_Euro,0)))</f>
        <v/>
      </c>
      <c r="I131" s="60" t="str">
        <f>IF('Financing inputs'!I131="","",(IF('Financing inputs'!$B131="USD",'Financing inputs'!I131*Loc_USD,0)+IF('Financing inputs'!$B131="Local Currency",'Financing inputs'!I131,0)+IF('Financing inputs'!$B131="Euro",'Financing inputs'!I131*Loc_Euro,0)))</f>
        <v/>
      </c>
      <c r="J131" s="60" t="str">
        <f>IF('Financing inputs'!J131="","",(IF('Financing inputs'!$B131="USD",'Financing inputs'!J131*Loc_USD,0)+IF('Financing inputs'!$B131="Local Currency",'Financing inputs'!J131,0)+IF('Financing inputs'!$B131="Euro",'Financing inputs'!J131*Loc_Euro,0)))</f>
        <v/>
      </c>
      <c r="K131" s="60" t="str">
        <f>IF('Financing inputs'!K131="","",(IF('Financing inputs'!$B131="USD",'Financing inputs'!K131*Loc_USD,0)+IF('Financing inputs'!$B131="Local Currency",'Financing inputs'!K131,0)+IF('Financing inputs'!$B131="Euro",'Financing inputs'!K131*Loc_Euro,0)))</f>
        <v/>
      </c>
      <c r="L131" s="60" t="str">
        <f>IF('Financing inputs'!L131="","",(IF('Financing inputs'!$B131="USD",'Financing inputs'!L131*Loc_USD,0)+IF('Financing inputs'!$B131="Local Currency",'Financing inputs'!L131,0)+IF('Financing inputs'!$B131="Euro",'Financing inputs'!L131*Loc_Euro,0)))</f>
        <v/>
      </c>
      <c r="M131" s="60" t="str">
        <f>IF('Financing inputs'!M131="","",(IF('Financing inputs'!$B131="USD",'Financing inputs'!M131*Loc_USD,0)+IF('Financing inputs'!$B131="Local Currency",'Financing inputs'!M131,0)+IF('Financing inputs'!$B131="Euro",'Financing inputs'!M131*Loc_Euro,0)))</f>
        <v/>
      </c>
      <c r="N131" s="60" t="str">
        <f>IF('Financing inputs'!N131="","",(IF('Financing inputs'!$B131="USD",'Financing inputs'!N131*Loc_USD,0)+IF('Financing inputs'!$B131="Local Currency",'Financing inputs'!N131,0)+IF('Financing inputs'!$B131="Euro",'Financing inputs'!N131*Loc_Euro,0)))</f>
        <v/>
      </c>
      <c r="O131" s="60">
        <f t="shared" si="66"/>
        <v>0</v>
      </c>
      <c r="P131" s="120" t="str">
        <f t="shared" si="65"/>
        <v>Financing</v>
      </c>
      <c r="R131" s="69" t="e">
        <f t="shared" si="67"/>
        <v>#DIV/0!</v>
      </c>
    </row>
    <row r="132" spans="1:19" x14ac:dyDescent="0.25">
      <c r="A132" s="64" t="str">
        <f>'Financing inputs'!A132</f>
        <v>PAA</v>
      </c>
      <c r="B132" s="63"/>
      <c r="C132" s="60" t="str">
        <f>IF('Financing inputs'!C132="","",(IF('Financing inputs'!$B132="USD",'Financing inputs'!C132*Loc_USD,0)+IF('Financing inputs'!$B132="Local Currency",'Financing inputs'!C132,0)+IF('Financing inputs'!$B132="Euro",'Financing inputs'!C132*Loc_Euro,0)))</f>
        <v/>
      </c>
      <c r="D132" s="60" t="str">
        <f>IF('Financing inputs'!D132="","",(IF('Financing inputs'!$B132="USD",'Financing inputs'!D132*Loc_USD,0)+IF('Financing inputs'!$B132="Local Currency",'Financing inputs'!D132,0)+IF('Financing inputs'!$B132="Euro",'Financing inputs'!D132*Loc_Euro,0)))</f>
        <v/>
      </c>
      <c r="E132" s="60" t="str">
        <f>IF('Financing inputs'!E132="","",(IF('Financing inputs'!$B132="USD",'Financing inputs'!E132*Loc_USD,0)+IF('Financing inputs'!$B132="Local Currency",'Financing inputs'!E132,0)+IF('Financing inputs'!$B132="Euro",'Financing inputs'!E132*Loc_Euro,0)))</f>
        <v/>
      </c>
      <c r="F132" s="60" t="str">
        <f>IF('Financing inputs'!F132="","",(IF('Financing inputs'!$B132="USD",'Financing inputs'!F132*Loc_USD,0)+IF('Financing inputs'!$B132="Local Currency",'Financing inputs'!F132,0)+IF('Financing inputs'!$B132="Euro",'Financing inputs'!F132*Loc_Euro,0)))</f>
        <v/>
      </c>
      <c r="G132" s="60" t="str">
        <f>IF('Financing inputs'!G132="","",(IF('Financing inputs'!$B132="USD",'Financing inputs'!G132*Loc_USD,0)+IF('Financing inputs'!$B132="Local Currency",'Financing inputs'!G132,0)+IF('Financing inputs'!$B132="Euro",'Financing inputs'!G132*Loc_Euro,0)))</f>
        <v/>
      </c>
      <c r="H132" s="60" t="str">
        <f>IF('Financing inputs'!H132="","",(IF('Financing inputs'!$B132="USD",'Financing inputs'!H132*Loc_USD,0)+IF('Financing inputs'!$B132="Local Currency",'Financing inputs'!H132,0)+IF('Financing inputs'!$B132="Euro",'Financing inputs'!H132*Loc_Euro,0)))</f>
        <v/>
      </c>
      <c r="I132" s="60" t="str">
        <f>IF('Financing inputs'!I132="","",(IF('Financing inputs'!$B132="USD",'Financing inputs'!I132*Loc_USD,0)+IF('Financing inputs'!$B132="Local Currency",'Financing inputs'!I132,0)+IF('Financing inputs'!$B132="Euro",'Financing inputs'!I132*Loc_Euro,0)))</f>
        <v/>
      </c>
      <c r="J132" s="60" t="str">
        <f>IF('Financing inputs'!J132="","",(IF('Financing inputs'!$B132="USD",'Financing inputs'!J132*Loc_USD,0)+IF('Financing inputs'!$B132="Local Currency",'Financing inputs'!J132,0)+IF('Financing inputs'!$B132="Euro",'Financing inputs'!J132*Loc_Euro,0)))</f>
        <v/>
      </c>
      <c r="K132" s="60" t="str">
        <f>IF('Financing inputs'!K132="","",(IF('Financing inputs'!$B132="USD",'Financing inputs'!K132*Loc_USD,0)+IF('Financing inputs'!$B132="Local Currency",'Financing inputs'!K132,0)+IF('Financing inputs'!$B132="Euro",'Financing inputs'!K132*Loc_Euro,0)))</f>
        <v/>
      </c>
      <c r="L132" s="60" t="str">
        <f>IF('Financing inputs'!L132="","",(IF('Financing inputs'!$B132="USD",'Financing inputs'!L132*Loc_USD,0)+IF('Financing inputs'!$B132="Local Currency",'Financing inputs'!L132,0)+IF('Financing inputs'!$B132="Euro",'Financing inputs'!L132*Loc_Euro,0)))</f>
        <v/>
      </c>
      <c r="M132" s="60" t="str">
        <f>IF('Financing inputs'!M132="","",(IF('Financing inputs'!$B132="USD",'Financing inputs'!M132*Loc_USD,0)+IF('Financing inputs'!$B132="Local Currency",'Financing inputs'!M132,0)+IF('Financing inputs'!$B132="Euro",'Financing inputs'!M132*Loc_Euro,0)))</f>
        <v/>
      </c>
      <c r="N132" s="60" t="str">
        <f>IF('Financing inputs'!N132="","",(IF('Financing inputs'!$B132="USD",'Financing inputs'!N132*Loc_USD,0)+IF('Financing inputs'!$B132="Local Currency",'Financing inputs'!N132,0)+IF('Financing inputs'!$B132="Euro",'Financing inputs'!N132*Loc_Euro,0)))</f>
        <v/>
      </c>
      <c r="O132" s="60">
        <f t="shared" si="66"/>
        <v>0</v>
      </c>
      <c r="P132" s="120" t="str">
        <f t="shared" si="65"/>
        <v>Financing</v>
      </c>
      <c r="R132" s="69" t="e">
        <f t="shared" si="67"/>
        <v>#DIV/0!</v>
      </c>
    </row>
    <row r="133" spans="1:19" x14ac:dyDescent="0.25">
      <c r="A133" s="64" t="str">
        <f>'Financing inputs'!A133</f>
        <v>Other</v>
      </c>
      <c r="B133" s="63"/>
      <c r="C133" s="60" t="str">
        <f>IF('Financing inputs'!C133="","",(IF('Financing inputs'!$B133="USD",'Financing inputs'!C133*Loc_USD,0)+IF('Financing inputs'!$B133="Local Currency",'Financing inputs'!C133,0)+IF('Financing inputs'!$B133="Euro",'Financing inputs'!C133*Loc_Euro,0)))</f>
        <v/>
      </c>
      <c r="D133" s="60" t="str">
        <f>IF('Financing inputs'!D133="","",(IF('Financing inputs'!$B133="USD",'Financing inputs'!D133*Loc_USD,0)+IF('Financing inputs'!$B133="Local Currency",'Financing inputs'!D133,0)+IF('Financing inputs'!$B133="Euro",'Financing inputs'!D133*Loc_Euro,0)))</f>
        <v/>
      </c>
      <c r="E133" s="60" t="str">
        <f>IF('Financing inputs'!E133="","",(IF('Financing inputs'!$B133="USD",'Financing inputs'!E133*Loc_USD,0)+IF('Financing inputs'!$B133="Local Currency",'Financing inputs'!E133,0)+IF('Financing inputs'!$B133="Euro",'Financing inputs'!E133*Loc_Euro,0)))</f>
        <v/>
      </c>
      <c r="F133" s="60" t="str">
        <f>IF('Financing inputs'!F133="","",(IF('Financing inputs'!$B133="USD",'Financing inputs'!F133*Loc_USD,0)+IF('Financing inputs'!$B133="Local Currency",'Financing inputs'!F133,0)+IF('Financing inputs'!$B133="Euro",'Financing inputs'!F133*Loc_Euro,0)))</f>
        <v/>
      </c>
      <c r="G133" s="60" t="str">
        <f>IF('Financing inputs'!G133="","",(IF('Financing inputs'!$B133="USD",'Financing inputs'!G133*Loc_USD,0)+IF('Financing inputs'!$B133="Local Currency",'Financing inputs'!G133,0)+IF('Financing inputs'!$B133="Euro",'Financing inputs'!G133*Loc_Euro,0)))</f>
        <v/>
      </c>
      <c r="H133" s="60" t="str">
        <f>IF('Financing inputs'!H133="","",(IF('Financing inputs'!$B133="USD",'Financing inputs'!H133*Loc_USD,0)+IF('Financing inputs'!$B133="Local Currency",'Financing inputs'!H133,0)+IF('Financing inputs'!$B133="Euro",'Financing inputs'!H133*Loc_Euro,0)))</f>
        <v/>
      </c>
      <c r="I133" s="60" t="str">
        <f>IF('Financing inputs'!I133="","",(IF('Financing inputs'!$B133="USD",'Financing inputs'!I133*Loc_USD,0)+IF('Financing inputs'!$B133="Local Currency",'Financing inputs'!I133,0)+IF('Financing inputs'!$B133="Euro",'Financing inputs'!I133*Loc_Euro,0)))</f>
        <v/>
      </c>
      <c r="J133" s="60" t="str">
        <f>IF('Financing inputs'!J133="","",(IF('Financing inputs'!$B133="USD",'Financing inputs'!J133*Loc_USD,0)+IF('Financing inputs'!$B133="Local Currency",'Financing inputs'!J133,0)+IF('Financing inputs'!$B133="Euro",'Financing inputs'!J133*Loc_Euro,0)))</f>
        <v/>
      </c>
      <c r="K133" s="60" t="str">
        <f>IF('Financing inputs'!K133="","",(IF('Financing inputs'!$B133="USD",'Financing inputs'!K133*Loc_USD,0)+IF('Financing inputs'!$B133="Local Currency",'Financing inputs'!K133,0)+IF('Financing inputs'!$B133="Euro",'Financing inputs'!K133*Loc_Euro,0)))</f>
        <v/>
      </c>
      <c r="L133" s="60" t="str">
        <f>IF('Financing inputs'!L133="","",(IF('Financing inputs'!$B133="USD",'Financing inputs'!L133*Loc_USD,0)+IF('Financing inputs'!$B133="Local Currency",'Financing inputs'!L133,0)+IF('Financing inputs'!$B133="Euro",'Financing inputs'!L133*Loc_Euro,0)))</f>
        <v/>
      </c>
      <c r="M133" s="60" t="str">
        <f>IF('Financing inputs'!M133="","",(IF('Financing inputs'!$B133="USD",'Financing inputs'!M133*Loc_USD,0)+IF('Financing inputs'!$B133="Local Currency",'Financing inputs'!M133,0)+IF('Financing inputs'!$B133="Euro",'Financing inputs'!M133*Loc_Euro,0)))</f>
        <v/>
      </c>
      <c r="N133" s="60" t="str">
        <f>IF('Financing inputs'!N133="","",(IF('Financing inputs'!$B133="USD",'Financing inputs'!N133*Loc_USD,0)+IF('Financing inputs'!$B133="Local Currency",'Financing inputs'!N133,0)+IF('Financing inputs'!$B133="Euro",'Financing inputs'!N133*Loc_Euro,0)))</f>
        <v/>
      </c>
      <c r="O133" s="60">
        <f t="shared" si="66"/>
        <v>0</v>
      </c>
      <c r="P133" s="120" t="str">
        <f t="shared" si="65"/>
        <v>Financing</v>
      </c>
      <c r="R133" s="69" t="e">
        <f t="shared" si="67"/>
        <v>#DIV/0!</v>
      </c>
    </row>
    <row r="134" spans="1:19" x14ac:dyDescent="0.25">
      <c r="A134" s="64" t="str">
        <f>'Financing inputs'!A134</f>
        <v>Other</v>
      </c>
      <c r="B134" s="63"/>
      <c r="C134" s="60" t="str">
        <f>IF('Financing inputs'!C134="","",(IF('Financing inputs'!$B134="USD",'Financing inputs'!C134*Loc_USD,0)+IF('Financing inputs'!$B134="Local Currency",'Financing inputs'!C134,0)+IF('Financing inputs'!$B134="Euro",'Financing inputs'!C134*Loc_Euro,0)))</f>
        <v/>
      </c>
      <c r="D134" s="60" t="str">
        <f>IF('Financing inputs'!D134="","",(IF('Financing inputs'!$B134="USD",'Financing inputs'!D134*Loc_USD,0)+IF('Financing inputs'!$B134="Local Currency",'Financing inputs'!D134,0)+IF('Financing inputs'!$B134="Euro",'Financing inputs'!D134*Loc_Euro,0)))</f>
        <v/>
      </c>
      <c r="E134" s="60" t="str">
        <f>IF('Financing inputs'!E134="","",(IF('Financing inputs'!$B134="USD",'Financing inputs'!E134*Loc_USD,0)+IF('Financing inputs'!$B134="Local Currency",'Financing inputs'!E134,0)+IF('Financing inputs'!$B134="Euro",'Financing inputs'!E134*Loc_Euro,0)))</f>
        <v/>
      </c>
      <c r="F134" s="60" t="str">
        <f>IF('Financing inputs'!F134="","",(IF('Financing inputs'!$B134="USD",'Financing inputs'!F134*Loc_USD,0)+IF('Financing inputs'!$B134="Local Currency",'Financing inputs'!F134,0)+IF('Financing inputs'!$B134="Euro",'Financing inputs'!F134*Loc_Euro,0)))</f>
        <v/>
      </c>
      <c r="G134" s="60" t="str">
        <f>IF('Financing inputs'!G134="","",(IF('Financing inputs'!$B134="USD",'Financing inputs'!G134*Loc_USD,0)+IF('Financing inputs'!$B134="Local Currency",'Financing inputs'!G134,0)+IF('Financing inputs'!$B134="Euro",'Financing inputs'!G134*Loc_Euro,0)))</f>
        <v/>
      </c>
      <c r="H134" s="60" t="str">
        <f>IF('Financing inputs'!H134="","",(IF('Financing inputs'!$B134="USD",'Financing inputs'!H134*Loc_USD,0)+IF('Financing inputs'!$B134="Local Currency",'Financing inputs'!H134,0)+IF('Financing inputs'!$B134="Euro",'Financing inputs'!H134*Loc_Euro,0)))</f>
        <v/>
      </c>
      <c r="I134" s="60" t="str">
        <f>IF('Financing inputs'!I134="","",(IF('Financing inputs'!$B134="USD",'Financing inputs'!I134*Loc_USD,0)+IF('Financing inputs'!$B134="Local Currency",'Financing inputs'!I134,0)+IF('Financing inputs'!$B134="Euro",'Financing inputs'!I134*Loc_Euro,0)))</f>
        <v/>
      </c>
      <c r="J134" s="60" t="str">
        <f>IF('Financing inputs'!J134="","",(IF('Financing inputs'!$B134="USD",'Financing inputs'!J134*Loc_USD,0)+IF('Financing inputs'!$B134="Local Currency",'Financing inputs'!J134,0)+IF('Financing inputs'!$B134="Euro",'Financing inputs'!J134*Loc_Euro,0)))</f>
        <v/>
      </c>
      <c r="K134" s="60" t="str">
        <f>IF('Financing inputs'!K134="","",(IF('Financing inputs'!$B134="USD",'Financing inputs'!K134*Loc_USD,0)+IF('Financing inputs'!$B134="Local Currency",'Financing inputs'!K134,0)+IF('Financing inputs'!$B134="Euro",'Financing inputs'!K134*Loc_Euro,0)))</f>
        <v/>
      </c>
      <c r="L134" s="60" t="str">
        <f>IF('Financing inputs'!L134="","",(IF('Financing inputs'!$B134="USD",'Financing inputs'!L134*Loc_USD,0)+IF('Financing inputs'!$B134="Local Currency",'Financing inputs'!L134,0)+IF('Financing inputs'!$B134="Euro",'Financing inputs'!L134*Loc_Euro,0)))</f>
        <v/>
      </c>
      <c r="M134" s="60" t="str">
        <f>IF('Financing inputs'!M134="","",(IF('Financing inputs'!$B134="USD",'Financing inputs'!M134*Loc_USD,0)+IF('Financing inputs'!$B134="Local Currency",'Financing inputs'!M134,0)+IF('Financing inputs'!$B134="Euro",'Financing inputs'!M134*Loc_Euro,0)))</f>
        <v/>
      </c>
      <c r="N134" s="60" t="str">
        <f>IF('Financing inputs'!N134="","",(IF('Financing inputs'!$B134="USD",'Financing inputs'!N134*Loc_USD,0)+IF('Financing inputs'!$B134="Local Currency",'Financing inputs'!N134,0)+IF('Financing inputs'!$B134="Euro",'Financing inputs'!N134*Loc_Euro,0)))</f>
        <v/>
      </c>
      <c r="O134" s="60">
        <f t="shared" si="66"/>
        <v>0</v>
      </c>
      <c r="P134" s="120" t="str">
        <f t="shared" si="65"/>
        <v>Financing</v>
      </c>
      <c r="R134" s="69" t="e">
        <f t="shared" si="67"/>
        <v>#DIV/0!</v>
      </c>
    </row>
    <row r="135" spans="1:19" x14ac:dyDescent="0.25">
      <c r="A135" s="64" t="str">
        <f>'Financing inputs'!A135</f>
        <v>Other</v>
      </c>
      <c r="B135" s="63"/>
      <c r="C135" s="60" t="str">
        <f>IF('Financing inputs'!C135="","",(IF('Financing inputs'!$B135="USD",'Financing inputs'!C135*Loc_USD,0)+IF('Financing inputs'!$B135="Local Currency",'Financing inputs'!C135,0)+IF('Financing inputs'!$B135="Euro",'Financing inputs'!C135*Loc_Euro,0)))</f>
        <v/>
      </c>
      <c r="D135" s="60" t="str">
        <f>IF('Financing inputs'!D135="","",(IF('Financing inputs'!$B135="USD",'Financing inputs'!D135*Loc_USD,0)+IF('Financing inputs'!$B135="Local Currency",'Financing inputs'!D135,0)+IF('Financing inputs'!$B135="Euro",'Financing inputs'!D135*Loc_Euro,0)))</f>
        <v/>
      </c>
      <c r="E135" s="60" t="str">
        <f>IF('Financing inputs'!E135="","",(IF('Financing inputs'!$B135="USD",'Financing inputs'!E135*Loc_USD,0)+IF('Financing inputs'!$B135="Local Currency",'Financing inputs'!E135,0)+IF('Financing inputs'!$B135="Euro",'Financing inputs'!E135*Loc_Euro,0)))</f>
        <v/>
      </c>
      <c r="F135" s="60" t="str">
        <f>IF('Financing inputs'!F135="","",(IF('Financing inputs'!$B135="USD",'Financing inputs'!F135*Loc_USD,0)+IF('Financing inputs'!$B135="Local Currency",'Financing inputs'!F135,0)+IF('Financing inputs'!$B135="Euro",'Financing inputs'!F135*Loc_Euro,0)))</f>
        <v/>
      </c>
      <c r="G135" s="60" t="str">
        <f>IF('Financing inputs'!G135="","",(IF('Financing inputs'!$B135="USD",'Financing inputs'!G135*Loc_USD,0)+IF('Financing inputs'!$B135="Local Currency",'Financing inputs'!G135,0)+IF('Financing inputs'!$B135="Euro",'Financing inputs'!G135*Loc_Euro,0)))</f>
        <v/>
      </c>
      <c r="H135" s="60" t="str">
        <f>IF('Financing inputs'!H135="","",(IF('Financing inputs'!$B135="USD",'Financing inputs'!H135*Loc_USD,0)+IF('Financing inputs'!$B135="Local Currency",'Financing inputs'!H135,0)+IF('Financing inputs'!$B135="Euro",'Financing inputs'!H135*Loc_Euro,0)))</f>
        <v/>
      </c>
      <c r="I135" s="60" t="str">
        <f>IF('Financing inputs'!I135="","",(IF('Financing inputs'!$B135="USD",'Financing inputs'!I135*Loc_USD,0)+IF('Financing inputs'!$B135="Local Currency",'Financing inputs'!I135,0)+IF('Financing inputs'!$B135="Euro",'Financing inputs'!I135*Loc_Euro,0)))</f>
        <v/>
      </c>
      <c r="J135" s="60" t="str">
        <f>IF('Financing inputs'!J135="","",(IF('Financing inputs'!$B135="USD",'Financing inputs'!J135*Loc_USD,0)+IF('Financing inputs'!$B135="Local Currency",'Financing inputs'!J135,0)+IF('Financing inputs'!$B135="Euro",'Financing inputs'!J135*Loc_Euro,0)))</f>
        <v/>
      </c>
      <c r="K135" s="60" t="str">
        <f>IF('Financing inputs'!K135="","",(IF('Financing inputs'!$B135="USD",'Financing inputs'!K135*Loc_USD,0)+IF('Financing inputs'!$B135="Local Currency",'Financing inputs'!K135,0)+IF('Financing inputs'!$B135="Euro",'Financing inputs'!K135*Loc_Euro,0)))</f>
        <v/>
      </c>
      <c r="L135" s="60" t="str">
        <f>IF('Financing inputs'!L135="","",(IF('Financing inputs'!$B135="USD",'Financing inputs'!L135*Loc_USD,0)+IF('Financing inputs'!$B135="Local Currency",'Financing inputs'!L135,0)+IF('Financing inputs'!$B135="Euro",'Financing inputs'!L135*Loc_Euro,0)))</f>
        <v/>
      </c>
      <c r="M135" s="60" t="str">
        <f>IF('Financing inputs'!M135="","",(IF('Financing inputs'!$B135="USD",'Financing inputs'!M135*Loc_USD,0)+IF('Financing inputs'!$B135="Local Currency",'Financing inputs'!M135,0)+IF('Financing inputs'!$B135="Euro",'Financing inputs'!M135*Loc_Euro,0)))</f>
        <v/>
      </c>
      <c r="N135" s="60" t="str">
        <f>IF('Financing inputs'!N135="","",(IF('Financing inputs'!$B135="USD",'Financing inputs'!N135*Loc_USD,0)+IF('Financing inputs'!$B135="Local Currency",'Financing inputs'!N135,0)+IF('Financing inputs'!$B135="Euro",'Financing inputs'!N135*Loc_Euro,0)))</f>
        <v/>
      </c>
      <c r="O135" s="60">
        <f t="shared" si="66"/>
        <v>0</v>
      </c>
      <c r="P135" s="120" t="str">
        <f t="shared" si="65"/>
        <v>Financing</v>
      </c>
      <c r="R135" s="69" t="e">
        <f t="shared" si="67"/>
        <v>#DIV/0!</v>
      </c>
    </row>
    <row r="136" spans="1:19" x14ac:dyDescent="0.25">
      <c r="A136" s="64" t="str">
        <f>'Financing inputs'!A136</f>
        <v>Other</v>
      </c>
      <c r="B136" s="63"/>
      <c r="C136" s="60" t="str">
        <f>IF('Financing inputs'!C136="","",(IF('Financing inputs'!$B136="USD",'Financing inputs'!C136*Loc_USD,0)+IF('Financing inputs'!$B136="Local Currency",'Financing inputs'!C136,0)+IF('Financing inputs'!$B136="Euro",'Financing inputs'!C136*Loc_Euro,0)))</f>
        <v/>
      </c>
      <c r="D136" s="60" t="str">
        <f>IF('Financing inputs'!D136="","",(IF('Financing inputs'!$B136="USD",'Financing inputs'!D136*Loc_USD,0)+IF('Financing inputs'!$B136="Local Currency",'Financing inputs'!D136,0)+IF('Financing inputs'!$B136="Euro",'Financing inputs'!D136*Loc_Euro,0)))</f>
        <v/>
      </c>
      <c r="E136" s="60" t="str">
        <f>IF('Financing inputs'!E136="","",(IF('Financing inputs'!$B136="USD",'Financing inputs'!E136*Loc_USD,0)+IF('Financing inputs'!$B136="Local Currency",'Financing inputs'!E136,0)+IF('Financing inputs'!$B136="Euro",'Financing inputs'!E136*Loc_Euro,0)))</f>
        <v/>
      </c>
      <c r="F136" s="60" t="str">
        <f>IF('Financing inputs'!F136="","",(IF('Financing inputs'!$B136="USD",'Financing inputs'!F136*Loc_USD,0)+IF('Financing inputs'!$B136="Local Currency",'Financing inputs'!F136,0)+IF('Financing inputs'!$B136="Euro",'Financing inputs'!F136*Loc_Euro,0)))</f>
        <v/>
      </c>
      <c r="G136" s="60" t="str">
        <f>IF('Financing inputs'!G136="","",(IF('Financing inputs'!$B136="USD",'Financing inputs'!G136*Loc_USD,0)+IF('Financing inputs'!$B136="Local Currency",'Financing inputs'!G136,0)+IF('Financing inputs'!$B136="Euro",'Financing inputs'!G136*Loc_Euro,0)))</f>
        <v/>
      </c>
      <c r="H136" s="60" t="str">
        <f>IF('Financing inputs'!H136="","",(IF('Financing inputs'!$B136="USD",'Financing inputs'!H136*Loc_USD,0)+IF('Financing inputs'!$B136="Local Currency",'Financing inputs'!H136,0)+IF('Financing inputs'!$B136="Euro",'Financing inputs'!H136*Loc_Euro,0)))</f>
        <v/>
      </c>
      <c r="I136" s="60" t="str">
        <f>IF('Financing inputs'!I136="","",(IF('Financing inputs'!$B136="USD",'Financing inputs'!I136*Loc_USD,0)+IF('Financing inputs'!$B136="Local Currency",'Financing inputs'!I136,0)+IF('Financing inputs'!$B136="Euro",'Financing inputs'!I136*Loc_Euro,0)))</f>
        <v/>
      </c>
      <c r="J136" s="60" t="str">
        <f>IF('Financing inputs'!J136="","",(IF('Financing inputs'!$B136="USD",'Financing inputs'!J136*Loc_USD,0)+IF('Financing inputs'!$B136="Local Currency",'Financing inputs'!J136,0)+IF('Financing inputs'!$B136="Euro",'Financing inputs'!J136*Loc_Euro,0)))</f>
        <v/>
      </c>
      <c r="K136" s="60" t="str">
        <f>IF('Financing inputs'!K136="","",(IF('Financing inputs'!$B136="USD",'Financing inputs'!K136*Loc_USD,0)+IF('Financing inputs'!$B136="Local Currency",'Financing inputs'!K136,0)+IF('Financing inputs'!$B136="Euro",'Financing inputs'!K136*Loc_Euro,0)))</f>
        <v/>
      </c>
      <c r="L136" s="60" t="str">
        <f>IF('Financing inputs'!L136="","",(IF('Financing inputs'!$B136="USD",'Financing inputs'!L136*Loc_USD,0)+IF('Financing inputs'!$B136="Local Currency",'Financing inputs'!L136,0)+IF('Financing inputs'!$B136="Euro",'Financing inputs'!L136*Loc_Euro,0)))</f>
        <v/>
      </c>
      <c r="M136" s="60" t="str">
        <f>IF('Financing inputs'!M136="","",(IF('Financing inputs'!$B136="USD",'Financing inputs'!M136*Loc_USD,0)+IF('Financing inputs'!$B136="Local Currency",'Financing inputs'!M136,0)+IF('Financing inputs'!$B136="Euro",'Financing inputs'!M136*Loc_Euro,0)))</f>
        <v/>
      </c>
      <c r="N136" s="60" t="str">
        <f>IF('Financing inputs'!N136="","",(IF('Financing inputs'!$B136="USD",'Financing inputs'!N136*Loc_USD,0)+IF('Financing inputs'!$B136="Local Currency",'Financing inputs'!N136,0)+IF('Financing inputs'!$B136="Euro",'Financing inputs'!N136*Loc_Euro,0)))</f>
        <v/>
      </c>
      <c r="O136" s="60">
        <f t="shared" si="66"/>
        <v>0</v>
      </c>
      <c r="P136" s="120" t="str">
        <f t="shared" si="65"/>
        <v>Financing</v>
      </c>
      <c r="R136" s="69" t="e">
        <f t="shared" si="67"/>
        <v>#DIV/0!</v>
      </c>
    </row>
    <row r="137" spans="1:19" x14ac:dyDescent="0.25">
      <c r="A137" s="64" t="str">
        <f>'Financing inputs'!A137</f>
        <v>Other</v>
      </c>
      <c r="B137" s="63"/>
      <c r="C137" s="60" t="str">
        <f>IF('Financing inputs'!C137="","",(IF('Financing inputs'!$B137="USD",'Financing inputs'!C137*Loc_USD,0)+IF('Financing inputs'!$B137="Local Currency",'Financing inputs'!C137,0)+IF('Financing inputs'!$B137="Euro",'Financing inputs'!C137*Loc_Euro,0)))</f>
        <v/>
      </c>
      <c r="D137" s="60" t="str">
        <f>IF('Financing inputs'!D137="","",(IF('Financing inputs'!$B137="USD",'Financing inputs'!D137*Loc_USD,0)+IF('Financing inputs'!$B137="Local Currency",'Financing inputs'!D137,0)+IF('Financing inputs'!$B137="Euro",'Financing inputs'!D137*Loc_Euro,0)))</f>
        <v/>
      </c>
      <c r="E137" s="60" t="str">
        <f>IF('Financing inputs'!E137="","",(IF('Financing inputs'!$B137="USD",'Financing inputs'!E137*Loc_USD,0)+IF('Financing inputs'!$B137="Local Currency",'Financing inputs'!E137,0)+IF('Financing inputs'!$B137="Euro",'Financing inputs'!E137*Loc_Euro,0)))</f>
        <v/>
      </c>
      <c r="F137" s="60" t="str">
        <f>IF('Financing inputs'!F137="","",(IF('Financing inputs'!$B137="USD",'Financing inputs'!F137*Loc_USD,0)+IF('Financing inputs'!$B137="Local Currency",'Financing inputs'!F137,0)+IF('Financing inputs'!$B137="Euro",'Financing inputs'!F137*Loc_Euro,0)))</f>
        <v/>
      </c>
      <c r="G137" s="60" t="str">
        <f>IF('Financing inputs'!G137="","",(IF('Financing inputs'!$B137="USD",'Financing inputs'!G137*Loc_USD,0)+IF('Financing inputs'!$B137="Local Currency",'Financing inputs'!G137,0)+IF('Financing inputs'!$B137="Euro",'Financing inputs'!G137*Loc_Euro,0)))</f>
        <v/>
      </c>
      <c r="H137" s="60" t="str">
        <f>IF('Financing inputs'!H137="","",(IF('Financing inputs'!$B137="USD",'Financing inputs'!H137*Loc_USD,0)+IF('Financing inputs'!$B137="Local Currency",'Financing inputs'!H137,0)+IF('Financing inputs'!$B137="Euro",'Financing inputs'!H137*Loc_Euro,0)))</f>
        <v/>
      </c>
      <c r="I137" s="60" t="str">
        <f>IF('Financing inputs'!I137="","",(IF('Financing inputs'!$B137="USD",'Financing inputs'!I137*Loc_USD,0)+IF('Financing inputs'!$B137="Local Currency",'Financing inputs'!I137,0)+IF('Financing inputs'!$B137="Euro",'Financing inputs'!I137*Loc_Euro,0)))</f>
        <v/>
      </c>
      <c r="J137" s="60" t="str">
        <f>IF('Financing inputs'!J137="","",(IF('Financing inputs'!$B137="USD",'Financing inputs'!J137*Loc_USD,0)+IF('Financing inputs'!$B137="Local Currency",'Financing inputs'!J137,0)+IF('Financing inputs'!$B137="Euro",'Financing inputs'!J137*Loc_Euro,0)))</f>
        <v/>
      </c>
      <c r="K137" s="60" t="str">
        <f>IF('Financing inputs'!K137="","",(IF('Financing inputs'!$B137="USD",'Financing inputs'!K137*Loc_USD,0)+IF('Financing inputs'!$B137="Local Currency",'Financing inputs'!K137,0)+IF('Financing inputs'!$B137="Euro",'Financing inputs'!K137*Loc_Euro,0)))</f>
        <v/>
      </c>
      <c r="L137" s="60" t="str">
        <f>IF('Financing inputs'!L137="","",(IF('Financing inputs'!$B137="USD",'Financing inputs'!L137*Loc_USD,0)+IF('Financing inputs'!$B137="Local Currency",'Financing inputs'!L137,0)+IF('Financing inputs'!$B137="Euro",'Financing inputs'!L137*Loc_Euro,0)))</f>
        <v/>
      </c>
      <c r="M137" s="60" t="str">
        <f>IF('Financing inputs'!M137="","",(IF('Financing inputs'!$B137="USD",'Financing inputs'!M137*Loc_USD,0)+IF('Financing inputs'!$B137="Local Currency",'Financing inputs'!M137,0)+IF('Financing inputs'!$B137="Euro",'Financing inputs'!M137*Loc_Euro,0)))</f>
        <v/>
      </c>
      <c r="N137" s="60" t="str">
        <f>IF('Financing inputs'!N137="","",(IF('Financing inputs'!$B137="USD",'Financing inputs'!N137*Loc_USD,0)+IF('Financing inputs'!$B137="Local Currency",'Financing inputs'!N137,0)+IF('Financing inputs'!$B137="Euro",'Financing inputs'!N137*Loc_Euro,0)))</f>
        <v/>
      </c>
      <c r="O137" s="60">
        <f t="shared" si="66"/>
        <v>0</v>
      </c>
      <c r="P137" s="120" t="str">
        <f t="shared" si="65"/>
        <v>Financing</v>
      </c>
      <c r="R137" s="69" t="e">
        <f t="shared" si="67"/>
        <v>#DIV/0!</v>
      </c>
    </row>
    <row r="138" spans="1:19" x14ac:dyDescent="0.25">
      <c r="A138" s="64" t="str">
        <f>'Financing inputs'!A138</f>
        <v>Other</v>
      </c>
      <c r="B138" s="63"/>
      <c r="C138" s="60" t="str">
        <f>IF('Financing inputs'!C138="","",(IF('Financing inputs'!$B138="USD",'Financing inputs'!C138*Loc_USD,0)+IF('Financing inputs'!$B138="Local Currency",'Financing inputs'!C138,0)+IF('Financing inputs'!$B138="Euro",'Financing inputs'!C138*Loc_Euro,0)))</f>
        <v/>
      </c>
      <c r="D138" s="60" t="str">
        <f>IF('Financing inputs'!D138="","",(IF('Financing inputs'!$B138="USD",'Financing inputs'!D138*Loc_USD,0)+IF('Financing inputs'!$B138="Local Currency",'Financing inputs'!D138,0)+IF('Financing inputs'!$B138="Euro",'Financing inputs'!D138*Loc_Euro,0)))</f>
        <v/>
      </c>
      <c r="E138" s="60" t="str">
        <f>IF('Financing inputs'!E138="","",(IF('Financing inputs'!$B138="USD",'Financing inputs'!E138*Loc_USD,0)+IF('Financing inputs'!$B138="Local Currency",'Financing inputs'!E138,0)+IF('Financing inputs'!$B138="Euro",'Financing inputs'!E138*Loc_Euro,0)))</f>
        <v/>
      </c>
      <c r="F138" s="60" t="str">
        <f>IF('Financing inputs'!F138="","",(IF('Financing inputs'!$B138="USD",'Financing inputs'!F138*Loc_USD,0)+IF('Financing inputs'!$B138="Local Currency",'Financing inputs'!F138,0)+IF('Financing inputs'!$B138="Euro",'Financing inputs'!F138*Loc_Euro,0)))</f>
        <v/>
      </c>
      <c r="G138" s="60" t="str">
        <f>IF('Financing inputs'!G138="","",(IF('Financing inputs'!$B138="USD",'Financing inputs'!G138*Loc_USD,0)+IF('Financing inputs'!$B138="Local Currency",'Financing inputs'!G138,0)+IF('Financing inputs'!$B138="Euro",'Financing inputs'!G138*Loc_Euro,0)))</f>
        <v/>
      </c>
      <c r="H138" s="60" t="str">
        <f>IF('Financing inputs'!H138="","",(IF('Financing inputs'!$B138="USD",'Financing inputs'!H138*Loc_USD,0)+IF('Financing inputs'!$B138="Local Currency",'Financing inputs'!H138,0)+IF('Financing inputs'!$B138="Euro",'Financing inputs'!H138*Loc_Euro,0)))</f>
        <v/>
      </c>
      <c r="I138" s="60" t="str">
        <f>IF('Financing inputs'!I138="","",(IF('Financing inputs'!$B138="USD",'Financing inputs'!I138*Loc_USD,0)+IF('Financing inputs'!$B138="Local Currency",'Financing inputs'!I138,0)+IF('Financing inputs'!$B138="Euro",'Financing inputs'!I138*Loc_Euro,0)))</f>
        <v/>
      </c>
      <c r="J138" s="60" t="str">
        <f>IF('Financing inputs'!J138="","",(IF('Financing inputs'!$B138="USD",'Financing inputs'!J138*Loc_USD,0)+IF('Financing inputs'!$B138="Local Currency",'Financing inputs'!J138,0)+IF('Financing inputs'!$B138="Euro",'Financing inputs'!J138*Loc_Euro,0)))</f>
        <v/>
      </c>
      <c r="K138" s="60" t="str">
        <f>IF('Financing inputs'!K138="","",(IF('Financing inputs'!$B138="USD",'Financing inputs'!K138*Loc_USD,0)+IF('Financing inputs'!$B138="Local Currency",'Financing inputs'!K138,0)+IF('Financing inputs'!$B138="Euro",'Financing inputs'!K138*Loc_Euro,0)))</f>
        <v/>
      </c>
      <c r="L138" s="60" t="str">
        <f>IF('Financing inputs'!L138="","",(IF('Financing inputs'!$B138="USD",'Financing inputs'!L138*Loc_USD,0)+IF('Financing inputs'!$B138="Local Currency",'Financing inputs'!L138,0)+IF('Financing inputs'!$B138="Euro",'Financing inputs'!L138*Loc_Euro,0)))</f>
        <v/>
      </c>
      <c r="M138" s="60" t="str">
        <f>IF('Financing inputs'!M138="","",(IF('Financing inputs'!$B138="USD",'Financing inputs'!M138*Loc_USD,0)+IF('Financing inputs'!$B138="Local Currency",'Financing inputs'!M138,0)+IF('Financing inputs'!$B138="Euro",'Financing inputs'!M138*Loc_Euro,0)))</f>
        <v/>
      </c>
      <c r="N138" s="60" t="str">
        <f>IF('Financing inputs'!N138="","",(IF('Financing inputs'!$B138="USD",'Financing inputs'!N138*Loc_USD,0)+IF('Financing inputs'!$B138="Local Currency",'Financing inputs'!N138,0)+IF('Financing inputs'!$B138="Euro",'Financing inputs'!N138*Loc_Euro,0)))</f>
        <v/>
      </c>
      <c r="O138" s="60">
        <f t="shared" si="66"/>
        <v>0</v>
      </c>
      <c r="P138" s="120" t="str">
        <f t="shared" si="65"/>
        <v>Financing</v>
      </c>
      <c r="R138" s="69" t="e">
        <f t="shared" si="67"/>
        <v>#DIV/0!</v>
      </c>
    </row>
    <row r="139" spans="1:19" x14ac:dyDescent="0.25">
      <c r="A139" s="64" t="str">
        <f>'Financing inputs'!A139</f>
        <v>Other</v>
      </c>
      <c r="B139" s="63"/>
      <c r="C139" s="60" t="str">
        <f>IF('Financing inputs'!C139="","",(IF('Financing inputs'!$B139="USD",'Financing inputs'!C139*Loc_USD,0)+IF('Financing inputs'!$B139="Local Currency",'Financing inputs'!C139,0)+IF('Financing inputs'!$B139="Euro",'Financing inputs'!C139*Loc_Euro,0)))</f>
        <v/>
      </c>
      <c r="D139" s="60" t="str">
        <f>IF('Financing inputs'!D139="","",(IF('Financing inputs'!$B139="USD",'Financing inputs'!D139*Loc_USD,0)+IF('Financing inputs'!$B139="Local Currency",'Financing inputs'!D139,0)+IF('Financing inputs'!$B139="Euro",'Financing inputs'!D139*Loc_Euro,0)))</f>
        <v/>
      </c>
      <c r="E139" s="60" t="str">
        <f>IF('Financing inputs'!E139="","",(IF('Financing inputs'!$B139="USD",'Financing inputs'!E139*Loc_USD,0)+IF('Financing inputs'!$B139="Local Currency",'Financing inputs'!E139,0)+IF('Financing inputs'!$B139="Euro",'Financing inputs'!E139*Loc_Euro,0)))</f>
        <v/>
      </c>
      <c r="F139" s="60" t="str">
        <f>IF('Financing inputs'!F139="","",(IF('Financing inputs'!$B139="USD",'Financing inputs'!F139*Loc_USD,0)+IF('Financing inputs'!$B139="Local Currency",'Financing inputs'!F139,0)+IF('Financing inputs'!$B139="Euro",'Financing inputs'!F139*Loc_Euro,0)))</f>
        <v/>
      </c>
      <c r="G139" s="60" t="str">
        <f>IF('Financing inputs'!G139="","",(IF('Financing inputs'!$B139="USD",'Financing inputs'!G139*Loc_USD,0)+IF('Financing inputs'!$B139="Local Currency",'Financing inputs'!G139,0)+IF('Financing inputs'!$B139="Euro",'Financing inputs'!G139*Loc_Euro,0)))</f>
        <v/>
      </c>
      <c r="H139" s="60" t="str">
        <f>IF('Financing inputs'!H139="","",(IF('Financing inputs'!$B139="USD",'Financing inputs'!H139*Loc_USD,0)+IF('Financing inputs'!$B139="Local Currency",'Financing inputs'!H139,0)+IF('Financing inputs'!$B139="Euro",'Financing inputs'!H139*Loc_Euro,0)))</f>
        <v/>
      </c>
      <c r="I139" s="60" t="str">
        <f>IF('Financing inputs'!I139="","",(IF('Financing inputs'!$B139="USD",'Financing inputs'!I139*Loc_USD,0)+IF('Financing inputs'!$B139="Local Currency",'Financing inputs'!I139,0)+IF('Financing inputs'!$B139="Euro",'Financing inputs'!I139*Loc_Euro,0)))</f>
        <v/>
      </c>
      <c r="J139" s="60" t="str">
        <f>IF('Financing inputs'!J139="","",(IF('Financing inputs'!$B139="USD",'Financing inputs'!J139*Loc_USD,0)+IF('Financing inputs'!$B139="Local Currency",'Financing inputs'!J139,0)+IF('Financing inputs'!$B139="Euro",'Financing inputs'!J139*Loc_Euro,0)))</f>
        <v/>
      </c>
      <c r="K139" s="60" t="str">
        <f>IF('Financing inputs'!K139="","",(IF('Financing inputs'!$B139="USD",'Financing inputs'!K139*Loc_USD,0)+IF('Financing inputs'!$B139="Local Currency",'Financing inputs'!K139,0)+IF('Financing inputs'!$B139="Euro",'Financing inputs'!K139*Loc_Euro,0)))</f>
        <v/>
      </c>
      <c r="L139" s="60" t="str">
        <f>IF('Financing inputs'!L139="","",(IF('Financing inputs'!$B139="USD",'Financing inputs'!L139*Loc_USD,0)+IF('Financing inputs'!$B139="Local Currency",'Financing inputs'!L139,0)+IF('Financing inputs'!$B139="Euro",'Financing inputs'!L139*Loc_Euro,0)))</f>
        <v/>
      </c>
      <c r="M139" s="60" t="str">
        <f>IF('Financing inputs'!M139="","",(IF('Financing inputs'!$B139="USD",'Financing inputs'!M139*Loc_USD,0)+IF('Financing inputs'!$B139="Local Currency",'Financing inputs'!M139,0)+IF('Financing inputs'!$B139="Euro",'Financing inputs'!M139*Loc_Euro,0)))</f>
        <v/>
      </c>
      <c r="N139" s="60" t="str">
        <f>IF('Financing inputs'!N139="","",(IF('Financing inputs'!$B139="USD",'Financing inputs'!N139*Loc_USD,0)+IF('Financing inputs'!$B139="Local Currency",'Financing inputs'!N139,0)+IF('Financing inputs'!$B139="Euro",'Financing inputs'!N139*Loc_Euro,0)))</f>
        <v/>
      </c>
      <c r="O139" s="60">
        <f t="shared" si="66"/>
        <v>0</v>
      </c>
      <c r="P139" s="120" t="str">
        <f t="shared" si="65"/>
        <v>Financing</v>
      </c>
      <c r="R139" s="69" t="e">
        <f t="shared" si="67"/>
        <v>#DIV/0!</v>
      </c>
    </row>
    <row r="140" spans="1:19" x14ac:dyDescent="0.25">
      <c r="A140" s="65" t="s">
        <v>72</v>
      </c>
      <c r="B140" s="65"/>
      <c r="C140" s="66">
        <f>SUM(C121:C139)</f>
        <v>0</v>
      </c>
      <c r="D140" s="66">
        <f t="shared" ref="D140" si="68">SUM(D121:D139)</f>
        <v>0</v>
      </c>
      <c r="E140" s="66">
        <f t="shared" ref="E140" si="69">SUM(E121:E139)</f>
        <v>0</v>
      </c>
      <c r="F140" s="66">
        <f t="shared" ref="F140" si="70">SUM(F121:F139)</f>
        <v>0</v>
      </c>
      <c r="G140" s="66">
        <f t="shared" ref="G140" si="71">SUM(G121:G139)</f>
        <v>0</v>
      </c>
      <c r="H140" s="66">
        <f t="shared" ref="H140" si="72">SUM(H121:H139)</f>
        <v>0</v>
      </c>
      <c r="I140" s="66">
        <f t="shared" ref="I140" si="73">SUM(I121:I139)</f>
        <v>0</v>
      </c>
      <c r="J140" s="66">
        <f t="shared" ref="J140" si="74">SUM(J121:J139)</f>
        <v>0</v>
      </c>
      <c r="K140" s="66">
        <f t="shared" ref="K140" si="75">SUM(K121:K139)</f>
        <v>0</v>
      </c>
      <c r="L140" s="66">
        <f t="shared" ref="L140" si="76">SUM(L121:L139)</f>
        <v>0</v>
      </c>
      <c r="M140" s="66">
        <f t="shared" ref="M140" si="77">SUM(M121:M139)</f>
        <v>0</v>
      </c>
      <c r="N140" s="66">
        <f t="shared" ref="N140" si="78">SUM(N121:N139)</f>
        <v>0</v>
      </c>
      <c r="O140" s="66">
        <f t="shared" ref="O140" si="79">SUM(O121:O139)</f>
        <v>0</v>
      </c>
      <c r="P140" s="120" t="str">
        <f>$A$118</f>
        <v>Financing</v>
      </c>
      <c r="R140" s="59"/>
      <c r="S140" s="61" t="e">
        <f>IF(ROUND(SUM(R120:R139),0)&lt;&gt;1,"Check","Okay")</f>
        <v>#DIV/0!</v>
      </c>
    </row>
    <row r="141" spans="1:19" x14ac:dyDescent="0.25">
      <c r="A141" s="124" t="str">
        <f>'Financing inputs'!A141</f>
        <v>Stewardship, Management and Accountability</v>
      </c>
      <c r="B141" s="124"/>
      <c r="C141" s="124"/>
      <c r="D141" s="124"/>
      <c r="E141" s="124"/>
      <c r="F141" s="124"/>
      <c r="G141" s="124"/>
      <c r="H141" s="124"/>
      <c r="I141" s="124"/>
      <c r="J141" s="124"/>
      <c r="K141" s="124"/>
      <c r="L141" s="124"/>
      <c r="M141" s="124"/>
      <c r="N141" s="124"/>
      <c r="O141" s="124"/>
      <c r="P141" s="120"/>
      <c r="R141" s="73"/>
    </row>
    <row r="142" spans="1:19" x14ac:dyDescent="0.25">
      <c r="A142" s="39" t="str">
        <f>'Financing inputs'!A142</f>
        <v>CIP Costs</v>
      </c>
      <c r="B142" s="63"/>
      <c r="C142" s="60" t="str">
        <f>IF('Financing inputs'!C142="","",(IF('Financing inputs'!$B142="USD",'Financing inputs'!C142*Loc_USD,0)+IF('Financing inputs'!$B142="Local Currency",'Financing inputs'!C142,0)+IF('Financing inputs'!$B142="Euro",'Financing inputs'!C142*Loc_Euro,0)))</f>
        <v/>
      </c>
      <c r="D142" s="60" t="str">
        <f>IF('Financing inputs'!D142="","",(IF('Financing inputs'!$B142="USD",'Financing inputs'!D142*Loc_USD,0)+IF('Financing inputs'!$B142="Local Currency",'Financing inputs'!D142,0)+IF('Financing inputs'!$B142="Euro",'Financing inputs'!D142*Loc_Euro,0)))</f>
        <v/>
      </c>
      <c r="E142" s="60" t="str">
        <f>IF('Financing inputs'!E142="","",(IF('Financing inputs'!$B142="USD",'Financing inputs'!E142*Loc_USD,0)+IF('Financing inputs'!$B142="Local Currency",'Financing inputs'!E142,0)+IF('Financing inputs'!$B142="Euro",'Financing inputs'!E142*Loc_Euro,0)))</f>
        <v/>
      </c>
      <c r="F142" s="60" t="str">
        <f>IF('Financing inputs'!F142="","",(IF('Financing inputs'!$B142="USD",'Financing inputs'!F142*Loc_USD,0)+IF('Financing inputs'!$B142="Local Currency",'Financing inputs'!F142,0)+IF('Financing inputs'!$B142="Euro",'Financing inputs'!F142*Loc_Euro,0)))</f>
        <v/>
      </c>
      <c r="G142" s="60" t="str">
        <f>IF('Financing inputs'!G142="","",(IF('Financing inputs'!$B142="USD",'Financing inputs'!G142*Loc_USD,0)+IF('Financing inputs'!$B142="Local Currency",'Financing inputs'!G142,0)+IF('Financing inputs'!$B142="Euro",'Financing inputs'!G142*Loc_Euro,0)))</f>
        <v/>
      </c>
      <c r="H142" s="60" t="str">
        <f>IF('Financing inputs'!H142="","",(IF('Financing inputs'!$B142="USD",'Financing inputs'!H142*Loc_USD,0)+IF('Financing inputs'!$B142="Local Currency",'Financing inputs'!H142,0)+IF('Financing inputs'!$B142="Euro",'Financing inputs'!H142*Loc_Euro,0)))</f>
        <v/>
      </c>
      <c r="I142" s="60" t="str">
        <f>IF('Financing inputs'!I142="","",(IF('Financing inputs'!$B142="USD",'Financing inputs'!I142*Loc_USD,0)+IF('Financing inputs'!$B142="Local Currency",'Financing inputs'!I142,0)+IF('Financing inputs'!$B142="Euro",'Financing inputs'!I142*Loc_Euro,0)))</f>
        <v/>
      </c>
      <c r="J142" s="60" t="str">
        <f>IF('Financing inputs'!J142="","",(IF('Financing inputs'!$B142="USD",'Financing inputs'!J142*Loc_USD,0)+IF('Financing inputs'!$B142="Local Currency",'Financing inputs'!J142,0)+IF('Financing inputs'!$B142="Euro",'Financing inputs'!J142*Loc_Euro,0)))</f>
        <v/>
      </c>
      <c r="K142" s="60" t="str">
        <f>IF('Financing inputs'!K142="","",(IF('Financing inputs'!$B142="USD",'Financing inputs'!K142*Loc_USD,0)+IF('Financing inputs'!$B142="Local Currency",'Financing inputs'!K142,0)+IF('Financing inputs'!$B142="Euro",'Financing inputs'!K142*Loc_Euro,0)))</f>
        <v/>
      </c>
      <c r="L142" s="60" t="str">
        <f>IF('Financing inputs'!L142="","",(IF('Financing inputs'!$B142="USD",'Financing inputs'!L142*Loc_USD,0)+IF('Financing inputs'!$B142="Local Currency",'Financing inputs'!L142,0)+IF('Financing inputs'!$B142="Euro",'Financing inputs'!L142*Loc_Euro,0)))</f>
        <v/>
      </c>
      <c r="M142" s="60" t="str">
        <f>IF('Financing inputs'!M142="","",(IF('Financing inputs'!$B142="USD",'Financing inputs'!M142*Loc_USD,0)+IF('Financing inputs'!$B142="Local Currency",'Financing inputs'!M142,0)+IF('Financing inputs'!$B142="Euro",'Financing inputs'!M142*Loc_Euro,0)))</f>
        <v/>
      </c>
      <c r="N142" s="60" t="str">
        <f>IF('Financing inputs'!N142="","",(IF('Financing inputs'!$B142="USD",'Financing inputs'!N142*Loc_USD,0)+IF('Financing inputs'!$B142="Local Currency",'Financing inputs'!N142,0)+IF('Financing inputs'!$B142="Euro",'Financing inputs'!N142*Loc_Euro,0)))</f>
        <v/>
      </c>
      <c r="O142" s="60">
        <f>SUM(C142:N142)</f>
        <v>0</v>
      </c>
      <c r="P142" s="120" t="str">
        <f t="shared" ref="P142:P162" si="80">$A$141</f>
        <v>Stewardship, Management and Accountability</v>
      </c>
      <c r="R142" s="68"/>
    </row>
    <row r="143" spans="1:19" x14ac:dyDescent="0.25">
      <c r="A143" s="39" t="str">
        <f>'Financing inputs'!A143</f>
        <v>National government funding allocated</v>
      </c>
      <c r="B143" s="63"/>
      <c r="C143" s="60" t="str">
        <f>IF('Financing inputs'!C143="","",(IF('Financing inputs'!$B143="USD",'Financing inputs'!C143*Loc_USD,0)+IF('Financing inputs'!$B143="Local Currency",'Financing inputs'!C143,0)+IF('Financing inputs'!$B143="Euro",'Financing inputs'!C143*Loc_Euro,0)))</f>
        <v/>
      </c>
      <c r="D143" s="60" t="str">
        <f>IF('Financing inputs'!D143="","",(IF('Financing inputs'!$B143="USD",'Financing inputs'!D143*Loc_USD,0)+IF('Financing inputs'!$B143="Local Currency",'Financing inputs'!D143,0)+IF('Financing inputs'!$B143="Euro",'Financing inputs'!D143*Loc_Euro,0)))</f>
        <v/>
      </c>
      <c r="E143" s="60" t="str">
        <f>IF('Financing inputs'!E143="","",(IF('Financing inputs'!$B143="USD",'Financing inputs'!E143*Loc_USD,0)+IF('Financing inputs'!$B143="Local Currency",'Financing inputs'!E143,0)+IF('Financing inputs'!$B143="Euro",'Financing inputs'!E143*Loc_Euro,0)))</f>
        <v/>
      </c>
      <c r="F143" s="60" t="str">
        <f>IF('Financing inputs'!F143="","",(IF('Financing inputs'!$B143="USD",'Financing inputs'!F143*Loc_USD,0)+IF('Financing inputs'!$B143="Local Currency",'Financing inputs'!F143,0)+IF('Financing inputs'!$B143="Euro",'Financing inputs'!F143*Loc_Euro,0)))</f>
        <v/>
      </c>
      <c r="G143" s="60" t="str">
        <f>IF('Financing inputs'!G143="","",(IF('Financing inputs'!$B143="USD",'Financing inputs'!G143*Loc_USD,0)+IF('Financing inputs'!$B143="Local Currency",'Financing inputs'!G143,0)+IF('Financing inputs'!$B143="Euro",'Financing inputs'!G143*Loc_Euro,0)))</f>
        <v/>
      </c>
      <c r="H143" s="60" t="str">
        <f>IF('Financing inputs'!H143="","",(IF('Financing inputs'!$B143="USD",'Financing inputs'!H143*Loc_USD,0)+IF('Financing inputs'!$B143="Local Currency",'Financing inputs'!H143,0)+IF('Financing inputs'!$B143="Euro",'Financing inputs'!H143*Loc_Euro,0)))</f>
        <v/>
      </c>
      <c r="I143" s="60" t="str">
        <f>IF('Financing inputs'!I143="","",(IF('Financing inputs'!$B143="USD",'Financing inputs'!I143*Loc_USD,0)+IF('Financing inputs'!$B143="Local Currency",'Financing inputs'!I143,0)+IF('Financing inputs'!$B143="Euro",'Financing inputs'!I143*Loc_Euro,0)))</f>
        <v/>
      </c>
      <c r="J143" s="60" t="str">
        <f>IF('Financing inputs'!J143="","",(IF('Financing inputs'!$B143="USD",'Financing inputs'!J143*Loc_USD,0)+IF('Financing inputs'!$B143="Local Currency",'Financing inputs'!J143,0)+IF('Financing inputs'!$B143="Euro",'Financing inputs'!J143*Loc_Euro,0)))</f>
        <v/>
      </c>
      <c r="K143" s="60" t="str">
        <f>IF('Financing inputs'!K143="","",(IF('Financing inputs'!$B143="USD",'Financing inputs'!K143*Loc_USD,0)+IF('Financing inputs'!$B143="Local Currency",'Financing inputs'!K143,0)+IF('Financing inputs'!$B143="Euro",'Financing inputs'!K143*Loc_Euro,0)))</f>
        <v/>
      </c>
      <c r="L143" s="60" t="str">
        <f>IF('Financing inputs'!L143="","",(IF('Financing inputs'!$B143="USD",'Financing inputs'!L143*Loc_USD,0)+IF('Financing inputs'!$B143="Local Currency",'Financing inputs'!L143,0)+IF('Financing inputs'!$B143="Euro",'Financing inputs'!L143*Loc_Euro,0)))</f>
        <v/>
      </c>
      <c r="M143" s="60" t="str">
        <f>IF('Financing inputs'!M143="","",(IF('Financing inputs'!$B143="USD",'Financing inputs'!M143*Loc_USD,0)+IF('Financing inputs'!$B143="Local Currency",'Financing inputs'!M143,0)+IF('Financing inputs'!$B143="Euro",'Financing inputs'!M143*Loc_Euro,0)))</f>
        <v/>
      </c>
      <c r="N143" s="60" t="str">
        <f>IF('Financing inputs'!N143="","",(IF('Financing inputs'!$B143="USD",'Financing inputs'!N143*Loc_USD,0)+IF('Financing inputs'!$B143="Local Currency",'Financing inputs'!N143,0)+IF('Financing inputs'!$B143="Euro",'Financing inputs'!N143*Loc_Euro,0)))</f>
        <v/>
      </c>
      <c r="O143" s="60">
        <f t="shared" ref="O143:O162" si="81">SUM(C143:N143)</f>
        <v>0</v>
      </c>
      <c r="P143" s="120" t="str">
        <f t="shared" si="80"/>
        <v>Stewardship, Management and Accountability</v>
      </c>
      <c r="R143" s="69" t="e">
        <f>O143/SUM($O$143:$O$162)</f>
        <v>#DIV/0!</v>
      </c>
    </row>
    <row r="144" spans="1:19" x14ac:dyDescent="0.25">
      <c r="A144" s="64" t="str">
        <f>'Financing inputs'!A144</f>
        <v>USAID funding allocated</v>
      </c>
      <c r="B144" s="63"/>
      <c r="C144" s="60" t="str">
        <f>IF('Financing inputs'!C144="","",(IF('Financing inputs'!$B144="USD",'Financing inputs'!C144*Loc_USD,0)+IF('Financing inputs'!$B144="Local Currency",'Financing inputs'!C144,0)+IF('Financing inputs'!$B144="Euro",'Financing inputs'!C144*Loc_Euro,0)))</f>
        <v/>
      </c>
      <c r="D144" s="60" t="str">
        <f>IF('Financing inputs'!D144="","",(IF('Financing inputs'!$B144="USD",'Financing inputs'!D144*Loc_USD,0)+IF('Financing inputs'!$B144="Local Currency",'Financing inputs'!D144,0)+IF('Financing inputs'!$B144="Euro",'Financing inputs'!D144*Loc_Euro,0)))</f>
        <v/>
      </c>
      <c r="E144" s="60" t="str">
        <f>IF('Financing inputs'!E144="","",(IF('Financing inputs'!$B144="USD",'Financing inputs'!E144*Loc_USD,0)+IF('Financing inputs'!$B144="Local Currency",'Financing inputs'!E144,0)+IF('Financing inputs'!$B144="Euro",'Financing inputs'!E144*Loc_Euro,0)))</f>
        <v/>
      </c>
      <c r="F144" s="60" t="str">
        <f>IF('Financing inputs'!F144="","",(IF('Financing inputs'!$B144="USD",'Financing inputs'!F144*Loc_USD,0)+IF('Financing inputs'!$B144="Local Currency",'Financing inputs'!F144,0)+IF('Financing inputs'!$B144="Euro",'Financing inputs'!F144*Loc_Euro,0)))</f>
        <v/>
      </c>
      <c r="G144" s="60" t="str">
        <f>IF('Financing inputs'!G144="","",(IF('Financing inputs'!$B144="USD",'Financing inputs'!G144*Loc_USD,0)+IF('Financing inputs'!$B144="Local Currency",'Financing inputs'!G144,0)+IF('Financing inputs'!$B144="Euro",'Financing inputs'!G144*Loc_Euro,0)))</f>
        <v/>
      </c>
      <c r="H144" s="60" t="str">
        <f>IF('Financing inputs'!H144="","",(IF('Financing inputs'!$B144="USD",'Financing inputs'!H144*Loc_USD,0)+IF('Financing inputs'!$B144="Local Currency",'Financing inputs'!H144,0)+IF('Financing inputs'!$B144="Euro",'Financing inputs'!H144*Loc_Euro,0)))</f>
        <v/>
      </c>
      <c r="I144" s="60" t="str">
        <f>IF('Financing inputs'!I144="","",(IF('Financing inputs'!$B144="USD",'Financing inputs'!I144*Loc_USD,0)+IF('Financing inputs'!$B144="Local Currency",'Financing inputs'!I144,0)+IF('Financing inputs'!$B144="Euro",'Financing inputs'!I144*Loc_Euro,0)))</f>
        <v/>
      </c>
      <c r="J144" s="60" t="str">
        <f>IF('Financing inputs'!J144="","",(IF('Financing inputs'!$B144="USD",'Financing inputs'!J144*Loc_USD,0)+IF('Financing inputs'!$B144="Local Currency",'Financing inputs'!J144,0)+IF('Financing inputs'!$B144="Euro",'Financing inputs'!J144*Loc_Euro,0)))</f>
        <v/>
      </c>
      <c r="K144" s="60" t="str">
        <f>IF('Financing inputs'!K144="","",(IF('Financing inputs'!$B144="USD",'Financing inputs'!K144*Loc_USD,0)+IF('Financing inputs'!$B144="Local Currency",'Financing inputs'!K144,0)+IF('Financing inputs'!$B144="Euro",'Financing inputs'!K144*Loc_Euro,0)))</f>
        <v/>
      </c>
      <c r="L144" s="60" t="str">
        <f>IF('Financing inputs'!L144="","",(IF('Financing inputs'!$B144="USD",'Financing inputs'!L144*Loc_USD,0)+IF('Financing inputs'!$B144="Local Currency",'Financing inputs'!L144,0)+IF('Financing inputs'!$B144="Euro",'Financing inputs'!L144*Loc_Euro,0)))</f>
        <v/>
      </c>
      <c r="M144" s="60" t="str">
        <f>IF('Financing inputs'!M144="","",(IF('Financing inputs'!$B144="USD",'Financing inputs'!M144*Loc_USD,0)+IF('Financing inputs'!$B144="Local Currency",'Financing inputs'!M144,0)+IF('Financing inputs'!$B144="Euro",'Financing inputs'!M144*Loc_Euro,0)))</f>
        <v/>
      </c>
      <c r="N144" s="60" t="str">
        <f>IF('Financing inputs'!N144="","",(IF('Financing inputs'!$B144="USD",'Financing inputs'!N144*Loc_USD,0)+IF('Financing inputs'!$B144="Local Currency",'Financing inputs'!N144,0)+IF('Financing inputs'!$B144="Euro",'Financing inputs'!N144*Loc_Euro,0)))</f>
        <v/>
      </c>
      <c r="O144" s="60">
        <f t="shared" si="81"/>
        <v>0</v>
      </c>
      <c r="P144" s="120" t="str">
        <f t="shared" si="80"/>
        <v>Stewardship, Management and Accountability</v>
      </c>
      <c r="R144" s="69" t="e">
        <f t="shared" ref="R144:R162" si="82">O144/SUM($O$143:$O$162)</f>
        <v>#DIV/0!</v>
      </c>
    </row>
    <row r="145" spans="1:18" x14ac:dyDescent="0.25">
      <c r="A145" s="64" t="str">
        <f>'Financing inputs'!A145</f>
        <v>UNFPA funding allocated</v>
      </c>
      <c r="B145" s="63"/>
      <c r="C145" s="60" t="str">
        <f>IF('Financing inputs'!C145="","",(IF('Financing inputs'!$B145="USD",'Financing inputs'!C145*Loc_USD,0)+IF('Financing inputs'!$B145="Local Currency",'Financing inputs'!C145,0)+IF('Financing inputs'!$B145="Euro",'Financing inputs'!C145*Loc_Euro,0)))</f>
        <v/>
      </c>
      <c r="D145" s="60" t="str">
        <f>IF('Financing inputs'!D145="","",(IF('Financing inputs'!$B145="USD",'Financing inputs'!D145*Loc_USD,0)+IF('Financing inputs'!$B145="Local Currency",'Financing inputs'!D145,0)+IF('Financing inputs'!$B145="Euro",'Financing inputs'!D145*Loc_Euro,0)))</f>
        <v/>
      </c>
      <c r="E145" s="60" t="str">
        <f>IF('Financing inputs'!E145="","",(IF('Financing inputs'!$B145="USD",'Financing inputs'!E145*Loc_USD,0)+IF('Financing inputs'!$B145="Local Currency",'Financing inputs'!E145,0)+IF('Financing inputs'!$B145="Euro",'Financing inputs'!E145*Loc_Euro,0)))</f>
        <v/>
      </c>
      <c r="F145" s="60" t="str">
        <f>IF('Financing inputs'!F145="","",(IF('Financing inputs'!$B145="USD",'Financing inputs'!F145*Loc_USD,0)+IF('Financing inputs'!$B145="Local Currency",'Financing inputs'!F145,0)+IF('Financing inputs'!$B145="Euro",'Financing inputs'!F145*Loc_Euro,0)))</f>
        <v/>
      </c>
      <c r="G145" s="60" t="str">
        <f>IF('Financing inputs'!G145="","",(IF('Financing inputs'!$B145="USD",'Financing inputs'!G145*Loc_USD,0)+IF('Financing inputs'!$B145="Local Currency",'Financing inputs'!G145,0)+IF('Financing inputs'!$B145="Euro",'Financing inputs'!G145*Loc_Euro,0)))</f>
        <v/>
      </c>
      <c r="H145" s="60" t="str">
        <f>IF('Financing inputs'!H145="","",(IF('Financing inputs'!$B145="USD",'Financing inputs'!H145*Loc_USD,0)+IF('Financing inputs'!$B145="Local Currency",'Financing inputs'!H145,0)+IF('Financing inputs'!$B145="Euro",'Financing inputs'!H145*Loc_Euro,0)))</f>
        <v/>
      </c>
      <c r="I145" s="60" t="str">
        <f>IF('Financing inputs'!I145="","",(IF('Financing inputs'!$B145="USD",'Financing inputs'!I145*Loc_USD,0)+IF('Financing inputs'!$B145="Local Currency",'Financing inputs'!I145,0)+IF('Financing inputs'!$B145="Euro",'Financing inputs'!I145*Loc_Euro,0)))</f>
        <v/>
      </c>
      <c r="J145" s="60" t="str">
        <f>IF('Financing inputs'!J145="","",(IF('Financing inputs'!$B145="USD",'Financing inputs'!J145*Loc_USD,0)+IF('Financing inputs'!$B145="Local Currency",'Financing inputs'!J145,0)+IF('Financing inputs'!$B145="Euro",'Financing inputs'!J145*Loc_Euro,0)))</f>
        <v/>
      </c>
      <c r="K145" s="60" t="str">
        <f>IF('Financing inputs'!K145="","",(IF('Financing inputs'!$B145="USD",'Financing inputs'!K145*Loc_USD,0)+IF('Financing inputs'!$B145="Local Currency",'Financing inputs'!K145,0)+IF('Financing inputs'!$B145="Euro",'Financing inputs'!K145*Loc_Euro,0)))</f>
        <v/>
      </c>
      <c r="L145" s="60" t="str">
        <f>IF('Financing inputs'!L145="","",(IF('Financing inputs'!$B145="USD",'Financing inputs'!L145*Loc_USD,0)+IF('Financing inputs'!$B145="Local Currency",'Financing inputs'!L145,0)+IF('Financing inputs'!$B145="Euro",'Financing inputs'!L145*Loc_Euro,0)))</f>
        <v/>
      </c>
      <c r="M145" s="60" t="str">
        <f>IF('Financing inputs'!M145="","",(IF('Financing inputs'!$B145="USD",'Financing inputs'!M145*Loc_USD,0)+IF('Financing inputs'!$B145="Local Currency",'Financing inputs'!M145,0)+IF('Financing inputs'!$B145="Euro",'Financing inputs'!M145*Loc_Euro,0)))</f>
        <v/>
      </c>
      <c r="N145" s="60" t="str">
        <f>IF('Financing inputs'!N145="","",(IF('Financing inputs'!$B145="USD",'Financing inputs'!N145*Loc_USD,0)+IF('Financing inputs'!$B145="Local Currency",'Financing inputs'!N145,0)+IF('Financing inputs'!$B145="Euro",'Financing inputs'!N145*Loc_Euro,0)))</f>
        <v/>
      </c>
      <c r="O145" s="60">
        <f t="shared" si="81"/>
        <v>0</v>
      </c>
      <c r="P145" s="120" t="str">
        <f t="shared" si="80"/>
        <v>Stewardship, Management and Accountability</v>
      </c>
      <c r="R145" s="69" t="e">
        <f t="shared" si="82"/>
        <v>#DIV/0!</v>
      </c>
    </row>
    <row r="146" spans="1:18" x14ac:dyDescent="0.25">
      <c r="A146" s="64" t="str">
        <f>'Financing inputs'!A146</f>
        <v>KfW funding allocated</v>
      </c>
      <c r="B146" s="63"/>
      <c r="C146" s="60" t="str">
        <f>IF('Financing inputs'!C146="","",(IF('Financing inputs'!$B146="USD",'Financing inputs'!C146*Loc_USD,0)+IF('Financing inputs'!$B146="Local Currency",'Financing inputs'!C146,0)+IF('Financing inputs'!$B146="Euro",'Financing inputs'!C146*Loc_Euro,0)))</f>
        <v/>
      </c>
      <c r="D146" s="60" t="str">
        <f>IF('Financing inputs'!D146="","",(IF('Financing inputs'!$B146="USD",'Financing inputs'!D146*Loc_USD,0)+IF('Financing inputs'!$B146="Local Currency",'Financing inputs'!D146,0)+IF('Financing inputs'!$B146="Euro",'Financing inputs'!D146*Loc_Euro,0)))</f>
        <v/>
      </c>
      <c r="E146" s="60" t="str">
        <f>IF('Financing inputs'!E146="","",(IF('Financing inputs'!$B146="USD",'Financing inputs'!E146*Loc_USD,0)+IF('Financing inputs'!$B146="Local Currency",'Financing inputs'!E146,0)+IF('Financing inputs'!$B146="Euro",'Financing inputs'!E146*Loc_Euro,0)))</f>
        <v/>
      </c>
      <c r="F146" s="60" t="str">
        <f>IF('Financing inputs'!F146="","",(IF('Financing inputs'!$B146="USD",'Financing inputs'!F146*Loc_USD,0)+IF('Financing inputs'!$B146="Local Currency",'Financing inputs'!F146,0)+IF('Financing inputs'!$B146="Euro",'Financing inputs'!F146*Loc_Euro,0)))</f>
        <v/>
      </c>
      <c r="G146" s="60" t="str">
        <f>IF('Financing inputs'!G146="","",(IF('Financing inputs'!$B146="USD",'Financing inputs'!G146*Loc_USD,0)+IF('Financing inputs'!$B146="Local Currency",'Financing inputs'!G146,0)+IF('Financing inputs'!$B146="Euro",'Financing inputs'!G146*Loc_Euro,0)))</f>
        <v/>
      </c>
      <c r="H146" s="60" t="str">
        <f>IF('Financing inputs'!H146="","",(IF('Financing inputs'!$B146="USD",'Financing inputs'!H146*Loc_USD,0)+IF('Financing inputs'!$B146="Local Currency",'Financing inputs'!H146,0)+IF('Financing inputs'!$B146="Euro",'Financing inputs'!H146*Loc_Euro,0)))</f>
        <v/>
      </c>
      <c r="I146" s="60" t="str">
        <f>IF('Financing inputs'!I146="","",(IF('Financing inputs'!$B146="USD",'Financing inputs'!I146*Loc_USD,0)+IF('Financing inputs'!$B146="Local Currency",'Financing inputs'!I146,0)+IF('Financing inputs'!$B146="Euro",'Financing inputs'!I146*Loc_Euro,0)))</f>
        <v/>
      </c>
      <c r="J146" s="60" t="str">
        <f>IF('Financing inputs'!J146="","",(IF('Financing inputs'!$B146="USD",'Financing inputs'!J146*Loc_USD,0)+IF('Financing inputs'!$B146="Local Currency",'Financing inputs'!J146,0)+IF('Financing inputs'!$B146="Euro",'Financing inputs'!J146*Loc_Euro,0)))</f>
        <v/>
      </c>
      <c r="K146" s="60" t="str">
        <f>IF('Financing inputs'!K146="","",(IF('Financing inputs'!$B146="USD",'Financing inputs'!K146*Loc_USD,0)+IF('Financing inputs'!$B146="Local Currency",'Financing inputs'!K146,0)+IF('Financing inputs'!$B146="Euro",'Financing inputs'!K146*Loc_Euro,0)))</f>
        <v/>
      </c>
      <c r="L146" s="60" t="str">
        <f>IF('Financing inputs'!L146="","",(IF('Financing inputs'!$B146="USD",'Financing inputs'!L146*Loc_USD,0)+IF('Financing inputs'!$B146="Local Currency",'Financing inputs'!L146,0)+IF('Financing inputs'!$B146="Euro",'Financing inputs'!L146*Loc_Euro,0)))</f>
        <v/>
      </c>
      <c r="M146" s="60" t="str">
        <f>IF('Financing inputs'!M146="","",(IF('Financing inputs'!$B146="USD",'Financing inputs'!M146*Loc_USD,0)+IF('Financing inputs'!$B146="Local Currency",'Financing inputs'!M146,0)+IF('Financing inputs'!$B146="Euro",'Financing inputs'!M146*Loc_Euro,0)))</f>
        <v/>
      </c>
      <c r="N146" s="60" t="str">
        <f>IF('Financing inputs'!N146="","",(IF('Financing inputs'!$B146="USD",'Financing inputs'!N146*Loc_USD,0)+IF('Financing inputs'!$B146="Local Currency",'Financing inputs'!N146,0)+IF('Financing inputs'!$B146="Euro",'Financing inputs'!N146*Loc_Euro,0)))</f>
        <v/>
      </c>
      <c r="O146" s="60">
        <f t="shared" si="81"/>
        <v>0</v>
      </c>
      <c r="P146" s="120" t="str">
        <f t="shared" si="80"/>
        <v>Stewardship, Management and Accountability</v>
      </c>
      <c r="R146" s="69" t="e">
        <f t="shared" si="82"/>
        <v>#DIV/0!</v>
      </c>
    </row>
    <row r="147" spans="1:18" x14ac:dyDescent="0.25">
      <c r="A147" s="64" t="str">
        <f>'Financing inputs'!A147</f>
        <v>DfID funding allocated</v>
      </c>
      <c r="B147" s="63"/>
      <c r="C147" s="60" t="str">
        <f>IF('Financing inputs'!C147="","",(IF('Financing inputs'!$B147="USD",'Financing inputs'!C147*Loc_USD,0)+IF('Financing inputs'!$B147="Local Currency",'Financing inputs'!C147,0)+IF('Financing inputs'!$B147="Euro",'Financing inputs'!C147*Loc_Euro,0)))</f>
        <v/>
      </c>
      <c r="D147" s="60" t="str">
        <f>IF('Financing inputs'!D147="","",(IF('Financing inputs'!$B147="USD",'Financing inputs'!D147*Loc_USD,0)+IF('Financing inputs'!$B147="Local Currency",'Financing inputs'!D147,0)+IF('Financing inputs'!$B147="Euro",'Financing inputs'!D147*Loc_Euro,0)))</f>
        <v/>
      </c>
      <c r="E147" s="60" t="str">
        <f>IF('Financing inputs'!E147="","",(IF('Financing inputs'!$B147="USD",'Financing inputs'!E147*Loc_USD,0)+IF('Financing inputs'!$B147="Local Currency",'Financing inputs'!E147,0)+IF('Financing inputs'!$B147="Euro",'Financing inputs'!E147*Loc_Euro,0)))</f>
        <v/>
      </c>
      <c r="F147" s="60" t="str">
        <f>IF('Financing inputs'!F147="","",(IF('Financing inputs'!$B147="USD",'Financing inputs'!F147*Loc_USD,0)+IF('Financing inputs'!$B147="Local Currency",'Financing inputs'!F147,0)+IF('Financing inputs'!$B147="Euro",'Financing inputs'!F147*Loc_Euro,0)))</f>
        <v/>
      </c>
      <c r="G147" s="60" t="str">
        <f>IF('Financing inputs'!G147="","",(IF('Financing inputs'!$B147="USD",'Financing inputs'!G147*Loc_USD,0)+IF('Financing inputs'!$B147="Local Currency",'Financing inputs'!G147,0)+IF('Financing inputs'!$B147="Euro",'Financing inputs'!G147*Loc_Euro,0)))</f>
        <v/>
      </c>
      <c r="H147" s="60" t="str">
        <f>IF('Financing inputs'!H147="","",(IF('Financing inputs'!$B147="USD",'Financing inputs'!H147*Loc_USD,0)+IF('Financing inputs'!$B147="Local Currency",'Financing inputs'!H147,0)+IF('Financing inputs'!$B147="Euro",'Financing inputs'!H147*Loc_Euro,0)))</f>
        <v/>
      </c>
      <c r="I147" s="60" t="str">
        <f>IF('Financing inputs'!I147="","",(IF('Financing inputs'!$B147="USD",'Financing inputs'!I147*Loc_USD,0)+IF('Financing inputs'!$B147="Local Currency",'Financing inputs'!I147,0)+IF('Financing inputs'!$B147="Euro",'Financing inputs'!I147*Loc_Euro,0)))</f>
        <v/>
      </c>
      <c r="J147" s="60" t="str">
        <f>IF('Financing inputs'!J147="","",(IF('Financing inputs'!$B147="USD",'Financing inputs'!J147*Loc_USD,0)+IF('Financing inputs'!$B147="Local Currency",'Financing inputs'!J147,0)+IF('Financing inputs'!$B147="Euro",'Financing inputs'!J147*Loc_Euro,0)))</f>
        <v/>
      </c>
      <c r="K147" s="60" t="str">
        <f>IF('Financing inputs'!K147="","",(IF('Financing inputs'!$B147="USD",'Financing inputs'!K147*Loc_USD,0)+IF('Financing inputs'!$B147="Local Currency",'Financing inputs'!K147,0)+IF('Financing inputs'!$B147="Euro",'Financing inputs'!K147*Loc_Euro,0)))</f>
        <v/>
      </c>
      <c r="L147" s="60" t="str">
        <f>IF('Financing inputs'!L147="","",(IF('Financing inputs'!$B147="USD",'Financing inputs'!L147*Loc_USD,0)+IF('Financing inputs'!$B147="Local Currency",'Financing inputs'!L147,0)+IF('Financing inputs'!$B147="Euro",'Financing inputs'!L147*Loc_Euro,0)))</f>
        <v/>
      </c>
      <c r="M147" s="60" t="str">
        <f>IF('Financing inputs'!M147="","",(IF('Financing inputs'!$B147="USD",'Financing inputs'!M147*Loc_USD,0)+IF('Financing inputs'!$B147="Local Currency",'Financing inputs'!M147,0)+IF('Financing inputs'!$B147="Euro",'Financing inputs'!M147*Loc_Euro,0)))</f>
        <v/>
      </c>
      <c r="N147" s="60" t="str">
        <f>IF('Financing inputs'!N147="","",(IF('Financing inputs'!$B147="USD",'Financing inputs'!N147*Loc_USD,0)+IF('Financing inputs'!$B147="Local Currency",'Financing inputs'!N147,0)+IF('Financing inputs'!$B147="Euro",'Financing inputs'!N147*Loc_Euro,0)))</f>
        <v/>
      </c>
      <c r="O147" s="60">
        <f t="shared" si="81"/>
        <v>0</v>
      </c>
      <c r="P147" s="120" t="str">
        <f t="shared" si="80"/>
        <v>Stewardship, Management and Accountability</v>
      </c>
      <c r="R147" s="69" t="e">
        <f t="shared" si="82"/>
        <v>#DIV/0!</v>
      </c>
    </row>
    <row r="148" spans="1:18" x14ac:dyDescent="0.25">
      <c r="A148" s="64" t="str">
        <f>'Financing inputs'!A148</f>
        <v>EU funding allocated</v>
      </c>
      <c r="B148" s="63"/>
      <c r="C148" s="60" t="str">
        <f>IF('Financing inputs'!C148="","",(IF('Financing inputs'!$B148="USD",'Financing inputs'!C148*Loc_USD,0)+IF('Financing inputs'!$B148="Local Currency",'Financing inputs'!C148,0)+IF('Financing inputs'!$B148="Euro",'Financing inputs'!C148*Loc_Euro,0)))</f>
        <v/>
      </c>
      <c r="D148" s="60" t="str">
        <f>IF('Financing inputs'!D148="","",(IF('Financing inputs'!$B148="USD",'Financing inputs'!D148*Loc_USD,0)+IF('Financing inputs'!$B148="Local Currency",'Financing inputs'!D148,0)+IF('Financing inputs'!$B148="Euro",'Financing inputs'!D148*Loc_Euro,0)))</f>
        <v/>
      </c>
      <c r="E148" s="60" t="str">
        <f>IF('Financing inputs'!E148="","",(IF('Financing inputs'!$B148="USD",'Financing inputs'!E148*Loc_USD,0)+IF('Financing inputs'!$B148="Local Currency",'Financing inputs'!E148,0)+IF('Financing inputs'!$B148="Euro",'Financing inputs'!E148*Loc_Euro,0)))</f>
        <v/>
      </c>
      <c r="F148" s="60" t="str">
        <f>IF('Financing inputs'!F148="","",(IF('Financing inputs'!$B148="USD",'Financing inputs'!F148*Loc_USD,0)+IF('Financing inputs'!$B148="Local Currency",'Financing inputs'!F148,0)+IF('Financing inputs'!$B148="Euro",'Financing inputs'!F148*Loc_Euro,0)))</f>
        <v/>
      </c>
      <c r="G148" s="60" t="str">
        <f>IF('Financing inputs'!G148="","",(IF('Financing inputs'!$B148="USD",'Financing inputs'!G148*Loc_USD,0)+IF('Financing inputs'!$B148="Local Currency",'Financing inputs'!G148,0)+IF('Financing inputs'!$B148="Euro",'Financing inputs'!G148*Loc_Euro,0)))</f>
        <v/>
      </c>
      <c r="H148" s="60" t="str">
        <f>IF('Financing inputs'!H148="","",(IF('Financing inputs'!$B148="USD",'Financing inputs'!H148*Loc_USD,0)+IF('Financing inputs'!$B148="Local Currency",'Financing inputs'!H148,0)+IF('Financing inputs'!$B148="Euro",'Financing inputs'!H148*Loc_Euro,0)))</f>
        <v/>
      </c>
      <c r="I148" s="60" t="str">
        <f>IF('Financing inputs'!I148="","",(IF('Financing inputs'!$B148="USD",'Financing inputs'!I148*Loc_USD,0)+IF('Financing inputs'!$B148="Local Currency",'Financing inputs'!I148,0)+IF('Financing inputs'!$B148="Euro",'Financing inputs'!I148*Loc_Euro,0)))</f>
        <v/>
      </c>
      <c r="J148" s="60" t="str">
        <f>IF('Financing inputs'!J148="","",(IF('Financing inputs'!$B148="USD",'Financing inputs'!J148*Loc_USD,0)+IF('Financing inputs'!$B148="Local Currency",'Financing inputs'!J148,0)+IF('Financing inputs'!$B148="Euro",'Financing inputs'!J148*Loc_Euro,0)))</f>
        <v/>
      </c>
      <c r="K148" s="60" t="str">
        <f>IF('Financing inputs'!K148="","",(IF('Financing inputs'!$B148="USD",'Financing inputs'!K148*Loc_USD,0)+IF('Financing inputs'!$B148="Local Currency",'Financing inputs'!K148,0)+IF('Financing inputs'!$B148="Euro",'Financing inputs'!K148*Loc_Euro,0)))</f>
        <v/>
      </c>
      <c r="L148" s="60" t="str">
        <f>IF('Financing inputs'!L148="","",(IF('Financing inputs'!$B148="USD",'Financing inputs'!L148*Loc_USD,0)+IF('Financing inputs'!$B148="Local Currency",'Financing inputs'!L148,0)+IF('Financing inputs'!$B148="Euro",'Financing inputs'!L148*Loc_Euro,0)))</f>
        <v/>
      </c>
      <c r="M148" s="60" t="str">
        <f>IF('Financing inputs'!M148="","",(IF('Financing inputs'!$B148="USD",'Financing inputs'!M148*Loc_USD,0)+IF('Financing inputs'!$B148="Local Currency",'Financing inputs'!M148,0)+IF('Financing inputs'!$B148="Euro",'Financing inputs'!M148*Loc_Euro,0)))</f>
        <v/>
      </c>
      <c r="N148" s="60" t="str">
        <f>IF('Financing inputs'!N148="","",(IF('Financing inputs'!$B148="USD",'Financing inputs'!N148*Loc_USD,0)+IF('Financing inputs'!$B148="Local Currency",'Financing inputs'!N148,0)+IF('Financing inputs'!$B148="Euro",'Financing inputs'!N148*Loc_Euro,0)))</f>
        <v/>
      </c>
      <c r="O148" s="60">
        <f t="shared" si="81"/>
        <v>0</v>
      </c>
      <c r="P148" s="120" t="str">
        <f t="shared" si="80"/>
        <v>Stewardship, Management and Accountability</v>
      </c>
      <c r="R148" s="69" t="e">
        <f t="shared" si="82"/>
        <v>#DIV/0!</v>
      </c>
    </row>
    <row r="149" spans="1:18" x14ac:dyDescent="0.25">
      <c r="A149" s="64" t="str">
        <f>'Financing inputs'!A149</f>
        <v>CIDA funding allocated</v>
      </c>
      <c r="B149" s="63"/>
      <c r="C149" s="60" t="str">
        <f>IF('Financing inputs'!C149="","",(IF('Financing inputs'!$B149="USD",'Financing inputs'!C149*Loc_USD,0)+IF('Financing inputs'!$B149="Local Currency",'Financing inputs'!C149,0)+IF('Financing inputs'!$B149="Euro",'Financing inputs'!C149*Loc_Euro,0)))</f>
        <v/>
      </c>
      <c r="D149" s="60" t="str">
        <f>IF('Financing inputs'!D149="","",(IF('Financing inputs'!$B149="USD",'Financing inputs'!D149*Loc_USD,0)+IF('Financing inputs'!$B149="Local Currency",'Financing inputs'!D149,0)+IF('Financing inputs'!$B149="Euro",'Financing inputs'!D149*Loc_Euro,0)))</f>
        <v/>
      </c>
      <c r="E149" s="60" t="str">
        <f>IF('Financing inputs'!E149="","",(IF('Financing inputs'!$B149="USD",'Financing inputs'!E149*Loc_USD,0)+IF('Financing inputs'!$B149="Local Currency",'Financing inputs'!E149,0)+IF('Financing inputs'!$B149="Euro",'Financing inputs'!E149*Loc_Euro,0)))</f>
        <v/>
      </c>
      <c r="F149" s="60" t="str">
        <f>IF('Financing inputs'!F149="","",(IF('Financing inputs'!$B149="USD",'Financing inputs'!F149*Loc_USD,0)+IF('Financing inputs'!$B149="Local Currency",'Financing inputs'!F149,0)+IF('Financing inputs'!$B149="Euro",'Financing inputs'!F149*Loc_Euro,0)))</f>
        <v/>
      </c>
      <c r="G149" s="60" t="str">
        <f>IF('Financing inputs'!G149="","",(IF('Financing inputs'!$B149="USD",'Financing inputs'!G149*Loc_USD,0)+IF('Financing inputs'!$B149="Local Currency",'Financing inputs'!G149,0)+IF('Financing inputs'!$B149="Euro",'Financing inputs'!G149*Loc_Euro,0)))</f>
        <v/>
      </c>
      <c r="H149" s="60" t="str">
        <f>IF('Financing inputs'!H149="","",(IF('Financing inputs'!$B149="USD",'Financing inputs'!H149*Loc_USD,0)+IF('Financing inputs'!$B149="Local Currency",'Financing inputs'!H149,0)+IF('Financing inputs'!$B149="Euro",'Financing inputs'!H149*Loc_Euro,0)))</f>
        <v/>
      </c>
      <c r="I149" s="60" t="str">
        <f>IF('Financing inputs'!I149="","",(IF('Financing inputs'!$B149="USD",'Financing inputs'!I149*Loc_USD,0)+IF('Financing inputs'!$B149="Local Currency",'Financing inputs'!I149,0)+IF('Financing inputs'!$B149="Euro",'Financing inputs'!I149*Loc_Euro,0)))</f>
        <v/>
      </c>
      <c r="J149" s="60" t="str">
        <f>IF('Financing inputs'!J149="","",(IF('Financing inputs'!$B149="USD",'Financing inputs'!J149*Loc_USD,0)+IF('Financing inputs'!$B149="Local Currency",'Financing inputs'!J149,0)+IF('Financing inputs'!$B149="Euro",'Financing inputs'!J149*Loc_Euro,0)))</f>
        <v/>
      </c>
      <c r="K149" s="60" t="str">
        <f>IF('Financing inputs'!K149="","",(IF('Financing inputs'!$B149="USD",'Financing inputs'!K149*Loc_USD,0)+IF('Financing inputs'!$B149="Local Currency",'Financing inputs'!K149,0)+IF('Financing inputs'!$B149="Euro",'Financing inputs'!K149*Loc_Euro,0)))</f>
        <v/>
      </c>
      <c r="L149" s="60" t="str">
        <f>IF('Financing inputs'!L149="","",(IF('Financing inputs'!$B149="USD",'Financing inputs'!L149*Loc_USD,0)+IF('Financing inputs'!$B149="Local Currency",'Financing inputs'!L149,0)+IF('Financing inputs'!$B149="Euro",'Financing inputs'!L149*Loc_Euro,0)))</f>
        <v/>
      </c>
      <c r="M149" s="60" t="str">
        <f>IF('Financing inputs'!M149="","",(IF('Financing inputs'!$B149="USD",'Financing inputs'!M149*Loc_USD,0)+IF('Financing inputs'!$B149="Local Currency",'Financing inputs'!M149,0)+IF('Financing inputs'!$B149="Euro",'Financing inputs'!M149*Loc_Euro,0)))</f>
        <v/>
      </c>
      <c r="N149" s="60" t="str">
        <f>IF('Financing inputs'!N149="","",(IF('Financing inputs'!$B149="USD",'Financing inputs'!N149*Loc_USD,0)+IF('Financing inputs'!$B149="Local Currency",'Financing inputs'!N149,0)+IF('Financing inputs'!$B149="Euro",'Financing inputs'!N149*Loc_Euro,0)))</f>
        <v/>
      </c>
      <c r="O149" s="60">
        <f t="shared" si="81"/>
        <v>0</v>
      </c>
      <c r="P149" s="120" t="str">
        <f t="shared" si="80"/>
        <v>Stewardship, Management and Accountability</v>
      </c>
      <c r="R149" s="69" t="e">
        <f t="shared" si="82"/>
        <v>#DIV/0!</v>
      </c>
    </row>
    <row r="150" spans="1:18" x14ac:dyDescent="0.25">
      <c r="A150" s="64" t="str">
        <f>'Financing inputs'!A150</f>
        <v>PSI funding allocated</v>
      </c>
      <c r="B150" s="63"/>
      <c r="C150" s="60" t="str">
        <f>IF('Financing inputs'!C150="","",(IF('Financing inputs'!$B150="USD",'Financing inputs'!C150*Loc_USD,0)+IF('Financing inputs'!$B150="Local Currency",'Financing inputs'!C150,0)+IF('Financing inputs'!$B150="Euro",'Financing inputs'!C150*Loc_Euro,0)))</f>
        <v/>
      </c>
      <c r="D150" s="60" t="str">
        <f>IF('Financing inputs'!D150="","",(IF('Financing inputs'!$B150="USD",'Financing inputs'!D150*Loc_USD,0)+IF('Financing inputs'!$B150="Local Currency",'Financing inputs'!D150,0)+IF('Financing inputs'!$B150="Euro",'Financing inputs'!D150*Loc_Euro,0)))</f>
        <v/>
      </c>
      <c r="E150" s="60" t="str">
        <f>IF('Financing inputs'!E150="","",(IF('Financing inputs'!$B150="USD",'Financing inputs'!E150*Loc_USD,0)+IF('Financing inputs'!$B150="Local Currency",'Financing inputs'!E150,0)+IF('Financing inputs'!$B150="Euro",'Financing inputs'!E150*Loc_Euro,0)))</f>
        <v/>
      </c>
      <c r="F150" s="60" t="str">
        <f>IF('Financing inputs'!F150="","",(IF('Financing inputs'!$B150="USD",'Financing inputs'!F150*Loc_USD,0)+IF('Financing inputs'!$B150="Local Currency",'Financing inputs'!F150,0)+IF('Financing inputs'!$B150="Euro",'Financing inputs'!F150*Loc_Euro,0)))</f>
        <v/>
      </c>
      <c r="G150" s="60" t="str">
        <f>IF('Financing inputs'!G150="","",(IF('Financing inputs'!$B150="USD",'Financing inputs'!G150*Loc_USD,0)+IF('Financing inputs'!$B150="Local Currency",'Financing inputs'!G150,0)+IF('Financing inputs'!$B150="Euro",'Financing inputs'!G150*Loc_Euro,0)))</f>
        <v/>
      </c>
      <c r="H150" s="60" t="str">
        <f>IF('Financing inputs'!H150="","",(IF('Financing inputs'!$B150="USD",'Financing inputs'!H150*Loc_USD,0)+IF('Financing inputs'!$B150="Local Currency",'Financing inputs'!H150,0)+IF('Financing inputs'!$B150="Euro",'Financing inputs'!H150*Loc_Euro,0)))</f>
        <v/>
      </c>
      <c r="I150" s="60" t="str">
        <f>IF('Financing inputs'!I150="","",(IF('Financing inputs'!$B150="USD",'Financing inputs'!I150*Loc_USD,0)+IF('Financing inputs'!$B150="Local Currency",'Financing inputs'!I150,0)+IF('Financing inputs'!$B150="Euro",'Financing inputs'!I150*Loc_Euro,0)))</f>
        <v/>
      </c>
      <c r="J150" s="60" t="str">
        <f>IF('Financing inputs'!J150="","",(IF('Financing inputs'!$B150="USD",'Financing inputs'!J150*Loc_USD,0)+IF('Financing inputs'!$B150="Local Currency",'Financing inputs'!J150,0)+IF('Financing inputs'!$B150="Euro",'Financing inputs'!J150*Loc_Euro,0)))</f>
        <v/>
      </c>
      <c r="K150" s="60" t="str">
        <f>IF('Financing inputs'!K150="","",(IF('Financing inputs'!$B150="USD",'Financing inputs'!K150*Loc_USD,0)+IF('Financing inputs'!$B150="Local Currency",'Financing inputs'!K150,0)+IF('Financing inputs'!$B150="Euro",'Financing inputs'!K150*Loc_Euro,0)))</f>
        <v/>
      </c>
      <c r="L150" s="60" t="str">
        <f>IF('Financing inputs'!L150="","",(IF('Financing inputs'!$B150="USD",'Financing inputs'!L150*Loc_USD,0)+IF('Financing inputs'!$B150="Local Currency",'Financing inputs'!L150,0)+IF('Financing inputs'!$B150="Euro",'Financing inputs'!L150*Loc_Euro,0)))</f>
        <v/>
      </c>
      <c r="M150" s="60" t="str">
        <f>IF('Financing inputs'!M150="","",(IF('Financing inputs'!$B150="USD",'Financing inputs'!M150*Loc_USD,0)+IF('Financing inputs'!$B150="Local Currency",'Financing inputs'!M150,0)+IF('Financing inputs'!$B150="Euro",'Financing inputs'!M150*Loc_Euro,0)))</f>
        <v/>
      </c>
      <c r="N150" s="60" t="str">
        <f>IF('Financing inputs'!N150="","",(IF('Financing inputs'!$B150="USD",'Financing inputs'!N150*Loc_USD,0)+IF('Financing inputs'!$B150="Local Currency",'Financing inputs'!N150,0)+IF('Financing inputs'!$B150="Euro",'Financing inputs'!N150*Loc_Euro,0)))</f>
        <v/>
      </c>
      <c r="O150" s="60">
        <f t="shared" si="81"/>
        <v>0</v>
      </c>
      <c r="P150" s="120" t="str">
        <f t="shared" si="80"/>
        <v>Stewardship, Management and Accountability</v>
      </c>
      <c r="R150" s="69" t="e">
        <f t="shared" si="82"/>
        <v>#DIV/0!</v>
      </c>
    </row>
    <row r="151" spans="1:18" x14ac:dyDescent="0.25">
      <c r="A151" s="64" t="str">
        <f>'Financing inputs'!A151</f>
        <v>DKT funding allocated</v>
      </c>
      <c r="B151" s="63"/>
      <c r="C151" s="60" t="str">
        <f>IF('Financing inputs'!C151="","",(IF('Financing inputs'!$B151="USD",'Financing inputs'!C151*Loc_USD,0)+IF('Financing inputs'!$B151="Local Currency",'Financing inputs'!C151,0)+IF('Financing inputs'!$B151="Euro",'Financing inputs'!C151*Loc_Euro,0)))</f>
        <v/>
      </c>
      <c r="D151" s="60" t="str">
        <f>IF('Financing inputs'!D151="","",(IF('Financing inputs'!$B151="USD",'Financing inputs'!D151*Loc_USD,0)+IF('Financing inputs'!$B151="Local Currency",'Financing inputs'!D151,0)+IF('Financing inputs'!$B151="Euro",'Financing inputs'!D151*Loc_Euro,0)))</f>
        <v/>
      </c>
      <c r="E151" s="60" t="str">
        <f>IF('Financing inputs'!E151="","",(IF('Financing inputs'!$B151="USD",'Financing inputs'!E151*Loc_USD,0)+IF('Financing inputs'!$B151="Local Currency",'Financing inputs'!E151,0)+IF('Financing inputs'!$B151="Euro",'Financing inputs'!E151*Loc_Euro,0)))</f>
        <v/>
      </c>
      <c r="F151" s="60" t="str">
        <f>IF('Financing inputs'!F151="","",(IF('Financing inputs'!$B151="USD",'Financing inputs'!F151*Loc_USD,0)+IF('Financing inputs'!$B151="Local Currency",'Financing inputs'!F151,0)+IF('Financing inputs'!$B151="Euro",'Financing inputs'!F151*Loc_Euro,0)))</f>
        <v/>
      </c>
      <c r="G151" s="60" t="str">
        <f>IF('Financing inputs'!G151="","",(IF('Financing inputs'!$B151="USD",'Financing inputs'!G151*Loc_USD,0)+IF('Financing inputs'!$B151="Local Currency",'Financing inputs'!G151,0)+IF('Financing inputs'!$B151="Euro",'Financing inputs'!G151*Loc_Euro,0)))</f>
        <v/>
      </c>
      <c r="H151" s="60" t="str">
        <f>IF('Financing inputs'!H151="","",(IF('Financing inputs'!$B151="USD",'Financing inputs'!H151*Loc_USD,0)+IF('Financing inputs'!$B151="Local Currency",'Financing inputs'!H151,0)+IF('Financing inputs'!$B151="Euro",'Financing inputs'!H151*Loc_Euro,0)))</f>
        <v/>
      </c>
      <c r="I151" s="60" t="str">
        <f>IF('Financing inputs'!I151="","",(IF('Financing inputs'!$B151="USD",'Financing inputs'!I151*Loc_USD,0)+IF('Financing inputs'!$B151="Local Currency",'Financing inputs'!I151,0)+IF('Financing inputs'!$B151="Euro",'Financing inputs'!I151*Loc_Euro,0)))</f>
        <v/>
      </c>
      <c r="J151" s="60" t="str">
        <f>IF('Financing inputs'!J151="","",(IF('Financing inputs'!$B151="USD",'Financing inputs'!J151*Loc_USD,0)+IF('Financing inputs'!$B151="Local Currency",'Financing inputs'!J151,0)+IF('Financing inputs'!$B151="Euro",'Financing inputs'!J151*Loc_Euro,0)))</f>
        <v/>
      </c>
      <c r="K151" s="60" t="str">
        <f>IF('Financing inputs'!K151="","",(IF('Financing inputs'!$B151="USD",'Financing inputs'!K151*Loc_USD,0)+IF('Financing inputs'!$B151="Local Currency",'Financing inputs'!K151,0)+IF('Financing inputs'!$B151="Euro",'Financing inputs'!K151*Loc_Euro,0)))</f>
        <v/>
      </c>
      <c r="L151" s="60" t="str">
        <f>IF('Financing inputs'!L151="","",(IF('Financing inputs'!$B151="USD",'Financing inputs'!L151*Loc_USD,0)+IF('Financing inputs'!$B151="Local Currency",'Financing inputs'!L151,0)+IF('Financing inputs'!$B151="Euro",'Financing inputs'!L151*Loc_Euro,0)))</f>
        <v/>
      </c>
      <c r="M151" s="60" t="str">
        <f>IF('Financing inputs'!M151="","",(IF('Financing inputs'!$B151="USD",'Financing inputs'!M151*Loc_USD,0)+IF('Financing inputs'!$B151="Local Currency",'Financing inputs'!M151,0)+IF('Financing inputs'!$B151="Euro",'Financing inputs'!M151*Loc_Euro,0)))</f>
        <v/>
      </c>
      <c r="N151" s="60" t="str">
        <f>IF('Financing inputs'!N151="","",(IF('Financing inputs'!$B151="USD",'Financing inputs'!N151*Loc_USD,0)+IF('Financing inputs'!$B151="Local Currency",'Financing inputs'!N151,0)+IF('Financing inputs'!$B151="Euro",'Financing inputs'!N151*Loc_Euro,0)))</f>
        <v/>
      </c>
      <c r="O151" s="60">
        <f t="shared" si="81"/>
        <v>0</v>
      </c>
      <c r="P151" s="120" t="str">
        <f t="shared" si="80"/>
        <v>Stewardship, Management and Accountability</v>
      </c>
      <c r="R151" s="69" t="e">
        <f t="shared" si="82"/>
        <v>#DIV/0!</v>
      </c>
    </row>
    <row r="152" spans="1:18" x14ac:dyDescent="0.25">
      <c r="A152" s="64" t="str">
        <f>'Financing inputs'!A152</f>
        <v>MSI funding allocated</v>
      </c>
      <c r="B152" s="63"/>
      <c r="C152" s="60" t="str">
        <f>IF('Financing inputs'!C152="","",(IF('Financing inputs'!$B152="USD",'Financing inputs'!C152*Loc_USD,0)+IF('Financing inputs'!$B152="Local Currency",'Financing inputs'!C152,0)+IF('Financing inputs'!$B152="Euro",'Financing inputs'!C152*Loc_Euro,0)))</f>
        <v/>
      </c>
      <c r="D152" s="60" t="str">
        <f>IF('Financing inputs'!D152="","",(IF('Financing inputs'!$B152="USD",'Financing inputs'!D152*Loc_USD,0)+IF('Financing inputs'!$B152="Local Currency",'Financing inputs'!D152,0)+IF('Financing inputs'!$B152="Euro",'Financing inputs'!D152*Loc_Euro,0)))</f>
        <v/>
      </c>
      <c r="E152" s="60" t="str">
        <f>IF('Financing inputs'!E152="","",(IF('Financing inputs'!$B152="USD",'Financing inputs'!E152*Loc_USD,0)+IF('Financing inputs'!$B152="Local Currency",'Financing inputs'!E152,0)+IF('Financing inputs'!$B152="Euro",'Financing inputs'!E152*Loc_Euro,0)))</f>
        <v/>
      </c>
      <c r="F152" s="60" t="str">
        <f>IF('Financing inputs'!F152="","",(IF('Financing inputs'!$B152="USD",'Financing inputs'!F152*Loc_USD,0)+IF('Financing inputs'!$B152="Local Currency",'Financing inputs'!F152,0)+IF('Financing inputs'!$B152="Euro",'Financing inputs'!F152*Loc_Euro,0)))</f>
        <v/>
      </c>
      <c r="G152" s="60" t="str">
        <f>IF('Financing inputs'!G152="","",(IF('Financing inputs'!$B152="USD",'Financing inputs'!G152*Loc_USD,0)+IF('Financing inputs'!$B152="Local Currency",'Financing inputs'!G152,0)+IF('Financing inputs'!$B152="Euro",'Financing inputs'!G152*Loc_Euro,0)))</f>
        <v/>
      </c>
      <c r="H152" s="60" t="str">
        <f>IF('Financing inputs'!H152="","",(IF('Financing inputs'!$B152="USD",'Financing inputs'!H152*Loc_USD,0)+IF('Financing inputs'!$B152="Local Currency",'Financing inputs'!H152,0)+IF('Financing inputs'!$B152="Euro",'Financing inputs'!H152*Loc_Euro,0)))</f>
        <v/>
      </c>
      <c r="I152" s="60" t="str">
        <f>IF('Financing inputs'!I152="","",(IF('Financing inputs'!$B152="USD",'Financing inputs'!I152*Loc_USD,0)+IF('Financing inputs'!$B152="Local Currency",'Financing inputs'!I152,0)+IF('Financing inputs'!$B152="Euro",'Financing inputs'!I152*Loc_Euro,0)))</f>
        <v/>
      </c>
      <c r="J152" s="60" t="str">
        <f>IF('Financing inputs'!J152="","",(IF('Financing inputs'!$B152="USD",'Financing inputs'!J152*Loc_USD,0)+IF('Financing inputs'!$B152="Local Currency",'Financing inputs'!J152,0)+IF('Financing inputs'!$B152="Euro",'Financing inputs'!J152*Loc_Euro,0)))</f>
        <v/>
      </c>
      <c r="K152" s="60" t="str">
        <f>IF('Financing inputs'!K152="","",(IF('Financing inputs'!$B152="USD",'Financing inputs'!K152*Loc_USD,0)+IF('Financing inputs'!$B152="Local Currency",'Financing inputs'!K152,0)+IF('Financing inputs'!$B152="Euro",'Financing inputs'!K152*Loc_Euro,0)))</f>
        <v/>
      </c>
      <c r="L152" s="60" t="str">
        <f>IF('Financing inputs'!L152="","",(IF('Financing inputs'!$B152="USD",'Financing inputs'!L152*Loc_USD,0)+IF('Financing inputs'!$B152="Local Currency",'Financing inputs'!L152,0)+IF('Financing inputs'!$B152="Euro",'Financing inputs'!L152*Loc_Euro,0)))</f>
        <v/>
      </c>
      <c r="M152" s="60" t="str">
        <f>IF('Financing inputs'!M152="","",(IF('Financing inputs'!$B152="USD",'Financing inputs'!M152*Loc_USD,0)+IF('Financing inputs'!$B152="Local Currency",'Financing inputs'!M152,0)+IF('Financing inputs'!$B152="Euro",'Financing inputs'!M152*Loc_Euro,0)))</f>
        <v/>
      </c>
      <c r="N152" s="60" t="str">
        <f>IF('Financing inputs'!N152="","",(IF('Financing inputs'!$B152="USD",'Financing inputs'!N152*Loc_USD,0)+IF('Financing inputs'!$B152="Local Currency",'Financing inputs'!N152,0)+IF('Financing inputs'!$B152="Euro",'Financing inputs'!N152*Loc_Euro,0)))</f>
        <v/>
      </c>
      <c r="O152" s="60">
        <f t="shared" si="81"/>
        <v>0</v>
      </c>
      <c r="P152" s="120" t="str">
        <f t="shared" si="80"/>
        <v>Stewardship, Management and Accountability</v>
      </c>
      <c r="R152" s="69" t="e">
        <f t="shared" si="82"/>
        <v>#DIV/0!</v>
      </c>
    </row>
    <row r="153" spans="1:18" x14ac:dyDescent="0.25">
      <c r="A153" s="64" t="str">
        <f>'Financing inputs'!A153</f>
        <v>Gates funding allocated</v>
      </c>
      <c r="B153" s="63"/>
      <c r="C153" s="60" t="str">
        <f>IF('Financing inputs'!C153="","",(IF('Financing inputs'!$B153="USD",'Financing inputs'!C153*Loc_USD,0)+IF('Financing inputs'!$B153="Local Currency",'Financing inputs'!C153,0)+IF('Financing inputs'!$B153="Euro",'Financing inputs'!C153*Loc_Euro,0)))</f>
        <v/>
      </c>
      <c r="D153" s="60" t="str">
        <f>IF('Financing inputs'!D153="","",(IF('Financing inputs'!$B153="USD",'Financing inputs'!D153*Loc_USD,0)+IF('Financing inputs'!$B153="Local Currency",'Financing inputs'!D153,0)+IF('Financing inputs'!$B153="Euro",'Financing inputs'!D153*Loc_Euro,0)))</f>
        <v/>
      </c>
      <c r="E153" s="60" t="str">
        <f>IF('Financing inputs'!E153="","",(IF('Financing inputs'!$B153="USD",'Financing inputs'!E153*Loc_USD,0)+IF('Financing inputs'!$B153="Local Currency",'Financing inputs'!E153,0)+IF('Financing inputs'!$B153="Euro",'Financing inputs'!E153*Loc_Euro,0)))</f>
        <v/>
      </c>
      <c r="F153" s="60" t="str">
        <f>IF('Financing inputs'!F153="","",(IF('Financing inputs'!$B153="USD",'Financing inputs'!F153*Loc_USD,0)+IF('Financing inputs'!$B153="Local Currency",'Financing inputs'!F153,0)+IF('Financing inputs'!$B153="Euro",'Financing inputs'!F153*Loc_Euro,0)))</f>
        <v/>
      </c>
      <c r="G153" s="60" t="str">
        <f>IF('Financing inputs'!G153="","",(IF('Financing inputs'!$B153="USD",'Financing inputs'!G153*Loc_USD,0)+IF('Financing inputs'!$B153="Local Currency",'Financing inputs'!G153,0)+IF('Financing inputs'!$B153="Euro",'Financing inputs'!G153*Loc_Euro,0)))</f>
        <v/>
      </c>
      <c r="H153" s="60" t="str">
        <f>IF('Financing inputs'!H153="","",(IF('Financing inputs'!$B153="USD",'Financing inputs'!H153*Loc_USD,0)+IF('Financing inputs'!$B153="Local Currency",'Financing inputs'!H153,0)+IF('Financing inputs'!$B153="Euro",'Financing inputs'!H153*Loc_Euro,0)))</f>
        <v/>
      </c>
      <c r="I153" s="60" t="str">
        <f>IF('Financing inputs'!I153="","",(IF('Financing inputs'!$B153="USD",'Financing inputs'!I153*Loc_USD,0)+IF('Financing inputs'!$B153="Local Currency",'Financing inputs'!I153,0)+IF('Financing inputs'!$B153="Euro",'Financing inputs'!I153*Loc_Euro,0)))</f>
        <v/>
      </c>
      <c r="J153" s="60" t="str">
        <f>IF('Financing inputs'!J153="","",(IF('Financing inputs'!$B153="USD",'Financing inputs'!J153*Loc_USD,0)+IF('Financing inputs'!$B153="Local Currency",'Financing inputs'!J153,0)+IF('Financing inputs'!$B153="Euro",'Financing inputs'!J153*Loc_Euro,0)))</f>
        <v/>
      </c>
      <c r="K153" s="60" t="str">
        <f>IF('Financing inputs'!K153="","",(IF('Financing inputs'!$B153="USD",'Financing inputs'!K153*Loc_USD,0)+IF('Financing inputs'!$B153="Local Currency",'Financing inputs'!K153,0)+IF('Financing inputs'!$B153="Euro",'Financing inputs'!K153*Loc_Euro,0)))</f>
        <v/>
      </c>
      <c r="L153" s="60" t="str">
        <f>IF('Financing inputs'!L153="","",(IF('Financing inputs'!$B153="USD",'Financing inputs'!L153*Loc_USD,0)+IF('Financing inputs'!$B153="Local Currency",'Financing inputs'!L153,0)+IF('Financing inputs'!$B153="Euro",'Financing inputs'!L153*Loc_Euro,0)))</f>
        <v/>
      </c>
      <c r="M153" s="60" t="str">
        <f>IF('Financing inputs'!M153="","",(IF('Financing inputs'!$B153="USD",'Financing inputs'!M153*Loc_USD,0)+IF('Financing inputs'!$B153="Local Currency",'Financing inputs'!M153,0)+IF('Financing inputs'!$B153="Euro",'Financing inputs'!M153*Loc_Euro,0)))</f>
        <v/>
      </c>
      <c r="N153" s="60" t="str">
        <f>IF('Financing inputs'!N153="","",(IF('Financing inputs'!$B153="USD",'Financing inputs'!N153*Loc_USD,0)+IF('Financing inputs'!$B153="Local Currency",'Financing inputs'!N153,0)+IF('Financing inputs'!$B153="Euro",'Financing inputs'!N153*Loc_Euro,0)))</f>
        <v/>
      </c>
      <c r="O153" s="60">
        <f t="shared" si="81"/>
        <v>0</v>
      </c>
      <c r="P153" s="120" t="str">
        <f t="shared" si="80"/>
        <v>Stewardship, Management and Accountability</v>
      </c>
      <c r="R153" s="69" t="e">
        <f t="shared" si="82"/>
        <v>#DIV/0!</v>
      </c>
    </row>
    <row r="154" spans="1:18" x14ac:dyDescent="0.25">
      <c r="A154" s="64" t="str">
        <f>'Financing inputs'!A154</f>
        <v>Packard funding allocated</v>
      </c>
      <c r="B154" s="63"/>
      <c r="C154" s="60" t="str">
        <f>IF('Financing inputs'!C154="","",(IF('Financing inputs'!$B154="USD",'Financing inputs'!C154*Loc_USD,0)+IF('Financing inputs'!$B154="Local Currency",'Financing inputs'!C154,0)+IF('Financing inputs'!$B154="Euro",'Financing inputs'!C154*Loc_Euro,0)))</f>
        <v/>
      </c>
      <c r="D154" s="60" t="str">
        <f>IF('Financing inputs'!D154="","",(IF('Financing inputs'!$B154="USD",'Financing inputs'!D154*Loc_USD,0)+IF('Financing inputs'!$B154="Local Currency",'Financing inputs'!D154,0)+IF('Financing inputs'!$B154="Euro",'Financing inputs'!D154*Loc_Euro,0)))</f>
        <v/>
      </c>
      <c r="E154" s="60" t="str">
        <f>IF('Financing inputs'!E154="","",(IF('Financing inputs'!$B154="USD",'Financing inputs'!E154*Loc_USD,0)+IF('Financing inputs'!$B154="Local Currency",'Financing inputs'!E154,0)+IF('Financing inputs'!$B154="Euro",'Financing inputs'!E154*Loc_Euro,0)))</f>
        <v/>
      </c>
      <c r="F154" s="60" t="str">
        <f>IF('Financing inputs'!F154="","",(IF('Financing inputs'!$B154="USD",'Financing inputs'!F154*Loc_USD,0)+IF('Financing inputs'!$B154="Local Currency",'Financing inputs'!F154,0)+IF('Financing inputs'!$B154="Euro",'Financing inputs'!F154*Loc_Euro,0)))</f>
        <v/>
      </c>
      <c r="G154" s="60" t="str">
        <f>IF('Financing inputs'!G154="","",(IF('Financing inputs'!$B154="USD",'Financing inputs'!G154*Loc_USD,0)+IF('Financing inputs'!$B154="Local Currency",'Financing inputs'!G154,0)+IF('Financing inputs'!$B154="Euro",'Financing inputs'!G154*Loc_Euro,0)))</f>
        <v/>
      </c>
      <c r="H154" s="60" t="str">
        <f>IF('Financing inputs'!H154="","",(IF('Financing inputs'!$B154="USD",'Financing inputs'!H154*Loc_USD,0)+IF('Financing inputs'!$B154="Local Currency",'Financing inputs'!H154,0)+IF('Financing inputs'!$B154="Euro",'Financing inputs'!H154*Loc_Euro,0)))</f>
        <v/>
      </c>
      <c r="I154" s="60" t="str">
        <f>IF('Financing inputs'!I154="","",(IF('Financing inputs'!$B154="USD",'Financing inputs'!I154*Loc_USD,0)+IF('Financing inputs'!$B154="Local Currency",'Financing inputs'!I154,0)+IF('Financing inputs'!$B154="Euro",'Financing inputs'!I154*Loc_Euro,0)))</f>
        <v/>
      </c>
      <c r="J154" s="60" t="str">
        <f>IF('Financing inputs'!J154="","",(IF('Financing inputs'!$B154="USD",'Financing inputs'!J154*Loc_USD,0)+IF('Financing inputs'!$B154="Local Currency",'Financing inputs'!J154,0)+IF('Financing inputs'!$B154="Euro",'Financing inputs'!J154*Loc_Euro,0)))</f>
        <v/>
      </c>
      <c r="K154" s="60" t="str">
        <f>IF('Financing inputs'!K154="","",(IF('Financing inputs'!$B154="USD",'Financing inputs'!K154*Loc_USD,0)+IF('Financing inputs'!$B154="Local Currency",'Financing inputs'!K154,0)+IF('Financing inputs'!$B154="Euro",'Financing inputs'!K154*Loc_Euro,0)))</f>
        <v/>
      </c>
      <c r="L154" s="60" t="str">
        <f>IF('Financing inputs'!L154="","",(IF('Financing inputs'!$B154="USD",'Financing inputs'!L154*Loc_USD,0)+IF('Financing inputs'!$B154="Local Currency",'Financing inputs'!L154,0)+IF('Financing inputs'!$B154="Euro",'Financing inputs'!L154*Loc_Euro,0)))</f>
        <v/>
      </c>
      <c r="M154" s="60" t="str">
        <f>IF('Financing inputs'!M154="","",(IF('Financing inputs'!$B154="USD",'Financing inputs'!M154*Loc_USD,0)+IF('Financing inputs'!$B154="Local Currency",'Financing inputs'!M154,0)+IF('Financing inputs'!$B154="Euro",'Financing inputs'!M154*Loc_Euro,0)))</f>
        <v/>
      </c>
      <c r="N154" s="60" t="str">
        <f>IF('Financing inputs'!N154="","",(IF('Financing inputs'!$B154="USD",'Financing inputs'!N154*Loc_USD,0)+IF('Financing inputs'!$B154="Local Currency",'Financing inputs'!N154,0)+IF('Financing inputs'!$B154="Euro",'Financing inputs'!N154*Loc_Euro,0)))</f>
        <v/>
      </c>
      <c r="O154" s="60">
        <f t="shared" si="81"/>
        <v>0</v>
      </c>
      <c r="P154" s="120" t="str">
        <f t="shared" si="80"/>
        <v>Stewardship, Management and Accountability</v>
      </c>
      <c r="R154" s="69" t="e">
        <f t="shared" si="82"/>
        <v>#DIV/0!</v>
      </c>
    </row>
    <row r="155" spans="1:18" x14ac:dyDescent="0.25">
      <c r="A155" s="64" t="str">
        <f>'Financing inputs'!A155</f>
        <v>PAA</v>
      </c>
      <c r="B155" s="63"/>
      <c r="C155" s="60" t="str">
        <f>IF('Financing inputs'!C155="","",(IF('Financing inputs'!$B155="USD",'Financing inputs'!C155*Loc_USD,0)+IF('Financing inputs'!$B155="Local Currency",'Financing inputs'!C155,0)+IF('Financing inputs'!$B155="Euro",'Financing inputs'!C155*Loc_Euro,0)))</f>
        <v/>
      </c>
      <c r="D155" s="60" t="str">
        <f>IF('Financing inputs'!D155="","",(IF('Financing inputs'!$B155="USD",'Financing inputs'!D155*Loc_USD,0)+IF('Financing inputs'!$B155="Local Currency",'Financing inputs'!D155,0)+IF('Financing inputs'!$B155="Euro",'Financing inputs'!D155*Loc_Euro,0)))</f>
        <v/>
      </c>
      <c r="E155" s="60" t="str">
        <f>IF('Financing inputs'!E155="","",(IF('Financing inputs'!$B155="USD",'Financing inputs'!E155*Loc_USD,0)+IF('Financing inputs'!$B155="Local Currency",'Financing inputs'!E155,0)+IF('Financing inputs'!$B155="Euro",'Financing inputs'!E155*Loc_Euro,0)))</f>
        <v/>
      </c>
      <c r="F155" s="60" t="str">
        <f>IF('Financing inputs'!F155="","",(IF('Financing inputs'!$B155="USD",'Financing inputs'!F155*Loc_USD,0)+IF('Financing inputs'!$B155="Local Currency",'Financing inputs'!F155,0)+IF('Financing inputs'!$B155="Euro",'Financing inputs'!F155*Loc_Euro,0)))</f>
        <v/>
      </c>
      <c r="G155" s="60" t="str">
        <f>IF('Financing inputs'!G155="","",(IF('Financing inputs'!$B155="USD",'Financing inputs'!G155*Loc_USD,0)+IF('Financing inputs'!$B155="Local Currency",'Financing inputs'!G155,0)+IF('Financing inputs'!$B155="Euro",'Financing inputs'!G155*Loc_Euro,0)))</f>
        <v/>
      </c>
      <c r="H155" s="60" t="str">
        <f>IF('Financing inputs'!H155="","",(IF('Financing inputs'!$B155="USD",'Financing inputs'!H155*Loc_USD,0)+IF('Financing inputs'!$B155="Local Currency",'Financing inputs'!H155,0)+IF('Financing inputs'!$B155="Euro",'Financing inputs'!H155*Loc_Euro,0)))</f>
        <v/>
      </c>
      <c r="I155" s="60" t="str">
        <f>IF('Financing inputs'!I155="","",(IF('Financing inputs'!$B155="USD",'Financing inputs'!I155*Loc_USD,0)+IF('Financing inputs'!$B155="Local Currency",'Financing inputs'!I155,0)+IF('Financing inputs'!$B155="Euro",'Financing inputs'!I155*Loc_Euro,0)))</f>
        <v/>
      </c>
      <c r="J155" s="60" t="str">
        <f>IF('Financing inputs'!J155="","",(IF('Financing inputs'!$B155="USD",'Financing inputs'!J155*Loc_USD,0)+IF('Financing inputs'!$B155="Local Currency",'Financing inputs'!J155,0)+IF('Financing inputs'!$B155="Euro",'Financing inputs'!J155*Loc_Euro,0)))</f>
        <v/>
      </c>
      <c r="K155" s="60" t="str">
        <f>IF('Financing inputs'!K155="","",(IF('Financing inputs'!$B155="USD",'Financing inputs'!K155*Loc_USD,0)+IF('Financing inputs'!$B155="Local Currency",'Financing inputs'!K155,0)+IF('Financing inputs'!$B155="Euro",'Financing inputs'!K155*Loc_Euro,0)))</f>
        <v/>
      </c>
      <c r="L155" s="60" t="str">
        <f>IF('Financing inputs'!L155="","",(IF('Financing inputs'!$B155="USD",'Financing inputs'!L155*Loc_USD,0)+IF('Financing inputs'!$B155="Local Currency",'Financing inputs'!L155,0)+IF('Financing inputs'!$B155="Euro",'Financing inputs'!L155*Loc_Euro,0)))</f>
        <v/>
      </c>
      <c r="M155" s="60" t="str">
        <f>IF('Financing inputs'!M155="","",(IF('Financing inputs'!$B155="USD",'Financing inputs'!M155*Loc_USD,0)+IF('Financing inputs'!$B155="Local Currency",'Financing inputs'!M155,0)+IF('Financing inputs'!$B155="Euro",'Financing inputs'!M155*Loc_Euro,0)))</f>
        <v/>
      </c>
      <c r="N155" s="60" t="str">
        <f>IF('Financing inputs'!N155="","",(IF('Financing inputs'!$B155="USD",'Financing inputs'!N155*Loc_USD,0)+IF('Financing inputs'!$B155="Local Currency",'Financing inputs'!N155,0)+IF('Financing inputs'!$B155="Euro",'Financing inputs'!N155*Loc_Euro,0)))</f>
        <v/>
      </c>
      <c r="O155" s="60">
        <f t="shared" si="81"/>
        <v>0</v>
      </c>
      <c r="P155" s="120" t="str">
        <f t="shared" si="80"/>
        <v>Stewardship, Management and Accountability</v>
      </c>
      <c r="R155" s="69" t="e">
        <f t="shared" si="82"/>
        <v>#DIV/0!</v>
      </c>
    </row>
    <row r="156" spans="1:18" x14ac:dyDescent="0.25">
      <c r="A156" s="64" t="str">
        <f>'Financing inputs'!A156</f>
        <v>Other</v>
      </c>
      <c r="B156" s="63"/>
      <c r="C156" s="60" t="str">
        <f>IF('Financing inputs'!C156="","",(IF('Financing inputs'!$B156="USD",'Financing inputs'!C156*Loc_USD,0)+IF('Financing inputs'!$B156="Local Currency",'Financing inputs'!C156,0)+IF('Financing inputs'!$B156="Euro",'Financing inputs'!C156*Loc_Euro,0)))</f>
        <v/>
      </c>
      <c r="D156" s="60" t="str">
        <f>IF('Financing inputs'!D156="","",(IF('Financing inputs'!$B156="USD",'Financing inputs'!D156*Loc_USD,0)+IF('Financing inputs'!$B156="Local Currency",'Financing inputs'!D156,0)+IF('Financing inputs'!$B156="Euro",'Financing inputs'!D156*Loc_Euro,0)))</f>
        <v/>
      </c>
      <c r="E156" s="60" t="str">
        <f>IF('Financing inputs'!E156="","",(IF('Financing inputs'!$B156="USD",'Financing inputs'!E156*Loc_USD,0)+IF('Financing inputs'!$B156="Local Currency",'Financing inputs'!E156,0)+IF('Financing inputs'!$B156="Euro",'Financing inputs'!E156*Loc_Euro,0)))</f>
        <v/>
      </c>
      <c r="F156" s="60" t="str">
        <f>IF('Financing inputs'!F156="","",(IF('Financing inputs'!$B156="USD",'Financing inputs'!F156*Loc_USD,0)+IF('Financing inputs'!$B156="Local Currency",'Financing inputs'!F156,0)+IF('Financing inputs'!$B156="Euro",'Financing inputs'!F156*Loc_Euro,0)))</f>
        <v/>
      </c>
      <c r="G156" s="60" t="str">
        <f>IF('Financing inputs'!G156="","",(IF('Financing inputs'!$B156="USD",'Financing inputs'!G156*Loc_USD,0)+IF('Financing inputs'!$B156="Local Currency",'Financing inputs'!G156,0)+IF('Financing inputs'!$B156="Euro",'Financing inputs'!G156*Loc_Euro,0)))</f>
        <v/>
      </c>
      <c r="H156" s="60" t="str">
        <f>IF('Financing inputs'!H156="","",(IF('Financing inputs'!$B156="USD",'Financing inputs'!H156*Loc_USD,0)+IF('Financing inputs'!$B156="Local Currency",'Financing inputs'!H156,0)+IF('Financing inputs'!$B156="Euro",'Financing inputs'!H156*Loc_Euro,0)))</f>
        <v/>
      </c>
      <c r="I156" s="60" t="str">
        <f>IF('Financing inputs'!I156="","",(IF('Financing inputs'!$B156="USD",'Financing inputs'!I156*Loc_USD,0)+IF('Financing inputs'!$B156="Local Currency",'Financing inputs'!I156,0)+IF('Financing inputs'!$B156="Euro",'Financing inputs'!I156*Loc_Euro,0)))</f>
        <v/>
      </c>
      <c r="J156" s="60" t="str">
        <f>IF('Financing inputs'!J156="","",(IF('Financing inputs'!$B156="USD",'Financing inputs'!J156*Loc_USD,0)+IF('Financing inputs'!$B156="Local Currency",'Financing inputs'!J156,0)+IF('Financing inputs'!$B156="Euro",'Financing inputs'!J156*Loc_Euro,0)))</f>
        <v/>
      </c>
      <c r="K156" s="60" t="str">
        <f>IF('Financing inputs'!K156="","",(IF('Financing inputs'!$B156="USD",'Financing inputs'!K156*Loc_USD,0)+IF('Financing inputs'!$B156="Local Currency",'Financing inputs'!K156,0)+IF('Financing inputs'!$B156="Euro",'Financing inputs'!K156*Loc_Euro,0)))</f>
        <v/>
      </c>
      <c r="L156" s="60" t="str">
        <f>IF('Financing inputs'!L156="","",(IF('Financing inputs'!$B156="USD",'Financing inputs'!L156*Loc_USD,0)+IF('Financing inputs'!$B156="Local Currency",'Financing inputs'!L156,0)+IF('Financing inputs'!$B156="Euro",'Financing inputs'!L156*Loc_Euro,0)))</f>
        <v/>
      </c>
      <c r="M156" s="60" t="str">
        <f>IF('Financing inputs'!M156="","",(IF('Financing inputs'!$B156="USD",'Financing inputs'!M156*Loc_USD,0)+IF('Financing inputs'!$B156="Local Currency",'Financing inputs'!M156,0)+IF('Financing inputs'!$B156="Euro",'Financing inputs'!M156*Loc_Euro,0)))</f>
        <v/>
      </c>
      <c r="N156" s="60" t="str">
        <f>IF('Financing inputs'!N156="","",(IF('Financing inputs'!$B156="USD",'Financing inputs'!N156*Loc_USD,0)+IF('Financing inputs'!$B156="Local Currency",'Financing inputs'!N156,0)+IF('Financing inputs'!$B156="Euro",'Financing inputs'!N156*Loc_Euro,0)))</f>
        <v/>
      </c>
      <c r="O156" s="60">
        <f t="shared" si="81"/>
        <v>0</v>
      </c>
      <c r="P156" s="120" t="str">
        <f t="shared" si="80"/>
        <v>Stewardship, Management and Accountability</v>
      </c>
      <c r="R156" s="69" t="e">
        <f t="shared" si="82"/>
        <v>#DIV/0!</v>
      </c>
    </row>
    <row r="157" spans="1:18" x14ac:dyDescent="0.25">
      <c r="A157" s="64" t="str">
        <f>'Financing inputs'!A157</f>
        <v>Other</v>
      </c>
      <c r="B157" s="63"/>
      <c r="C157" s="60" t="str">
        <f>IF('Financing inputs'!C157="","",(IF('Financing inputs'!$B157="USD",'Financing inputs'!C157*Loc_USD,0)+IF('Financing inputs'!$B157="Local Currency",'Financing inputs'!C157,0)+IF('Financing inputs'!$B157="Euro",'Financing inputs'!C157*Loc_Euro,0)))</f>
        <v/>
      </c>
      <c r="D157" s="60" t="str">
        <f>IF('Financing inputs'!D157="","",(IF('Financing inputs'!$B157="USD",'Financing inputs'!D157*Loc_USD,0)+IF('Financing inputs'!$B157="Local Currency",'Financing inputs'!D157,0)+IF('Financing inputs'!$B157="Euro",'Financing inputs'!D157*Loc_Euro,0)))</f>
        <v/>
      </c>
      <c r="E157" s="60" t="str">
        <f>IF('Financing inputs'!E157="","",(IF('Financing inputs'!$B157="USD",'Financing inputs'!E157*Loc_USD,0)+IF('Financing inputs'!$B157="Local Currency",'Financing inputs'!E157,0)+IF('Financing inputs'!$B157="Euro",'Financing inputs'!E157*Loc_Euro,0)))</f>
        <v/>
      </c>
      <c r="F157" s="60" t="str">
        <f>IF('Financing inputs'!F157="","",(IF('Financing inputs'!$B157="USD",'Financing inputs'!F157*Loc_USD,0)+IF('Financing inputs'!$B157="Local Currency",'Financing inputs'!F157,0)+IF('Financing inputs'!$B157="Euro",'Financing inputs'!F157*Loc_Euro,0)))</f>
        <v/>
      </c>
      <c r="G157" s="60" t="str">
        <f>IF('Financing inputs'!G157="","",(IF('Financing inputs'!$B157="USD",'Financing inputs'!G157*Loc_USD,0)+IF('Financing inputs'!$B157="Local Currency",'Financing inputs'!G157,0)+IF('Financing inputs'!$B157="Euro",'Financing inputs'!G157*Loc_Euro,0)))</f>
        <v/>
      </c>
      <c r="H157" s="60" t="str">
        <f>IF('Financing inputs'!H157="","",(IF('Financing inputs'!$B157="USD",'Financing inputs'!H157*Loc_USD,0)+IF('Financing inputs'!$B157="Local Currency",'Financing inputs'!H157,0)+IF('Financing inputs'!$B157="Euro",'Financing inputs'!H157*Loc_Euro,0)))</f>
        <v/>
      </c>
      <c r="I157" s="60" t="str">
        <f>IF('Financing inputs'!I157="","",(IF('Financing inputs'!$B157="USD",'Financing inputs'!I157*Loc_USD,0)+IF('Financing inputs'!$B157="Local Currency",'Financing inputs'!I157,0)+IF('Financing inputs'!$B157="Euro",'Financing inputs'!I157*Loc_Euro,0)))</f>
        <v/>
      </c>
      <c r="J157" s="60" t="str">
        <f>IF('Financing inputs'!J157="","",(IF('Financing inputs'!$B157="USD",'Financing inputs'!J157*Loc_USD,0)+IF('Financing inputs'!$B157="Local Currency",'Financing inputs'!J157,0)+IF('Financing inputs'!$B157="Euro",'Financing inputs'!J157*Loc_Euro,0)))</f>
        <v/>
      </c>
      <c r="K157" s="60" t="str">
        <f>IF('Financing inputs'!K157="","",(IF('Financing inputs'!$B157="USD",'Financing inputs'!K157*Loc_USD,0)+IF('Financing inputs'!$B157="Local Currency",'Financing inputs'!K157,0)+IF('Financing inputs'!$B157="Euro",'Financing inputs'!K157*Loc_Euro,0)))</f>
        <v/>
      </c>
      <c r="L157" s="60" t="str">
        <f>IF('Financing inputs'!L157="","",(IF('Financing inputs'!$B157="USD",'Financing inputs'!L157*Loc_USD,0)+IF('Financing inputs'!$B157="Local Currency",'Financing inputs'!L157,0)+IF('Financing inputs'!$B157="Euro",'Financing inputs'!L157*Loc_Euro,0)))</f>
        <v/>
      </c>
      <c r="M157" s="60" t="str">
        <f>IF('Financing inputs'!M157="","",(IF('Financing inputs'!$B157="USD",'Financing inputs'!M157*Loc_USD,0)+IF('Financing inputs'!$B157="Local Currency",'Financing inputs'!M157,0)+IF('Financing inputs'!$B157="Euro",'Financing inputs'!M157*Loc_Euro,0)))</f>
        <v/>
      </c>
      <c r="N157" s="60" t="str">
        <f>IF('Financing inputs'!N157="","",(IF('Financing inputs'!$B157="USD",'Financing inputs'!N157*Loc_USD,0)+IF('Financing inputs'!$B157="Local Currency",'Financing inputs'!N157,0)+IF('Financing inputs'!$B157="Euro",'Financing inputs'!N157*Loc_Euro,0)))</f>
        <v/>
      </c>
      <c r="O157" s="60">
        <f t="shared" si="81"/>
        <v>0</v>
      </c>
      <c r="P157" s="120" t="str">
        <f t="shared" si="80"/>
        <v>Stewardship, Management and Accountability</v>
      </c>
      <c r="R157" s="69" t="e">
        <f t="shared" si="82"/>
        <v>#DIV/0!</v>
      </c>
    </row>
    <row r="158" spans="1:18" x14ac:dyDescent="0.25">
      <c r="A158" s="64" t="str">
        <f>'Financing inputs'!A158</f>
        <v>Other</v>
      </c>
      <c r="B158" s="63"/>
      <c r="C158" s="60" t="str">
        <f>IF('Financing inputs'!C158="","",(IF('Financing inputs'!$B158="USD",'Financing inputs'!C158*Loc_USD,0)+IF('Financing inputs'!$B158="Local Currency",'Financing inputs'!C158,0)+IF('Financing inputs'!$B158="Euro",'Financing inputs'!C158*Loc_Euro,0)))</f>
        <v/>
      </c>
      <c r="D158" s="60" t="str">
        <f>IF('Financing inputs'!D158="","",(IF('Financing inputs'!$B158="USD",'Financing inputs'!D158*Loc_USD,0)+IF('Financing inputs'!$B158="Local Currency",'Financing inputs'!D158,0)+IF('Financing inputs'!$B158="Euro",'Financing inputs'!D158*Loc_Euro,0)))</f>
        <v/>
      </c>
      <c r="E158" s="60" t="str">
        <f>IF('Financing inputs'!E158="","",(IF('Financing inputs'!$B158="USD",'Financing inputs'!E158*Loc_USD,0)+IF('Financing inputs'!$B158="Local Currency",'Financing inputs'!E158,0)+IF('Financing inputs'!$B158="Euro",'Financing inputs'!E158*Loc_Euro,0)))</f>
        <v/>
      </c>
      <c r="F158" s="60" t="str">
        <f>IF('Financing inputs'!F158="","",(IF('Financing inputs'!$B158="USD",'Financing inputs'!F158*Loc_USD,0)+IF('Financing inputs'!$B158="Local Currency",'Financing inputs'!F158,0)+IF('Financing inputs'!$B158="Euro",'Financing inputs'!F158*Loc_Euro,0)))</f>
        <v/>
      </c>
      <c r="G158" s="60" t="str">
        <f>IF('Financing inputs'!G158="","",(IF('Financing inputs'!$B158="USD",'Financing inputs'!G158*Loc_USD,0)+IF('Financing inputs'!$B158="Local Currency",'Financing inputs'!G158,0)+IF('Financing inputs'!$B158="Euro",'Financing inputs'!G158*Loc_Euro,0)))</f>
        <v/>
      </c>
      <c r="H158" s="60" t="str">
        <f>IF('Financing inputs'!H158="","",(IF('Financing inputs'!$B158="USD",'Financing inputs'!H158*Loc_USD,0)+IF('Financing inputs'!$B158="Local Currency",'Financing inputs'!H158,0)+IF('Financing inputs'!$B158="Euro",'Financing inputs'!H158*Loc_Euro,0)))</f>
        <v/>
      </c>
      <c r="I158" s="60" t="str">
        <f>IF('Financing inputs'!I158="","",(IF('Financing inputs'!$B158="USD",'Financing inputs'!I158*Loc_USD,0)+IF('Financing inputs'!$B158="Local Currency",'Financing inputs'!I158,0)+IF('Financing inputs'!$B158="Euro",'Financing inputs'!I158*Loc_Euro,0)))</f>
        <v/>
      </c>
      <c r="J158" s="60" t="str">
        <f>IF('Financing inputs'!J158="","",(IF('Financing inputs'!$B158="USD",'Financing inputs'!J158*Loc_USD,0)+IF('Financing inputs'!$B158="Local Currency",'Financing inputs'!J158,0)+IF('Financing inputs'!$B158="Euro",'Financing inputs'!J158*Loc_Euro,0)))</f>
        <v/>
      </c>
      <c r="K158" s="60" t="str">
        <f>IF('Financing inputs'!K158="","",(IF('Financing inputs'!$B158="USD",'Financing inputs'!K158*Loc_USD,0)+IF('Financing inputs'!$B158="Local Currency",'Financing inputs'!K158,0)+IF('Financing inputs'!$B158="Euro",'Financing inputs'!K158*Loc_Euro,0)))</f>
        <v/>
      </c>
      <c r="L158" s="60" t="str">
        <f>IF('Financing inputs'!L158="","",(IF('Financing inputs'!$B158="USD",'Financing inputs'!L158*Loc_USD,0)+IF('Financing inputs'!$B158="Local Currency",'Financing inputs'!L158,0)+IF('Financing inputs'!$B158="Euro",'Financing inputs'!L158*Loc_Euro,0)))</f>
        <v/>
      </c>
      <c r="M158" s="60" t="str">
        <f>IF('Financing inputs'!M158="","",(IF('Financing inputs'!$B158="USD",'Financing inputs'!M158*Loc_USD,0)+IF('Financing inputs'!$B158="Local Currency",'Financing inputs'!M158,0)+IF('Financing inputs'!$B158="Euro",'Financing inputs'!M158*Loc_Euro,0)))</f>
        <v/>
      </c>
      <c r="N158" s="60" t="str">
        <f>IF('Financing inputs'!N158="","",(IF('Financing inputs'!$B158="USD",'Financing inputs'!N158*Loc_USD,0)+IF('Financing inputs'!$B158="Local Currency",'Financing inputs'!N158,0)+IF('Financing inputs'!$B158="Euro",'Financing inputs'!N158*Loc_Euro,0)))</f>
        <v/>
      </c>
      <c r="O158" s="60">
        <f t="shared" si="81"/>
        <v>0</v>
      </c>
      <c r="P158" s="120" t="str">
        <f t="shared" si="80"/>
        <v>Stewardship, Management and Accountability</v>
      </c>
      <c r="R158" s="69" t="e">
        <f t="shared" si="82"/>
        <v>#DIV/0!</v>
      </c>
    </row>
    <row r="159" spans="1:18" x14ac:dyDescent="0.25">
      <c r="A159" s="64" t="str">
        <f>'Financing inputs'!A159</f>
        <v>Other</v>
      </c>
      <c r="B159" s="63"/>
      <c r="C159" s="60" t="str">
        <f>IF('Financing inputs'!C159="","",(IF('Financing inputs'!$B159="USD",'Financing inputs'!C159*Loc_USD,0)+IF('Financing inputs'!$B159="Local Currency",'Financing inputs'!C159,0)+IF('Financing inputs'!$B159="Euro",'Financing inputs'!C159*Loc_Euro,0)))</f>
        <v/>
      </c>
      <c r="D159" s="60" t="str">
        <f>IF('Financing inputs'!D159="","",(IF('Financing inputs'!$B159="USD",'Financing inputs'!D159*Loc_USD,0)+IF('Financing inputs'!$B159="Local Currency",'Financing inputs'!D159,0)+IF('Financing inputs'!$B159="Euro",'Financing inputs'!D159*Loc_Euro,0)))</f>
        <v/>
      </c>
      <c r="E159" s="60" t="str">
        <f>IF('Financing inputs'!E159="","",(IF('Financing inputs'!$B159="USD",'Financing inputs'!E159*Loc_USD,0)+IF('Financing inputs'!$B159="Local Currency",'Financing inputs'!E159,0)+IF('Financing inputs'!$B159="Euro",'Financing inputs'!E159*Loc_Euro,0)))</f>
        <v/>
      </c>
      <c r="F159" s="60" t="str">
        <f>IF('Financing inputs'!F159="","",(IF('Financing inputs'!$B159="USD",'Financing inputs'!F159*Loc_USD,0)+IF('Financing inputs'!$B159="Local Currency",'Financing inputs'!F159,0)+IF('Financing inputs'!$B159="Euro",'Financing inputs'!F159*Loc_Euro,0)))</f>
        <v/>
      </c>
      <c r="G159" s="60" t="str">
        <f>IF('Financing inputs'!G159="","",(IF('Financing inputs'!$B159="USD",'Financing inputs'!G159*Loc_USD,0)+IF('Financing inputs'!$B159="Local Currency",'Financing inputs'!G159,0)+IF('Financing inputs'!$B159="Euro",'Financing inputs'!G159*Loc_Euro,0)))</f>
        <v/>
      </c>
      <c r="H159" s="60" t="str">
        <f>IF('Financing inputs'!H159="","",(IF('Financing inputs'!$B159="USD",'Financing inputs'!H159*Loc_USD,0)+IF('Financing inputs'!$B159="Local Currency",'Financing inputs'!H159,0)+IF('Financing inputs'!$B159="Euro",'Financing inputs'!H159*Loc_Euro,0)))</f>
        <v/>
      </c>
      <c r="I159" s="60" t="str">
        <f>IF('Financing inputs'!I159="","",(IF('Financing inputs'!$B159="USD",'Financing inputs'!I159*Loc_USD,0)+IF('Financing inputs'!$B159="Local Currency",'Financing inputs'!I159,0)+IF('Financing inputs'!$B159="Euro",'Financing inputs'!I159*Loc_Euro,0)))</f>
        <v/>
      </c>
      <c r="J159" s="60" t="str">
        <f>IF('Financing inputs'!J159="","",(IF('Financing inputs'!$B159="USD",'Financing inputs'!J159*Loc_USD,0)+IF('Financing inputs'!$B159="Local Currency",'Financing inputs'!J159,0)+IF('Financing inputs'!$B159="Euro",'Financing inputs'!J159*Loc_Euro,0)))</f>
        <v/>
      </c>
      <c r="K159" s="60" t="str">
        <f>IF('Financing inputs'!K159="","",(IF('Financing inputs'!$B159="USD",'Financing inputs'!K159*Loc_USD,0)+IF('Financing inputs'!$B159="Local Currency",'Financing inputs'!K159,0)+IF('Financing inputs'!$B159="Euro",'Financing inputs'!K159*Loc_Euro,0)))</f>
        <v/>
      </c>
      <c r="L159" s="60" t="str">
        <f>IF('Financing inputs'!L159="","",(IF('Financing inputs'!$B159="USD",'Financing inputs'!L159*Loc_USD,0)+IF('Financing inputs'!$B159="Local Currency",'Financing inputs'!L159,0)+IF('Financing inputs'!$B159="Euro",'Financing inputs'!L159*Loc_Euro,0)))</f>
        <v/>
      </c>
      <c r="M159" s="60" t="str">
        <f>IF('Financing inputs'!M159="","",(IF('Financing inputs'!$B159="USD",'Financing inputs'!M159*Loc_USD,0)+IF('Financing inputs'!$B159="Local Currency",'Financing inputs'!M159,0)+IF('Financing inputs'!$B159="Euro",'Financing inputs'!M159*Loc_Euro,0)))</f>
        <v/>
      </c>
      <c r="N159" s="60" t="str">
        <f>IF('Financing inputs'!N159="","",(IF('Financing inputs'!$B159="USD",'Financing inputs'!N159*Loc_USD,0)+IF('Financing inputs'!$B159="Local Currency",'Financing inputs'!N159,0)+IF('Financing inputs'!$B159="Euro",'Financing inputs'!N159*Loc_Euro,0)))</f>
        <v/>
      </c>
      <c r="O159" s="60">
        <f t="shared" si="81"/>
        <v>0</v>
      </c>
      <c r="P159" s="120" t="str">
        <f t="shared" si="80"/>
        <v>Stewardship, Management and Accountability</v>
      </c>
      <c r="R159" s="69" t="e">
        <f t="shared" si="82"/>
        <v>#DIV/0!</v>
      </c>
    </row>
    <row r="160" spans="1:18" x14ac:dyDescent="0.25">
      <c r="A160" s="64" t="str">
        <f>'Financing inputs'!A160</f>
        <v>Other</v>
      </c>
      <c r="B160" s="63"/>
      <c r="C160" s="60" t="str">
        <f>IF('Financing inputs'!C160="","",(IF('Financing inputs'!$B160="USD",'Financing inputs'!C160*Loc_USD,0)+IF('Financing inputs'!$B160="Local Currency",'Financing inputs'!C160,0)+IF('Financing inputs'!$B160="Euro",'Financing inputs'!C160*Loc_Euro,0)))</f>
        <v/>
      </c>
      <c r="D160" s="60" t="str">
        <f>IF('Financing inputs'!D160="","",(IF('Financing inputs'!$B160="USD",'Financing inputs'!D160*Loc_USD,0)+IF('Financing inputs'!$B160="Local Currency",'Financing inputs'!D160,0)+IF('Financing inputs'!$B160="Euro",'Financing inputs'!D160*Loc_Euro,0)))</f>
        <v/>
      </c>
      <c r="E160" s="60" t="str">
        <f>IF('Financing inputs'!E160="","",(IF('Financing inputs'!$B160="USD",'Financing inputs'!E160*Loc_USD,0)+IF('Financing inputs'!$B160="Local Currency",'Financing inputs'!E160,0)+IF('Financing inputs'!$B160="Euro",'Financing inputs'!E160*Loc_Euro,0)))</f>
        <v/>
      </c>
      <c r="F160" s="60" t="str">
        <f>IF('Financing inputs'!F160="","",(IF('Financing inputs'!$B160="USD",'Financing inputs'!F160*Loc_USD,0)+IF('Financing inputs'!$B160="Local Currency",'Financing inputs'!F160,0)+IF('Financing inputs'!$B160="Euro",'Financing inputs'!F160*Loc_Euro,0)))</f>
        <v/>
      </c>
      <c r="G160" s="60" t="str">
        <f>IF('Financing inputs'!G160="","",(IF('Financing inputs'!$B160="USD",'Financing inputs'!G160*Loc_USD,0)+IF('Financing inputs'!$B160="Local Currency",'Financing inputs'!G160,0)+IF('Financing inputs'!$B160="Euro",'Financing inputs'!G160*Loc_Euro,0)))</f>
        <v/>
      </c>
      <c r="H160" s="60" t="str">
        <f>IF('Financing inputs'!H160="","",(IF('Financing inputs'!$B160="USD",'Financing inputs'!H160*Loc_USD,0)+IF('Financing inputs'!$B160="Local Currency",'Financing inputs'!H160,0)+IF('Financing inputs'!$B160="Euro",'Financing inputs'!H160*Loc_Euro,0)))</f>
        <v/>
      </c>
      <c r="I160" s="60" t="str">
        <f>IF('Financing inputs'!I160="","",(IF('Financing inputs'!$B160="USD",'Financing inputs'!I160*Loc_USD,0)+IF('Financing inputs'!$B160="Local Currency",'Financing inputs'!I160,0)+IF('Financing inputs'!$B160="Euro",'Financing inputs'!I160*Loc_Euro,0)))</f>
        <v/>
      </c>
      <c r="J160" s="60" t="str">
        <f>IF('Financing inputs'!J160="","",(IF('Financing inputs'!$B160="USD",'Financing inputs'!J160*Loc_USD,0)+IF('Financing inputs'!$B160="Local Currency",'Financing inputs'!J160,0)+IF('Financing inputs'!$B160="Euro",'Financing inputs'!J160*Loc_Euro,0)))</f>
        <v/>
      </c>
      <c r="K160" s="60" t="str">
        <f>IF('Financing inputs'!K160="","",(IF('Financing inputs'!$B160="USD",'Financing inputs'!K160*Loc_USD,0)+IF('Financing inputs'!$B160="Local Currency",'Financing inputs'!K160,0)+IF('Financing inputs'!$B160="Euro",'Financing inputs'!K160*Loc_Euro,0)))</f>
        <v/>
      </c>
      <c r="L160" s="60" t="str">
        <f>IF('Financing inputs'!L160="","",(IF('Financing inputs'!$B160="USD",'Financing inputs'!L160*Loc_USD,0)+IF('Financing inputs'!$B160="Local Currency",'Financing inputs'!L160,0)+IF('Financing inputs'!$B160="Euro",'Financing inputs'!L160*Loc_Euro,0)))</f>
        <v/>
      </c>
      <c r="M160" s="60" t="str">
        <f>IF('Financing inputs'!M160="","",(IF('Financing inputs'!$B160="USD",'Financing inputs'!M160*Loc_USD,0)+IF('Financing inputs'!$B160="Local Currency",'Financing inputs'!M160,0)+IF('Financing inputs'!$B160="Euro",'Financing inputs'!M160*Loc_Euro,0)))</f>
        <v/>
      </c>
      <c r="N160" s="60" t="str">
        <f>IF('Financing inputs'!N160="","",(IF('Financing inputs'!$B160="USD",'Financing inputs'!N160*Loc_USD,0)+IF('Financing inputs'!$B160="Local Currency",'Financing inputs'!N160,0)+IF('Financing inputs'!$B160="Euro",'Financing inputs'!N160*Loc_Euro,0)))</f>
        <v/>
      </c>
      <c r="O160" s="60">
        <f t="shared" si="81"/>
        <v>0</v>
      </c>
      <c r="P160" s="120" t="str">
        <f t="shared" si="80"/>
        <v>Stewardship, Management and Accountability</v>
      </c>
      <c r="R160" s="69" t="e">
        <f t="shared" si="82"/>
        <v>#DIV/0!</v>
      </c>
    </row>
    <row r="161" spans="1:19" x14ac:dyDescent="0.25">
      <c r="A161" s="64" t="str">
        <f>'Financing inputs'!A161</f>
        <v>Other</v>
      </c>
      <c r="B161" s="63"/>
      <c r="C161" s="60" t="str">
        <f>IF('Financing inputs'!C161="","",(IF('Financing inputs'!$B161="USD",'Financing inputs'!C161*Loc_USD,0)+IF('Financing inputs'!$B161="Local Currency",'Financing inputs'!C161,0)+IF('Financing inputs'!$B161="Euro",'Financing inputs'!C161*Loc_Euro,0)))</f>
        <v/>
      </c>
      <c r="D161" s="60" t="str">
        <f>IF('Financing inputs'!D161="","",(IF('Financing inputs'!$B161="USD",'Financing inputs'!D161*Loc_USD,0)+IF('Financing inputs'!$B161="Local Currency",'Financing inputs'!D161,0)+IF('Financing inputs'!$B161="Euro",'Financing inputs'!D161*Loc_Euro,0)))</f>
        <v/>
      </c>
      <c r="E161" s="60" t="str">
        <f>IF('Financing inputs'!E161="","",(IF('Financing inputs'!$B161="USD",'Financing inputs'!E161*Loc_USD,0)+IF('Financing inputs'!$B161="Local Currency",'Financing inputs'!E161,0)+IF('Financing inputs'!$B161="Euro",'Financing inputs'!E161*Loc_Euro,0)))</f>
        <v/>
      </c>
      <c r="F161" s="60" t="str">
        <f>IF('Financing inputs'!F161="","",(IF('Financing inputs'!$B161="USD",'Financing inputs'!F161*Loc_USD,0)+IF('Financing inputs'!$B161="Local Currency",'Financing inputs'!F161,0)+IF('Financing inputs'!$B161="Euro",'Financing inputs'!F161*Loc_Euro,0)))</f>
        <v/>
      </c>
      <c r="G161" s="60" t="str">
        <f>IF('Financing inputs'!G161="","",(IF('Financing inputs'!$B161="USD",'Financing inputs'!G161*Loc_USD,0)+IF('Financing inputs'!$B161="Local Currency",'Financing inputs'!G161,0)+IF('Financing inputs'!$B161="Euro",'Financing inputs'!G161*Loc_Euro,0)))</f>
        <v/>
      </c>
      <c r="H161" s="60" t="str">
        <f>IF('Financing inputs'!H161="","",(IF('Financing inputs'!$B161="USD",'Financing inputs'!H161*Loc_USD,0)+IF('Financing inputs'!$B161="Local Currency",'Financing inputs'!H161,0)+IF('Financing inputs'!$B161="Euro",'Financing inputs'!H161*Loc_Euro,0)))</f>
        <v/>
      </c>
      <c r="I161" s="60" t="str">
        <f>IF('Financing inputs'!I161="","",(IF('Financing inputs'!$B161="USD",'Financing inputs'!I161*Loc_USD,0)+IF('Financing inputs'!$B161="Local Currency",'Financing inputs'!I161,0)+IF('Financing inputs'!$B161="Euro",'Financing inputs'!I161*Loc_Euro,0)))</f>
        <v/>
      </c>
      <c r="J161" s="60" t="str">
        <f>IF('Financing inputs'!J161="","",(IF('Financing inputs'!$B161="USD",'Financing inputs'!J161*Loc_USD,0)+IF('Financing inputs'!$B161="Local Currency",'Financing inputs'!J161,0)+IF('Financing inputs'!$B161="Euro",'Financing inputs'!J161*Loc_Euro,0)))</f>
        <v/>
      </c>
      <c r="K161" s="60" t="str">
        <f>IF('Financing inputs'!K161="","",(IF('Financing inputs'!$B161="USD",'Financing inputs'!K161*Loc_USD,0)+IF('Financing inputs'!$B161="Local Currency",'Financing inputs'!K161,0)+IF('Financing inputs'!$B161="Euro",'Financing inputs'!K161*Loc_Euro,0)))</f>
        <v/>
      </c>
      <c r="L161" s="60" t="str">
        <f>IF('Financing inputs'!L161="","",(IF('Financing inputs'!$B161="USD",'Financing inputs'!L161*Loc_USD,0)+IF('Financing inputs'!$B161="Local Currency",'Financing inputs'!L161,0)+IF('Financing inputs'!$B161="Euro",'Financing inputs'!L161*Loc_Euro,0)))</f>
        <v/>
      </c>
      <c r="M161" s="60" t="str">
        <f>IF('Financing inputs'!M161="","",(IF('Financing inputs'!$B161="USD",'Financing inputs'!M161*Loc_USD,0)+IF('Financing inputs'!$B161="Local Currency",'Financing inputs'!M161,0)+IF('Financing inputs'!$B161="Euro",'Financing inputs'!M161*Loc_Euro,0)))</f>
        <v/>
      </c>
      <c r="N161" s="60" t="str">
        <f>IF('Financing inputs'!N161="","",(IF('Financing inputs'!$B161="USD",'Financing inputs'!N161*Loc_USD,0)+IF('Financing inputs'!$B161="Local Currency",'Financing inputs'!N161,0)+IF('Financing inputs'!$B161="Euro",'Financing inputs'!N161*Loc_Euro,0)))</f>
        <v/>
      </c>
      <c r="O161" s="60">
        <f t="shared" si="81"/>
        <v>0</v>
      </c>
      <c r="P161" s="120" t="str">
        <f t="shared" si="80"/>
        <v>Stewardship, Management and Accountability</v>
      </c>
      <c r="R161" s="69" t="e">
        <f t="shared" si="82"/>
        <v>#DIV/0!</v>
      </c>
    </row>
    <row r="162" spans="1:19" x14ac:dyDescent="0.25">
      <c r="A162" s="64" t="str">
        <f>'Financing inputs'!A162</f>
        <v>Other</v>
      </c>
      <c r="B162" s="63"/>
      <c r="C162" s="60" t="str">
        <f>IF('Financing inputs'!C162="","",(IF('Financing inputs'!$B162="USD",'Financing inputs'!C162*Loc_USD,0)+IF('Financing inputs'!$B162="Local Currency",'Financing inputs'!C162,0)+IF('Financing inputs'!$B162="Euro",'Financing inputs'!C162*Loc_Euro,0)))</f>
        <v/>
      </c>
      <c r="D162" s="60" t="str">
        <f>IF('Financing inputs'!D162="","",(IF('Financing inputs'!$B162="USD",'Financing inputs'!D162*Loc_USD,0)+IF('Financing inputs'!$B162="Local Currency",'Financing inputs'!D162,0)+IF('Financing inputs'!$B162="Euro",'Financing inputs'!D162*Loc_Euro,0)))</f>
        <v/>
      </c>
      <c r="E162" s="60" t="str">
        <f>IF('Financing inputs'!E162="","",(IF('Financing inputs'!$B162="USD",'Financing inputs'!E162*Loc_USD,0)+IF('Financing inputs'!$B162="Local Currency",'Financing inputs'!E162,0)+IF('Financing inputs'!$B162="Euro",'Financing inputs'!E162*Loc_Euro,0)))</f>
        <v/>
      </c>
      <c r="F162" s="60" t="str">
        <f>IF('Financing inputs'!F162="","",(IF('Financing inputs'!$B162="USD",'Financing inputs'!F162*Loc_USD,0)+IF('Financing inputs'!$B162="Local Currency",'Financing inputs'!F162,0)+IF('Financing inputs'!$B162="Euro",'Financing inputs'!F162*Loc_Euro,0)))</f>
        <v/>
      </c>
      <c r="G162" s="60" t="str">
        <f>IF('Financing inputs'!G162="","",(IF('Financing inputs'!$B162="USD",'Financing inputs'!G162*Loc_USD,0)+IF('Financing inputs'!$B162="Local Currency",'Financing inputs'!G162,0)+IF('Financing inputs'!$B162="Euro",'Financing inputs'!G162*Loc_Euro,0)))</f>
        <v/>
      </c>
      <c r="H162" s="60" t="str">
        <f>IF('Financing inputs'!H162="","",(IF('Financing inputs'!$B162="USD",'Financing inputs'!H162*Loc_USD,0)+IF('Financing inputs'!$B162="Local Currency",'Financing inputs'!H162,0)+IF('Financing inputs'!$B162="Euro",'Financing inputs'!H162*Loc_Euro,0)))</f>
        <v/>
      </c>
      <c r="I162" s="60" t="str">
        <f>IF('Financing inputs'!I162="","",(IF('Financing inputs'!$B162="USD",'Financing inputs'!I162*Loc_USD,0)+IF('Financing inputs'!$B162="Local Currency",'Financing inputs'!I162,0)+IF('Financing inputs'!$B162="Euro",'Financing inputs'!I162*Loc_Euro,0)))</f>
        <v/>
      </c>
      <c r="J162" s="60" t="str">
        <f>IF('Financing inputs'!J162="","",(IF('Financing inputs'!$B162="USD",'Financing inputs'!J162*Loc_USD,0)+IF('Financing inputs'!$B162="Local Currency",'Financing inputs'!J162,0)+IF('Financing inputs'!$B162="Euro",'Financing inputs'!J162*Loc_Euro,0)))</f>
        <v/>
      </c>
      <c r="K162" s="60" t="str">
        <f>IF('Financing inputs'!K162="","",(IF('Financing inputs'!$B162="USD",'Financing inputs'!K162*Loc_USD,0)+IF('Financing inputs'!$B162="Local Currency",'Financing inputs'!K162,0)+IF('Financing inputs'!$B162="Euro",'Financing inputs'!K162*Loc_Euro,0)))</f>
        <v/>
      </c>
      <c r="L162" s="60" t="str">
        <f>IF('Financing inputs'!L162="","",(IF('Financing inputs'!$B162="USD",'Financing inputs'!L162*Loc_USD,0)+IF('Financing inputs'!$B162="Local Currency",'Financing inputs'!L162,0)+IF('Financing inputs'!$B162="Euro",'Financing inputs'!L162*Loc_Euro,0)))</f>
        <v/>
      </c>
      <c r="M162" s="60" t="str">
        <f>IF('Financing inputs'!M162="","",(IF('Financing inputs'!$B162="USD",'Financing inputs'!M162*Loc_USD,0)+IF('Financing inputs'!$B162="Local Currency",'Financing inputs'!M162,0)+IF('Financing inputs'!$B162="Euro",'Financing inputs'!M162*Loc_Euro,0)))</f>
        <v/>
      </c>
      <c r="N162" s="60" t="str">
        <f>IF('Financing inputs'!N162="","",(IF('Financing inputs'!$B162="USD",'Financing inputs'!N162*Loc_USD,0)+IF('Financing inputs'!$B162="Local Currency",'Financing inputs'!N162,0)+IF('Financing inputs'!$B162="Euro",'Financing inputs'!N162*Loc_Euro,0)))</f>
        <v/>
      </c>
      <c r="O162" s="60">
        <f t="shared" si="81"/>
        <v>0</v>
      </c>
      <c r="P162" s="120" t="str">
        <f t="shared" si="80"/>
        <v>Stewardship, Management and Accountability</v>
      </c>
      <c r="R162" s="69" t="e">
        <f t="shared" si="82"/>
        <v>#DIV/0!</v>
      </c>
    </row>
    <row r="163" spans="1:19" x14ac:dyDescent="0.25">
      <c r="A163" s="65" t="s">
        <v>72</v>
      </c>
      <c r="B163" s="65"/>
      <c r="C163" s="66">
        <f>SUM(C144:C162)</f>
        <v>0</v>
      </c>
      <c r="D163" s="66">
        <f t="shared" ref="D163" si="83">SUM(D144:D162)</f>
        <v>0</v>
      </c>
      <c r="E163" s="66">
        <f t="shared" ref="E163" si="84">SUM(E144:E162)</f>
        <v>0</v>
      </c>
      <c r="F163" s="66">
        <f t="shared" ref="F163" si="85">SUM(F144:F162)</f>
        <v>0</v>
      </c>
      <c r="G163" s="66">
        <f t="shared" ref="G163" si="86">SUM(G144:G162)</f>
        <v>0</v>
      </c>
      <c r="H163" s="66">
        <f t="shared" ref="H163" si="87">SUM(H144:H162)</f>
        <v>0</v>
      </c>
      <c r="I163" s="66">
        <f t="shared" ref="I163" si="88">SUM(I144:I162)</f>
        <v>0</v>
      </c>
      <c r="J163" s="66">
        <f t="shared" ref="J163" si="89">SUM(J144:J162)</f>
        <v>0</v>
      </c>
      <c r="K163" s="66">
        <f t="shared" ref="K163" si="90">SUM(K144:K162)</f>
        <v>0</v>
      </c>
      <c r="L163" s="66">
        <f t="shared" ref="L163" si="91">SUM(L144:L162)</f>
        <v>0</v>
      </c>
      <c r="M163" s="66">
        <f t="shared" ref="M163" si="92">SUM(M144:M162)</f>
        <v>0</v>
      </c>
      <c r="N163" s="66">
        <f t="shared" ref="N163" si="93">SUM(N144:N162)</f>
        <v>0</v>
      </c>
      <c r="O163" s="66">
        <f t="shared" ref="O163" si="94">SUM(O144:O162)</f>
        <v>0</v>
      </c>
      <c r="P163" s="120" t="str">
        <f>$A$141</f>
        <v>Stewardship, Management and Accountability</v>
      </c>
      <c r="R163" s="59"/>
      <c r="S163" s="61" t="e">
        <f>IF(ROUND(SUM(R143:R162),0)&lt;&gt;1,"Check","Okay")</f>
        <v>#DIV/0!</v>
      </c>
    </row>
    <row r="164" spans="1:19" x14ac:dyDescent="0.25">
      <c r="A164" s="124" t="str">
        <f>'Financing inputs'!A164</f>
        <v>Strategy 8</v>
      </c>
      <c r="B164" s="124"/>
      <c r="C164" s="124"/>
      <c r="D164" s="124"/>
      <c r="E164" s="124"/>
      <c r="F164" s="124"/>
      <c r="G164" s="124"/>
      <c r="H164" s="124"/>
      <c r="I164" s="124"/>
      <c r="J164" s="124"/>
      <c r="K164" s="124"/>
      <c r="L164" s="124"/>
      <c r="M164" s="124"/>
      <c r="N164" s="124"/>
      <c r="O164" s="124"/>
      <c r="P164" s="120"/>
      <c r="R164" s="73"/>
    </row>
    <row r="165" spans="1:19" x14ac:dyDescent="0.25">
      <c r="A165" s="39" t="str">
        <f>'Financing inputs'!A165</f>
        <v>CIP Costs</v>
      </c>
      <c r="B165" s="63"/>
      <c r="C165" s="60" t="str">
        <f>IF('Financing inputs'!C165="","",(IF('Financing inputs'!$B165="USD",'Financing inputs'!C165*Loc_USD,0)+IF('Financing inputs'!$B165="Local Currency",'Financing inputs'!C165,0)+IF('Financing inputs'!$B165="Euro",'Financing inputs'!C165*Loc_Euro,0)))</f>
        <v/>
      </c>
      <c r="D165" s="60" t="str">
        <f>IF('Financing inputs'!D165="","",(IF('Financing inputs'!$B165="USD",'Financing inputs'!D165*Loc_USD,0)+IF('Financing inputs'!$B165="Local Currency",'Financing inputs'!D165,0)+IF('Financing inputs'!$B165="Euro",'Financing inputs'!D165*Loc_Euro,0)))</f>
        <v/>
      </c>
      <c r="E165" s="60" t="str">
        <f>IF('Financing inputs'!E165="","",(IF('Financing inputs'!$B165="USD",'Financing inputs'!E165*Loc_USD,0)+IF('Financing inputs'!$B165="Local Currency",'Financing inputs'!E165,0)+IF('Financing inputs'!$B165="Euro",'Financing inputs'!E165*Loc_Euro,0)))</f>
        <v/>
      </c>
      <c r="F165" s="60" t="str">
        <f>IF('Financing inputs'!F165="","",(IF('Financing inputs'!$B165="USD",'Financing inputs'!F165*Loc_USD,0)+IF('Financing inputs'!$B165="Local Currency",'Financing inputs'!F165,0)+IF('Financing inputs'!$B165="Euro",'Financing inputs'!F165*Loc_Euro,0)))</f>
        <v/>
      </c>
      <c r="G165" s="60" t="str">
        <f>IF('Financing inputs'!G165="","",(IF('Financing inputs'!$B165="USD",'Financing inputs'!G165*Loc_USD,0)+IF('Financing inputs'!$B165="Local Currency",'Financing inputs'!G165,0)+IF('Financing inputs'!$B165="Euro",'Financing inputs'!G165*Loc_Euro,0)))</f>
        <v/>
      </c>
      <c r="H165" s="60" t="str">
        <f>IF('Financing inputs'!H165="","",(IF('Financing inputs'!$B165="USD",'Financing inputs'!H165*Loc_USD,0)+IF('Financing inputs'!$B165="Local Currency",'Financing inputs'!H165,0)+IF('Financing inputs'!$B165="Euro",'Financing inputs'!H165*Loc_Euro,0)))</f>
        <v/>
      </c>
      <c r="I165" s="60" t="str">
        <f>IF('Financing inputs'!I165="","",(IF('Financing inputs'!$B165="USD",'Financing inputs'!I165*Loc_USD,0)+IF('Financing inputs'!$B165="Local Currency",'Financing inputs'!I165,0)+IF('Financing inputs'!$B165="Euro",'Financing inputs'!I165*Loc_Euro,0)))</f>
        <v/>
      </c>
      <c r="J165" s="60" t="str">
        <f>IF('Financing inputs'!J165="","",(IF('Financing inputs'!$B165="USD",'Financing inputs'!J165*Loc_USD,0)+IF('Financing inputs'!$B165="Local Currency",'Financing inputs'!J165,0)+IF('Financing inputs'!$B165="Euro",'Financing inputs'!J165*Loc_Euro,0)))</f>
        <v/>
      </c>
      <c r="K165" s="60" t="str">
        <f>IF('Financing inputs'!K165="","",(IF('Financing inputs'!$B165="USD",'Financing inputs'!K165*Loc_USD,0)+IF('Financing inputs'!$B165="Local Currency",'Financing inputs'!K165,0)+IF('Financing inputs'!$B165="Euro",'Financing inputs'!K165*Loc_Euro,0)))</f>
        <v/>
      </c>
      <c r="L165" s="60" t="str">
        <f>IF('Financing inputs'!L165="","",(IF('Financing inputs'!$B165="USD",'Financing inputs'!L165*Loc_USD,0)+IF('Financing inputs'!$B165="Local Currency",'Financing inputs'!L165,0)+IF('Financing inputs'!$B165="Euro",'Financing inputs'!L165*Loc_Euro,0)))</f>
        <v/>
      </c>
      <c r="M165" s="60" t="str">
        <f>IF('Financing inputs'!M165="","",(IF('Financing inputs'!$B165="USD",'Financing inputs'!M165*Loc_USD,0)+IF('Financing inputs'!$B165="Local Currency",'Financing inputs'!M165,0)+IF('Financing inputs'!$B165="Euro",'Financing inputs'!M165*Loc_Euro,0)))</f>
        <v/>
      </c>
      <c r="N165" s="60" t="str">
        <f>IF('Financing inputs'!N165="","",(IF('Financing inputs'!$B165="USD",'Financing inputs'!N165*Loc_USD,0)+IF('Financing inputs'!$B165="Local Currency",'Financing inputs'!N165,0)+IF('Financing inputs'!$B165="Euro",'Financing inputs'!N165*Loc_Euro,0)))</f>
        <v/>
      </c>
      <c r="O165" s="60">
        <f>SUM(C165:N165)</f>
        <v>0</v>
      </c>
      <c r="P165" s="120" t="str">
        <f t="shared" ref="P165:P185" si="95">$A$164</f>
        <v>Strategy 8</v>
      </c>
      <c r="R165" s="68"/>
    </row>
    <row r="166" spans="1:19" x14ac:dyDescent="0.25">
      <c r="A166" s="39" t="str">
        <f>'Financing inputs'!A166</f>
        <v>National government funding allocated</v>
      </c>
      <c r="B166" s="63"/>
      <c r="C166" s="60" t="str">
        <f>IF('Financing inputs'!C166="","",(IF('Financing inputs'!$B166="USD",'Financing inputs'!C166*Loc_USD,0)+IF('Financing inputs'!$B166="Local Currency",'Financing inputs'!C166,0)+IF('Financing inputs'!$B166="Euro",'Financing inputs'!C166*Loc_Euro,0)))</f>
        <v/>
      </c>
      <c r="D166" s="60" t="str">
        <f>IF('Financing inputs'!D166="","",(IF('Financing inputs'!$B166="USD",'Financing inputs'!D166*Loc_USD,0)+IF('Financing inputs'!$B166="Local Currency",'Financing inputs'!D166,0)+IF('Financing inputs'!$B166="Euro",'Financing inputs'!D166*Loc_Euro,0)))</f>
        <v/>
      </c>
      <c r="E166" s="60" t="str">
        <f>IF('Financing inputs'!E166="","",(IF('Financing inputs'!$B166="USD",'Financing inputs'!E166*Loc_USD,0)+IF('Financing inputs'!$B166="Local Currency",'Financing inputs'!E166,0)+IF('Financing inputs'!$B166="Euro",'Financing inputs'!E166*Loc_Euro,0)))</f>
        <v/>
      </c>
      <c r="F166" s="60" t="str">
        <f>IF('Financing inputs'!F166="","",(IF('Financing inputs'!$B166="USD",'Financing inputs'!F166*Loc_USD,0)+IF('Financing inputs'!$B166="Local Currency",'Financing inputs'!F166,0)+IF('Financing inputs'!$B166="Euro",'Financing inputs'!F166*Loc_Euro,0)))</f>
        <v/>
      </c>
      <c r="G166" s="60" t="str">
        <f>IF('Financing inputs'!G166="","",(IF('Financing inputs'!$B166="USD",'Financing inputs'!G166*Loc_USD,0)+IF('Financing inputs'!$B166="Local Currency",'Financing inputs'!G166,0)+IF('Financing inputs'!$B166="Euro",'Financing inputs'!G166*Loc_Euro,0)))</f>
        <v/>
      </c>
      <c r="H166" s="60" t="str">
        <f>IF('Financing inputs'!H166="","",(IF('Financing inputs'!$B166="USD",'Financing inputs'!H166*Loc_USD,0)+IF('Financing inputs'!$B166="Local Currency",'Financing inputs'!H166,0)+IF('Financing inputs'!$B166="Euro",'Financing inputs'!H166*Loc_Euro,0)))</f>
        <v/>
      </c>
      <c r="I166" s="60" t="str">
        <f>IF('Financing inputs'!I166="","",(IF('Financing inputs'!$B166="USD",'Financing inputs'!I166*Loc_USD,0)+IF('Financing inputs'!$B166="Local Currency",'Financing inputs'!I166,0)+IF('Financing inputs'!$B166="Euro",'Financing inputs'!I166*Loc_Euro,0)))</f>
        <v/>
      </c>
      <c r="J166" s="60" t="str">
        <f>IF('Financing inputs'!J166="","",(IF('Financing inputs'!$B166="USD",'Financing inputs'!J166*Loc_USD,0)+IF('Financing inputs'!$B166="Local Currency",'Financing inputs'!J166,0)+IF('Financing inputs'!$B166="Euro",'Financing inputs'!J166*Loc_Euro,0)))</f>
        <v/>
      </c>
      <c r="K166" s="60" t="str">
        <f>IF('Financing inputs'!K166="","",(IF('Financing inputs'!$B166="USD",'Financing inputs'!K166*Loc_USD,0)+IF('Financing inputs'!$B166="Local Currency",'Financing inputs'!K166,0)+IF('Financing inputs'!$B166="Euro",'Financing inputs'!K166*Loc_Euro,0)))</f>
        <v/>
      </c>
      <c r="L166" s="60" t="str">
        <f>IF('Financing inputs'!L166="","",(IF('Financing inputs'!$B166="USD",'Financing inputs'!L166*Loc_USD,0)+IF('Financing inputs'!$B166="Local Currency",'Financing inputs'!L166,0)+IF('Financing inputs'!$B166="Euro",'Financing inputs'!L166*Loc_Euro,0)))</f>
        <v/>
      </c>
      <c r="M166" s="60" t="str">
        <f>IF('Financing inputs'!M166="","",(IF('Financing inputs'!$B166="USD",'Financing inputs'!M166*Loc_USD,0)+IF('Financing inputs'!$B166="Local Currency",'Financing inputs'!M166,0)+IF('Financing inputs'!$B166="Euro",'Financing inputs'!M166*Loc_Euro,0)))</f>
        <v/>
      </c>
      <c r="N166" s="60" t="str">
        <f>IF('Financing inputs'!N166="","",(IF('Financing inputs'!$B166="USD",'Financing inputs'!N166*Loc_USD,0)+IF('Financing inputs'!$B166="Local Currency",'Financing inputs'!N166,0)+IF('Financing inputs'!$B166="Euro",'Financing inputs'!N166*Loc_Euro,0)))</f>
        <v/>
      </c>
      <c r="O166" s="60">
        <f t="shared" ref="O166:O185" si="96">SUM(C166:N166)</f>
        <v>0</v>
      </c>
      <c r="P166" s="120" t="str">
        <f t="shared" si="95"/>
        <v>Strategy 8</v>
      </c>
      <c r="R166" s="69" t="e">
        <f>O166/SUM($O$166:$O$185)</f>
        <v>#DIV/0!</v>
      </c>
    </row>
    <row r="167" spans="1:19" x14ac:dyDescent="0.25">
      <c r="A167" s="64" t="str">
        <f>'Financing inputs'!A167</f>
        <v>USAID funding allocated</v>
      </c>
      <c r="B167" s="63"/>
      <c r="C167" s="60" t="str">
        <f>IF('Financing inputs'!C167="","",(IF('Financing inputs'!$B167="USD",'Financing inputs'!C167*Loc_USD,0)+IF('Financing inputs'!$B167="Local Currency",'Financing inputs'!C167,0)+IF('Financing inputs'!$B167="Euro",'Financing inputs'!C167*Loc_Euro,0)))</f>
        <v/>
      </c>
      <c r="D167" s="60" t="str">
        <f>IF('Financing inputs'!D167="","",(IF('Financing inputs'!$B167="USD",'Financing inputs'!D167*Loc_USD,0)+IF('Financing inputs'!$B167="Local Currency",'Financing inputs'!D167,0)+IF('Financing inputs'!$B167="Euro",'Financing inputs'!D167*Loc_Euro,0)))</f>
        <v/>
      </c>
      <c r="E167" s="60" t="str">
        <f>IF('Financing inputs'!E167="","",(IF('Financing inputs'!$B167="USD",'Financing inputs'!E167*Loc_USD,0)+IF('Financing inputs'!$B167="Local Currency",'Financing inputs'!E167,0)+IF('Financing inputs'!$B167="Euro",'Financing inputs'!E167*Loc_Euro,0)))</f>
        <v/>
      </c>
      <c r="F167" s="60" t="str">
        <f>IF('Financing inputs'!F167="","",(IF('Financing inputs'!$B167="USD",'Financing inputs'!F167*Loc_USD,0)+IF('Financing inputs'!$B167="Local Currency",'Financing inputs'!F167,0)+IF('Financing inputs'!$B167="Euro",'Financing inputs'!F167*Loc_Euro,0)))</f>
        <v/>
      </c>
      <c r="G167" s="60" t="str">
        <f>IF('Financing inputs'!G167="","",(IF('Financing inputs'!$B167="USD",'Financing inputs'!G167*Loc_USD,0)+IF('Financing inputs'!$B167="Local Currency",'Financing inputs'!G167,0)+IF('Financing inputs'!$B167="Euro",'Financing inputs'!G167*Loc_Euro,0)))</f>
        <v/>
      </c>
      <c r="H167" s="60" t="str">
        <f>IF('Financing inputs'!H167="","",(IF('Financing inputs'!$B167="USD",'Financing inputs'!H167*Loc_USD,0)+IF('Financing inputs'!$B167="Local Currency",'Financing inputs'!H167,0)+IF('Financing inputs'!$B167="Euro",'Financing inputs'!H167*Loc_Euro,0)))</f>
        <v/>
      </c>
      <c r="I167" s="60" t="str">
        <f>IF('Financing inputs'!I167="","",(IF('Financing inputs'!$B167="USD",'Financing inputs'!I167*Loc_USD,0)+IF('Financing inputs'!$B167="Local Currency",'Financing inputs'!I167,0)+IF('Financing inputs'!$B167="Euro",'Financing inputs'!I167*Loc_Euro,0)))</f>
        <v/>
      </c>
      <c r="J167" s="60" t="str">
        <f>IF('Financing inputs'!J167="","",(IF('Financing inputs'!$B167="USD",'Financing inputs'!J167*Loc_USD,0)+IF('Financing inputs'!$B167="Local Currency",'Financing inputs'!J167,0)+IF('Financing inputs'!$B167="Euro",'Financing inputs'!J167*Loc_Euro,0)))</f>
        <v/>
      </c>
      <c r="K167" s="60" t="str">
        <f>IF('Financing inputs'!K167="","",(IF('Financing inputs'!$B167="USD",'Financing inputs'!K167*Loc_USD,0)+IF('Financing inputs'!$B167="Local Currency",'Financing inputs'!K167,0)+IF('Financing inputs'!$B167="Euro",'Financing inputs'!K167*Loc_Euro,0)))</f>
        <v/>
      </c>
      <c r="L167" s="60" t="str">
        <f>IF('Financing inputs'!L167="","",(IF('Financing inputs'!$B167="USD",'Financing inputs'!L167*Loc_USD,0)+IF('Financing inputs'!$B167="Local Currency",'Financing inputs'!L167,0)+IF('Financing inputs'!$B167="Euro",'Financing inputs'!L167*Loc_Euro,0)))</f>
        <v/>
      </c>
      <c r="M167" s="60" t="str">
        <f>IF('Financing inputs'!M167="","",(IF('Financing inputs'!$B167="USD",'Financing inputs'!M167*Loc_USD,0)+IF('Financing inputs'!$B167="Local Currency",'Financing inputs'!M167,0)+IF('Financing inputs'!$B167="Euro",'Financing inputs'!M167*Loc_Euro,0)))</f>
        <v/>
      </c>
      <c r="N167" s="60" t="str">
        <f>IF('Financing inputs'!N167="","",(IF('Financing inputs'!$B167="USD",'Financing inputs'!N167*Loc_USD,0)+IF('Financing inputs'!$B167="Local Currency",'Financing inputs'!N167,0)+IF('Financing inputs'!$B167="Euro",'Financing inputs'!N167*Loc_Euro,0)))</f>
        <v/>
      </c>
      <c r="O167" s="60">
        <f t="shared" si="96"/>
        <v>0</v>
      </c>
      <c r="P167" s="120" t="str">
        <f t="shared" si="95"/>
        <v>Strategy 8</v>
      </c>
      <c r="R167" s="69" t="e">
        <f t="shared" ref="R167:R185" si="97">O167/SUM($O$166:$O$185)</f>
        <v>#DIV/0!</v>
      </c>
    </row>
    <row r="168" spans="1:19" x14ac:dyDescent="0.25">
      <c r="A168" s="64" t="str">
        <f>'Financing inputs'!A168</f>
        <v>UNFPA funding allocated</v>
      </c>
      <c r="B168" s="63"/>
      <c r="C168" s="60" t="str">
        <f>IF('Financing inputs'!C168="","",(IF('Financing inputs'!$B168="USD",'Financing inputs'!C168*Loc_USD,0)+IF('Financing inputs'!$B168="Local Currency",'Financing inputs'!C168,0)+IF('Financing inputs'!$B168="Euro",'Financing inputs'!C168*Loc_Euro,0)))</f>
        <v/>
      </c>
      <c r="D168" s="60" t="str">
        <f>IF('Financing inputs'!D168="","",(IF('Financing inputs'!$B168="USD",'Financing inputs'!D168*Loc_USD,0)+IF('Financing inputs'!$B168="Local Currency",'Financing inputs'!D168,0)+IF('Financing inputs'!$B168="Euro",'Financing inputs'!D168*Loc_Euro,0)))</f>
        <v/>
      </c>
      <c r="E168" s="60" t="str">
        <f>IF('Financing inputs'!E168="","",(IF('Financing inputs'!$B168="USD",'Financing inputs'!E168*Loc_USD,0)+IF('Financing inputs'!$B168="Local Currency",'Financing inputs'!E168,0)+IF('Financing inputs'!$B168="Euro",'Financing inputs'!E168*Loc_Euro,0)))</f>
        <v/>
      </c>
      <c r="F168" s="60" t="str">
        <f>IF('Financing inputs'!F168="","",(IF('Financing inputs'!$B168="USD",'Financing inputs'!F168*Loc_USD,0)+IF('Financing inputs'!$B168="Local Currency",'Financing inputs'!F168,0)+IF('Financing inputs'!$B168="Euro",'Financing inputs'!F168*Loc_Euro,0)))</f>
        <v/>
      </c>
      <c r="G168" s="60" t="str">
        <f>IF('Financing inputs'!G168="","",(IF('Financing inputs'!$B168="USD",'Financing inputs'!G168*Loc_USD,0)+IF('Financing inputs'!$B168="Local Currency",'Financing inputs'!G168,0)+IF('Financing inputs'!$B168="Euro",'Financing inputs'!G168*Loc_Euro,0)))</f>
        <v/>
      </c>
      <c r="H168" s="60" t="str">
        <f>IF('Financing inputs'!H168="","",(IF('Financing inputs'!$B168="USD",'Financing inputs'!H168*Loc_USD,0)+IF('Financing inputs'!$B168="Local Currency",'Financing inputs'!H168,0)+IF('Financing inputs'!$B168="Euro",'Financing inputs'!H168*Loc_Euro,0)))</f>
        <v/>
      </c>
      <c r="I168" s="60" t="str">
        <f>IF('Financing inputs'!I168="","",(IF('Financing inputs'!$B168="USD",'Financing inputs'!I168*Loc_USD,0)+IF('Financing inputs'!$B168="Local Currency",'Financing inputs'!I168,0)+IF('Financing inputs'!$B168="Euro",'Financing inputs'!I168*Loc_Euro,0)))</f>
        <v/>
      </c>
      <c r="J168" s="60" t="str">
        <f>IF('Financing inputs'!J168="","",(IF('Financing inputs'!$B168="USD",'Financing inputs'!J168*Loc_USD,0)+IF('Financing inputs'!$B168="Local Currency",'Financing inputs'!J168,0)+IF('Financing inputs'!$B168="Euro",'Financing inputs'!J168*Loc_Euro,0)))</f>
        <v/>
      </c>
      <c r="K168" s="60" t="str">
        <f>IF('Financing inputs'!K168="","",(IF('Financing inputs'!$B168="USD",'Financing inputs'!K168*Loc_USD,0)+IF('Financing inputs'!$B168="Local Currency",'Financing inputs'!K168,0)+IF('Financing inputs'!$B168="Euro",'Financing inputs'!K168*Loc_Euro,0)))</f>
        <v/>
      </c>
      <c r="L168" s="60" t="str">
        <f>IF('Financing inputs'!L168="","",(IF('Financing inputs'!$B168="USD",'Financing inputs'!L168*Loc_USD,0)+IF('Financing inputs'!$B168="Local Currency",'Financing inputs'!L168,0)+IF('Financing inputs'!$B168="Euro",'Financing inputs'!L168*Loc_Euro,0)))</f>
        <v/>
      </c>
      <c r="M168" s="60" t="str">
        <f>IF('Financing inputs'!M168="","",(IF('Financing inputs'!$B168="USD",'Financing inputs'!M168*Loc_USD,0)+IF('Financing inputs'!$B168="Local Currency",'Financing inputs'!M168,0)+IF('Financing inputs'!$B168="Euro",'Financing inputs'!M168*Loc_Euro,0)))</f>
        <v/>
      </c>
      <c r="N168" s="60" t="str">
        <f>IF('Financing inputs'!N168="","",(IF('Financing inputs'!$B168="USD",'Financing inputs'!N168*Loc_USD,0)+IF('Financing inputs'!$B168="Local Currency",'Financing inputs'!N168,0)+IF('Financing inputs'!$B168="Euro",'Financing inputs'!N168*Loc_Euro,0)))</f>
        <v/>
      </c>
      <c r="O168" s="60">
        <f t="shared" si="96"/>
        <v>0</v>
      </c>
      <c r="P168" s="120" t="str">
        <f t="shared" si="95"/>
        <v>Strategy 8</v>
      </c>
      <c r="R168" s="69" t="e">
        <f t="shared" si="97"/>
        <v>#DIV/0!</v>
      </c>
    </row>
    <row r="169" spans="1:19" x14ac:dyDescent="0.25">
      <c r="A169" s="64" t="str">
        <f>'Financing inputs'!A169</f>
        <v>KfW funding allocated</v>
      </c>
      <c r="B169" s="63"/>
      <c r="C169" s="60" t="str">
        <f>IF('Financing inputs'!C169="","",(IF('Financing inputs'!$B169="USD",'Financing inputs'!C169*Loc_USD,0)+IF('Financing inputs'!$B169="Local Currency",'Financing inputs'!C169,0)+IF('Financing inputs'!$B169="Euro",'Financing inputs'!C169*Loc_Euro,0)))</f>
        <v/>
      </c>
      <c r="D169" s="60" t="str">
        <f>IF('Financing inputs'!D169="","",(IF('Financing inputs'!$B169="USD",'Financing inputs'!D169*Loc_USD,0)+IF('Financing inputs'!$B169="Local Currency",'Financing inputs'!D169,0)+IF('Financing inputs'!$B169="Euro",'Financing inputs'!D169*Loc_Euro,0)))</f>
        <v/>
      </c>
      <c r="E169" s="60" t="str">
        <f>IF('Financing inputs'!E169="","",(IF('Financing inputs'!$B169="USD",'Financing inputs'!E169*Loc_USD,0)+IF('Financing inputs'!$B169="Local Currency",'Financing inputs'!E169,0)+IF('Financing inputs'!$B169="Euro",'Financing inputs'!E169*Loc_Euro,0)))</f>
        <v/>
      </c>
      <c r="F169" s="60" t="str">
        <f>IF('Financing inputs'!F169="","",(IF('Financing inputs'!$B169="USD",'Financing inputs'!F169*Loc_USD,0)+IF('Financing inputs'!$B169="Local Currency",'Financing inputs'!F169,0)+IF('Financing inputs'!$B169="Euro",'Financing inputs'!F169*Loc_Euro,0)))</f>
        <v/>
      </c>
      <c r="G169" s="60" t="str">
        <f>IF('Financing inputs'!G169="","",(IF('Financing inputs'!$B169="USD",'Financing inputs'!G169*Loc_USD,0)+IF('Financing inputs'!$B169="Local Currency",'Financing inputs'!G169,0)+IF('Financing inputs'!$B169="Euro",'Financing inputs'!G169*Loc_Euro,0)))</f>
        <v/>
      </c>
      <c r="H169" s="60" t="str">
        <f>IF('Financing inputs'!H169="","",(IF('Financing inputs'!$B169="USD",'Financing inputs'!H169*Loc_USD,0)+IF('Financing inputs'!$B169="Local Currency",'Financing inputs'!H169,0)+IF('Financing inputs'!$B169="Euro",'Financing inputs'!H169*Loc_Euro,0)))</f>
        <v/>
      </c>
      <c r="I169" s="60" t="str">
        <f>IF('Financing inputs'!I169="","",(IF('Financing inputs'!$B169="USD",'Financing inputs'!I169*Loc_USD,0)+IF('Financing inputs'!$B169="Local Currency",'Financing inputs'!I169,0)+IF('Financing inputs'!$B169="Euro",'Financing inputs'!I169*Loc_Euro,0)))</f>
        <v/>
      </c>
      <c r="J169" s="60" t="str">
        <f>IF('Financing inputs'!J169="","",(IF('Financing inputs'!$B169="USD",'Financing inputs'!J169*Loc_USD,0)+IF('Financing inputs'!$B169="Local Currency",'Financing inputs'!J169,0)+IF('Financing inputs'!$B169="Euro",'Financing inputs'!J169*Loc_Euro,0)))</f>
        <v/>
      </c>
      <c r="K169" s="60" t="str">
        <f>IF('Financing inputs'!K169="","",(IF('Financing inputs'!$B169="USD",'Financing inputs'!K169*Loc_USD,0)+IF('Financing inputs'!$B169="Local Currency",'Financing inputs'!K169,0)+IF('Financing inputs'!$B169="Euro",'Financing inputs'!K169*Loc_Euro,0)))</f>
        <v/>
      </c>
      <c r="L169" s="60" t="str">
        <f>IF('Financing inputs'!L169="","",(IF('Financing inputs'!$B169="USD",'Financing inputs'!L169*Loc_USD,0)+IF('Financing inputs'!$B169="Local Currency",'Financing inputs'!L169,0)+IF('Financing inputs'!$B169="Euro",'Financing inputs'!L169*Loc_Euro,0)))</f>
        <v/>
      </c>
      <c r="M169" s="60" t="str">
        <f>IF('Financing inputs'!M169="","",(IF('Financing inputs'!$B169="USD",'Financing inputs'!M169*Loc_USD,0)+IF('Financing inputs'!$B169="Local Currency",'Financing inputs'!M169,0)+IF('Financing inputs'!$B169="Euro",'Financing inputs'!M169*Loc_Euro,0)))</f>
        <v/>
      </c>
      <c r="N169" s="60" t="str">
        <f>IF('Financing inputs'!N169="","",(IF('Financing inputs'!$B169="USD",'Financing inputs'!N169*Loc_USD,0)+IF('Financing inputs'!$B169="Local Currency",'Financing inputs'!N169,0)+IF('Financing inputs'!$B169="Euro",'Financing inputs'!N169*Loc_Euro,0)))</f>
        <v/>
      </c>
      <c r="O169" s="60">
        <f t="shared" si="96"/>
        <v>0</v>
      </c>
      <c r="P169" s="120" t="str">
        <f t="shared" si="95"/>
        <v>Strategy 8</v>
      </c>
      <c r="R169" s="69" t="e">
        <f t="shared" si="97"/>
        <v>#DIV/0!</v>
      </c>
    </row>
    <row r="170" spans="1:19" x14ac:dyDescent="0.25">
      <c r="A170" s="64" t="str">
        <f>'Financing inputs'!A170</f>
        <v>DfID funding allocated</v>
      </c>
      <c r="B170" s="63"/>
      <c r="C170" s="60" t="str">
        <f>IF('Financing inputs'!C170="","",(IF('Financing inputs'!$B170="USD",'Financing inputs'!C170*Loc_USD,0)+IF('Financing inputs'!$B170="Local Currency",'Financing inputs'!C170,0)+IF('Financing inputs'!$B170="Euro",'Financing inputs'!C170*Loc_Euro,0)))</f>
        <v/>
      </c>
      <c r="D170" s="60" t="str">
        <f>IF('Financing inputs'!D170="","",(IF('Financing inputs'!$B170="USD",'Financing inputs'!D170*Loc_USD,0)+IF('Financing inputs'!$B170="Local Currency",'Financing inputs'!D170,0)+IF('Financing inputs'!$B170="Euro",'Financing inputs'!D170*Loc_Euro,0)))</f>
        <v/>
      </c>
      <c r="E170" s="60" t="str">
        <f>IF('Financing inputs'!E170="","",(IF('Financing inputs'!$B170="USD",'Financing inputs'!E170*Loc_USD,0)+IF('Financing inputs'!$B170="Local Currency",'Financing inputs'!E170,0)+IF('Financing inputs'!$B170="Euro",'Financing inputs'!E170*Loc_Euro,0)))</f>
        <v/>
      </c>
      <c r="F170" s="60" t="str">
        <f>IF('Financing inputs'!F170="","",(IF('Financing inputs'!$B170="USD",'Financing inputs'!F170*Loc_USD,0)+IF('Financing inputs'!$B170="Local Currency",'Financing inputs'!F170,0)+IF('Financing inputs'!$B170="Euro",'Financing inputs'!F170*Loc_Euro,0)))</f>
        <v/>
      </c>
      <c r="G170" s="60" t="str">
        <f>IF('Financing inputs'!G170="","",(IF('Financing inputs'!$B170="USD",'Financing inputs'!G170*Loc_USD,0)+IF('Financing inputs'!$B170="Local Currency",'Financing inputs'!G170,0)+IF('Financing inputs'!$B170="Euro",'Financing inputs'!G170*Loc_Euro,0)))</f>
        <v/>
      </c>
      <c r="H170" s="60" t="str">
        <f>IF('Financing inputs'!H170="","",(IF('Financing inputs'!$B170="USD",'Financing inputs'!H170*Loc_USD,0)+IF('Financing inputs'!$B170="Local Currency",'Financing inputs'!H170,0)+IF('Financing inputs'!$B170="Euro",'Financing inputs'!H170*Loc_Euro,0)))</f>
        <v/>
      </c>
      <c r="I170" s="60" t="str">
        <f>IF('Financing inputs'!I170="","",(IF('Financing inputs'!$B170="USD",'Financing inputs'!I170*Loc_USD,0)+IF('Financing inputs'!$B170="Local Currency",'Financing inputs'!I170,0)+IF('Financing inputs'!$B170="Euro",'Financing inputs'!I170*Loc_Euro,0)))</f>
        <v/>
      </c>
      <c r="J170" s="60" t="str">
        <f>IF('Financing inputs'!J170="","",(IF('Financing inputs'!$B170="USD",'Financing inputs'!J170*Loc_USD,0)+IF('Financing inputs'!$B170="Local Currency",'Financing inputs'!J170,0)+IF('Financing inputs'!$B170="Euro",'Financing inputs'!J170*Loc_Euro,0)))</f>
        <v/>
      </c>
      <c r="K170" s="60" t="str">
        <f>IF('Financing inputs'!K170="","",(IF('Financing inputs'!$B170="USD",'Financing inputs'!K170*Loc_USD,0)+IF('Financing inputs'!$B170="Local Currency",'Financing inputs'!K170,0)+IF('Financing inputs'!$B170="Euro",'Financing inputs'!K170*Loc_Euro,0)))</f>
        <v/>
      </c>
      <c r="L170" s="60" t="str">
        <f>IF('Financing inputs'!L170="","",(IF('Financing inputs'!$B170="USD",'Financing inputs'!L170*Loc_USD,0)+IF('Financing inputs'!$B170="Local Currency",'Financing inputs'!L170,0)+IF('Financing inputs'!$B170="Euro",'Financing inputs'!L170*Loc_Euro,0)))</f>
        <v/>
      </c>
      <c r="M170" s="60" t="str">
        <f>IF('Financing inputs'!M170="","",(IF('Financing inputs'!$B170="USD",'Financing inputs'!M170*Loc_USD,0)+IF('Financing inputs'!$B170="Local Currency",'Financing inputs'!M170,0)+IF('Financing inputs'!$B170="Euro",'Financing inputs'!M170*Loc_Euro,0)))</f>
        <v/>
      </c>
      <c r="N170" s="60" t="str">
        <f>IF('Financing inputs'!N170="","",(IF('Financing inputs'!$B170="USD",'Financing inputs'!N170*Loc_USD,0)+IF('Financing inputs'!$B170="Local Currency",'Financing inputs'!N170,0)+IF('Financing inputs'!$B170="Euro",'Financing inputs'!N170*Loc_Euro,0)))</f>
        <v/>
      </c>
      <c r="O170" s="60">
        <f t="shared" si="96"/>
        <v>0</v>
      </c>
      <c r="P170" s="120" t="str">
        <f t="shared" si="95"/>
        <v>Strategy 8</v>
      </c>
      <c r="R170" s="69" t="e">
        <f t="shared" si="97"/>
        <v>#DIV/0!</v>
      </c>
    </row>
    <row r="171" spans="1:19" x14ac:dyDescent="0.25">
      <c r="A171" s="64" t="str">
        <f>'Financing inputs'!A171</f>
        <v>EU funding allocated</v>
      </c>
      <c r="B171" s="63"/>
      <c r="C171" s="60" t="str">
        <f>IF('Financing inputs'!C171="","",(IF('Financing inputs'!$B171="USD",'Financing inputs'!C171*Loc_USD,0)+IF('Financing inputs'!$B171="Local Currency",'Financing inputs'!C171,0)+IF('Financing inputs'!$B171="Euro",'Financing inputs'!C171*Loc_Euro,0)))</f>
        <v/>
      </c>
      <c r="D171" s="60" t="str">
        <f>IF('Financing inputs'!D171="","",(IF('Financing inputs'!$B171="USD",'Financing inputs'!D171*Loc_USD,0)+IF('Financing inputs'!$B171="Local Currency",'Financing inputs'!D171,0)+IF('Financing inputs'!$B171="Euro",'Financing inputs'!D171*Loc_Euro,0)))</f>
        <v/>
      </c>
      <c r="E171" s="60" t="str">
        <f>IF('Financing inputs'!E171="","",(IF('Financing inputs'!$B171="USD",'Financing inputs'!E171*Loc_USD,0)+IF('Financing inputs'!$B171="Local Currency",'Financing inputs'!E171,0)+IF('Financing inputs'!$B171="Euro",'Financing inputs'!E171*Loc_Euro,0)))</f>
        <v/>
      </c>
      <c r="F171" s="60" t="str">
        <f>IF('Financing inputs'!F171="","",(IF('Financing inputs'!$B171="USD",'Financing inputs'!F171*Loc_USD,0)+IF('Financing inputs'!$B171="Local Currency",'Financing inputs'!F171,0)+IF('Financing inputs'!$B171="Euro",'Financing inputs'!F171*Loc_Euro,0)))</f>
        <v/>
      </c>
      <c r="G171" s="60" t="str">
        <f>IF('Financing inputs'!G171="","",(IF('Financing inputs'!$B171="USD",'Financing inputs'!G171*Loc_USD,0)+IF('Financing inputs'!$B171="Local Currency",'Financing inputs'!G171,0)+IF('Financing inputs'!$B171="Euro",'Financing inputs'!G171*Loc_Euro,0)))</f>
        <v/>
      </c>
      <c r="H171" s="60" t="str">
        <f>IF('Financing inputs'!H171="","",(IF('Financing inputs'!$B171="USD",'Financing inputs'!H171*Loc_USD,0)+IF('Financing inputs'!$B171="Local Currency",'Financing inputs'!H171,0)+IF('Financing inputs'!$B171="Euro",'Financing inputs'!H171*Loc_Euro,0)))</f>
        <v/>
      </c>
      <c r="I171" s="60" t="str">
        <f>IF('Financing inputs'!I171="","",(IF('Financing inputs'!$B171="USD",'Financing inputs'!I171*Loc_USD,0)+IF('Financing inputs'!$B171="Local Currency",'Financing inputs'!I171,0)+IF('Financing inputs'!$B171="Euro",'Financing inputs'!I171*Loc_Euro,0)))</f>
        <v/>
      </c>
      <c r="J171" s="60" t="str">
        <f>IF('Financing inputs'!J171="","",(IF('Financing inputs'!$B171="USD",'Financing inputs'!J171*Loc_USD,0)+IF('Financing inputs'!$B171="Local Currency",'Financing inputs'!J171,0)+IF('Financing inputs'!$B171="Euro",'Financing inputs'!J171*Loc_Euro,0)))</f>
        <v/>
      </c>
      <c r="K171" s="60" t="str">
        <f>IF('Financing inputs'!K171="","",(IF('Financing inputs'!$B171="USD",'Financing inputs'!K171*Loc_USD,0)+IF('Financing inputs'!$B171="Local Currency",'Financing inputs'!K171,0)+IF('Financing inputs'!$B171="Euro",'Financing inputs'!K171*Loc_Euro,0)))</f>
        <v/>
      </c>
      <c r="L171" s="60" t="str">
        <f>IF('Financing inputs'!L171="","",(IF('Financing inputs'!$B171="USD",'Financing inputs'!L171*Loc_USD,0)+IF('Financing inputs'!$B171="Local Currency",'Financing inputs'!L171,0)+IF('Financing inputs'!$B171="Euro",'Financing inputs'!L171*Loc_Euro,0)))</f>
        <v/>
      </c>
      <c r="M171" s="60" t="str">
        <f>IF('Financing inputs'!M171="","",(IF('Financing inputs'!$B171="USD",'Financing inputs'!M171*Loc_USD,0)+IF('Financing inputs'!$B171="Local Currency",'Financing inputs'!M171,0)+IF('Financing inputs'!$B171="Euro",'Financing inputs'!M171*Loc_Euro,0)))</f>
        <v/>
      </c>
      <c r="N171" s="60" t="str">
        <f>IF('Financing inputs'!N171="","",(IF('Financing inputs'!$B171="USD",'Financing inputs'!N171*Loc_USD,0)+IF('Financing inputs'!$B171="Local Currency",'Financing inputs'!N171,0)+IF('Financing inputs'!$B171="Euro",'Financing inputs'!N171*Loc_Euro,0)))</f>
        <v/>
      </c>
      <c r="O171" s="60">
        <f t="shared" si="96"/>
        <v>0</v>
      </c>
      <c r="P171" s="120" t="str">
        <f t="shared" si="95"/>
        <v>Strategy 8</v>
      </c>
      <c r="R171" s="69" t="e">
        <f t="shared" si="97"/>
        <v>#DIV/0!</v>
      </c>
    </row>
    <row r="172" spans="1:19" x14ac:dyDescent="0.25">
      <c r="A172" s="64" t="str">
        <f>'Financing inputs'!A172</f>
        <v>CIDA funding allocated</v>
      </c>
      <c r="B172" s="63"/>
      <c r="C172" s="60" t="str">
        <f>IF('Financing inputs'!C172="","",(IF('Financing inputs'!$B172="USD",'Financing inputs'!C172*Loc_USD,0)+IF('Financing inputs'!$B172="Local Currency",'Financing inputs'!C172,0)+IF('Financing inputs'!$B172="Euro",'Financing inputs'!C172*Loc_Euro,0)))</f>
        <v/>
      </c>
      <c r="D172" s="60" t="str">
        <f>IF('Financing inputs'!D172="","",(IF('Financing inputs'!$B172="USD",'Financing inputs'!D172*Loc_USD,0)+IF('Financing inputs'!$B172="Local Currency",'Financing inputs'!D172,0)+IF('Financing inputs'!$B172="Euro",'Financing inputs'!D172*Loc_Euro,0)))</f>
        <v/>
      </c>
      <c r="E172" s="60" t="str">
        <f>IF('Financing inputs'!E172="","",(IF('Financing inputs'!$B172="USD",'Financing inputs'!E172*Loc_USD,0)+IF('Financing inputs'!$B172="Local Currency",'Financing inputs'!E172,0)+IF('Financing inputs'!$B172="Euro",'Financing inputs'!E172*Loc_Euro,0)))</f>
        <v/>
      </c>
      <c r="F172" s="60" t="str">
        <f>IF('Financing inputs'!F172="","",(IF('Financing inputs'!$B172="USD",'Financing inputs'!F172*Loc_USD,0)+IF('Financing inputs'!$B172="Local Currency",'Financing inputs'!F172,0)+IF('Financing inputs'!$B172="Euro",'Financing inputs'!F172*Loc_Euro,0)))</f>
        <v/>
      </c>
      <c r="G172" s="60" t="str">
        <f>IF('Financing inputs'!G172="","",(IF('Financing inputs'!$B172="USD",'Financing inputs'!G172*Loc_USD,0)+IF('Financing inputs'!$B172="Local Currency",'Financing inputs'!G172,0)+IF('Financing inputs'!$B172="Euro",'Financing inputs'!G172*Loc_Euro,0)))</f>
        <v/>
      </c>
      <c r="H172" s="60" t="str">
        <f>IF('Financing inputs'!H172="","",(IF('Financing inputs'!$B172="USD",'Financing inputs'!H172*Loc_USD,0)+IF('Financing inputs'!$B172="Local Currency",'Financing inputs'!H172,0)+IF('Financing inputs'!$B172="Euro",'Financing inputs'!H172*Loc_Euro,0)))</f>
        <v/>
      </c>
      <c r="I172" s="60" t="str">
        <f>IF('Financing inputs'!I172="","",(IF('Financing inputs'!$B172="USD",'Financing inputs'!I172*Loc_USD,0)+IF('Financing inputs'!$B172="Local Currency",'Financing inputs'!I172,0)+IF('Financing inputs'!$B172="Euro",'Financing inputs'!I172*Loc_Euro,0)))</f>
        <v/>
      </c>
      <c r="J172" s="60" t="str">
        <f>IF('Financing inputs'!J172="","",(IF('Financing inputs'!$B172="USD",'Financing inputs'!J172*Loc_USD,0)+IF('Financing inputs'!$B172="Local Currency",'Financing inputs'!J172,0)+IF('Financing inputs'!$B172="Euro",'Financing inputs'!J172*Loc_Euro,0)))</f>
        <v/>
      </c>
      <c r="K172" s="60" t="str">
        <f>IF('Financing inputs'!K172="","",(IF('Financing inputs'!$B172="USD",'Financing inputs'!K172*Loc_USD,0)+IF('Financing inputs'!$B172="Local Currency",'Financing inputs'!K172,0)+IF('Financing inputs'!$B172="Euro",'Financing inputs'!K172*Loc_Euro,0)))</f>
        <v/>
      </c>
      <c r="L172" s="60" t="str">
        <f>IF('Financing inputs'!L172="","",(IF('Financing inputs'!$B172="USD",'Financing inputs'!L172*Loc_USD,0)+IF('Financing inputs'!$B172="Local Currency",'Financing inputs'!L172,0)+IF('Financing inputs'!$B172="Euro",'Financing inputs'!L172*Loc_Euro,0)))</f>
        <v/>
      </c>
      <c r="M172" s="60" t="str">
        <f>IF('Financing inputs'!M172="","",(IF('Financing inputs'!$B172="USD",'Financing inputs'!M172*Loc_USD,0)+IF('Financing inputs'!$B172="Local Currency",'Financing inputs'!M172,0)+IF('Financing inputs'!$B172="Euro",'Financing inputs'!M172*Loc_Euro,0)))</f>
        <v/>
      </c>
      <c r="N172" s="60" t="str">
        <f>IF('Financing inputs'!N172="","",(IF('Financing inputs'!$B172="USD",'Financing inputs'!N172*Loc_USD,0)+IF('Financing inputs'!$B172="Local Currency",'Financing inputs'!N172,0)+IF('Financing inputs'!$B172="Euro",'Financing inputs'!N172*Loc_Euro,0)))</f>
        <v/>
      </c>
      <c r="O172" s="60">
        <f t="shared" si="96"/>
        <v>0</v>
      </c>
      <c r="P172" s="120" t="str">
        <f t="shared" si="95"/>
        <v>Strategy 8</v>
      </c>
      <c r="R172" s="69" t="e">
        <f t="shared" si="97"/>
        <v>#DIV/0!</v>
      </c>
    </row>
    <row r="173" spans="1:19" x14ac:dyDescent="0.25">
      <c r="A173" s="64" t="str">
        <f>'Financing inputs'!A173</f>
        <v>PSI funding allocated</v>
      </c>
      <c r="B173" s="63"/>
      <c r="C173" s="60" t="str">
        <f>IF('Financing inputs'!C173="","",(IF('Financing inputs'!$B173="USD",'Financing inputs'!C173*Loc_USD,0)+IF('Financing inputs'!$B173="Local Currency",'Financing inputs'!C173,0)+IF('Financing inputs'!$B173="Euro",'Financing inputs'!C173*Loc_Euro,0)))</f>
        <v/>
      </c>
      <c r="D173" s="60" t="str">
        <f>IF('Financing inputs'!D173="","",(IF('Financing inputs'!$B173="USD",'Financing inputs'!D173*Loc_USD,0)+IF('Financing inputs'!$B173="Local Currency",'Financing inputs'!D173,0)+IF('Financing inputs'!$B173="Euro",'Financing inputs'!D173*Loc_Euro,0)))</f>
        <v/>
      </c>
      <c r="E173" s="60" t="str">
        <f>IF('Financing inputs'!E173="","",(IF('Financing inputs'!$B173="USD",'Financing inputs'!E173*Loc_USD,0)+IF('Financing inputs'!$B173="Local Currency",'Financing inputs'!E173,0)+IF('Financing inputs'!$B173="Euro",'Financing inputs'!E173*Loc_Euro,0)))</f>
        <v/>
      </c>
      <c r="F173" s="60" t="str">
        <f>IF('Financing inputs'!F173="","",(IF('Financing inputs'!$B173="USD",'Financing inputs'!F173*Loc_USD,0)+IF('Financing inputs'!$B173="Local Currency",'Financing inputs'!F173,0)+IF('Financing inputs'!$B173="Euro",'Financing inputs'!F173*Loc_Euro,0)))</f>
        <v/>
      </c>
      <c r="G173" s="60" t="str">
        <f>IF('Financing inputs'!G173="","",(IF('Financing inputs'!$B173="USD",'Financing inputs'!G173*Loc_USD,0)+IF('Financing inputs'!$B173="Local Currency",'Financing inputs'!G173,0)+IF('Financing inputs'!$B173="Euro",'Financing inputs'!G173*Loc_Euro,0)))</f>
        <v/>
      </c>
      <c r="H173" s="60" t="str">
        <f>IF('Financing inputs'!H173="","",(IF('Financing inputs'!$B173="USD",'Financing inputs'!H173*Loc_USD,0)+IF('Financing inputs'!$B173="Local Currency",'Financing inputs'!H173,0)+IF('Financing inputs'!$B173="Euro",'Financing inputs'!H173*Loc_Euro,0)))</f>
        <v/>
      </c>
      <c r="I173" s="60" t="str">
        <f>IF('Financing inputs'!I173="","",(IF('Financing inputs'!$B173="USD",'Financing inputs'!I173*Loc_USD,0)+IF('Financing inputs'!$B173="Local Currency",'Financing inputs'!I173,0)+IF('Financing inputs'!$B173="Euro",'Financing inputs'!I173*Loc_Euro,0)))</f>
        <v/>
      </c>
      <c r="J173" s="60" t="str">
        <f>IF('Financing inputs'!J173="","",(IF('Financing inputs'!$B173="USD",'Financing inputs'!J173*Loc_USD,0)+IF('Financing inputs'!$B173="Local Currency",'Financing inputs'!J173,0)+IF('Financing inputs'!$B173="Euro",'Financing inputs'!J173*Loc_Euro,0)))</f>
        <v/>
      </c>
      <c r="K173" s="60" t="str">
        <f>IF('Financing inputs'!K173="","",(IF('Financing inputs'!$B173="USD",'Financing inputs'!K173*Loc_USD,0)+IF('Financing inputs'!$B173="Local Currency",'Financing inputs'!K173,0)+IF('Financing inputs'!$B173="Euro",'Financing inputs'!K173*Loc_Euro,0)))</f>
        <v/>
      </c>
      <c r="L173" s="60" t="str">
        <f>IF('Financing inputs'!L173="","",(IF('Financing inputs'!$B173="USD",'Financing inputs'!L173*Loc_USD,0)+IF('Financing inputs'!$B173="Local Currency",'Financing inputs'!L173,0)+IF('Financing inputs'!$B173="Euro",'Financing inputs'!L173*Loc_Euro,0)))</f>
        <v/>
      </c>
      <c r="M173" s="60" t="str">
        <f>IF('Financing inputs'!M173="","",(IF('Financing inputs'!$B173="USD",'Financing inputs'!M173*Loc_USD,0)+IF('Financing inputs'!$B173="Local Currency",'Financing inputs'!M173,0)+IF('Financing inputs'!$B173="Euro",'Financing inputs'!M173*Loc_Euro,0)))</f>
        <v/>
      </c>
      <c r="N173" s="60" t="str">
        <f>IF('Financing inputs'!N173="","",(IF('Financing inputs'!$B173="USD",'Financing inputs'!N173*Loc_USD,0)+IF('Financing inputs'!$B173="Local Currency",'Financing inputs'!N173,0)+IF('Financing inputs'!$B173="Euro",'Financing inputs'!N173*Loc_Euro,0)))</f>
        <v/>
      </c>
      <c r="O173" s="60">
        <f t="shared" si="96"/>
        <v>0</v>
      </c>
      <c r="P173" s="120" t="str">
        <f t="shared" si="95"/>
        <v>Strategy 8</v>
      </c>
      <c r="R173" s="69" t="e">
        <f t="shared" si="97"/>
        <v>#DIV/0!</v>
      </c>
    </row>
    <row r="174" spans="1:19" x14ac:dyDescent="0.25">
      <c r="A174" s="64" t="str">
        <f>'Financing inputs'!A174</f>
        <v>DKT funding allocated</v>
      </c>
      <c r="B174" s="63"/>
      <c r="C174" s="60" t="str">
        <f>IF('Financing inputs'!C174="","",(IF('Financing inputs'!$B174="USD",'Financing inputs'!C174*Loc_USD,0)+IF('Financing inputs'!$B174="Local Currency",'Financing inputs'!C174,0)+IF('Financing inputs'!$B174="Euro",'Financing inputs'!C174*Loc_Euro,0)))</f>
        <v/>
      </c>
      <c r="D174" s="60" t="str">
        <f>IF('Financing inputs'!D174="","",(IF('Financing inputs'!$B174="USD",'Financing inputs'!D174*Loc_USD,0)+IF('Financing inputs'!$B174="Local Currency",'Financing inputs'!D174,0)+IF('Financing inputs'!$B174="Euro",'Financing inputs'!D174*Loc_Euro,0)))</f>
        <v/>
      </c>
      <c r="E174" s="60" t="str">
        <f>IF('Financing inputs'!E174="","",(IF('Financing inputs'!$B174="USD",'Financing inputs'!E174*Loc_USD,0)+IF('Financing inputs'!$B174="Local Currency",'Financing inputs'!E174,0)+IF('Financing inputs'!$B174="Euro",'Financing inputs'!E174*Loc_Euro,0)))</f>
        <v/>
      </c>
      <c r="F174" s="60" t="str">
        <f>IF('Financing inputs'!F174="","",(IF('Financing inputs'!$B174="USD",'Financing inputs'!F174*Loc_USD,0)+IF('Financing inputs'!$B174="Local Currency",'Financing inputs'!F174,0)+IF('Financing inputs'!$B174="Euro",'Financing inputs'!F174*Loc_Euro,0)))</f>
        <v/>
      </c>
      <c r="G174" s="60" t="str">
        <f>IF('Financing inputs'!G174="","",(IF('Financing inputs'!$B174="USD",'Financing inputs'!G174*Loc_USD,0)+IF('Financing inputs'!$B174="Local Currency",'Financing inputs'!G174,0)+IF('Financing inputs'!$B174="Euro",'Financing inputs'!G174*Loc_Euro,0)))</f>
        <v/>
      </c>
      <c r="H174" s="60" t="str">
        <f>IF('Financing inputs'!H174="","",(IF('Financing inputs'!$B174="USD",'Financing inputs'!H174*Loc_USD,0)+IF('Financing inputs'!$B174="Local Currency",'Financing inputs'!H174,0)+IF('Financing inputs'!$B174="Euro",'Financing inputs'!H174*Loc_Euro,0)))</f>
        <v/>
      </c>
      <c r="I174" s="60" t="str">
        <f>IF('Financing inputs'!I174="","",(IF('Financing inputs'!$B174="USD",'Financing inputs'!I174*Loc_USD,0)+IF('Financing inputs'!$B174="Local Currency",'Financing inputs'!I174,0)+IF('Financing inputs'!$B174="Euro",'Financing inputs'!I174*Loc_Euro,0)))</f>
        <v/>
      </c>
      <c r="J174" s="60" t="str">
        <f>IF('Financing inputs'!J174="","",(IF('Financing inputs'!$B174="USD",'Financing inputs'!J174*Loc_USD,0)+IF('Financing inputs'!$B174="Local Currency",'Financing inputs'!J174,0)+IF('Financing inputs'!$B174="Euro",'Financing inputs'!J174*Loc_Euro,0)))</f>
        <v/>
      </c>
      <c r="K174" s="60" t="str">
        <f>IF('Financing inputs'!K174="","",(IF('Financing inputs'!$B174="USD",'Financing inputs'!K174*Loc_USD,0)+IF('Financing inputs'!$B174="Local Currency",'Financing inputs'!K174,0)+IF('Financing inputs'!$B174="Euro",'Financing inputs'!K174*Loc_Euro,0)))</f>
        <v/>
      </c>
      <c r="L174" s="60" t="str">
        <f>IF('Financing inputs'!L174="","",(IF('Financing inputs'!$B174="USD",'Financing inputs'!L174*Loc_USD,0)+IF('Financing inputs'!$B174="Local Currency",'Financing inputs'!L174,0)+IF('Financing inputs'!$B174="Euro",'Financing inputs'!L174*Loc_Euro,0)))</f>
        <v/>
      </c>
      <c r="M174" s="60" t="str">
        <f>IF('Financing inputs'!M174="","",(IF('Financing inputs'!$B174="USD",'Financing inputs'!M174*Loc_USD,0)+IF('Financing inputs'!$B174="Local Currency",'Financing inputs'!M174,0)+IF('Financing inputs'!$B174="Euro",'Financing inputs'!M174*Loc_Euro,0)))</f>
        <v/>
      </c>
      <c r="N174" s="60" t="str">
        <f>IF('Financing inputs'!N174="","",(IF('Financing inputs'!$B174="USD",'Financing inputs'!N174*Loc_USD,0)+IF('Financing inputs'!$B174="Local Currency",'Financing inputs'!N174,0)+IF('Financing inputs'!$B174="Euro",'Financing inputs'!N174*Loc_Euro,0)))</f>
        <v/>
      </c>
      <c r="O174" s="60">
        <f t="shared" si="96"/>
        <v>0</v>
      </c>
      <c r="P174" s="120" t="str">
        <f t="shared" si="95"/>
        <v>Strategy 8</v>
      </c>
      <c r="R174" s="69" t="e">
        <f t="shared" si="97"/>
        <v>#DIV/0!</v>
      </c>
    </row>
    <row r="175" spans="1:19" x14ac:dyDescent="0.25">
      <c r="A175" s="64" t="str">
        <f>'Financing inputs'!A175</f>
        <v>MSI funding allocated</v>
      </c>
      <c r="B175" s="63"/>
      <c r="C175" s="60" t="str">
        <f>IF('Financing inputs'!C175="","",(IF('Financing inputs'!$B175="USD",'Financing inputs'!C175*Loc_USD,0)+IF('Financing inputs'!$B175="Local Currency",'Financing inputs'!C175,0)+IF('Financing inputs'!$B175="Euro",'Financing inputs'!C175*Loc_Euro,0)))</f>
        <v/>
      </c>
      <c r="D175" s="60" t="str">
        <f>IF('Financing inputs'!D175="","",(IF('Financing inputs'!$B175="USD",'Financing inputs'!D175*Loc_USD,0)+IF('Financing inputs'!$B175="Local Currency",'Financing inputs'!D175,0)+IF('Financing inputs'!$B175="Euro",'Financing inputs'!D175*Loc_Euro,0)))</f>
        <v/>
      </c>
      <c r="E175" s="60" t="str">
        <f>IF('Financing inputs'!E175="","",(IF('Financing inputs'!$B175="USD",'Financing inputs'!E175*Loc_USD,0)+IF('Financing inputs'!$B175="Local Currency",'Financing inputs'!E175,0)+IF('Financing inputs'!$B175="Euro",'Financing inputs'!E175*Loc_Euro,0)))</f>
        <v/>
      </c>
      <c r="F175" s="60" t="str">
        <f>IF('Financing inputs'!F175="","",(IF('Financing inputs'!$B175="USD",'Financing inputs'!F175*Loc_USD,0)+IF('Financing inputs'!$B175="Local Currency",'Financing inputs'!F175,0)+IF('Financing inputs'!$B175="Euro",'Financing inputs'!F175*Loc_Euro,0)))</f>
        <v/>
      </c>
      <c r="G175" s="60" t="str">
        <f>IF('Financing inputs'!G175="","",(IF('Financing inputs'!$B175="USD",'Financing inputs'!G175*Loc_USD,0)+IF('Financing inputs'!$B175="Local Currency",'Financing inputs'!G175,0)+IF('Financing inputs'!$B175="Euro",'Financing inputs'!G175*Loc_Euro,0)))</f>
        <v/>
      </c>
      <c r="H175" s="60" t="str">
        <f>IF('Financing inputs'!H175="","",(IF('Financing inputs'!$B175="USD",'Financing inputs'!H175*Loc_USD,0)+IF('Financing inputs'!$B175="Local Currency",'Financing inputs'!H175,0)+IF('Financing inputs'!$B175="Euro",'Financing inputs'!H175*Loc_Euro,0)))</f>
        <v/>
      </c>
      <c r="I175" s="60" t="str">
        <f>IF('Financing inputs'!I175="","",(IF('Financing inputs'!$B175="USD",'Financing inputs'!I175*Loc_USD,0)+IF('Financing inputs'!$B175="Local Currency",'Financing inputs'!I175,0)+IF('Financing inputs'!$B175="Euro",'Financing inputs'!I175*Loc_Euro,0)))</f>
        <v/>
      </c>
      <c r="J175" s="60" t="str">
        <f>IF('Financing inputs'!J175="","",(IF('Financing inputs'!$B175="USD",'Financing inputs'!J175*Loc_USD,0)+IF('Financing inputs'!$B175="Local Currency",'Financing inputs'!J175,0)+IF('Financing inputs'!$B175="Euro",'Financing inputs'!J175*Loc_Euro,0)))</f>
        <v/>
      </c>
      <c r="K175" s="60" t="str">
        <f>IF('Financing inputs'!K175="","",(IF('Financing inputs'!$B175="USD",'Financing inputs'!K175*Loc_USD,0)+IF('Financing inputs'!$B175="Local Currency",'Financing inputs'!K175,0)+IF('Financing inputs'!$B175="Euro",'Financing inputs'!K175*Loc_Euro,0)))</f>
        <v/>
      </c>
      <c r="L175" s="60" t="str">
        <f>IF('Financing inputs'!L175="","",(IF('Financing inputs'!$B175="USD",'Financing inputs'!L175*Loc_USD,0)+IF('Financing inputs'!$B175="Local Currency",'Financing inputs'!L175,0)+IF('Financing inputs'!$B175="Euro",'Financing inputs'!L175*Loc_Euro,0)))</f>
        <v/>
      </c>
      <c r="M175" s="60" t="str">
        <f>IF('Financing inputs'!M175="","",(IF('Financing inputs'!$B175="USD",'Financing inputs'!M175*Loc_USD,0)+IF('Financing inputs'!$B175="Local Currency",'Financing inputs'!M175,0)+IF('Financing inputs'!$B175="Euro",'Financing inputs'!M175*Loc_Euro,0)))</f>
        <v/>
      </c>
      <c r="N175" s="60" t="str">
        <f>IF('Financing inputs'!N175="","",(IF('Financing inputs'!$B175="USD",'Financing inputs'!N175*Loc_USD,0)+IF('Financing inputs'!$B175="Local Currency",'Financing inputs'!N175,0)+IF('Financing inputs'!$B175="Euro",'Financing inputs'!N175*Loc_Euro,0)))</f>
        <v/>
      </c>
      <c r="O175" s="60">
        <f t="shared" si="96"/>
        <v>0</v>
      </c>
      <c r="P175" s="120" t="str">
        <f t="shared" si="95"/>
        <v>Strategy 8</v>
      </c>
      <c r="R175" s="69" t="e">
        <f t="shared" si="97"/>
        <v>#DIV/0!</v>
      </c>
    </row>
    <row r="176" spans="1:19" x14ac:dyDescent="0.25">
      <c r="A176" s="64" t="str">
        <f>'Financing inputs'!A176</f>
        <v>Gates funding allocated</v>
      </c>
      <c r="B176" s="63"/>
      <c r="C176" s="60" t="str">
        <f>IF('Financing inputs'!C176="","",(IF('Financing inputs'!$B176="USD",'Financing inputs'!C176*Loc_USD,0)+IF('Financing inputs'!$B176="Local Currency",'Financing inputs'!C176,0)+IF('Financing inputs'!$B176="Euro",'Financing inputs'!C176*Loc_Euro,0)))</f>
        <v/>
      </c>
      <c r="D176" s="60" t="str">
        <f>IF('Financing inputs'!D176="","",(IF('Financing inputs'!$B176="USD",'Financing inputs'!D176*Loc_USD,0)+IF('Financing inputs'!$B176="Local Currency",'Financing inputs'!D176,0)+IF('Financing inputs'!$B176="Euro",'Financing inputs'!D176*Loc_Euro,0)))</f>
        <v/>
      </c>
      <c r="E176" s="60" t="str">
        <f>IF('Financing inputs'!E176="","",(IF('Financing inputs'!$B176="USD",'Financing inputs'!E176*Loc_USD,0)+IF('Financing inputs'!$B176="Local Currency",'Financing inputs'!E176,0)+IF('Financing inputs'!$B176="Euro",'Financing inputs'!E176*Loc_Euro,0)))</f>
        <v/>
      </c>
      <c r="F176" s="60" t="str">
        <f>IF('Financing inputs'!F176="","",(IF('Financing inputs'!$B176="USD",'Financing inputs'!F176*Loc_USD,0)+IF('Financing inputs'!$B176="Local Currency",'Financing inputs'!F176,0)+IF('Financing inputs'!$B176="Euro",'Financing inputs'!F176*Loc_Euro,0)))</f>
        <v/>
      </c>
      <c r="G176" s="60" t="str">
        <f>IF('Financing inputs'!G176="","",(IF('Financing inputs'!$B176="USD",'Financing inputs'!G176*Loc_USD,0)+IF('Financing inputs'!$B176="Local Currency",'Financing inputs'!G176,0)+IF('Financing inputs'!$B176="Euro",'Financing inputs'!G176*Loc_Euro,0)))</f>
        <v/>
      </c>
      <c r="H176" s="60" t="str">
        <f>IF('Financing inputs'!H176="","",(IF('Financing inputs'!$B176="USD",'Financing inputs'!H176*Loc_USD,0)+IF('Financing inputs'!$B176="Local Currency",'Financing inputs'!H176,0)+IF('Financing inputs'!$B176="Euro",'Financing inputs'!H176*Loc_Euro,0)))</f>
        <v/>
      </c>
      <c r="I176" s="60" t="str">
        <f>IF('Financing inputs'!I176="","",(IF('Financing inputs'!$B176="USD",'Financing inputs'!I176*Loc_USD,0)+IF('Financing inputs'!$B176="Local Currency",'Financing inputs'!I176,0)+IF('Financing inputs'!$B176="Euro",'Financing inputs'!I176*Loc_Euro,0)))</f>
        <v/>
      </c>
      <c r="J176" s="60" t="str">
        <f>IF('Financing inputs'!J176="","",(IF('Financing inputs'!$B176="USD",'Financing inputs'!J176*Loc_USD,0)+IF('Financing inputs'!$B176="Local Currency",'Financing inputs'!J176,0)+IF('Financing inputs'!$B176="Euro",'Financing inputs'!J176*Loc_Euro,0)))</f>
        <v/>
      </c>
      <c r="K176" s="60" t="str">
        <f>IF('Financing inputs'!K176="","",(IF('Financing inputs'!$B176="USD",'Financing inputs'!K176*Loc_USD,0)+IF('Financing inputs'!$B176="Local Currency",'Financing inputs'!K176,0)+IF('Financing inputs'!$B176="Euro",'Financing inputs'!K176*Loc_Euro,0)))</f>
        <v/>
      </c>
      <c r="L176" s="60" t="str">
        <f>IF('Financing inputs'!L176="","",(IF('Financing inputs'!$B176="USD",'Financing inputs'!L176*Loc_USD,0)+IF('Financing inputs'!$B176="Local Currency",'Financing inputs'!L176,0)+IF('Financing inputs'!$B176="Euro",'Financing inputs'!L176*Loc_Euro,0)))</f>
        <v/>
      </c>
      <c r="M176" s="60" t="str">
        <f>IF('Financing inputs'!M176="","",(IF('Financing inputs'!$B176="USD",'Financing inputs'!M176*Loc_USD,0)+IF('Financing inputs'!$B176="Local Currency",'Financing inputs'!M176,0)+IF('Financing inputs'!$B176="Euro",'Financing inputs'!M176*Loc_Euro,0)))</f>
        <v/>
      </c>
      <c r="N176" s="60" t="str">
        <f>IF('Financing inputs'!N176="","",(IF('Financing inputs'!$B176="USD",'Financing inputs'!N176*Loc_USD,0)+IF('Financing inputs'!$B176="Local Currency",'Financing inputs'!N176,0)+IF('Financing inputs'!$B176="Euro",'Financing inputs'!N176*Loc_Euro,0)))</f>
        <v/>
      </c>
      <c r="O176" s="60">
        <f t="shared" si="96"/>
        <v>0</v>
      </c>
      <c r="P176" s="120" t="str">
        <f t="shared" si="95"/>
        <v>Strategy 8</v>
      </c>
      <c r="R176" s="69" t="e">
        <f t="shared" si="97"/>
        <v>#DIV/0!</v>
      </c>
    </row>
    <row r="177" spans="1:19" x14ac:dyDescent="0.25">
      <c r="A177" s="64" t="str">
        <f>'Financing inputs'!A177</f>
        <v>Packard funding allocated</v>
      </c>
      <c r="B177" s="63"/>
      <c r="C177" s="60" t="str">
        <f>IF('Financing inputs'!C177="","",(IF('Financing inputs'!$B177="USD",'Financing inputs'!C177*Loc_USD,0)+IF('Financing inputs'!$B177="Local Currency",'Financing inputs'!C177,0)+IF('Financing inputs'!$B177="Euro",'Financing inputs'!C177*Loc_Euro,0)))</f>
        <v/>
      </c>
      <c r="D177" s="60" t="str">
        <f>IF('Financing inputs'!D177="","",(IF('Financing inputs'!$B177="USD",'Financing inputs'!D177*Loc_USD,0)+IF('Financing inputs'!$B177="Local Currency",'Financing inputs'!D177,0)+IF('Financing inputs'!$B177="Euro",'Financing inputs'!D177*Loc_Euro,0)))</f>
        <v/>
      </c>
      <c r="E177" s="60" t="str">
        <f>IF('Financing inputs'!E177="","",(IF('Financing inputs'!$B177="USD",'Financing inputs'!E177*Loc_USD,0)+IF('Financing inputs'!$B177="Local Currency",'Financing inputs'!E177,0)+IF('Financing inputs'!$B177="Euro",'Financing inputs'!E177*Loc_Euro,0)))</f>
        <v/>
      </c>
      <c r="F177" s="60" t="str">
        <f>IF('Financing inputs'!F177="","",(IF('Financing inputs'!$B177="USD",'Financing inputs'!F177*Loc_USD,0)+IF('Financing inputs'!$B177="Local Currency",'Financing inputs'!F177,0)+IF('Financing inputs'!$B177="Euro",'Financing inputs'!F177*Loc_Euro,0)))</f>
        <v/>
      </c>
      <c r="G177" s="60" t="str">
        <f>IF('Financing inputs'!G177="","",(IF('Financing inputs'!$B177="USD",'Financing inputs'!G177*Loc_USD,0)+IF('Financing inputs'!$B177="Local Currency",'Financing inputs'!G177,0)+IF('Financing inputs'!$B177="Euro",'Financing inputs'!G177*Loc_Euro,0)))</f>
        <v/>
      </c>
      <c r="H177" s="60" t="str">
        <f>IF('Financing inputs'!H177="","",(IF('Financing inputs'!$B177="USD",'Financing inputs'!H177*Loc_USD,0)+IF('Financing inputs'!$B177="Local Currency",'Financing inputs'!H177,0)+IF('Financing inputs'!$B177="Euro",'Financing inputs'!H177*Loc_Euro,0)))</f>
        <v/>
      </c>
      <c r="I177" s="60" t="str">
        <f>IF('Financing inputs'!I177="","",(IF('Financing inputs'!$B177="USD",'Financing inputs'!I177*Loc_USD,0)+IF('Financing inputs'!$B177="Local Currency",'Financing inputs'!I177,0)+IF('Financing inputs'!$B177="Euro",'Financing inputs'!I177*Loc_Euro,0)))</f>
        <v/>
      </c>
      <c r="J177" s="60" t="str">
        <f>IF('Financing inputs'!J177="","",(IF('Financing inputs'!$B177="USD",'Financing inputs'!J177*Loc_USD,0)+IF('Financing inputs'!$B177="Local Currency",'Financing inputs'!J177,0)+IF('Financing inputs'!$B177="Euro",'Financing inputs'!J177*Loc_Euro,0)))</f>
        <v/>
      </c>
      <c r="K177" s="60" t="str">
        <f>IF('Financing inputs'!K177="","",(IF('Financing inputs'!$B177="USD",'Financing inputs'!K177*Loc_USD,0)+IF('Financing inputs'!$B177="Local Currency",'Financing inputs'!K177,0)+IF('Financing inputs'!$B177="Euro",'Financing inputs'!K177*Loc_Euro,0)))</f>
        <v/>
      </c>
      <c r="L177" s="60" t="str">
        <f>IF('Financing inputs'!L177="","",(IF('Financing inputs'!$B177="USD",'Financing inputs'!L177*Loc_USD,0)+IF('Financing inputs'!$B177="Local Currency",'Financing inputs'!L177,0)+IF('Financing inputs'!$B177="Euro",'Financing inputs'!L177*Loc_Euro,0)))</f>
        <v/>
      </c>
      <c r="M177" s="60" t="str">
        <f>IF('Financing inputs'!M177="","",(IF('Financing inputs'!$B177="USD",'Financing inputs'!M177*Loc_USD,0)+IF('Financing inputs'!$B177="Local Currency",'Financing inputs'!M177,0)+IF('Financing inputs'!$B177="Euro",'Financing inputs'!M177*Loc_Euro,0)))</f>
        <v/>
      </c>
      <c r="N177" s="60" t="str">
        <f>IF('Financing inputs'!N177="","",(IF('Financing inputs'!$B177="USD",'Financing inputs'!N177*Loc_USD,0)+IF('Financing inputs'!$B177="Local Currency",'Financing inputs'!N177,0)+IF('Financing inputs'!$B177="Euro",'Financing inputs'!N177*Loc_Euro,0)))</f>
        <v/>
      </c>
      <c r="O177" s="60">
        <f t="shared" si="96"/>
        <v>0</v>
      </c>
      <c r="P177" s="120" t="str">
        <f t="shared" si="95"/>
        <v>Strategy 8</v>
      </c>
      <c r="R177" s="69" t="e">
        <f t="shared" si="97"/>
        <v>#DIV/0!</v>
      </c>
    </row>
    <row r="178" spans="1:19" x14ac:dyDescent="0.25">
      <c r="A178" s="64" t="str">
        <f>'Financing inputs'!A178</f>
        <v>PAA</v>
      </c>
      <c r="B178" s="63"/>
      <c r="C178" s="60" t="str">
        <f>IF('Financing inputs'!C178="","",(IF('Financing inputs'!$B178="USD",'Financing inputs'!C178*Loc_USD,0)+IF('Financing inputs'!$B178="Local Currency",'Financing inputs'!C178,0)+IF('Financing inputs'!$B178="Euro",'Financing inputs'!C178*Loc_Euro,0)))</f>
        <v/>
      </c>
      <c r="D178" s="60" t="str">
        <f>IF('Financing inputs'!D178="","",(IF('Financing inputs'!$B178="USD",'Financing inputs'!D178*Loc_USD,0)+IF('Financing inputs'!$B178="Local Currency",'Financing inputs'!D178,0)+IF('Financing inputs'!$B178="Euro",'Financing inputs'!D178*Loc_Euro,0)))</f>
        <v/>
      </c>
      <c r="E178" s="60" t="str">
        <f>IF('Financing inputs'!E178="","",(IF('Financing inputs'!$B178="USD",'Financing inputs'!E178*Loc_USD,0)+IF('Financing inputs'!$B178="Local Currency",'Financing inputs'!E178,0)+IF('Financing inputs'!$B178="Euro",'Financing inputs'!E178*Loc_Euro,0)))</f>
        <v/>
      </c>
      <c r="F178" s="60" t="str">
        <f>IF('Financing inputs'!F178="","",(IF('Financing inputs'!$B178="USD",'Financing inputs'!F178*Loc_USD,0)+IF('Financing inputs'!$B178="Local Currency",'Financing inputs'!F178,0)+IF('Financing inputs'!$B178="Euro",'Financing inputs'!F178*Loc_Euro,0)))</f>
        <v/>
      </c>
      <c r="G178" s="60" t="str">
        <f>IF('Financing inputs'!G178="","",(IF('Financing inputs'!$B178="USD",'Financing inputs'!G178*Loc_USD,0)+IF('Financing inputs'!$B178="Local Currency",'Financing inputs'!G178,0)+IF('Financing inputs'!$B178="Euro",'Financing inputs'!G178*Loc_Euro,0)))</f>
        <v/>
      </c>
      <c r="H178" s="60" t="str">
        <f>IF('Financing inputs'!H178="","",(IF('Financing inputs'!$B178="USD",'Financing inputs'!H178*Loc_USD,0)+IF('Financing inputs'!$B178="Local Currency",'Financing inputs'!H178,0)+IF('Financing inputs'!$B178="Euro",'Financing inputs'!H178*Loc_Euro,0)))</f>
        <v/>
      </c>
      <c r="I178" s="60" t="str">
        <f>IF('Financing inputs'!I178="","",(IF('Financing inputs'!$B178="USD",'Financing inputs'!I178*Loc_USD,0)+IF('Financing inputs'!$B178="Local Currency",'Financing inputs'!I178,0)+IF('Financing inputs'!$B178="Euro",'Financing inputs'!I178*Loc_Euro,0)))</f>
        <v/>
      </c>
      <c r="J178" s="60" t="str">
        <f>IF('Financing inputs'!J178="","",(IF('Financing inputs'!$B178="USD",'Financing inputs'!J178*Loc_USD,0)+IF('Financing inputs'!$B178="Local Currency",'Financing inputs'!J178,0)+IF('Financing inputs'!$B178="Euro",'Financing inputs'!J178*Loc_Euro,0)))</f>
        <v/>
      </c>
      <c r="K178" s="60" t="str">
        <f>IF('Financing inputs'!K178="","",(IF('Financing inputs'!$B178="USD",'Financing inputs'!K178*Loc_USD,0)+IF('Financing inputs'!$B178="Local Currency",'Financing inputs'!K178,0)+IF('Financing inputs'!$B178="Euro",'Financing inputs'!K178*Loc_Euro,0)))</f>
        <v/>
      </c>
      <c r="L178" s="60" t="str">
        <f>IF('Financing inputs'!L178="","",(IF('Financing inputs'!$B178="USD",'Financing inputs'!L178*Loc_USD,0)+IF('Financing inputs'!$B178="Local Currency",'Financing inputs'!L178,0)+IF('Financing inputs'!$B178="Euro",'Financing inputs'!L178*Loc_Euro,0)))</f>
        <v/>
      </c>
      <c r="M178" s="60" t="str">
        <f>IF('Financing inputs'!M178="","",(IF('Financing inputs'!$B178="USD",'Financing inputs'!M178*Loc_USD,0)+IF('Financing inputs'!$B178="Local Currency",'Financing inputs'!M178,0)+IF('Financing inputs'!$B178="Euro",'Financing inputs'!M178*Loc_Euro,0)))</f>
        <v/>
      </c>
      <c r="N178" s="60" t="str">
        <f>IF('Financing inputs'!N178="","",(IF('Financing inputs'!$B178="USD",'Financing inputs'!N178*Loc_USD,0)+IF('Financing inputs'!$B178="Local Currency",'Financing inputs'!N178,0)+IF('Financing inputs'!$B178="Euro",'Financing inputs'!N178*Loc_Euro,0)))</f>
        <v/>
      </c>
      <c r="O178" s="60">
        <f t="shared" si="96"/>
        <v>0</v>
      </c>
      <c r="P178" s="120" t="str">
        <f t="shared" si="95"/>
        <v>Strategy 8</v>
      </c>
      <c r="R178" s="69" t="e">
        <f t="shared" si="97"/>
        <v>#DIV/0!</v>
      </c>
    </row>
    <row r="179" spans="1:19" x14ac:dyDescent="0.25">
      <c r="A179" s="64" t="str">
        <f>'Financing inputs'!A179</f>
        <v>Other</v>
      </c>
      <c r="B179" s="63"/>
      <c r="C179" s="60" t="str">
        <f>IF('Financing inputs'!C179="","",(IF('Financing inputs'!$B179="USD",'Financing inputs'!C179*Loc_USD,0)+IF('Financing inputs'!$B179="Local Currency",'Financing inputs'!C179,0)+IF('Financing inputs'!$B179="Euro",'Financing inputs'!C179*Loc_Euro,0)))</f>
        <v/>
      </c>
      <c r="D179" s="60" t="str">
        <f>IF('Financing inputs'!D179="","",(IF('Financing inputs'!$B179="USD",'Financing inputs'!D179*Loc_USD,0)+IF('Financing inputs'!$B179="Local Currency",'Financing inputs'!D179,0)+IF('Financing inputs'!$B179="Euro",'Financing inputs'!D179*Loc_Euro,0)))</f>
        <v/>
      </c>
      <c r="E179" s="60" t="str">
        <f>IF('Financing inputs'!E179="","",(IF('Financing inputs'!$B179="USD",'Financing inputs'!E179*Loc_USD,0)+IF('Financing inputs'!$B179="Local Currency",'Financing inputs'!E179,0)+IF('Financing inputs'!$B179="Euro",'Financing inputs'!E179*Loc_Euro,0)))</f>
        <v/>
      </c>
      <c r="F179" s="60" t="str">
        <f>IF('Financing inputs'!F179="","",(IF('Financing inputs'!$B179="USD",'Financing inputs'!F179*Loc_USD,0)+IF('Financing inputs'!$B179="Local Currency",'Financing inputs'!F179,0)+IF('Financing inputs'!$B179="Euro",'Financing inputs'!F179*Loc_Euro,0)))</f>
        <v/>
      </c>
      <c r="G179" s="60" t="str">
        <f>IF('Financing inputs'!G179="","",(IF('Financing inputs'!$B179="USD",'Financing inputs'!G179*Loc_USD,0)+IF('Financing inputs'!$B179="Local Currency",'Financing inputs'!G179,0)+IF('Financing inputs'!$B179="Euro",'Financing inputs'!G179*Loc_Euro,0)))</f>
        <v/>
      </c>
      <c r="H179" s="60" t="str">
        <f>IF('Financing inputs'!H179="","",(IF('Financing inputs'!$B179="USD",'Financing inputs'!H179*Loc_USD,0)+IF('Financing inputs'!$B179="Local Currency",'Financing inputs'!H179,0)+IF('Financing inputs'!$B179="Euro",'Financing inputs'!H179*Loc_Euro,0)))</f>
        <v/>
      </c>
      <c r="I179" s="60" t="str">
        <f>IF('Financing inputs'!I179="","",(IF('Financing inputs'!$B179="USD",'Financing inputs'!I179*Loc_USD,0)+IF('Financing inputs'!$B179="Local Currency",'Financing inputs'!I179,0)+IF('Financing inputs'!$B179="Euro",'Financing inputs'!I179*Loc_Euro,0)))</f>
        <v/>
      </c>
      <c r="J179" s="60" t="str">
        <f>IF('Financing inputs'!J179="","",(IF('Financing inputs'!$B179="USD",'Financing inputs'!J179*Loc_USD,0)+IF('Financing inputs'!$B179="Local Currency",'Financing inputs'!J179,0)+IF('Financing inputs'!$B179="Euro",'Financing inputs'!J179*Loc_Euro,0)))</f>
        <v/>
      </c>
      <c r="K179" s="60" t="str">
        <f>IF('Financing inputs'!K179="","",(IF('Financing inputs'!$B179="USD",'Financing inputs'!K179*Loc_USD,0)+IF('Financing inputs'!$B179="Local Currency",'Financing inputs'!K179,0)+IF('Financing inputs'!$B179="Euro",'Financing inputs'!K179*Loc_Euro,0)))</f>
        <v/>
      </c>
      <c r="L179" s="60" t="str">
        <f>IF('Financing inputs'!L179="","",(IF('Financing inputs'!$B179="USD",'Financing inputs'!L179*Loc_USD,0)+IF('Financing inputs'!$B179="Local Currency",'Financing inputs'!L179,0)+IF('Financing inputs'!$B179="Euro",'Financing inputs'!L179*Loc_Euro,0)))</f>
        <v/>
      </c>
      <c r="M179" s="60" t="str">
        <f>IF('Financing inputs'!M179="","",(IF('Financing inputs'!$B179="USD",'Financing inputs'!M179*Loc_USD,0)+IF('Financing inputs'!$B179="Local Currency",'Financing inputs'!M179,0)+IF('Financing inputs'!$B179="Euro",'Financing inputs'!M179*Loc_Euro,0)))</f>
        <v/>
      </c>
      <c r="N179" s="60" t="str">
        <f>IF('Financing inputs'!N179="","",(IF('Financing inputs'!$B179="USD",'Financing inputs'!N179*Loc_USD,0)+IF('Financing inputs'!$B179="Local Currency",'Financing inputs'!N179,0)+IF('Financing inputs'!$B179="Euro",'Financing inputs'!N179*Loc_Euro,0)))</f>
        <v/>
      </c>
      <c r="O179" s="60">
        <f t="shared" si="96"/>
        <v>0</v>
      </c>
      <c r="P179" s="120" t="str">
        <f t="shared" si="95"/>
        <v>Strategy 8</v>
      </c>
      <c r="R179" s="69" t="e">
        <f t="shared" si="97"/>
        <v>#DIV/0!</v>
      </c>
    </row>
    <row r="180" spans="1:19" x14ac:dyDescent="0.25">
      <c r="A180" s="64" t="str">
        <f>'Financing inputs'!A180</f>
        <v>Other</v>
      </c>
      <c r="B180" s="63"/>
      <c r="C180" s="60" t="str">
        <f>IF('Financing inputs'!C180="","",(IF('Financing inputs'!$B180="USD",'Financing inputs'!C180*Loc_USD,0)+IF('Financing inputs'!$B180="Local Currency",'Financing inputs'!C180,0)+IF('Financing inputs'!$B180="Euro",'Financing inputs'!C180*Loc_Euro,0)))</f>
        <v/>
      </c>
      <c r="D180" s="60" t="str">
        <f>IF('Financing inputs'!D180="","",(IF('Financing inputs'!$B180="USD",'Financing inputs'!D180*Loc_USD,0)+IF('Financing inputs'!$B180="Local Currency",'Financing inputs'!D180,0)+IF('Financing inputs'!$B180="Euro",'Financing inputs'!D180*Loc_Euro,0)))</f>
        <v/>
      </c>
      <c r="E180" s="60" t="str">
        <f>IF('Financing inputs'!E180="","",(IF('Financing inputs'!$B180="USD",'Financing inputs'!E180*Loc_USD,0)+IF('Financing inputs'!$B180="Local Currency",'Financing inputs'!E180,0)+IF('Financing inputs'!$B180="Euro",'Financing inputs'!E180*Loc_Euro,0)))</f>
        <v/>
      </c>
      <c r="F180" s="60" t="str">
        <f>IF('Financing inputs'!F180="","",(IF('Financing inputs'!$B180="USD",'Financing inputs'!F180*Loc_USD,0)+IF('Financing inputs'!$B180="Local Currency",'Financing inputs'!F180,0)+IF('Financing inputs'!$B180="Euro",'Financing inputs'!F180*Loc_Euro,0)))</f>
        <v/>
      </c>
      <c r="G180" s="60" t="str">
        <f>IF('Financing inputs'!G180="","",(IF('Financing inputs'!$B180="USD",'Financing inputs'!G180*Loc_USD,0)+IF('Financing inputs'!$B180="Local Currency",'Financing inputs'!G180,0)+IF('Financing inputs'!$B180="Euro",'Financing inputs'!G180*Loc_Euro,0)))</f>
        <v/>
      </c>
      <c r="H180" s="60" t="str">
        <f>IF('Financing inputs'!H180="","",(IF('Financing inputs'!$B180="USD",'Financing inputs'!H180*Loc_USD,0)+IF('Financing inputs'!$B180="Local Currency",'Financing inputs'!H180,0)+IF('Financing inputs'!$B180="Euro",'Financing inputs'!H180*Loc_Euro,0)))</f>
        <v/>
      </c>
      <c r="I180" s="60" t="str">
        <f>IF('Financing inputs'!I180="","",(IF('Financing inputs'!$B180="USD",'Financing inputs'!I180*Loc_USD,0)+IF('Financing inputs'!$B180="Local Currency",'Financing inputs'!I180,0)+IF('Financing inputs'!$B180="Euro",'Financing inputs'!I180*Loc_Euro,0)))</f>
        <v/>
      </c>
      <c r="J180" s="60" t="str">
        <f>IF('Financing inputs'!J180="","",(IF('Financing inputs'!$B180="USD",'Financing inputs'!J180*Loc_USD,0)+IF('Financing inputs'!$B180="Local Currency",'Financing inputs'!J180,0)+IF('Financing inputs'!$B180="Euro",'Financing inputs'!J180*Loc_Euro,0)))</f>
        <v/>
      </c>
      <c r="K180" s="60" t="str">
        <f>IF('Financing inputs'!K180="","",(IF('Financing inputs'!$B180="USD",'Financing inputs'!K180*Loc_USD,0)+IF('Financing inputs'!$B180="Local Currency",'Financing inputs'!K180,0)+IF('Financing inputs'!$B180="Euro",'Financing inputs'!K180*Loc_Euro,0)))</f>
        <v/>
      </c>
      <c r="L180" s="60" t="str">
        <f>IF('Financing inputs'!L180="","",(IF('Financing inputs'!$B180="USD",'Financing inputs'!L180*Loc_USD,0)+IF('Financing inputs'!$B180="Local Currency",'Financing inputs'!L180,0)+IF('Financing inputs'!$B180="Euro",'Financing inputs'!L180*Loc_Euro,0)))</f>
        <v/>
      </c>
      <c r="M180" s="60" t="str">
        <f>IF('Financing inputs'!M180="","",(IF('Financing inputs'!$B180="USD",'Financing inputs'!M180*Loc_USD,0)+IF('Financing inputs'!$B180="Local Currency",'Financing inputs'!M180,0)+IF('Financing inputs'!$B180="Euro",'Financing inputs'!M180*Loc_Euro,0)))</f>
        <v/>
      </c>
      <c r="N180" s="60" t="str">
        <f>IF('Financing inputs'!N180="","",(IF('Financing inputs'!$B180="USD",'Financing inputs'!N180*Loc_USD,0)+IF('Financing inputs'!$B180="Local Currency",'Financing inputs'!N180,0)+IF('Financing inputs'!$B180="Euro",'Financing inputs'!N180*Loc_Euro,0)))</f>
        <v/>
      </c>
      <c r="O180" s="60">
        <f t="shared" si="96"/>
        <v>0</v>
      </c>
      <c r="P180" s="120" t="str">
        <f t="shared" si="95"/>
        <v>Strategy 8</v>
      </c>
      <c r="R180" s="69" t="e">
        <f t="shared" si="97"/>
        <v>#DIV/0!</v>
      </c>
    </row>
    <row r="181" spans="1:19" x14ac:dyDescent="0.25">
      <c r="A181" s="64" t="str">
        <f>'Financing inputs'!A181</f>
        <v>Other</v>
      </c>
      <c r="B181" s="63"/>
      <c r="C181" s="60" t="str">
        <f>IF('Financing inputs'!C181="","",(IF('Financing inputs'!$B181="USD",'Financing inputs'!C181*Loc_USD,0)+IF('Financing inputs'!$B181="Local Currency",'Financing inputs'!C181,0)+IF('Financing inputs'!$B181="Euro",'Financing inputs'!C181*Loc_Euro,0)))</f>
        <v/>
      </c>
      <c r="D181" s="60" t="str">
        <f>IF('Financing inputs'!D181="","",(IF('Financing inputs'!$B181="USD",'Financing inputs'!D181*Loc_USD,0)+IF('Financing inputs'!$B181="Local Currency",'Financing inputs'!D181,0)+IF('Financing inputs'!$B181="Euro",'Financing inputs'!D181*Loc_Euro,0)))</f>
        <v/>
      </c>
      <c r="E181" s="60" t="str">
        <f>IF('Financing inputs'!E181="","",(IF('Financing inputs'!$B181="USD",'Financing inputs'!E181*Loc_USD,0)+IF('Financing inputs'!$B181="Local Currency",'Financing inputs'!E181,0)+IF('Financing inputs'!$B181="Euro",'Financing inputs'!E181*Loc_Euro,0)))</f>
        <v/>
      </c>
      <c r="F181" s="60" t="str">
        <f>IF('Financing inputs'!F181="","",(IF('Financing inputs'!$B181="USD",'Financing inputs'!F181*Loc_USD,0)+IF('Financing inputs'!$B181="Local Currency",'Financing inputs'!F181,0)+IF('Financing inputs'!$B181="Euro",'Financing inputs'!F181*Loc_Euro,0)))</f>
        <v/>
      </c>
      <c r="G181" s="60" t="str">
        <f>IF('Financing inputs'!G181="","",(IF('Financing inputs'!$B181="USD",'Financing inputs'!G181*Loc_USD,0)+IF('Financing inputs'!$B181="Local Currency",'Financing inputs'!G181,0)+IF('Financing inputs'!$B181="Euro",'Financing inputs'!G181*Loc_Euro,0)))</f>
        <v/>
      </c>
      <c r="H181" s="60" t="str">
        <f>IF('Financing inputs'!H181="","",(IF('Financing inputs'!$B181="USD",'Financing inputs'!H181*Loc_USD,0)+IF('Financing inputs'!$B181="Local Currency",'Financing inputs'!H181,0)+IF('Financing inputs'!$B181="Euro",'Financing inputs'!H181*Loc_Euro,0)))</f>
        <v/>
      </c>
      <c r="I181" s="60" t="str">
        <f>IF('Financing inputs'!I181="","",(IF('Financing inputs'!$B181="USD",'Financing inputs'!I181*Loc_USD,0)+IF('Financing inputs'!$B181="Local Currency",'Financing inputs'!I181,0)+IF('Financing inputs'!$B181="Euro",'Financing inputs'!I181*Loc_Euro,0)))</f>
        <v/>
      </c>
      <c r="J181" s="60" t="str">
        <f>IF('Financing inputs'!J181="","",(IF('Financing inputs'!$B181="USD",'Financing inputs'!J181*Loc_USD,0)+IF('Financing inputs'!$B181="Local Currency",'Financing inputs'!J181,0)+IF('Financing inputs'!$B181="Euro",'Financing inputs'!J181*Loc_Euro,0)))</f>
        <v/>
      </c>
      <c r="K181" s="60" t="str">
        <f>IF('Financing inputs'!K181="","",(IF('Financing inputs'!$B181="USD",'Financing inputs'!K181*Loc_USD,0)+IF('Financing inputs'!$B181="Local Currency",'Financing inputs'!K181,0)+IF('Financing inputs'!$B181="Euro",'Financing inputs'!K181*Loc_Euro,0)))</f>
        <v/>
      </c>
      <c r="L181" s="60" t="str">
        <f>IF('Financing inputs'!L181="","",(IF('Financing inputs'!$B181="USD",'Financing inputs'!L181*Loc_USD,0)+IF('Financing inputs'!$B181="Local Currency",'Financing inputs'!L181,0)+IF('Financing inputs'!$B181="Euro",'Financing inputs'!L181*Loc_Euro,0)))</f>
        <v/>
      </c>
      <c r="M181" s="60" t="str">
        <f>IF('Financing inputs'!M181="","",(IF('Financing inputs'!$B181="USD",'Financing inputs'!M181*Loc_USD,0)+IF('Financing inputs'!$B181="Local Currency",'Financing inputs'!M181,0)+IF('Financing inputs'!$B181="Euro",'Financing inputs'!M181*Loc_Euro,0)))</f>
        <v/>
      </c>
      <c r="N181" s="60" t="str">
        <f>IF('Financing inputs'!N181="","",(IF('Financing inputs'!$B181="USD",'Financing inputs'!N181*Loc_USD,0)+IF('Financing inputs'!$B181="Local Currency",'Financing inputs'!N181,0)+IF('Financing inputs'!$B181="Euro",'Financing inputs'!N181*Loc_Euro,0)))</f>
        <v/>
      </c>
      <c r="O181" s="60">
        <f t="shared" si="96"/>
        <v>0</v>
      </c>
      <c r="P181" s="120" t="str">
        <f t="shared" si="95"/>
        <v>Strategy 8</v>
      </c>
      <c r="R181" s="69" t="e">
        <f t="shared" si="97"/>
        <v>#DIV/0!</v>
      </c>
    </row>
    <row r="182" spans="1:19" x14ac:dyDescent="0.25">
      <c r="A182" s="64" t="str">
        <f>'Financing inputs'!A182</f>
        <v>Other</v>
      </c>
      <c r="B182" s="63"/>
      <c r="C182" s="60" t="str">
        <f>IF('Financing inputs'!C182="","",(IF('Financing inputs'!$B182="USD",'Financing inputs'!C182*Loc_USD,0)+IF('Financing inputs'!$B182="Local Currency",'Financing inputs'!C182,0)+IF('Financing inputs'!$B182="Euro",'Financing inputs'!C182*Loc_Euro,0)))</f>
        <v/>
      </c>
      <c r="D182" s="60" t="str">
        <f>IF('Financing inputs'!D182="","",(IF('Financing inputs'!$B182="USD",'Financing inputs'!D182*Loc_USD,0)+IF('Financing inputs'!$B182="Local Currency",'Financing inputs'!D182,0)+IF('Financing inputs'!$B182="Euro",'Financing inputs'!D182*Loc_Euro,0)))</f>
        <v/>
      </c>
      <c r="E182" s="60" t="str">
        <f>IF('Financing inputs'!E182="","",(IF('Financing inputs'!$B182="USD",'Financing inputs'!E182*Loc_USD,0)+IF('Financing inputs'!$B182="Local Currency",'Financing inputs'!E182,0)+IF('Financing inputs'!$B182="Euro",'Financing inputs'!E182*Loc_Euro,0)))</f>
        <v/>
      </c>
      <c r="F182" s="60" t="str">
        <f>IF('Financing inputs'!F182="","",(IF('Financing inputs'!$B182="USD",'Financing inputs'!F182*Loc_USD,0)+IF('Financing inputs'!$B182="Local Currency",'Financing inputs'!F182,0)+IF('Financing inputs'!$B182="Euro",'Financing inputs'!F182*Loc_Euro,0)))</f>
        <v/>
      </c>
      <c r="G182" s="60" t="str">
        <f>IF('Financing inputs'!G182="","",(IF('Financing inputs'!$B182="USD",'Financing inputs'!G182*Loc_USD,0)+IF('Financing inputs'!$B182="Local Currency",'Financing inputs'!G182,0)+IF('Financing inputs'!$B182="Euro",'Financing inputs'!G182*Loc_Euro,0)))</f>
        <v/>
      </c>
      <c r="H182" s="60" t="str">
        <f>IF('Financing inputs'!H182="","",(IF('Financing inputs'!$B182="USD",'Financing inputs'!H182*Loc_USD,0)+IF('Financing inputs'!$B182="Local Currency",'Financing inputs'!H182,0)+IF('Financing inputs'!$B182="Euro",'Financing inputs'!H182*Loc_Euro,0)))</f>
        <v/>
      </c>
      <c r="I182" s="60" t="str">
        <f>IF('Financing inputs'!I182="","",(IF('Financing inputs'!$B182="USD",'Financing inputs'!I182*Loc_USD,0)+IF('Financing inputs'!$B182="Local Currency",'Financing inputs'!I182,0)+IF('Financing inputs'!$B182="Euro",'Financing inputs'!I182*Loc_Euro,0)))</f>
        <v/>
      </c>
      <c r="J182" s="60" t="str">
        <f>IF('Financing inputs'!J182="","",(IF('Financing inputs'!$B182="USD",'Financing inputs'!J182*Loc_USD,0)+IF('Financing inputs'!$B182="Local Currency",'Financing inputs'!J182,0)+IF('Financing inputs'!$B182="Euro",'Financing inputs'!J182*Loc_Euro,0)))</f>
        <v/>
      </c>
      <c r="K182" s="60" t="str">
        <f>IF('Financing inputs'!K182="","",(IF('Financing inputs'!$B182="USD",'Financing inputs'!K182*Loc_USD,0)+IF('Financing inputs'!$B182="Local Currency",'Financing inputs'!K182,0)+IF('Financing inputs'!$B182="Euro",'Financing inputs'!K182*Loc_Euro,0)))</f>
        <v/>
      </c>
      <c r="L182" s="60" t="str">
        <f>IF('Financing inputs'!L182="","",(IF('Financing inputs'!$B182="USD",'Financing inputs'!L182*Loc_USD,0)+IF('Financing inputs'!$B182="Local Currency",'Financing inputs'!L182,0)+IF('Financing inputs'!$B182="Euro",'Financing inputs'!L182*Loc_Euro,0)))</f>
        <v/>
      </c>
      <c r="M182" s="60" t="str">
        <f>IF('Financing inputs'!M182="","",(IF('Financing inputs'!$B182="USD",'Financing inputs'!M182*Loc_USD,0)+IF('Financing inputs'!$B182="Local Currency",'Financing inputs'!M182,0)+IF('Financing inputs'!$B182="Euro",'Financing inputs'!M182*Loc_Euro,0)))</f>
        <v/>
      </c>
      <c r="N182" s="60" t="str">
        <f>IF('Financing inputs'!N182="","",(IF('Financing inputs'!$B182="USD",'Financing inputs'!N182*Loc_USD,0)+IF('Financing inputs'!$B182="Local Currency",'Financing inputs'!N182,0)+IF('Financing inputs'!$B182="Euro",'Financing inputs'!N182*Loc_Euro,0)))</f>
        <v/>
      </c>
      <c r="O182" s="60">
        <f t="shared" si="96"/>
        <v>0</v>
      </c>
      <c r="P182" s="120" t="str">
        <f t="shared" si="95"/>
        <v>Strategy 8</v>
      </c>
      <c r="R182" s="69" t="e">
        <f t="shared" si="97"/>
        <v>#DIV/0!</v>
      </c>
    </row>
    <row r="183" spans="1:19" x14ac:dyDescent="0.25">
      <c r="A183" s="64" t="str">
        <f>'Financing inputs'!A183</f>
        <v>Other</v>
      </c>
      <c r="B183" s="63"/>
      <c r="C183" s="60" t="str">
        <f>IF('Financing inputs'!C183="","",(IF('Financing inputs'!$B183="USD",'Financing inputs'!C183*Loc_USD,0)+IF('Financing inputs'!$B183="Local Currency",'Financing inputs'!C183,0)+IF('Financing inputs'!$B183="Euro",'Financing inputs'!C183*Loc_Euro,0)))</f>
        <v/>
      </c>
      <c r="D183" s="60" t="str">
        <f>IF('Financing inputs'!D183="","",(IF('Financing inputs'!$B183="USD",'Financing inputs'!D183*Loc_USD,0)+IF('Financing inputs'!$B183="Local Currency",'Financing inputs'!D183,0)+IF('Financing inputs'!$B183="Euro",'Financing inputs'!D183*Loc_Euro,0)))</f>
        <v/>
      </c>
      <c r="E183" s="60" t="str">
        <f>IF('Financing inputs'!E183="","",(IF('Financing inputs'!$B183="USD",'Financing inputs'!E183*Loc_USD,0)+IF('Financing inputs'!$B183="Local Currency",'Financing inputs'!E183,0)+IF('Financing inputs'!$B183="Euro",'Financing inputs'!E183*Loc_Euro,0)))</f>
        <v/>
      </c>
      <c r="F183" s="60" t="str">
        <f>IF('Financing inputs'!F183="","",(IF('Financing inputs'!$B183="USD",'Financing inputs'!F183*Loc_USD,0)+IF('Financing inputs'!$B183="Local Currency",'Financing inputs'!F183,0)+IF('Financing inputs'!$B183="Euro",'Financing inputs'!F183*Loc_Euro,0)))</f>
        <v/>
      </c>
      <c r="G183" s="60" t="str">
        <f>IF('Financing inputs'!G183="","",(IF('Financing inputs'!$B183="USD",'Financing inputs'!G183*Loc_USD,0)+IF('Financing inputs'!$B183="Local Currency",'Financing inputs'!G183,0)+IF('Financing inputs'!$B183="Euro",'Financing inputs'!G183*Loc_Euro,0)))</f>
        <v/>
      </c>
      <c r="H183" s="60" t="str">
        <f>IF('Financing inputs'!H183="","",(IF('Financing inputs'!$B183="USD",'Financing inputs'!H183*Loc_USD,0)+IF('Financing inputs'!$B183="Local Currency",'Financing inputs'!H183,0)+IF('Financing inputs'!$B183="Euro",'Financing inputs'!H183*Loc_Euro,0)))</f>
        <v/>
      </c>
      <c r="I183" s="60" t="str">
        <f>IF('Financing inputs'!I183="","",(IF('Financing inputs'!$B183="USD",'Financing inputs'!I183*Loc_USD,0)+IF('Financing inputs'!$B183="Local Currency",'Financing inputs'!I183,0)+IF('Financing inputs'!$B183="Euro",'Financing inputs'!I183*Loc_Euro,0)))</f>
        <v/>
      </c>
      <c r="J183" s="60" t="str">
        <f>IF('Financing inputs'!J183="","",(IF('Financing inputs'!$B183="USD",'Financing inputs'!J183*Loc_USD,0)+IF('Financing inputs'!$B183="Local Currency",'Financing inputs'!J183,0)+IF('Financing inputs'!$B183="Euro",'Financing inputs'!J183*Loc_Euro,0)))</f>
        <v/>
      </c>
      <c r="K183" s="60" t="str">
        <f>IF('Financing inputs'!K183="","",(IF('Financing inputs'!$B183="USD",'Financing inputs'!K183*Loc_USD,0)+IF('Financing inputs'!$B183="Local Currency",'Financing inputs'!K183,0)+IF('Financing inputs'!$B183="Euro",'Financing inputs'!K183*Loc_Euro,0)))</f>
        <v/>
      </c>
      <c r="L183" s="60" t="str">
        <f>IF('Financing inputs'!L183="","",(IF('Financing inputs'!$B183="USD",'Financing inputs'!L183*Loc_USD,0)+IF('Financing inputs'!$B183="Local Currency",'Financing inputs'!L183,0)+IF('Financing inputs'!$B183="Euro",'Financing inputs'!L183*Loc_Euro,0)))</f>
        <v/>
      </c>
      <c r="M183" s="60" t="str">
        <f>IF('Financing inputs'!M183="","",(IF('Financing inputs'!$B183="USD",'Financing inputs'!M183*Loc_USD,0)+IF('Financing inputs'!$B183="Local Currency",'Financing inputs'!M183,0)+IF('Financing inputs'!$B183="Euro",'Financing inputs'!M183*Loc_Euro,0)))</f>
        <v/>
      </c>
      <c r="N183" s="60" t="str">
        <f>IF('Financing inputs'!N183="","",(IF('Financing inputs'!$B183="USD",'Financing inputs'!N183*Loc_USD,0)+IF('Financing inputs'!$B183="Local Currency",'Financing inputs'!N183,0)+IF('Financing inputs'!$B183="Euro",'Financing inputs'!N183*Loc_Euro,0)))</f>
        <v/>
      </c>
      <c r="O183" s="60">
        <f t="shared" si="96"/>
        <v>0</v>
      </c>
      <c r="P183" s="120" t="str">
        <f t="shared" si="95"/>
        <v>Strategy 8</v>
      </c>
      <c r="R183" s="69" t="e">
        <f t="shared" si="97"/>
        <v>#DIV/0!</v>
      </c>
    </row>
    <row r="184" spans="1:19" x14ac:dyDescent="0.25">
      <c r="A184" s="64" t="str">
        <f>'Financing inputs'!A184</f>
        <v>Other</v>
      </c>
      <c r="B184" s="63"/>
      <c r="C184" s="60" t="str">
        <f>IF('Financing inputs'!C184="","",(IF('Financing inputs'!$B184="USD",'Financing inputs'!C184*Loc_USD,0)+IF('Financing inputs'!$B184="Local Currency",'Financing inputs'!C184,0)+IF('Financing inputs'!$B184="Euro",'Financing inputs'!C184*Loc_Euro,0)))</f>
        <v/>
      </c>
      <c r="D184" s="60" t="str">
        <f>IF('Financing inputs'!D184="","",(IF('Financing inputs'!$B184="USD",'Financing inputs'!D184*Loc_USD,0)+IF('Financing inputs'!$B184="Local Currency",'Financing inputs'!D184,0)+IF('Financing inputs'!$B184="Euro",'Financing inputs'!D184*Loc_Euro,0)))</f>
        <v/>
      </c>
      <c r="E184" s="60" t="str">
        <f>IF('Financing inputs'!E184="","",(IF('Financing inputs'!$B184="USD",'Financing inputs'!E184*Loc_USD,0)+IF('Financing inputs'!$B184="Local Currency",'Financing inputs'!E184,0)+IF('Financing inputs'!$B184="Euro",'Financing inputs'!E184*Loc_Euro,0)))</f>
        <v/>
      </c>
      <c r="F184" s="60" t="str">
        <f>IF('Financing inputs'!F184="","",(IF('Financing inputs'!$B184="USD",'Financing inputs'!F184*Loc_USD,0)+IF('Financing inputs'!$B184="Local Currency",'Financing inputs'!F184,0)+IF('Financing inputs'!$B184="Euro",'Financing inputs'!F184*Loc_Euro,0)))</f>
        <v/>
      </c>
      <c r="G184" s="60" t="str">
        <f>IF('Financing inputs'!G184="","",(IF('Financing inputs'!$B184="USD",'Financing inputs'!G184*Loc_USD,0)+IF('Financing inputs'!$B184="Local Currency",'Financing inputs'!G184,0)+IF('Financing inputs'!$B184="Euro",'Financing inputs'!G184*Loc_Euro,0)))</f>
        <v/>
      </c>
      <c r="H184" s="60" t="str">
        <f>IF('Financing inputs'!H184="","",(IF('Financing inputs'!$B184="USD",'Financing inputs'!H184*Loc_USD,0)+IF('Financing inputs'!$B184="Local Currency",'Financing inputs'!H184,0)+IF('Financing inputs'!$B184="Euro",'Financing inputs'!H184*Loc_Euro,0)))</f>
        <v/>
      </c>
      <c r="I184" s="60" t="str">
        <f>IF('Financing inputs'!I184="","",(IF('Financing inputs'!$B184="USD",'Financing inputs'!I184*Loc_USD,0)+IF('Financing inputs'!$B184="Local Currency",'Financing inputs'!I184,0)+IF('Financing inputs'!$B184="Euro",'Financing inputs'!I184*Loc_Euro,0)))</f>
        <v/>
      </c>
      <c r="J184" s="60" t="str">
        <f>IF('Financing inputs'!J184="","",(IF('Financing inputs'!$B184="USD",'Financing inputs'!J184*Loc_USD,0)+IF('Financing inputs'!$B184="Local Currency",'Financing inputs'!J184,0)+IF('Financing inputs'!$B184="Euro",'Financing inputs'!J184*Loc_Euro,0)))</f>
        <v/>
      </c>
      <c r="K184" s="60" t="str">
        <f>IF('Financing inputs'!K184="","",(IF('Financing inputs'!$B184="USD",'Financing inputs'!K184*Loc_USD,0)+IF('Financing inputs'!$B184="Local Currency",'Financing inputs'!K184,0)+IF('Financing inputs'!$B184="Euro",'Financing inputs'!K184*Loc_Euro,0)))</f>
        <v/>
      </c>
      <c r="L184" s="60" t="str">
        <f>IF('Financing inputs'!L184="","",(IF('Financing inputs'!$B184="USD",'Financing inputs'!L184*Loc_USD,0)+IF('Financing inputs'!$B184="Local Currency",'Financing inputs'!L184,0)+IF('Financing inputs'!$B184="Euro",'Financing inputs'!L184*Loc_Euro,0)))</f>
        <v/>
      </c>
      <c r="M184" s="60" t="str">
        <f>IF('Financing inputs'!M184="","",(IF('Financing inputs'!$B184="USD",'Financing inputs'!M184*Loc_USD,0)+IF('Financing inputs'!$B184="Local Currency",'Financing inputs'!M184,0)+IF('Financing inputs'!$B184="Euro",'Financing inputs'!M184*Loc_Euro,0)))</f>
        <v/>
      </c>
      <c r="N184" s="60" t="str">
        <f>IF('Financing inputs'!N184="","",(IF('Financing inputs'!$B184="USD",'Financing inputs'!N184*Loc_USD,0)+IF('Financing inputs'!$B184="Local Currency",'Financing inputs'!N184,0)+IF('Financing inputs'!$B184="Euro",'Financing inputs'!N184*Loc_Euro,0)))</f>
        <v/>
      </c>
      <c r="O184" s="60">
        <f t="shared" si="96"/>
        <v>0</v>
      </c>
      <c r="P184" s="120" t="str">
        <f t="shared" si="95"/>
        <v>Strategy 8</v>
      </c>
      <c r="R184" s="69" t="e">
        <f t="shared" si="97"/>
        <v>#DIV/0!</v>
      </c>
    </row>
    <row r="185" spans="1:19" x14ac:dyDescent="0.25">
      <c r="A185" s="64" t="str">
        <f>'Financing inputs'!A185</f>
        <v>Other</v>
      </c>
      <c r="B185" s="63"/>
      <c r="C185" s="60" t="str">
        <f>IF('Financing inputs'!C185="","",(IF('Financing inputs'!$B185="USD",'Financing inputs'!C185*Loc_USD,0)+IF('Financing inputs'!$B185="Local Currency",'Financing inputs'!C185,0)+IF('Financing inputs'!$B185="Euro",'Financing inputs'!C185*Loc_Euro,0)))</f>
        <v/>
      </c>
      <c r="D185" s="60" t="str">
        <f>IF('Financing inputs'!D185="","",(IF('Financing inputs'!$B185="USD",'Financing inputs'!D185*Loc_USD,0)+IF('Financing inputs'!$B185="Local Currency",'Financing inputs'!D185,0)+IF('Financing inputs'!$B185="Euro",'Financing inputs'!D185*Loc_Euro,0)))</f>
        <v/>
      </c>
      <c r="E185" s="60" t="str">
        <f>IF('Financing inputs'!E185="","",(IF('Financing inputs'!$B185="USD",'Financing inputs'!E185*Loc_USD,0)+IF('Financing inputs'!$B185="Local Currency",'Financing inputs'!E185,0)+IF('Financing inputs'!$B185="Euro",'Financing inputs'!E185*Loc_Euro,0)))</f>
        <v/>
      </c>
      <c r="F185" s="60" t="str">
        <f>IF('Financing inputs'!F185="","",(IF('Financing inputs'!$B185="USD",'Financing inputs'!F185*Loc_USD,0)+IF('Financing inputs'!$B185="Local Currency",'Financing inputs'!F185,0)+IF('Financing inputs'!$B185="Euro",'Financing inputs'!F185*Loc_Euro,0)))</f>
        <v/>
      </c>
      <c r="G185" s="60" t="str">
        <f>IF('Financing inputs'!G185="","",(IF('Financing inputs'!$B185="USD",'Financing inputs'!G185*Loc_USD,0)+IF('Financing inputs'!$B185="Local Currency",'Financing inputs'!G185,0)+IF('Financing inputs'!$B185="Euro",'Financing inputs'!G185*Loc_Euro,0)))</f>
        <v/>
      </c>
      <c r="H185" s="60" t="str">
        <f>IF('Financing inputs'!H185="","",(IF('Financing inputs'!$B185="USD",'Financing inputs'!H185*Loc_USD,0)+IF('Financing inputs'!$B185="Local Currency",'Financing inputs'!H185,0)+IF('Financing inputs'!$B185="Euro",'Financing inputs'!H185*Loc_Euro,0)))</f>
        <v/>
      </c>
      <c r="I185" s="60" t="str">
        <f>IF('Financing inputs'!I185="","",(IF('Financing inputs'!$B185="USD",'Financing inputs'!I185*Loc_USD,0)+IF('Financing inputs'!$B185="Local Currency",'Financing inputs'!I185,0)+IF('Financing inputs'!$B185="Euro",'Financing inputs'!I185*Loc_Euro,0)))</f>
        <v/>
      </c>
      <c r="J185" s="60" t="str">
        <f>IF('Financing inputs'!J185="","",(IF('Financing inputs'!$B185="USD",'Financing inputs'!J185*Loc_USD,0)+IF('Financing inputs'!$B185="Local Currency",'Financing inputs'!J185,0)+IF('Financing inputs'!$B185="Euro",'Financing inputs'!J185*Loc_Euro,0)))</f>
        <v/>
      </c>
      <c r="K185" s="60" t="str">
        <f>IF('Financing inputs'!K185="","",(IF('Financing inputs'!$B185="USD",'Financing inputs'!K185*Loc_USD,0)+IF('Financing inputs'!$B185="Local Currency",'Financing inputs'!K185,0)+IF('Financing inputs'!$B185="Euro",'Financing inputs'!K185*Loc_Euro,0)))</f>
        <v/>
      </c>
      <c r="L185" s="60" t="str">
        <f>IF('Financing inputs'!L185="","",(IF('Financing inputs'!$B185="USD",'Financing inputs'!L185*Loc_USD,0)+IF('Financing inputs'!$B185="Local Currency",'Financing inputs'!L185,0)+IF('Financing inputs'!$B185="Euro",'Financing inputs'!L185*Loc_Euro,0)))</f>
        <v/>
      </c>
      <c r="M185" s="60" t="str">
        <f>IF('Financing inputs'!M185="","",(IF('Financing inputs'!$B185="USD",'Financing inputs'!M185*Loc_USD,0)+IF('Financing inputs'!$B185="Local Currency",'Financing inputs'!M185,0)+IF('Financing inputs'!$B185="Euro",'Financing inputs'!M185*Loc_Euro,0)))</f>
        <v/>
      </c>
      <c r="N185" s="60" t="str">
        <f>IF('Financing inputs'!N185="","",(IF('Financing inputs'!$B185="USD",'Financing inputs'!N185*Loc_USD,0)+IF('Financing inputs'!$B185="Local Currency",'Financing inputs'!N185,0)+IF('Financing inputs'!$B185="Euro",'Financing inputs'!N185*Loc_Euro,0)))</f>
        <v/>
      </c>
      <c r="O185" s="60">
        <f t="shared" si="96"/>
        <v>0</v>
      </c>
      <c r="P185" s="120" t="str">
        <f t="shared" si="95"/>
        <v>Strategy 8</v>
      </c>
      <c r="R185" s="69" t="e">
        <f t="shared" si="97"/>
        <v>#DIV/0!</v>
      </c>
    </row>
    <row r="186" spans="1:19" x14ac:dyDescent="0.25">
      <c r="A186" s="65" t="s">
        <v>72</v>
      </c>
      <c r="B186" s="65"/>
      <c r="C186" s="66">
        <f>SUM(C167:C185)</f>
        <v>0</v>
      </c>
      <c r="D186" s="66">
        <f t="shared" ref="D186" si="98">SUM(D167:D185)</f>
        <v>0</v>
      </c>
      <c r="E186" s="66">
        <f t="shared" ref="E186" si="99">SUM(E167:E185)</f>
        <v>0</v>
      </c>
      <c r="F186" s="66">
        <f t="shared" ref="F186" si="100">SUM(F167:F185)</f>
        <v>0</v>
      </c>
      <c r="G186" s="66">
        <f t="shared" ref="G186" si="101">SUM(G167:G185)</f>
        <v>0</v>
      </c>
      <c r="H186" s="66">
        <f t="shared" ref="H186" si="102">SUM(H167:H185)</f>
        <v>0</v>
      </c>
      <c r="I186" s="66">
        <f t="shared" ref="I186" si="103">SUM(I167:I185)</f>
        <v>0</v>
      </c>
      <c r="J186" s="66">
        <f t="shared" ref="J186" si="104">SUM(J167:J185)</f>
        <v>0</v>
      </c>
      <c r="K186" s="66">
        <f t="shared" ref="K186" si="105">SUM(K167:K185)</f>
        <v>0</v>
      </c>
      <c r="L186" s="66">
        <f t="shared" ref="L186" si="106">SUM(L167:L185)</f>
        <v>0</v>
      </c>
      <c r="M186" s="66">
        <f t="shared" ref="M186" si="107">SUM(M167:M185)</f>
        <v>0</v>
      </c>
      <c r="N186" s="66">
        <f t="shared" ref="N186" si="108">SUM(N167:N185)</f>
        <v>0</v>
      </c>
      <c r="O186" s="66">
        <f t="shared" ref="O186" si="109">SUM(O167:O185)</f>
        <v>0</v>
      </c>
      <c r="P186" s="120" t="str">
        <f>$A$164</f>
        <v>Strategy 8</v>
      </c>
      <c r="R186" s="59"/>
      <c r="S186" s="61" t="e">
        <f>IF(ROUND(SUM(R166:R185),0)&lt;&gt;1,"Check","Okay")</f>
        <v>#DIV/0!</v>
      </c>
    </row>
    <row r="187" spans="1:19" x14ac:dyDescent="0.25">
      <c r="A187" s="124" t="str">
        <f>'Financing inputs'!A187</f>
        <v>Strategy 9</v>
      </c>
      <c r="B187" s="124"/>
      <c r="C187" s="124"/>
      <c r="D187" s="124"/>
      <c r="E187" s="124"/>
      <c r="F187" s="124"/>
      <c r="G187" s="124"/>
      <c r="H187" s="124"/>
      <c r="I187" s="124"/>
      <c r="J187" s="124"/>
      <c r="K187" s="124"/>
      <c r="L187" s="124"/>
      <c r="M187" s="124"/>
      <c r="N187" s="124"/>
      <c r="O187" s="124"/>
      <c r="P187" s="120"/>
      <c r="R187" s="73"/>
    </row>
    <row r="188" spans="1:19" x14ac:dyDescent="0.25">
      <c r="A188" s="39" t="str">
        <f>'Financing inputs'!A188</f>
        <v>CIP Costs</v>
      </c>
      <c r="B188" s="63"/>
      <c r="C188" s="60" t="str">
        <f>IF('Financing inputs'!C188="","",(IF('Financing inputs'!$B188="USD",'Financing inputs'!C188*Loc_USD,0)+IF('Financing inputs'!$B188="Local Currency",'Financing inputs'!C188,0)+IF('Financing inputs'!$B188="Euro",'Financing inputs'!C188*Loc_Euro,0)))</f>
        <v/>
      </c>
      <c r="D188" s="60" t="str">
        <f>IF('Financing inputs'!D188="","",(IF('Financing inputs'!$B188="USD",'Financing inputs'!D188*Loc_USD,0)+IF('Financing inputs'!$B188="Local Currency",'Financing inputs'!D188,0)+IF('Financing inputs'!$B188="Euro",'Financing inputs'!D188*Loc_Euro,0)))</f>
        <v/>
      </c>
      <c r="E188" s="60" t="str">
        <f>IF('Financing inputs'!E188="","",(IF('Financing inputs'!$B188="USD",'Financing inputs'!E188*Loc_USD,0)+IF('Financing inputs'!$B188="Local Currency",'Financing inputs'!E188,0)+IF('Financing inputs'!$B188="Euro",'Financing inputs'!E188*Loc_Euro,0)))</f>
        <v/>
      </c>
      <c r="F188" s="60" t="str">
        <f>IF('Financing inputs'!F188="","",(IF('Financing inputs'!$B188="USD",'Financing inputs'!F188*Loc_USD,0)+IF('Financing inputs'!$B188="Local Currency",'Financing inputs'!F188,0)+IF('Financing inputs'!$B188="Euro",'Financing inputs'!F188*Loc_Euro,0)))</f>
        <v/>
      </c>
      <c r="G188" s="60" t="str">
        <f>IF('Financing inputs'!G188="","",(IF('Financing inputs'!$B188="USD",'Financing inputs'!G188*Loc_USD,0)+IF('Financing inputs'!$B188="Local Currency",'Financing inputs'!G188,0)+IF('Financing inputs'!$B188="Euro",'Financing inputs'!G188*Loc_Euro,0)))</f>
        <v/>
      </c>
      <c r="H188" s="60" t="str">
        <f>IF('Financing inputs'!H188="","",(IF('Financing inputs'!$B188="USD",'Financing inputs'!H188*Loc_USD,0)+IF('Financing inputs'!$B188="Local Currency",'Financing inputs'!H188,0)+IF('Financing inputs'!$B188="Euro",'Financing inputs'!H188*Loc_Euro,0)))</f>
        <v/>
      </c>
      <c r="I188" s="60" t="str">
        <f>IF('Financing inputs'!I188="","",(IF('Financing inputs'!$B188="USD",'Financing inputs'!I188*Loc_USD,0)+IF('Financing inputs'!$B188="Local Currency",'Financing inputs'!I188,0)+IF('Financing inputs'!$B188="Euro",'Financing inputs'!I188*Loc_Euro,0)))</f>
        <v/>
      </c>
      <c r="J188" s="60" t="str">
        <f>IF('Financing inputs'!J188="","",(IF('Financing inputs'!$B188="USD",'Financing inputs'!J188*Loc_USD,0)+IF('Financing inputs'!$B188="Local Currency",'Financing inputs'!J188,0)+IF('Financing inputs'!$B188="Euro",'Financing inputs'!J188*Loc_Euro,0)))</f>
        <v/>
      </c>
      <c r="K188" s="60" t="str">
        <f>IF('Financing inputs'!K188="","",(IF('Financing inputs'!$B188="USD",'Financing inputs'!K188*Loc_USD,0)+IF('Financing inputs'!$B188="Local Currency",'Financing inputs'!K188,0)+IF('Financing inputs'!$B188="Euro",'Financing inputs'!K188*Loc_Euro,0)))</f>
        <v/>
      </c>
      <c r="L188" s="60" t="str">
        <f>IF('Financing inputs'!L188="","",(IF('Financing inputs'!$B188="USD",'Financing inputs'!L188*Loc_USD,0)+IF('Financing inputs'!$B188="Local Currency",'Financing inputs'!L188,0)+IF('Financing inputs'!$B188="Euro",'Financing inputs'!L188*Loc_Euro,0)))</f>
        <v/>
      </c>
      <c r="M188" s="60" t="str">
        <f>IF('Financing inputs'!M188="","",(IF('Financing inputs'!$B188="USD",'Financing inputs'!M188*Loc_USD,0)+IF('Financing inputs'!$B188="Local Currency",'Financing inputs'!M188,0)+IF('Financing inputs'!$B188="Euro",'Financing inputs'!M188*Loc_Euro,0)))</f>
        <v/>
      </c>
      <c r="N188" s="60" t="str">
        <f>IF('Financing inputs'!N188="","",(IF('Financing inputs'!$B188="USD",'Financing inputs'!N188*Loc_USD,0)+IF('Financing inputs'!$B188="Local Currency",'Financing inputs'!N188,0)+IF('Financing inputs'!$B188="Euro",'Financing inputs'!N188*Loc_Euro,0)))</f>
        <v/>
      </c>
      <c r="O188" s="60">
        <f>SUM(C188:N188)</f>
        <v>0</v>
      </c>
      <c r="P188" s="120" t="str">
        <f t="shared" ref="P188:P208" si="110">$A$187</f>
        <v>Strategy 9</v>
      </c>
      <c r="R188" s="68"/>
    </row>
    <row r="189" spans="1:19" x14ac:dyDescent="0.25">
      <c r="A189" s="39" t="str">
        <f>'Financing inputs'!A189</f>
        <v>National government funding allocated</v>
      </c>
      <c r="B189" s="63"/>
      <c r="C189" s="60" t="str">
        <f>IF('Financing inputs'!C189="","",(IF('Financing inputs'!$B189="USD",'Financing inputs'!C189*Loc_USD,0)+IF('Financing inputs'!$B189="Local Currency",'Financing inputs'!C189,0)+IF('Financing inputs'!$B189="Euro",'Financing inputs'!C189*Loc_Euro,0)))</f>
        <v/>
      </c>
      <c r="D189" s="60" t="str">
        <f>IF('Financing inputs'!D189="","",(IF('Financing inputs'!$B189="USD",'Financing inputs'!D189*Loc_USD,0)+IF('Financing inputs'!$B189="Local Currency",'Financing inputs'!D189,0)+IF('Financing inputs'!$B189="Euro",'Financing inputs'!D189*Loc_Euro,0)))</f>
        <v/>
      </c>
      <c r="E189" s="60" t="str">
        <f>IF('Financing inputs'!E189="","",(IF('Financing inputs'!$B189="USD",'Financing inputs'!E189*Loc_USD,0)+IF('Financing inputs'!$B189="Local Currency",'Financing inputs'!E189,0)+IF('Financing inputs'!$B189="Euro",'Financing inputs'!E189*Loc_Euro,0)))</f>
        <v/>
      </c>
      <c r="F189" s="60" t="str">
        <f>IF('Financing inputs'!F189="","",(IF('Financing inputs'!$B189="USD",'Financing inputs'!F189*Loc_USD,0)+IF('Financing inputs'!$B189="Local Currency",'Financing inputs'!F189,0)+IF('Financing inputs'!$B189="Euro",'Financing inputs'!F189*Loc_Euro,0)))</f>
        <v/>
      </c>
      <c r="G189" s="60" t="str">
        <f>IF('Financing inputs'!G189="","",(IF('Financing inputs'!$B189="USD",'Financing inputs'!G189*Loc_USD,0)+IF('Financing inputs'!$B189="Local Currency",'Financing inputs'!G189,0)+IF('Financing inputs'!$B189="Euro",'Financing inputs'!G189*Loc_Euro,0)))</f>
        <v/>
      </c>
      <c r="H189" s="60" t="str">
        <f>IF('Financing inputs'!H189="","",(IF('Financing inputs'!$B189="USD",'Financing inputs'!H189*Loc_USD,0)+IF('Financing inputs'!$B189="Local Currency",'Financing inputs'!H189,0)+IF('Financing inputs'!$B189="Euro",'Financing inputs'!H189*Loc_Euro,0)))</f>
        <v/>
      </c>
      <c r="I189" s="60" t="str">
        <f>IF('Financing inputs'!I189="","",(IF('Financing inputs'!$B189="USD",'Financing inputs'!I189*Loc_USD,0)+IF('Financing inputs'!$B189="Local Currency",'Financing inputs'!I189,0)+IF('Financing inputs'!$B189="Euro",'Financing inputs'!I189*Loc_Euro,0)))</f>
        <v/>
      </c>
      <c r="J189" s="60" t="str">
        <f>IF('Financing inputs'!J189="","",(IF('Financing inputs'!$B189="USD",'Financing inputs'!J189*Loc_USD,0)+IF('Financing inputs'!$B189="Local Currency",'Financing inputs'!J189,0)+IF('Financing inputs'!$B189="Euro",'Financing inputs'!J189*Loc_Euro,0)))</f>
        <v/>
      </c>
      <c r="K189" s="60" t="str">
        <f>IF('Financing inputs'!K189="","",(IF('Financing inputs'!$B189="USD",'Financing inputs'!K189*Loc_USD,0)+IF('Financing inputs'!$B189="Local Currency",'Financing inputs'!K189,0)+IF('Financing inputs'!$B189="Euro",'Financing inputs'!K189*Loc_Euro,0)))</f>
        <v/>
      </c>
      <c r="L189" s="60" t="str">
        <f>IF('Financing inputs'!L189="","",(IF('Financing inputs'!$B189="USD",'Financing inputs'!L189*Loc_USD,0)+IF('Financing inputs'!$B189="Local Currency",'Financing inputs'!L189,0)+IF('Financing inputs'!$B189="Euro",'Financing inputs'!L189*Loc_Euro,0)))</f>
        <v/>
      </c>
      <c r="M189" s="60" t="str">
        <f>IF('Financing inputs'!M189="","",(IF('Financing inputs'!$B189="USD",'Financing inputs'!M189*Loc_USD,0)+IF('Financing inputs'!$B189="Local Currency",'Financing inputs'!M189,0)+IF('Financing inputs'!$B189="Euro",'Financing inputs'!M189*Loc_Euro,0)))</f>
        <v/>
      </c>
      <c r="N189" s="60" t="str">
        <f>IF('Financing inputs'!N189="","",(IF('Financing inputs'!$B189="USD",'Financing inputs'!N189*Loc_USD,0)+IF('Financing inputs'!$B189="Local Currency",'Financing inputs'!N189,0)+IF('Financing inputs'!$B189="Euro",'Financing inputs'!N189*Loc_Euro,0)))</f>
        <v/>
      </c>
      <c r="O189" s="60">
        <f t="shared" ref="O189:O208" si="111">SUM(C189:N189)</f>
        <v>0</v>
      </c>
      <c r="P189" s="120" t="str">
        <f t="shared" si="110"/>
        <v>Strategy 9</v>
      </c>
      <c r="R189" s="69" t="e">
        <f>O189/SUM($O$189:$O$208)</f>
        <v>#DIV/0!</v>
      </c>
    </row>
    <row r="190" spans="1:19" x14ac:dyDescent="0.25">
      <c r="A190" s="64" t="str">
        <f>'Financing inputs'!A190</f>
        <v>USAID funding allocated</v>
      </c>
      <c r="B190" s="63"/>
      <c r="C190" s="60" t="str">
        <f>IF('Financing inputs'!C190="","",(IF('Financing inputs'!$B190="USD",'Financing inputs'!C190*Loc_USD,0)+IF('Financing inputs'!$B190="Local Currency",'Financing inputs'!C190,0)+IF('Financing inputs'!$B190="Euro",'Financing inputs'!C190*Loc_Euro,0)))</f>
        <v/>
      </c>
      <c r="D190" s="60" t="str">
        <f>IF('Financing inputs'!D190="","",(IF('Financing inputs'!$B190="USD",'Financing inputs'!D190*Loc_USD,0)+IF('Financing inputs'!$B190="Local Currency",'Financing inputs'!D190,0)+IF('Financing inputs'!$B190="Euro",'Financing inputs'!D190*Loc_Euro,0)))</f>
        <v/>
      </c>
      <c r="E190" s="60" t="str">
        <f>IF('Financing inputs'!E190="","",(IF('Financing inputs'!$B190="USD",'Financing inputs'!E190*Loc_USD,0)+IF('Financing inputs'!$B190="Local Currency",'Financing inputs'!E190,0)+IF('Financing inputs'!$B190="Euro",'Financing inputs'!E190*Loc_Euro,0)))</f>
        <v/>
      </c>
      <c r="F190" s="60" t="str">
        <f>IF('Financing inputs'!F190="","",(IF('Financing inputs'!$B190="USD",'Financing inputs'!F190*Loc_USD,0)+IF('Financing inputs'!$B190="Local Currency",'Financing inputs'!F190,0)+IF('Financing inputs'!$B190="Euro",'Financing inputs'!F190*Loc_Euro,0)))</f>
        <v/>
      </c>
      <c r="G190" s="60" t="str">
        <f>IF('Financing inputs'!G190="","",(IF('Financing inputs'!$B190="USD",'Financing inputs'!G190*Loc_USD,0)+IF('Financing inputs'!$B190="Local Currency",'Financing inputs'!G190,0)+IF('Financing inputs'!$B190="Euro",'Financing inputs'!G190*Loc_Euro,0)))</f>
        <v/>
      </c>
      <c r="H190" s="60" t="str">
        <f>IF('Financing inputs'!H190="","",(IF('Financing inputs'!$B190="USD",'Financing inputs'!H190*Loc_USD,0)+IF('Financing inputs'!$B190="Local Currency",'Financing inputs'!H190,0)+IF('Financing inputs'!$B190="Euro",'Financing inputs'!H190*Loc_Euro,0)))</f>
        <v/>
      </c>
      <c r="I190" s="60" t="str">
        <f>IF('Financing inputs'!I190="","",(IF('Financing inputs'!$B190="USD",'Financing inputs'!I190*Loc_USD,0)+IF('Financing inputs'!$B190="Local Currency",'Financing inputs'!I190,0)+IF('Financing inputs'!$B190="Euro",'Financing inputs'!I190*Loc_Euro,0)))</f>
        <v/>
      </c>
      <c r="J190" s="60" t="str">
        <f>IF('Financing inputs'!J190="","",(IF('Financing inputs'!$B190="USD",'Financing inputs'!J190*Loc_USD,0)+IF('Financing inputs'!$B190="Local Currency",'Financing inputs'!J190,0)+IF('Financing inputs'!$B190="Euro",'Financing inputs'!J190*Loc_Euro,0)))</f>
        <v/>
      </c>
      <c r="K190" s="60" t="str">
        <f>IF('Financing inputs'!K190="","",(IF('Financing inputs'!$B190="USD",'Financing inputs'!K190*Loc_USD,0)+IF('Financing inputs'!$B190="Local Currency",'Financing inputs'!K190,0)+IF('Financing inputs'!$B190="Euro",'Financing inputs'!K190*Loc_Euro,0)))</f>
        <v/>
      </c>
      <c r="L190" s="60" t="str">
        <f>IF('Financing inputs'!L190="","",(IF('Financing inputs'!$B190="USD",'Financing inputs'!L190*Loc_USD,0)+IF('Financing inputs'!$B190="Local Currency",'Financing inputs'!L190,0)+IF('Financing inputs'!$B190="Euro",'Financing inputs'!L190*Loc_Euro,0)))</f>
        <v/>
      </c>
      <c r="M190" s="60" t="str">
        <f>IF('Financing inputs'!M190="","",(IF('Financing inputs'!$B190="USD",'Financing inputs'!M190*Loc_USD,0)+IF('Financing inputs'!$B190="Local Currency",'Financing inputs'!M190,0)+IF('Financing inputs'!$B190="Euro",'Financing inputs'!M190*Loc_Euro,0)))</f>
        <v/>
      </c>
      <c r="N190" s="60" t="str">
        <f>IF('Financing inputs'!N190="","",(IF('Financing inputs'!$B190="USD",'Financing inputs'!N190*Loc_USD,0)+IF('Financing inputs'!$B190="Local Currency",'Financing inputs'!N190,0)+IF('Financing inputs'!$B190="Euro",'Financing inputs'!N190*Loc_Euro,0)))</f>
        <v/>
      </c>
      <c r="O190" s="60">
        <f t="shared" si="111"/>
        <v>0</v>
      </c>
      <c r="P190" s="120" t="str">
        <f t="shared" si="110"/>
        <v>Strategy 9</v>
      </c>
      <c r="R190" s="69" t="e">
        <f t="shared" ref="R190:R208" si="112">O190/SUM($O$189:$O$208)</f>
        <v>#DIV/0!</v>
      </c>
    </row>
    <row r="191" spans="1:19" x14ac:dyDescent="0.25">
      <c r="A191" s="64" t="str">
        <f>'Financing inputs'!A191</f>
        <v>UNFPA funding allocated</v>
      </c>
      <c r="B191" s="63"/>
      <c r="C191" s="60" t="str">
        <f>IF('Financing inputs'!C191="","",(IF('Financing inputs'!$B191="USD",'Financing inputs'!C191*Loc_USD,0)+IF('Financing inputs'!$B191="Local Currency",'Financing inputs'!C191,0)+IF('Financing inputs'!$B191="Euro",'Financing inputs'!C191*Loc_Euro,0)))</f>
        <v/>
      </c>
      <c r="D191" s="60" t="str">
        <f>IF('Financing inputs'!D191="","",(IF('Financing inputs'!$B191="USD",'Financing inputs'!D191*Loc_USD,0)+IF('Financing inputs'!$B191="Local Currency",'Financing inputs'!D191,0)+IF('Financing inputs'!$B191="Euro",'Financing inputs'!D191*Loc_Euro,0)))</f>
        <v/>
      </c>
      <c r="E191" s="60" t="str">
        <f>IF('Financing inputs'!E191="","",(IF('Financing inputs'!$B191="USD",'Financing inputs'!E191*Loc_USD,0)+IF('Financing inputs'!$B191="Local Currency",'Financing inputs'!E191,0)+IF('Financing inputs'!$B191="Euro",'Financing inputs'!E191*Loc_Euro,0)))</f>
        <v/>
      </c>
      <c r="F191" s="60" t="str">
        <f>IF('Financing inputs'!F191="","",(IF('Financing inputs'!$B191="USD",'Financing inputs'!F191*Loc_USD,0)+IF('Financing inputs'!$B191="Local Currency",'Financing inputs'!F191,0)+IF('Financing inputs'!$B191="Euro",'Financing inputs'!F191*Loc_Euro,0)))</f>
        <v/>
      </c>
      <c r="G191" s="60" t="str">
        <f>IF('Financing inputs'!G191="","",(IF('Financing inputs'!$B191="USD",'Financing inputs'!G191*Loc_USD,0)+IF('Financing inputs'!$B191="Local Currency",'Financing inputs'!G191,0)+IF('Financing inputs'!$B191="Euro",'Financing inputs'!G191*Loc_Euro,0)))</f>
        <v/>
      </c>
      <c r="H191" s="60" t="str">
        <f>IF('Financing inputs'!H191="","",(IF('Financing inputs'!$B191="USD",'Financing inputs'!H191*Loc_USD,0)+IF('Financing inputs'!$B191="Local Currency",'Financing inputs'!H191,0)+IF('Financing inputs'!$B191="Euro",'Financing inputs'!H191*Loc_Euro,0)))</f>
        <v/>
      </c>
      <c r="I191" s="60" t="str">
        <f>IF('Financing inputs'!I191="","",(IF('Financing inputs'!$B191="USD",'Financing inputs'!I191*Loc_USD,0)+IF('Financing inputs'!$B191="Local Currency",'Financing inputs'!I191,0)+IF('Financing inputs'!$B191="Euro",'Financing inputs'!I191*Loc_Euro,0)))</f>
        <v/>
      </c>
      <c r="J191" s="60" t="str">
        <f>IF('Financing inputs'!J191="","",(IF('Financing inputs'!$B191="USD",'Financing inputs'!J191*Loc_USD,0)+IF('Financing inputs'!$B191="Local Currency",'Financing inputs'!J191,0)+IF('Financing inputs'!$B191="Euro",'Financing inputs'!J191*Loc_Euro,0)))</f>
        <v/>
      </c>
      <c r="K191" s="60" t="str">
        <f>IF('Financing inputs'!K191="","",(IF('Financing inputs'!$B191="USD",'Financing inputs'!K191*Loc_USD,0)+IF('Financing inputs'!$B191="Local Currency",'Financing inputs'!K191,0)+IF('Financing inputs'!$B191="Euro",'Financing inputs'!K191*Loc_Euro,0)))</f>
        <v/>
      </c>
      <c r="L191" s="60" t="str">
        <f>IF('Financing inputs'!L191="","",(IF('Financing inputs'!$B191="USD",'Financing inputs'!L191*Loc_USD,0)+IF('Financing inputs'!$B191="Local Currency",'Financing inputs'!L191,0)+IF('Financing inputs'!$B191="Euro",'Financing inputs'!L191*Loc_Euro,0)))</f>
        <v/>
      </c>
      <c r="M191" s="60" t="str">
        <f>IF('Financing inputs'!M191="","",(IF('Financing inputs'!$B191="USD",'Financing inputs'!M191*Loc_USD,0)+IF('Financing inputs'!$B191="Local Currency",'Financing inputs'!M191,0)+IF('Financing inputs'!$B191="Euro",'Financing inputs'!M191*Loc_Euro,0)))</f>
        <v/>
      </c>
      <c r="N191" s="60" t="str">
        <f>IF('Financing inputs'!N191="","",(IF('Financing inputs'!$B191="USD",'Financing inputs'!N191*Loc_USD,0)+IF('Financing inputs'!$B191="Local Currency",'Financing inputs'!N191,0)+IF('Financing inputs'!$B191="Euro",'Financing inputs'!N191*Loc_Euro,0)))</f>
        <v/>
      </c>
      <c r="O191" s="60">
        <f t="shared" si="111"/>
        <v>0</v>
      </c>
      <c r="P191" s="120" t="str">
        <f t="shared" si="110"/>
        <v>Strategy 9</v>
      </c>
      <c r="R191" s="69" t="e">
        <f t="shared" si="112"/>
        <v>#DIV/0!</v>
      </c>
    </row>
    <row r="192" spans="1:19" x14ac:dyDescent="0.25">
      <c r="A192" s="64" t="str">
        <f>'Financing inputs'!A192</f>
        <v>KfW funding allocated</v>
      </c>
      <c r="B192" s="63"/>
      <c r="C192" s="60" t="str">
        <f>IF('Financing inputs'!C192="","",(IF('Financing inputs'!$B192="USD",'Financing inputs'!C192*Loc_USD,0)+IF('Financing inputs'!$B192="Local Currency",'Financing inputs'!C192,0)+IF('Financing inputs'!$B192="Euro",'Financing inputs'!C192*Loc_Euro,0)))</f>
        <v/>
      </c>
      <c r="D192" s="60" t="str">
        <f>IF('Financing inputs'!D192="","",(IF('Financing inputs'!$B192="USD",'Financing inputs'!D192*Loc_USD,0)+IF('Financing inputs'!$B192="Local Currency",'Financing inputs'!D192,0)+IF('Financing inputs'!$B192="Euro",'Financing inputs'!D192*Loc_Euro,0)))</f>
        <v/>
      </c>
      <c r="E192" s="60" t="str">
        <f>IF('Financing inputs'!E192="","",(IF('Financing inputs'!$B192="USD",'Financing inputs'!E192*Loc_USD,0)+IF('Financing inputs'!$B192="Local Currency",'Financing inputs'!E192,0)+IF('Financing inputs'!$B192="Euro",'Financing inputs'!E192*Loc_Euro,0)))</f>
        <v/>
      </c>
      <c r="F192" s="60" t="str">
        <f>IF('Financing inputs'!F192="","",(IF('Financing inputs'!$B192="USD",'Financing inputs'!F192*Loc_USD,0)+IF('Financing inputs'!$B192="Local Currency",'Financing inputs'!F192,0)+IF('Financing inputs'!$B192="Euro",'Financing inputs'!F192*Loc_Euro,0)))</f>
        <v/>
      </c>
      <c r="G192" s="60" t="str">
        <f>IF('Financing inputs'!G192="","",(IF('Financing inputs'!$B192="USD",'Financing inputs'!G192*Loc_USD,0)+IF('Financing inputs'!$B192="Local Currency",'Financing inputs'!G192,0)+IF('Financing inputs'!$B192="Euro",'Financing inputs'!G192*Loc_Euro,0)))</f>
        <v/>
      </c>
      <c r="H192" s="60" t="str">
        <f>IF('Financing inputs'!H192="","",(IF('Financing inputs'!$B192="USD",'Financing inputs'!H192*Loc_USD,0)+IF('Financing inputs'!$B192="Local Currency",'Financing inputs'!H192,0)+IF('Financing inputs'!$B192="Euro",'Financing inputs'!H192*Loc_Euro,0)))</f>
        <v/>
      </c>
      <c r="I192" s="60" t="str">
        <f>IF('Financing inputs'!I192="","",(IF('Financing inputs'!$B192="USD",'Financing inputs'!I192*Loc_USD,0)+IF('Financing inputs'!$B192="Local Currency",'Financing inputs'!I192,0)+IF('Financing inputs'!$B192="Euro",'Financing inputs'!I192*Loc_Euro,0)))</f>
        <v/>
      </c>
      <c r="J192" s="60" t="str">
        <f>IF('Financing inputs'!J192="","",(IF('Financing inputs'!$B192="USD",'Financing inputs'!J192*Loc_USD,0)+IF('Financing inputs'!$B192="Local Currency",'Financing inputs'!J192,0)+IF('Financing inputs'!$B192="Euro",'Financing inputs'!J192*Loc_Euro,0)))</f>
        <v/>
      </c>
      <c r="K192" s="60" t="str">
        <f>IF('Financing inputs'!K192="","",(IF('Financing inputs'!$B192="USD",'Financing inputs'!K192*Loc_USD,0)+IF('Financing inputs'!$B192="Local Currency",'Financing inputs'!K192,0)+IF('Financing inputs'!$B192="Euro",'Financing inputs'!K192*Loc_Euro,0)))</f>
        <v/>
      </c>
      <c r="L192" s="60" t="str">
        <f>IF('Financing inputs'!L192="","",(IF('Financing inputs'!$B192="USD",'Financing inputs'!L192*Loc_USD,0)+IF('Financing inputs'!$B192="Local Currency",'Financing inputs'!L192,0)+IF('Financing inputs'!$B192="Euro",'Financing inputs'!L192*Loc_Euro,0)))</f>
        <v/>
      </c>
      <c r="M192" s="60" t="str">
        <f>IF('Financing inputs'!M192="","",(IF('Financing inputs'!$B192="USD",'Financing inputs'!M192*Loc_USD,0)+IF('Financing inputs'!$B192="Local Currency",'Financing inputs'!M192,0)+IF('Financing inputs'!$B192="Euro",'Financing inputs'!M192*Loc_Euro,0)))</f>
        <v/>
      </c>
      <c r="N192" s="60" t="str">
        <f>IF('Financing inputs'!N192="","",(IF('Financing inputs'!$B192="USD",'Financing inputs'!N192*Loc_USD,0)+IF('Financing inputs'!$B192="Local Currency",'Financing inputs'!N192,0)+IF('Financing inputs'!$B192="Euro",'Financing inputs'!N192*Loc_Euro,0)))</f>
        <v/>
      </c>
      <c r="O192" s="60">
        <f t="shared" si="111"/>
        <v>0</v>
      </c>
      <c r="P192" s="120" t="str">
        <f t="shared" si="110"/>
        <v>Strategy 9</v>
      </c>
      <c r="R192" s="69" t="e">
        <f t="shared" si="112"/>
        <v>#DIV/0!</v>
      </c>
    </row>
    <row r="193" spans="1:18" x14ac:dyDescent="0.25">
      <c r="A193" s="64" t="str">
        <f>'Financing inputs'!A193</f>
        <v>DfID funding allocated</v>
      </c>
      <c r="B193" s="63"/>
      <c r="C193" s="60" t="str">
        <f>IF('Financing inputs'!C193="","",(IF('Financing inputs'!$B193="USD",'Financing inputs'!C193*Loc_USD,0)+IF('Financing inputs'!$B193="Local Currency",'Financing inputs'!C193,0)+IF('Financing inputs'!$B193="Euro",'Financing inputs'!C193*Loc_Euro,0)))</f>
        <v/>
      </c>
      <c r="D193" s="60" t="str">
        <f>IF('Financing inputs'!D193="","",(IF('Financing inputs'!$B193="USD",'Financing inputs'!D193*Loc_USD,0)+IF('Financing inputs'!$B193="Local Currency",'Financing inputs'!D193,0)+IF('Financing inputs'!$B193="Euro",'Financing inputs'!D193*Loc_Euro,0)))</f>
        <v/>
      </c>
      <c r="E193" s="60" t="str">
        <f>IF('Financing inputs'!E193="","",(IF('Financing inputs'!$B193="USD",'Financing inputs'!E193*Loc_USD,0)+IF('Financing inputs'!$B193="Local Currency",'Financing inputs'!E193,0)+IF('Financing inputs'!$B193="Euro",'Financing inputs'!E193*Loc_Euro,0)))</f>
        <v/>
      </c>
      <c r="F193" s="60" t="str">
        <f>IF('Financing inputs'!F193="","",(IF('Financing inputs'!$B193="USD",'Financing inputs'!F193*Loc_USD,0)+IF('Financing inputs'!$B193="Local Currency",'Financing inputs'!F193,0)+IF('Financing inputs'!$B193="Euro",'Financing inputs'!F193*Loc_Euro,0)))</f>
        <v/>
      </c>
      <c r="G193" s="60" t="str">
        <f>IF('Financing inputs'!G193="","",(IF('Financing inputs'!$B193="USD",'Financing inputs'!G193*Loc_USD,0)+IF('Financing inputs'!$B193="Local Currency",'Financing inputs'!G193,0)+IF('Financing inputs'!$B193="Euro",'Financing inputs'!G193*Loc_Euro,0)))</f>
        <v/>
      </c>
      <c r="H193" s="60" t="str">
        <f>IF('Financing inputs'!H193="","",(IF('Financing inputs'!$B193="USD",'Financing inputs'!H193*Loc_USD,0)+IF('Financing inputs'!$B193="Local Currency",'Financing inputs'!H193,0)+IF('Financing inputs'!$B193="Euro",'Financing inputs'!H193*Loc_Euro,0)))</f>
        <v/>
      </c>
      <c r="I193" s="60" t="str">
        <f>IF('Financing inputs'!I193="","",(IF('Financing inputs'!$B193="USD",'Financing inputs'!I193*Loc_USD,0)+IF('Financing inputs'!$B193="Local Currency",'Financing inputs'!I193,0)+IF('Financing inputs'!$B193="Euro",'Financing inputs'!I193*Loc_Euro,0)))</f>
        <v/>
      </c>
      <c r="J193" s="60" t="str">
        <f>IF('Financing inputs'!J193="","",(IF('Financing inputs'!$B193="USD",'Financing inputs'!J193*Loc_USD,0)+IF('Financing inputs'!$B193="Local Currency",'Financing inputs'!J193,0)+IF('Financing inputs'!$B193="Euro",'Financing inputs'!J193*Loc_Euro,0)))</f>
        <v/>
      </c>
      <c r="K193" s="60" t="str">
        <f>IF('Financing inputs'!K193="","",(IF('Financing inputs'!$B193="USD",'Financing inputs'!K193*Loc_USD,0)+IF('Financing inputs'!$B193="Local Currency",'Financing inputs'!K193,0)+IF('Financing inputs'!$B193="Euro",'Financing inputs'!K193*Loc_Euro,0)))</f>
        <v/>
      </c>
      <c r="L193" s="60" t="str">
        <f>IF('Financing inputs'!L193="","",(IF('Financing inputs'!$B193="USD",'Financing inputs'!L193*Loc_USD,0)+IF('Financing inputs'!$B193="Local Currency",'Financing inputs'!L193,0)+IF('Financing inputs'!$B193="Euro",'Financing inputs'!L193*Loc_Euro,0)))</f>
        <v/>
      </c>
      <c r="M193" s="60" t="str">
        <f>IF('Financing inputs'!M193="","",(IF('Financing inputs'!$B193="USD",'Financing inputs'!M193*Loc_USD,0)+IF('Financing inputs'!$B193="Local Currency",'Financing inputs'!M193,0)+IF('Financing inputs'!$B193="Euro",'Financing inputs'!M193*Loc_Euro,0)))</f>
        <v/>
      </c>
      <c r="N193" s="60" t="str">
        <f>IF('Financing inputs'!N193="","",(IF('Financing inputs'!$B193="USD",'Financing inputs'!N193*Loc_USD,0)+IF('Financing inputs'!$B193="Local Currency",'Financing inputs'!N193,0)+IF('Financing inputs'!$B193="Euro",'Financing inputs'!N193*Loc_Euro,0)))</f>
        <v/>
      </c>
      <c r="O193" s="60">
        <f t="shared" si="111"/>
        <v>0</v>
      </c>
      <c r="P193" s="120" t="str">
        <f t="shared" si="110"/>
        <v>Strategy 9</v>
      </c>
      <c r="R193" s="69" t="e">
        <f t="shared" si="112"/>
        <v>#DIV/0!</v>
      </c>
    </row>
    <row r="194" spans="1:18" x14ac:dyDescent="0.25">
      <c r="A194" s="64" t="str">
        <f>'Financing inputs'!A194</f>
        <v>EU funding allocated</v>
      </c>
      <c r="B194" s="63"/>
      <c r="C194" s="60" t="str">
        <f>IF('Financing inputs'!C194="","",(IF('Financing inputs'!$B194="USD",'Financing inputs'!C194*Loc_USD,0)+IF('Financing inputs'!$B194="Local Currency",'Financing inputs'!C194,0)+IF('Financing inputs'!$B194="Euro",'Financing inputs'!C194*Loc_Euro,0)))</f>
        <v/>
      </c>
      <c r="D194" s="60" t="str">
        <f>IF('Financing inputs'!D194="","",(IF('Financing inputs'!$B194="USD",'Financing inputs'!D194*Loc_USD,0)+IF('Financing inputs'!$B194="Local Currency",'Financing inputs'!D194,0)+IF('Financing inputs'!$B194="Euro",'Financing inputs'!D194*Loc_Euro,0)))</f>
        <v/>
      </c>
      <c r="E194" s="60" t="str">
        <f>IF('Financing inputs'!E194="","",(IF('Financing inputs'!$B194="USD",'Financing inputs'!E194*Loc_USD,0)+IF('Financing inputs'!$B194="Local Currency",'Financing inputs'!E194,0)+IF('Financing inputs'!$B194="Euro",'Financing inputs'!E194*Loc_Euro,0)))</f>
        <v/>
      </c>
      <c r="F194" s="60" t="str">
        <f>IF('Financing inputs'!F194="","",(IF('Financing inputs'!$B194="USD",'Financing inputs'!F194*Loc_USD,0)+IF('Financing inputs'!$B194="Local Currency",'Financing inputs'!F194,0)+IF('Financing inputs'!$B194="Euro",'Financing inputs'!F194*Loc_Euro,0)))</f>
        <v/>
      </c>
      <c r="G194" s="60" t="str">
        <f>IF('Financing inputs'!G194="","",(IF('Financing inputs'!$B194="USD",'Financing inputs'!G194*Loc_USD,0)+IF('Financing inputs'!$B194="Local Currency",'Financing inputs'!G194,0)+IF('Financing inputs'!$B194="Euro",'Financing inputs'!G194*Loc_Euro,0)))</f>
        <v/>
      </c>
      <c r="H194" s="60" t="str">
        <f>IF('Financing inputs'!H194="","",(IF('Financing inputs'!$B194="USD",'Financing inputs'!H194*Loc_USD,0)+IF('Financing inputs'!$B194="Local Currency",'Financing inputs'!H194,0)+IF('Financing inputs'!$B194="Euro",'Financing inputs'!H194*Loc_Euro,0)))</f>
        <v/>
      </c>
      <c r="I194" s="60" t="str">
        <f>IF('Financing inputs'!I194="","",(IF('Financing inputs'!$B194="USD",'Financing inputs'!I194*Loc_USD,0)+IF('Financing inputs'!$B194="Local Currency",'Financing inputs'!I194,0)+IF('Financing inputs'!$B194="Euro",'Financing inputs'!I194*Loc_Euro,0)))</f>
        <v/>
      </c>
      <c r="J194" s="60" t="str">
        <f>IF('Financing inputs'!J194="","",(IF('Financing inputs'!$B194="USD",'Financing inputs'!J194*Loc_USD,0)+IF('Financing inputs'!$B194="Local Currency",'Financing inputs'!J194,0)+IF('Financing inputs'!$B194="Euro",'Financing inputs'!J194*Loc_Euro,0)))</f>
        <v/>
      </c>
      <c r="K194" s="60" t="str">
        <f>IF('Financing inputs'!K194="","",(IF('Financing inputs'!$B194="USD",'Financing inputs'!K194*Loc_USD,0)+IF('Financing inputs'!$B194="Local Currency",'Financing inputs'!K194,0)+IF('Financing inputs'!$B194="Euro",'Financing inputs'!K194*Loc_Euro,0)))</f>
        <v/>
      </c>
      <c r="L194" s="60" t="str">
        <f>IF('Financing inputs'!L194="","",(IF('Financing inputs'!$B194="USD",'Financing inputs'!L194*Loc_USD,0)+IF('Financing inputs'!$B194="Local Currency",'Financing inputs'!L194,0)+IF('Financing inputs'!$B194="Euro",'Financing inputs'!L194*Loc_Euro,0)))</f>
        <v/>
      </c>
      <c r="M194" s="60" t="str">
        <f>IF('Financing inputs'!M194="","",(IF('Financing inputs'!$B194="USD",'Financing inputs'!M194*Loc_USD,0)+IF('Financing inputs'!$B194="Local Currency",'Financing inputs'!M194,0)+IF('Financing inputs'!$B194="Euro",'Financing inputs'!M194*Loc_Euro,0)))</f>
        <v/>
      </c>
      <c r="N194" s="60" t="str">
        <f>IF('Financing inputs'!N194="","",(IF('Financing inputs'!$B194="USD",'Financing inputs'!N194*Loc_USD,0)+IF('Financing inputs'!$B194="Local Currency",'Financing inputs'!N194,0)+IF('Financing inputs'!$B194="Euro",'Financing inputs'!N194*Loc_Euro,0)))</f>
        <v/>
      </c>
      <c r="O194" s="60">
        <f t="shared" si="111"/>
        <v>0</v>
      </c>
      <c r="P194" s="120" t="str">
        <f t="shared" si="110"/>
        <v>Strategy 9</v>
      </c>
      <c r="R194" s="69" t="e">
        <f t="shared" si="112"/>
        <v>#DIV/0!</v>
      </c>
    </row>
    <row r="195" spans="1:18" x14ac:dyDescent="0.25">
      <c r="A195" s="64" t="str">
        <f>'Financing inputs'!A195</f>
        <v>CIDA funding allocated</v>
      </c>
      <c r="B195" s="63"/>
      <c r="C195" s="60" t="str">
        <f>IF('Financing inputs'!C195="","",(IF('Financing inputs'!$B195="USD",'Financing inputs'!C195*Loc_USD,0)+IF('Financing inputs'!$B195="Local Currency",'Financing inputs'!C195,0)+IF('Financing inputs'!$B195="Euro",'Financing inputs'!C195*Loc_Euro,0)))</f>
        <v/>
      </c>
      <c r="D195" s="60" t="str">
        <f>IF('Financing inputs'!D195="","",(IF('Financing inputs'!$B195="USD",'Financing inputs'!D195*Loc_USD,0)+IF('Financing inputs'!$B195="Local Currency",'Financing inputs'!D195,0)+IF('Financing inputs'!$B195="Euro",'Financing inputs'!D195*Loc_Euro,0)))</f>
        <v/>
      </c>
      <c r="E195" s="60" t="str">
        <f>IF('Financing inputs'!E195="","",(IF('Financing inputs'!$B195="USD",'Financing inputs'!E195*Loc_USD,0)+IF('Financing inputs'!$B195="Local Currency",'Financing inputs'!E195,0)+IF('Financing inputs'!$B195="Euro",'Financing inputs'!E195*Loc_Euro,0)))</f>
        <v/>
      </c>
      <c r="F195" s="60" t="str">
        <f>IF('Financing inputs'!F195="","",(IF('Financing inputs'!$B195="USD",'Financing inputs'!F195*Loc_USD,0)+IF('Financing inputs'!$B195="Local Currency",'Financing inputs'!F195,0)+IF('Financing inputs'!$B195="Euro",'Financing inputs'!F195*Loc_Euro,0)))</f>
        <v/>
      </c>
      <c r="G195" s="60" t="str">
        <f>IF('Financing inputs'!G195="","",(IF('Financing inputs'!$B195="USD",'Financing inputs'!G195*Loc_USD,0)+IF('Financing inputs'!$B195="Local Currency",'Financing inputs'!G195,0)+IF('Financing inputs'!$B195="Euro",'Financing inputs'!G195*Loc_Euro,0)))</f>
        <v/>
      </c>
      <c r="H195" s="60" t="str">
        <f>IF('Financing inputs'!H195="","",(IF('Financing inputs'!$B195="USD",'Financing inputs'!H195*Loc_USD,0)+IF('Financing inputs'!$B195="Local Currency",'Financing inputs'!H195,0)+IF('Financing inputs'!$B195="Euro",'Financing inputs'!H195*Loc_Euro,0)))</f>
        <v/>
      </c>
      <c r="I195" s="60" t="str">
        <f>IF('Financing inputs'!I195="","",(IF('Financing inputs'!$B195="USD",'Financing inputs'!I195*Loc_USD,0)+IF('Financing inputs'!$B195="Local Currency",'Financing inputs'!I195,0)+IF('Financing inputs'!$B195="Euro",'Financing inputs'!I195*Loc_Euro,0)))</f>
        <v/>
      </c>
      <c r="J195" s="60" t="str">
        <f>IF('Financing inputs'!J195="","",(IF('Financing inputs'!$B195="USD",'Financing inputs'!J195*Loc_USD,0)+IF('Financing inputs'!$B195="Local Currency",'Financing inputs'!J195,0)+IF('Financing inputs'!$B195="Euro",'Financing inputs'!J195*Loc_Euro,0)))</f>
        <v/>
      </c>
      <c r="K195" s="60" t="str">
        <f>IF('Financing inputs'!K195="","",(IF('Financing inputs'!$B195="USD",'Financing inputs'!K195*Loc_USD,0)+IF('Financing inputs'!$B195="Local Currency",'Financing inputs'!K195,0)+IF('Financing inputs'!$B195="Euro",'Financing inputs'!K195*Loc_Euro,0)))</f>
        <v/>
      </c>
      <c r="L195" s="60" t="str">
        <f>IF('Financing inputs'!L195="","",(IF('Financing inputs'!$B195="USD",'Financing inputs'!L195*Loc_USD,0)+IF('Financing inputs'!$B195="Local Currency",'Financing inputs'!L195,0)+IF('Financing inputs'!$B195="Euro",'Financing inputs'!L195*Loc_Euro,0)))</f>
        <v/>
      </c>
      <c r="M195" s="60" t="str">
        <f>IF('Financing inputs'!M195="","",(IF('Financing inputs'!$B195="USD",'Financing inputs'!M195*Loc_USD,0)+IF('Financing inputs'!$B195="Local Currency",'Financing inputs'!M195,0)+IF('Financing inputs'!$B195="Euro",'Financing inputs'!M195*Loc_Euro,0)))</f>
        <v/>
      </c>
      <c r="N195" s="60" t="str">
        <f>IF('Financing inputs'!N195="","",(IF('Financing inputs'!$B195="USD",'Financing inputs'!N195*Loc_USD,0)+IF('Financing inputs'!$B195="Local Currency",'Financing inputs'!N195,0)+IF('Financing inputs'!$B195="Euro",'Financing inputs'!N195*Loc_Euro,0)))</f>
        <v/>
      </c>
      <c r="O195" s="60">
        <f t="shared" si="111"/>
        <v>0</v>
      </c>
      <c r="P195" s="120" t="str">
        <f t="shared" si="110"/>
        <v>Strategy 9</v>
      </c>
      <c r="R195" s="69" t="e">
        <f t="shared" si="112"/>
        <v>#DIV/0!</v>
      </c>
    </row>
    <row r="196" spans="1:18" x14ac:dyDescent="0.25">
      <c r="A196" s="64" t="str">
        <f>'Financing inputs'!A196</f>
        <v>PSI funding allocated</v>
      </c>
      <c r="B196" s="63"/>
      <c r="C196" s="60" t="str">
        <f>IF('Financing inputs'!C196="","",(IF('Financing inputs'!$B196="USD",'Financing inputs'!C196*Loc_USD,0)+IF('Financing inputs'!$B196="Local Currency",'Financing inputs'!C196,0)+IF('Financing inputs'!$B196="Euro",'Financing inputs'!C196*Loc_Euro,0)))</f>
        <v/>
      </c>
      <c r="D196" s="60" t="str">
        <f>IF('Financing inputs'!D196="","",(IF('Financing inputs'!$B196="USD",'Financing inputs'!D196*Loc_USD,0)+IF('Financing inputs'!$B196="Local Currency",'Financing inputs'!D196,0)+IF('Financing inputs'!$B196="Euro",'Financing inputs'!D196*Loc_Euro,0)))</f>
        <v/>
      </c>
      <c r="E196" s="60" t="str">
        <f>IF('Financing inputs'!E196="","",(IF('Financing inputs'!$B196="USD",'Financing inputs'!E196*Loc_USD,0)+IF('Financing inputs'!$B196="Local Currency",'Financing inputs'!E196,0)+IF('Financing inputs'!$B196="Euro",'Financing inputs'!E196*Loc_Euro,0)))</f>
        <v/>
      </c>
      <c r="F196" s="60" t="str">
        <f>IF('Financing inputs'!F196="","",(IF('Financing inputs'!$B196="USD",'Financing inputs'!F196*Loc_USD,0)+IF('Financing inputs'!$B196="Local Currency",'Financing inputs'!F196,0)+IF('Financing inputs'!$B196="Euro",'Financing inputs'!F196*Loc_Euro,0)))</f>
        <v/>
      </c>
      <c r="G196" s="60" t="str">
        <f>IF('Financing inputs'!G196="","",(IF('Financing inputs'!$B196="USD",'Financing inputs'!G196*Loc_USD,0)+IF('Financing inputs'!$B196="Local Currency",'Financing inputs'!G196,0)+IF('Financing inputs'!$B196="Euro",'Financing inputs'!G196*Loc_Euro,0)))</f>
        <v/>
      </c>
      <c r="H196" s="60" t="str">
        <f>IF('Financing inputs'!H196="","",(IF('Financing inputs'!$B196="USD",'Financing inputs'!H196*Loc_USD,0)+IF('Financing inputs'!$B196="Local Currency",'Financing inputs'!H196,0)+IF('Financing inputs'!$B196="Euro",'Financing inputs'!H196*Loc_Euro,0)))</f>
        <v/>
      </c>
      <c r="I196" s="60" t="str">
        <f>IF('Financing inputs'!I196="","",(IF('Financing inputs'!$B196="USD",'Financing inputs'!I196*Loc_USD,0)+IF('Financing inputs'!$B196="Local Currency",'Financing inputs'!I196,0)+IF('Financing inputs'!$B196="Euro",'Financing inputs'!I196*Loc_Euro,0)))</f>
        <v/>
      </c>
      <c r="J196" s="60" t="str">
        <f>IF('Financing inputs'!J196="","",(IF('Financing inputs'!$B196="USD",'Financing inputs'!J196*Loc_USD,0)+IF('Financing inputs'!$B196="Local Currency",'Financing inputs'!J196,0)+IF('Financing inputs'!$B196="Euro",'Financing inputs'!J196*Loc_Euro,0)))</f>
        <v/>
      </c>
      <c r="K196" s="60" t="str">
        <f>IF('Financing inputs'!K196="","",(IF('Financing inputs'!$B196="USD",'Financing inputs'!K196*Loc_USD,0)+IF('Financing inputs'!$B196="Local Currency",'Financing inputs'!K196,0)+IF('Financing inputs'!$B196="Euro",'Financing inputs'!K196*Loc_Euro,0)))</f>
        <v/>
      </c>
      <c r="L196" s="60" t="str">
        <f>IF('Financing inputs'!L196="","",(IF('Financing inputs'!$B196="USD",'Financing inputs'!L196*Loc_USD,0)+IF('Financing inputs'!$B196="Local Currency",'Financing inputs'!L196,0)+IF('Financing inputs'!$B196="Euro",'Financing inputs'!L196*Loc_Euro,0)))</f>
        <v/>
      </c>
      <c r="M196" s="60" t="str">
        <f>IF('Financing inputs'!M196="","",(IF('Financing inputs'!$B196="USD",'Financing inputs'!M196*Loc_USD,0)+IF('Financing inputs'!$B196="Local Currency",'Financing inputs'!M196,0)+IF('Financing inputs'!$B196="Euro",'Financing inputs'!M196*Loc_Euro,0)))</f>
        <v/>
      </c>
      <c r="N196" s="60" t="str">
        <f>IF('Financing inputs'!N196="","",(IF('Financing inputs'!$B196="USD",'Financing inputs'!N196*Loc_USD,0)+IF('Financing inputs'!$B196="Local Currency",'Financing inputs'!N196,0)+IF('Financing inputs'!$B196="Euro",'Financing inputs'!N196*Loc_Euro,0)))</f>
        <v/>
      </c>
      <c r="O196" s="60">
        <f t="shared" si="111"/>
        <v>0</v>
      </c>
      <c r="P196" s="120" t="str">
        <f t="shared" si="110"/>
        <v>Strategy 9</v>
      </c>
      <c r="R196" s="69" t="e">
        <f t="shared" si="112"/>
        <v>#DIV/0!</v>
      </c>
    </row>
    <row r="197" spans="1:18" x14ac:dyDescent="0.25">
      <c r="A197" s="64" t="str">
        <f>'Financing inputs'!A197</f>
        <v>DKT funding allocated</v>
      </c>
      <c r="B197" s="63"/>
      <c r="C197" s="60" t="str">
        <f>IF('Financing inputs'!C197="","",(IF('Financing inputs'!$B197="USD",'Financing inputs'!C197*Loc_USD,0)+IF('Financing inputs'!$B197="Local Currency",'Financing inputs'!C197,0)+IF('Financing inputs'!$B197="Euro",'Financing inputs'!C197*Loc_Euro,0)))</f>
        <v/>
      </c>
      <c r="D197" s="60" t="str">
        <f>IF('Financing inputs'!D197="","",(IF('Financing inputs'!$B197="USD",'Financing inputs'!D197*Loc_USD,0)+IF('Financing inputs'!$B197="Local Currency",'Financing inputs'!D197,0)+IF('Financing inputs'!$B197="Euro",'Financing inputs'!D197*Loc_Euro,0)))</f>
        <v/>
      </c>
      <c r="E197" s="60" t="str">
        <f>IF('Financing inputs'!E197="","",(IF('Financing inputs'!$B197="USD",'Financing inputs'!E197*Loc_USD,0)+IF('Financing inputs'!$B197="Local Currency",'Financing inputs'!E197,0)+IF('Financing inputs'!$B197="Euro",'Financing inputs'!E197*Loc_Euro,0)))</f>
        <v/>
      </c>
      <c r="F197" s="60" t="str">
        <f>IF('Financing inputs'!F197="","",(IF('Financing inputs'!$B197="USD",'Financing inputs'!F197*Loc_USD,0)+IF('Financing inputs'!$B197="Local Currency",'Financing inputs'!F197,0)+IF('Financing inputs'!$B197="Euro",'Financing inputs'!F197*Loc_Euro,0)))</f>
        <v/>
      </c>
      <c r="G197" s="60" t="str">
        <f>IF('Financing inputs'!G197="","",(IF('Financing inputs'!$B197="USD",'Financing inputs'!G197*Loc_USD,0)+IF('Financing inputs'!$B197="Local Currency",'Financing inputs'!G197,0)+IF('Financing inputs'!$B197="Euro",'Financing inputs'!G197*Loc_Euro,0)))</f>
        <v/>
      </c>
      <c r="H197" s="60" t="str">
        <f>IF('Financing inputs'!H197="","",(IF('Financing inputs'!$B197="USD",'Financing inputs'!H197*Loc_USD,0)+IF('Financing inputs'!$B197="Local Currency",'Financing inputs'!H197,0)+IF('Financing inputs'!$B197="Euro",'Financing inputs'!H197*Loc_Euro,0)))</f>
        <v/>
      </c>
      <c r="I197" s="60" t="str">
        <f>IF('Financing inputs'!I197="","",(IF('Financing inputs'!$B197="USD",'Financing inputs'!I197*Loc_USD,0)+IF('Financing inputs'!$B197="Local Currency",'Financing inputs'!I197,0)+IF('Financing inputs'!$B197="Euro",'Financing inputs'!I197*Loc_Euro,0)))</f>
        <v/>
      </c>
      <c r="J197" s="60" t="str">
        <f>IF('Financing inputs'!J197="","",(IF('Financing inputs'!$B197="USD",'Financing inputs'!J197*Loc_USD,0)+IF('Financing inputs'!$B197="Local Currency",'Financing inputs'!J197,0)+IF('Financing inputs'!$B197="Euro",'Financing inputs'!J197*Loc_Euro,0)))</f>
        <v/>
      </c>
      <c r="K197" s="60" t="str">
        <f>IF('Financing inputs'!K197="","",(IF('Financing inputs'!$B197="USD",'Financing inputs'!K197*Loc_USD,0)+IF('Financing inputs'!$B197="Local Currency",'Financing inputs'!K197,0)+IF('Financing inputs'!$B197="Euro",'Financing inputs'!K197*Loc_Euro,0)))</f>
        <v/>
      </c>
      <c r="L197" s="60" t="str">
        <f>IF('Financing inputs'!L197="","",(IF('Financing inputs'!$B197="USD",'Financing inputs'!L197*Loc_USD,0)+IF('Financing inputs'!$B197="Local Currency",'Financing inputs'!L197,0)+IF('Financing inputs'!$B197="Euro",'Financing inputs'!L197*Loc_Euro,0)))</f>
        <v/>
      </c>
      <c r="M197" s="60" t="str">
        <f>IF('Financing inputs'!M197="","",(IF('Financing inputs'!$B197="USD",'Financing inputs'!M197*Loc_USD,0)+IF('Financing inputs'!$B197="Local Currency",'Financing inputs'!M197,0)+IF('Financing inputs'!$B197="Euro",'Financing inputs'!M197*Loc_Euro,0)))</f>
        <v/>
      </c>
      <c r="N197" s="60" t="str">
        <f>IF('Financing inputs'!N197="","",(IF('Financing inputs'!$B197="USD",'Financing inputs'!N197*Loc_USD,0)+IF('Financing inputs'!$B197="Local Currency",'Financing inputs'!N197,0)+IF('Financing inputs'!$B197="Euro",'Financing inputs'!N197*Loc_Euro,0)))</f>
        <v/>
      </c>
      <c r="O197" s="60">
        <f t="shared" si="111"/>
        <v>0</v>
      </c>
      <c r="P197" s="120" t="str">
        <f t="shared" si="110"/>
        <v>Strategy 9</v>
      </c>
      <c r="R197" s="69" t="e">
        <f t="shared" si="112"/>
        <v>#DIV/0!</v>
      </c>
    </row>
    <row r="198" spans="1:18" x14ac:dyDescent="0.25">
      <c r="A198" s="64" t="str">
        <f>'Financing inputs'!A198</f>
        <v>MSI funding allocated</v>
      </c>
      <c r="B198" s="63"/>
      <c r="C198" s="60" t="str">
        <f>IF('Financing inputs'!C198="","",(IF('Financing inputs'!$B198="USD",'Financing inputs'!C198*Loc_USD,0)+IF('Financing inputs'!$B198="Local Currency",'Financing inputs'!C198,0)+IF('Financing inputs'!$B198="Euro",'Financing inputs'!C198*Loc_Euro,0)))</f>
        <v/>
      </c>
      <c r="D198" s="60" t="str">
        <f>IF('Financing inputs'!D198="","",(IF('Financing inputs'!$B198="USD",'Financing inputs'!D198*Loc_USD,0)+IF('Financing inputs'!$B198="Local Currency",'Financing inputs'!D198,0)+IF('Financing inputs'!$B198="Euro",'Financing inputs'!D198*Loc_Euro,0)))</f>
        <v/>
      </c>
      <c r="E198" s="60" t="str">
        <f>IF('Financing inputs'!E198="","",(IF('Financing inputs'!$B198="USD",'Financing inputs'!E198*Loc_USD,0)+IF('Financing inputs'!$B198="Local Currency",'Financing inputs'!E198,0)+IF('Financing inputs'!$B198="Euro",'Financing inputs'!E198*Loc_Euro,0)))</f>
        <v/>
      </c>
      <c r="F198" s="60" t="str">
        <f>IF('Financing inputs'!F198="","",(IF('Financing inputs'!$B198="USD",'Financing inputs'!F198*Loc_USD,0)+IF('Financing inputs'!$B198="Local Currency",'Financing inputs'!F198,0)+IF('Financing inputs'!$B198="Euro",'Financing inputs'!F198*Loc_Euro,0)))</f>
        <v/>
      </c>
      <c r="G198" s="60" t="str">
        <f>IF('Financing inputs'!G198="","",(IF('Financing inputs'!$B198="USD",'Financing inputs'!G198*Loc_USD,0)+IF('Financing inputs'!$B198="Local Currency",'Financing inputs'!G198,0)+IF('Financing inputs'!$B198="Euro",'Financing inputs'!G198*Loc_Euro,0)))</f>
        <v/>
      </c>
      <c r="H198" s="60" t="str">
        <f>IF('Financing inputs'!H198="","",(IF('Financing inputs'!$B198="USD",'Financing inputs'!H198*Loc_USD,0)+IF('Financing inputs'!$B198="Local Currency",'Financing inputs'!H198,0)+IF('Financing inputs'!$B198="Euro",'Financing inputs'!H198*Loc_Euro,0)))</f>
        <v/>
      </c>
      <c r="I198" s="60" t="str">
        <f>IF('Financing inputs'!I198="","",(IF('Financing inputs'!$B198="USD",'Financing inputs'!I198*Loc_USD,0)+IF('Financing inputs'!$B198="Local Currency",'Financing inputs'!I198,0)+IF('Financing inputs'!$B198="Euro",'Financing inputs'!I198*Loc_Euro,0)))</f>
        <v/>
      </c>
      <c r="J198" s="60" t="str">
        <f>IF('Financing inputs'!J198="","",(IF('Financing inputs'!$B198="USD",'Financing inputs'!J198*Loc_USD,0)+IF('Financing inputs'!$B198="Local Currency",'Financing inputs'!J198,0)+IF('Financing inputs'!$B198="Euro",'Financing inputs'!J198*Loc_Euro,0)))</f>
        <v/>
      </c>
      <c r="K198" s="60" t="str">
        <f>IF('Financing inputs'!K198="","",(IF('Financing inputs'!$B198="USD",'Financing inputs'!K198*Loc_USD,0)+IF('Financing inputs'!$B198="Local Currency",'Financing inputs'!K198,0)+IF('Financing inputs'!$B198="Euro",'Financing inputs'!K198*Loc_Euro,0)))</f>
        <v/>
      </c>
      <c r="L198" s="60" t="str">
        <f>IF('Financing inputs'!L198="","",(IF('Financing inputs'!$B198="USD",'Financing inputs'!L198*Loc_USD,0)+IF('Financing inputs'!$B198="Local Currency",'Financing inputs'!L198,0)+IF('Financing inputs'!$B198="Euro",'Financing inputs'!L198*Loc_Euro,0)))</f>
        <v/>
      </c>
      <c r="M198" s="60" t="str">
        <f>IF('Financing inputs'!M198="","",(IF('Financing inputs'!$B198="USD",'Financing inputs'!M198*Loc_USD,0)+IF('Financing inputs'!$B198="Local Currency",'Financing inputs'!M198,0)+IF('Financing inputs'!$B198="Euro",'Financing inputs'!M198*Loc_Euro,0)))</f>
        <v/>
      </c>
      <c r="N198" s="60" t="str">
        <f>IF('Financing inputs'!N198="","",(IF('Financing inputs'!$B198="USD",'Financing inputs'!N198*Loc_USD,0)+IF('Financing inputs'!$B198="Local Currency",'Financing inputs'!N198,0)+IF('Financing inputs'!$B198="Euro",'Financing inputs'!N198*Loc_Euro,0)))</f>
        <v/>
      </c>
      <c r="O198" s="60">
        <f t="shared" si="111"/>
        <v>0</v>
      </c>
      <c r="P198" s="120" t="str">
        <f t="shared" si="110"/>
        <v>Strategy 9</v>
      </c>
      <c r="R198" s="69" t="e">
        <f t="shared" si="112"/>
        <v>#DIV/0!</v>
      </c>
    </row>
    <row r="199" spans="1:18" x14ac:dyDescent="0.25">
      <c r="A199" s="64" t="str">
        <f>'Financing inputs'!A199</f>
        <v>Gates funding allocated</v>
      </c>
      <c r="B199" s="63"/>
      <c r="C199" s="60" t="str">
        <f>IF('Financing inputs'!C199="","",(IF('Financing inputs'!$B199="USD",'Financing inputs'!C199*Loc_USD,0)+IF('Financing inputs'!$B199="Local Currency",'Financing inputs'!C199,0)+IF('Financing inputs'!$B199="Euro",'Financing inputs'!C199*Loc_Euro,0)))</f>
        <v/>
      </c>
      <c r="D199" s="60" t="str">
        <f>IF('Financing inputs'!D199="","",(IF('Financing inputs'!$B199="USD",'Financing inputs'!D199*Loc_USD,0)+IF('Financing inputs'!$B199="Local Currency",'Financing inputs'!D199,0)+IF('Financing inputs'!$B199="Euro",'Financing inputs'!D199*Loc_Euro,0)))</f>
        <v/>
      </c>
      <c r="E199" s="60" t="str">
        <f>IF('Financing inputs'!E199="","",(IF('Financing inputs'!$B199="USD",'Financing inputs'!E199*Loc_USD,0)+IF('Financing inputs'!$B199="Local Currency",'Financing inputs'!E199,0)+IF('Financing inputs'!$B199="Euro",'Financing inputs'!E199*Loc_Euro,0)))</f>
        <v/>
      </c>
      <c r="F199" s="60" t="str">
        <f>IF('Financing inputs'!F199="","",(IF('Financing inputs'!$B199="USD",'Financing inputs'!F199*Loc_USD,0)+IF('Financing inputs'!$B199="Local Currency",'Financing inputs'!F199,0)+IF('Financing inputs'!$B199="Euro",'Financing inputs'!F199*Loc_Euro,0)))</f>
        <v/>
      </c>
      <c r="G199" s="60" t="str">
        <f>IF('Financing inputs'!G199="","",(IF('Financing inputs'!$B199="USD",'Financing inputs'!G199*Loc_USD,0)+IF('Financing inputs'!$B199="Local Currency",'Financing inputs'!G199,0)+IF('Financing inputs'!$B199="Euro",'Financing inputs'!G199*Loc_Euro,0)))</f>
        <v/>
      </c>
      <c r="H199" s="60" t="str">
        <f>IF('Financing inputs'!H199="","",(IF('Financing inputs'!$B199="USD",'Financing inputs'!H199*Loc_USD,0)+IF('Financing inputs'!$B199="Local Currency",'Financing inputs'!H199,0)+IF('Financing inputs'!$B199="Euro",'Financing inputs'!H199*Loc_Euro,0)))</f>
        <v/>
      </c>
      <c r="I199" s="60" t="str">
        <f>IF('Financing inputs'!I199="","",(IF('Financing inputs'!$B199="USD",'Financing inputs'!I199*Loc_USD,0)+IF('Financing inputs'!$B199="Local Currency",'Financing inputs'!I199,0)+IF('Financing inputs'!$B199="Euro",'Financing inputs'!I199*Loc_Euro,0)))</f>
        <v/>
      </c>
      <c r="J199" s="60" t="str">
        <f>IF('Financing inputs'!J199="","",(IF('Financing inputs'!$B199="USD",'Financing inputs'!J199*Loc_USD,0)+IF('Financing inputs'!$B199="Local Currency",'Financing inputs'!J199,0)+IF('Financing inputs'!$B199="Euro",'Financing inputs'!J199*Loc_Euro,0)))</f>
        <v/>
      </c>
      <c r="K199" s="60" t="str">
        <f>IF('Financing inputs'!K199="","",(IF('Financing inputs'!$B199="USD",'Financing inputs'!K199*Loc_USD,0)+IF('Financing inputs'!$B199="Local Currency",'Financing inputs'!K199,0)+IF('Financing inputs'!$B199="Euro",'Financing inputs'!K199*Loc_Euro,0)))</f>
        <v/>
      </c>
      <c r="L199" s="60" t="str">
        <f>IF('Financing inputs'!L199="","",(IF('Financing inputs'!$B199="USD",'Financing inputs'!L199*Loc_USD,0)+IF('Financing inputs'!$B199="Local Currency",'Financing inputs'!L199,0)+IF('Financing inputs'!$B199="Euro",'Financing inputs'!L199*Loc_Euro,0)))</f>
        <v/>
      </c>
      <c r="M199" s="60" t="str">
        <f>IF('Financing inputs'!M199="","",(IF('Financing inputs'!$B199="USD",'Financing inputs'!M199*Loc_USD,0)+IF('Financing inputs'!$B199="Local Currency",'Financing inputs'!M199,0)+IF('Financing inputs'!$B199="Euro",'Financing inputs'!M199*Loc_Euro,0)))</f>
        <v/>
      </c>
      <c r="N199" s="60" t="str">
        <f>IF('Financing inputs'!N199="","",(IF('Financing inputs'!$B199="USD",'Financing inputs'!N199*Loc_USD,0)+IF('Financing inputs'!$B199="Local Currency",'Financing inputs'!N199,0)+IF('Financing inputs'!$B199="Euro",'Financing inputs'!N199*Loc_Euro,0)))</f>
        <v/>
      </c>
      <c r="O199" s="60">
        <f t="shared" si="111"/>
        <v>0</v>
      </c>
      <c r="P199" s="120" t="str">
        <f t="shared" si="110"/>
        <v>Strategy 9</v>
      </c>
      <c r="R199" s="69" t="e">
        <f t="shared" si="112"/>
        <v>#DIV/0!</v>
      </c>
    </row>
    <row r="200" spans="1:18" x14ac:dyDescent="0.25">
      <c r="A200" s="64" t="str">
        <f>'Financing inputs'!A200</f>
        <v>Packard funding allocated</v>
      </c>
      <c r="B200" s="63"/>
      <c r="C200" s="60" t="str">
        <f>IF('Financing inputs'!C200="","",(IF('Financing inputs'!$B200="USD",'Financing inputs'!C200*Loc_USD,0)+IF('Financing inputs'!$B200="Local Currency",'Financing inputs'!C200,0)+IF('Financing inputs'!$B200="Euro",'Financing inputs'!C200*Loc_Euro,0)))</f>
        <v/>
      </c>
      <c r="D200" s="60" t="str">
        <f>IF('Financing inputs'!D200="","",(IF('Financing inputs'!$B200="USD",'Financing inputs'!D200*Loc_USD,0)+IF('Financing inputs'!$B200="Local Currency",'Financing inputs'!D200,0)+IF('Financing inputs'!$B200="Euro",'Financing inputs'!D200*Loc_Euro,0)))</f>
        <v/>
      </c>
      <c r="E200" s="60" t="str">
        <f>IF('Financing inputs'!E200="","",(IF('Financing inputs'!$B200="USD",'Financing inputs'!E200*Loc_USD,0)+IF('Financing inputs'!$B200="Local Currency",'Financing inputs'!E200,0)+IF('Financing inputs'!$B200="Euro",'Financing inputs'!E200*Loc_Euro,0)))</f>
        <v/>
      </c>
      <c r="F200" s="60" t="str">
        <f>IF('Financing inputs'!F200="","",(IF('Financing inputs'!$B200="USD",'Financing inputs'!F200*Loc_USD,0)+IF('Financing inputs'!$B200="Local Currency",'Financing inputs'!F200,0)+IF('Financing inputs'!$B200="Euro",'Financing inputs'!F200*Loc_Euro,0)))</f>
        <v/>
      </c>
      <c r="G200" s="60" t="str">
        <f>IF('Financing inputs'!G200="","",(IF('Financing inputs'!$B200="USD",'Financing inputs'!G200*Loc_USD,0)+IF('Financing inputs'!$B200="Local Currency",'Financing inputs'!G200,0)+IF('Financing inputs'!$B200="Euro",'Financing inputs'!G200*Loc_Euro,0)))</f>
        <v/>
      </c>
      <c r="H200" s="60" t="str">
        <f>IF('Financing inputs'!H200="","",(IF('Financing inputs'!$B200="USD",'Financing inputs'!H200*Loc_USD,0)+IF('Financing inputs'!$B200="Local Currency",'Financing inputs'!H200,0)+IF('Financing inputs'!$B200="Euro",'Financing inputs'!H200*Loc_Euro,0)))</f>
        <v/>
      </c>
      <c r="I200" s="60" t="str">
        <f>IF('Financing inputs'!I200="","",(IF('Financing inputs'!$B200="USD",'Financing inputs'!I200*Loc_USD,0)+IF('Financing inputs'!$B200="Local Currency",'Financing inputs'!I200,0)+IF('Financing inputs'!$B200="Euro",'Financing inputs'!I200*Loc_Euro,0)))</f>
        <v/>
      </c>
      <c r="J200" s="60" t="str">
        <f>IF('Financing inputs'!J200="","",(IF('Financing inputs'!$B200="USD",'Financing inputs'!J200*Loc_USD,0)+IF('Financing inputs'!$B200="Local Currency",'Financing inputs'!J200,0)+IF('Financing inputs'!$B200="Euro",'Financing inputs'!J200*Loc_Euro,0)))</f>
        <v/>
      </c>
      <c r="K200" s="60" t="str">
        <f>IF('Financing inputs'!K200="","",(IF('Financing inputs'!$B200="USD",'Financing inputs'!K200*Loc_USD,0)+IF('Financing inputs'!$B200="Local Currency",'Financing inputs'!K200,0)+IF('Financing inputs'!$B200="Euro",'Financing inputs'!K200*Loc_Euro,0)))</f>
        <v/>
      </c>
      <c r="L200" s="60" t="str">
        <f>IF('Financing inputs'!L200="","",(IF('Financing inputs'!$B200="USD",'Financing inputs'!L200*Loc_USD,0)+IF('Financing inputs'!$B200="Local Currency",'Financing inputs'!L200,0)+IF('Financing inputs'!$B200="Euro",'Financing inputs'!L200*Loc_Euro,0)))</f>
        <v/>
      </c>
      <c r="M200" s="60" t="str">
        <f>IF('Financing inputs'!M200="","",(IF('Financing inputs'!$B200="USD",'Financing inputs'!M200*Loc_USD,0)+IF('Financing inputs'!$B200="Local Currency",'Financing inputs'!M200,0)+IF('Financing inputs'!$B200="Euro",'Financing inputs'!M200*Loc_Euro,0)))</f>
        <v/>
      </c>
      <c r="N200" s="60" t="str">
        <f>IF('Financing inputs'!N200="","",(IF('Financing inputs'!$B200="USD",'Financing inputs'!N200*Loc_USD,0)+IF('Financing inputs'!$B200="Local Currency",'Financing inputs'!N200,0)+IF('Financing inputs'!$B200="Euro",'Financing inputs'!N200*Loc_Euro,0)))</f>
        <v/>
      </c>
      <c r="O200" s="60">
        <f t="shared" si="111"/>
        <v>0</v>
      </c>
      <c r="P200" s="120" t="str">
        <f t="shared" si="110"/>
        <v>Strategy 9</v>
      </c>
      <c r="R200" s="69" t="e">
        <f t="shared" si="112"/>
        <v>#DIV/0!</v>
      </c>
    </row>
    <row r="201" spans="1:18" x14ac:dyDescent="0.25">
      <c r="A201" s="64" t="str">
        <f>'Financing inputs'!A201</f>
        <v>PAA</v>
      </c>
      <c r="B201" s="63"/>
      <c r="C201" s="60" t="str">
        <f>IF('Financing inputs'!C201="","",(IF('Financing inputs'!$B201="USD",'Financing inputs'!C201*Loc_USD,0)+IF('Financing inputs'!$B201="Local Currency",'Financing inputs'!C201,0)+IF('Financing inputs'!$B201="Euro",'Financing inputs'!C201*Loc_Euro,0)))</f>
        <v/>
      </c>
      <c r="D201" s="60" t="str">
        <f>IF('Financing inputs'!D201="","",(IF('Financing inputs'!$B201="USD",'Financing inputs'!D201*Loc_USD,0)+IF('Financing inputs'!$B201="Local Currency",'Financing inputs'!D201,0)+IF('Financing inputs'!$B201="Euro",'Financing inputs'!D201*Loc_Euro,0)))</f>
        <v/>
      </c>
      <c r="E201" s="60" t="str">
        <f>IF('Financing inputs'!E201="","",(IF('Financing inputs'!$B201="USD",'Financing inputs'!E201*Loc_USD,0)+IF('Financing inputs'!$B201="Local Currency",'Financing inputs'!E201,0)+IF('Financing inputs'!$B201="Euro",'Financing inputs'!E201*Loc_Euro,0)))</f>
        <v/>
      </c>
      <c r="F201" s="60" t="str">
        <f>IF('Financing inputs'!F201="","",(IF('Financing inputs'!$B201="USD",'Financing inputs'!F201*Loc_USD,0)+IF('Financing inputs'!$B201="Local Currency",'Financing inputs'!F201,0)+IF('Financing inputs'!$B201="Euro",'Financing inputs'!F201*Loc_Euro,0)))</f>
        <v/>
      </c>
      <c r="G201" s="60" t="str">
        <f>IF('Financing inputs'!G201="","",(IF('Financing inputs'!$B201="USD",'Financing inputs'!G201*Loc_USD,0)+IF('Financing inputs'!$B201="Local Currency",'Financing inputs'!G201,0)+IF('Financing inputs'!$B201="Euro",'Financing inputs'!G201*Loc_Euro,0)))</f>
        <v/>
      </c>
      <c r="H201" s="60" t="str">
        <f>IF('Financing inputs'!H201="","",(IF('Financing inputs'!$B201="USD",'Financing inputs'!H201*Loc_USD,0)+IF('Financing inputs'!$B201="Local Currency",'Financing inputs'!H201,0)+IF('Financing inputs'!$B201="Euro",'Financing inputs'!H201*Loc_Euro,0)))</f>
        <v/>
      </c>
      <c r="I201" s="60" t="str">
        <f>IF('Financing inputs'!I201="","",(IF('Financing inputs'!$B201="USD",'Financing inputs'!I201*Loc_USD,0)+IF('Financing inputs'!$B201="Local Currency",'Financing inputs'!I201,0)+IF('Financing inputs'!$B201="Euro",'Financing inputs'!I201*Loc_Euro,0)))</f>
        <v/>
      </c>
      <c r="J201" s="60" t="str">
        <f>IF('Financing inputs'!J201="","",(IF('Financing inputs'!$B201="USD",'Financing inputs'!J201*Loc_USD,0)+IF('Financing inputs'!$B201="Local Currency",'Financing inputs'!J201,0)+IF('Financing inputs'!$B201="Euro",'Financing inputs'!J201*Loc_Euro,0)))</f>
        <v/>
      </c>
      <c r="K201" s="60" t="str">
        <f>IF('Financing inputs'!K201="","",(IF('Financing inputs'!$B201="USD",'Financing inputs'!K201*Loc_USD,0)+IF('Financing inputs'!$B201="Local Currency",'Financing inputs'!K201,0)+IF('Financing inputs'!$B201="Euro",'Financing inputs'!K201*Loc_Euro,0)))</f>
        <v/>
      </c>
      <c r="L201" s="60" t="str">
        <f>IF('Financing inputs'!L201="","",(IF('Financing inputs'!$B201="USD",'Financing inputs'!L201*Loc_USD,0)+IF('Financing inputs'!$B201="Local Currency",'Financing inputs'!L201,0)+IF('Financing inputs'!$B201="Euro",'Financing inputs'!L201*Loc_Euro,0)))</f>
        <v/>
      </c>
      <c r="M201" s="60" t="str">
        <f>IF('Financing inputs'!M201="","",(IF('Financing inputs'!$B201="USD",'Financing inputs'!M201*Loc_USD,0)+IF('Financing inputs'!$B201="Local Currency",'Financing inputs'!M201,0)+IF('Financing inputs'!$B201="Euro",'Financing inputs'!M201*Loc_Euro,0)))</f>
        <v/>
      </c>
      <c r="N201" s="60" t="str">
        <f>IF('Financing inputs'!N201="","",(IF('Financing inputs'!$B201="USD",'Financing inputs'!N201*Loc_USD,0)+IF('Financing inputs'!$B201="Local Currency",'Financing inputs'!N201,0)+IF('Financing inputs'!$B201="Euro",'Financing inputs'!N201*Loc_Euro,0)))</f>
        <v/>
      </c>
      <c r="O201" s="60">
        <f t="shared" si="111"/>
        <v>0</v>
      </c>
      <c r="P201" s="120" t="str">
        <f t="shared" si="110"/>
        <v>Strategy 9</v>
      </c>
      <c r="R201" s="69" t="e">
        <f t="shared" si="112"/>
        <v>#DIV/0!</v>
      </c>
    </row>
    <row r="202" spans="1:18" x14ac:dyDescent="0.25">
      <c r="A202" s="64" t="str">
        <f>'Financing inputs'!A202</f>
        <v>Other</v>
      </c>
      <c r="B202" s="63"/>
      <c r="C202" s="60" t="str">
        <f>IF('Financing inputs'!C202="","",(IF('Financing inputs'!$B202="USD",'Financing inputs'!C202*Loc_USD,0)+IF('Financing inputs'!$B202="Local Currency",'Financing inputs'!C202,0)+IF('Financing inputs'!$B202="Euro",'Financing inputs'!C202*Loc_Euro,0)))</f>
        <v/>
      </c>
      <c r="D202" s="60" t="str">
        <f>IF('Financing inputs'!D202="","",(IF('Financing inputs'!$B202="USD",'Financing inputs'!D202*Loc_USD,0)+IF('Financing inputs'!$B202="Local Currency",'Financing inputs'!D202,0)+IF('Financing inputs'!$B202="Euro",'Financing inputs'!D202*Loc_Euro,0)))</f>
        <v/>
      </c>
      <c r="E202" s="60" t="str">
        <f>IF('Financing inputs'!E202="","",(IF('Financing inputs'!$B202="USD",'Financing inputs'!E202*Loc_USD,0)+IF('Financing inputs'!$B202="Local Currency",'Financing inputs'!E202,0)+IF('Financing inputs'!$B202="Euro",'Financing inputs'!E202*Loc_Euro,0)))</f>
        <v/>
      </c>
      <c r="F202" s="60" t="str">
        <f>IF('Financing inputs'!F202="","",(IF('Financing inputs'!$B202="USD",'Financing inputs'!F202*Loc_USD,0)+IF('Financing inputs'!$B202="Local Currency",'Financing inputs'!F202,0)+IF('Financing inputs'!$B202="Euro",'Financing inputs'!F202*Loc_Euro,0)))</f>
        <v/>
      </c>
      <c r="G202" s="60" t="str">
        <f>IF('Financing inputs'!G202="","",(IF('Financing inputs'!$B202="USD",'Financing inputs'!G202*Loc_USD,0)+IF('Financing inputs'!$B202="Local Currency",'Financing inputs'!G202,0)+IF('Financing inputs'!$B202="Euro",'Financing inputs'!G202*Loc_Euro,0)))</f>
        <v/>
      </c>
      <c r="H202" s="60" t="str">
        <f>IF('Financing inputs'!H202="","",(IF('Financing inputs'!$B202="USD",'Financing inputs'!H202*Loc_USD,0)+IF('Financing inputs'!$B202="Local Currency",'Financing inputs'!H202,0)+IF('Financing inputs'!$B202="Euro",'Financing inputs'!H202*Loc_Euro,0)))</f>
        <v/>
      </c>
      <c r="I202" s="60" t="str">
        <f>IF('Financing inputs'!I202="","",(IF('Financing inputs'!$B202="USD",'Financing inputs'!I202*Loc_USD,0)+IF('Financing inputs'!$B202="Local Currency",'Financing inputs'!I202,0)+IF('Financing inputs'!$B202="Euro",'Financing inputs'!I202*Loc_Euro,0)))</f>
        <v/>
      </c>
      <c r="J202" s="60" t="str">
        <f>IF('Financing inputs'!J202="","",(IF('Financing inputs'!$B202="USD",'Financing inputs'!J202*Loc_USD,0)+IF('Financing inputs'!$B202="Local Currency",'Financing inputs'!J202,0)+IF('Financing inputs'!$B202="Euro",'Financing inputs'!J202*Loc_Euro,0)))</f>
        <v/>
      </c>
      <c r="K202" s="60" t="str">
        <f>IF('Financing inputs'!K202="","",(IF('Financing inputs'!$B202="USD",'Financing inputs'!K202*Loc_USD,0)+IF('Financing inputs'!$B202="Local Currency",'Financing inputs'!K202,0)+IF('Financing inputs'!$B202="Euro",'Financing inputs'!K202*Loc_Euro,0)))</f>
        <v/>
      </c>
      <c r="L202" s="60" t="str">
        <f>IF('Financing inputs'!L202="","",(IF('Financing inputs'!$B202="USD",'Financing inputs'!L202*Loc_USD,0)+IF('Financing inputs'!$B202="Local Currency",'Financing inputs'!L202,0)+IF('Financing inputs'!$B202="Euro",'Financing inputs'!L202*Loc_Euro,0)))</f>
        <v/>
      </c>
      <c r="M202" s="60" t="str">
        <f>IF('Financing inputs'!M202="","",(IF('Financing inputs'!$B202="USD",'Financing inputs'!M202*Loc_USD,0)+IF('Financing inputs'!$B202="Local Currency",'Financing inputs'!M202,0)+IF('Financing inputs'!$B202="Euro",'Financing inputs'!M202*Loc_Euro,0)))</f>
        <v/>
      </c>
      <c r="N202" s="60" t="str">
        <f>IF('Financing inputs'!N202="","",(IF('Financing inputs'!$B202="USD",'Financing inputs'!N202*Loc_USD,0)+IF('Financing inputs'!$B202="Local Currency",'Financing inputs'!N202,0)+IF('Financing inputs'!$B202="Euro",'Financing inputs'!N202*Loc_Euro,0)))</f>
        <v/>
      </c>
      <c r="O202" s="60">
        <f t="shared" si="111"/>
        <v>0</v>
      </c>
      <c r="P202" s="120" t="str">
        <f t="shared" si="110"/>
        <v>Strategy 9</v>
      </c>
      <c r="R202" s="69" t="e">
        <f t="shared" si="112"/>
        <v>#DIV/0!</v>
      </c>
    </row>
    <row r="203" spans="1:18" x14ac:dyDescent="0.25">
      <c r="A203" s="64" t="str">
        <f>'Financing inputs'!A203</f>
        <v>Other</v>
      </c>
      <c r="B203" s="63"/>
      <c r="C203" s="60" t="str">
        <f>IF('Financing inputs'!C203="","",(IF('Financing inputs'!$B203="USD",'Financing inputs'!C203*Loc_USD,0)+IF('Financing inputs'!$B203="Local Currency",'Financing inputs'!C203,0)+IF('Financing inputs'!$B203="Euro",'Financing inputs'!C203*Loc_Euro,0)))</f>
        <v/>
      </c>
      <c r="D203" s="60" t="str">
        <f>IF('Financing inputs'!D203="","",(IF('Financing inputs'!$B203="USD",'Financing inputs'!D203*Loc_USD,0)+IF('Financing inputs'!$B203="Local Currency",'Financing inputs'!D203,0)+IF('Financing inputs'!$B203="Euro",'Financing inputs'!D203*Loc_Euro,0)))</f>
        <v/>
      </c>
      <c r="E203" s="60" t="str">
        <f>IF('Financing inputs'!E203="","",(IF('Financing inputs'!$B203="USD",'Financing inputs'!E203*Loc_USD,0)+IF('Financing inputs'!$B203="Local Currency",'Financing inputs'!E203,0)+IF('Financing inputs'!$B203="Euro",'Financing inputs'!E203*Loc_Euro,0)))</f>
        <v/>
      </c>
      <c r="F203" s="60" t="str">
        <f>IF('Financing inputs'!F203="","",(IF('Financing inputs'!$B203="USD",'Financing inputs'!F203*Loc_USD,0)+IF('Financing inputs'!$B203="Local Currency",'Financing inputs'!F203,0)+IF('Financing inputs'!$B203="Euro",'Financing inputs'!F203*Loc_Euro,0)))</f>
        <v/>
      </c>
      <c r="G203" s="60" t="str">
        <f>IF('Financing inputs'!G203="","",(IF('Financing inputs'!$B203="USD",'Financing inputs'!G203*Loc_USD,0)+IF('Financing inputs'!$B203="Local Currency",'Financing inputs'!G203,0)+IF('Financing inputs'!$B203="Euro",'Financing inputs'!G203*Loc_Euro,0)))</f>
        <v/>
      </c>
      <c r="H203" s="60" t="str">
        <f>IF('Financing inputs'!H203="","",(IF('Financing inputs'!$B203="USD",'Financing inputs'!H203*Loc_USD,0)+IF('Financing inputs'!$B203="Local Currency",'Financing inputs'!H203,0)+IF('Financing inputs'!$B203="Euro",'Financing inputs'!H203*Loc_Euro,0)))</f>
        <v/>
      </c>
      <c r="I203" s="60" t="str">
        <f>IF('Financing inputs'!I203="","",(IF('Financing inputs'!$B203="USD",'Financing inputs'!I203*Loc_USD,0)+IF('Financing inputs'!$B203="Local Currency",'Financing inputs'!I203,0)+IF('Financing inputs'!$B203="Euro",'Financing inputs'!I203*Loc_Euro,0)))</f>
        <v/>
      </c>
      <c r="J203" s="60" t="str">
        <f>IF('Financing inputs'!J203="","",(IF('Financing inputs'!$B203="USD",'Financing inputs'!J203*Loc_USD,0)+IF('Financing inputs'!$B203="Local Currency",'Financing inputs'!J203,0)+IF('Financing inputs'!$B203="Euro",'Financing inputs'!J203*Loc_Euro,0)))</f>
        <v/>
      </c>
      <c r="K203" s="60" t="str">
        <f>IF('Financing inputs'!K203="","",(IF('Financing inputs'!$B203="USD",'Financing inputs'!K203*Loc_USD,0)+IF('Financing inputs'!$B203="Local Currency",'Financing inputs'!K203,0)+IF('Financing inputs'!$B203="Euro",'Financing inputs'!K203*Loc_Euro,0)))</f>
        <v/>
      </c>
      <c r="L203" s="60" t="str">
        <f>IF('Financing inputs'!L203="","",(IF('Financing inputs'!$B203="USD",'Financing inputs'!L203*Loc_USD,0)+IF('Financing inputs'!$B203="Local Currency",'Financing inputs'!L203,0)+IF('Financing inputs'!$B203="Euro",'Financing inputs'!L203*Loc_Euro,0)))</f>
        <v/>
      </c>
      <c r="M203" s="60" t="str">
        <f>IF('Financing inputs'!M203="","",(IF('Financing inputs'!$B203="USD",'Financing inputs'!M203*Loc_USD,0)+IF('Financing inputs'!$B203="Local Currency",'Financing inputs'!M203,0)+IF('Financing inputs'!$B203="Euro",'Financing inputs'!M203*Loc_Euro,0)))</f>
        <v/>
      </c>
      <c r="N203" s="60" t="str">
        <f>IF('Financing inputs'!N203="","",(IF('Financing inputs'!$B203="USD",'Financing inputs'!N203*Loc_USD,0)+IF('Financing inputs'!$B203="Local Currency",'Financing inputs'!N203,0)+IF('Financing inputs'!$B203="Euro",'Financing inputs'!N203*Loc_Euro,0)))</f>
        <v/>
      </c>
      <c r="O203" s="60">
        <f t="shared" si="111"/>
        <v>0</v>
      </c>
      <c r="P203" s="120" t="str">
        <f t="shared" si="110"/>
        <v>Strategy 9</v>
      </c>
      <c r="R203" s="69" t="e">
        <f t="shared" si="112"/>
        <v>#DIV/0!</v>
      </c>
    </row>
    <row r="204" spans="1:18" x14ac:dyDescent="0.25">
      <c r="A204" s="64" t="str">
        <f>'Financing inputs'!A204</f>
        <v>Other</v>
      </c>
      <c r="B204" s="63"/>
      <c r="C204" s="60" t="str">
        <f>IF('Financing inputs'!C204="","",(IF('Financing inputs'!$B204="USD",'Financing inputs'!C204*Loc_USD,0)+IF('Financing inputs'!$B204="Local Currency",'Financing inputs'!C204,0)+IF('Financing inputs'!$B204="Euro",'Financing inputs'!C204*Loc_Euro,0)))</f>
        <v/>
      </c>
      <c r="D204" s="60" t="str">
        <f>IF('Financing inputs'!D204="","",(IF('Financing inputs'!$B204="USD",'Financing inputs'!D204*Loc_USD,0)+IF('Financing inputs'!$B204="Local Currency",'Financing inputs'!D204,0)+IF('Financing inputs'!$B204="Euro",'Financing inputs'!D204*Loc_Euro,0)))</f>
        <v/>
      </c>
      <c r="E204" s="60" t="str">
        <f>IF('Financing inputs'!E204="","",(IF('Financing inputs'!$B204="USD",'Financing inputs'!E204*Loc_USD,0)+IF('Financing inputs'!$B204="Local Currency",'Financing inputs'!E204,0)+IF('Financing inputs'!$B204="Euro",'Financing inputs'!E204*Loc_Euro,0)))</f>
        <v/>
      </c>
      <c r="F204" s="60" t="str">
        <f>IF('Financing inputs'!F204="","",(IF('Financing inputs'!$B204="USD",'Financing inputs'!F204*Loc_USD,0)+IF('Financing inputs'!$B204="Local Currency",'Financing inputs'!F204,0)+IF('Financing inputs'!$B204="Euro",'Financing inputs'!F204*Loc_Euro,0)))</f>
        <v/>
      </c>
      <c r="G204" s="60" t="str">
        <f>IF('Financing inputs'!G204="","",(IF('Financing inputs'!$B204="USD",'Financing inputs'!G204*Loc_USD,0)+IF('Financing inputs'!$B204="Local Currency",'Financing inputs'!G204,0)+IF('Financing inputs'!$B204="Euro",'Financing inputs'!G204*Loc_Euro,0)))</f>
        <v/>
      </c>
      <c r="H204" s="60" t="str">
        <f>IF('Financing inputs'!H204="","",(IF('Financing inputs'!$B204="USD",'Financing inputs'!H204*Loc_USD,0)+IF('Financing inputs'!$B204="Local Currency",'Financing inputs'!H204,0)+IF('Financing inputs'!$B204="Euro",'Financing inputs'!H204*Loc_Euro,0)))</f>
        <v/>
      </c>
      <c r="I204" s="60" t="str">
        <f>IF('Financing inputs'!I204="","",(IF('Financing inputs'!$B204="USD",'Financing inputs'!I204*Loc_USD,0)+IF('Financing inputs'!$B204="Local Currency",'Financing inputs'!I204,0)+IF('Financing inputs'!$B204="Euro",'Financing inputs'!I204*Loc_Euro,0)))</f>
        <v/>
      </c>
      <c r="J204" s="60" t="str">
        <f>IF('Financing inputs'!J204="","",(IF('Financing inputs'!$B204="USD",'Financing inputs'!J204*Loc_USD,0)+IF('Financing inputs'!$B204="Local Currency",'Financing inputs'!J204,0)+IF('Financing inputs'!$B204="Euro",'Financing inputs'!J204*Loc_Euro,0)))</f>
        <v/>
      </c>
      <c r="K204" s="60" t="str">
        <f>IF('Financing inputs'!K204="","",(IF('Financing inputs'!$B204="USD",'Financing inputs'!K204*Loc_USD,0)+IF('Financing inputs'!$B204="Local Currency",'Financing inputs'!K204,0)+IF('Financing inputs'!$B204="Euro",'Financing inputs'!K204*Loc_Euro,0)))</f>
        <v/>
      </c>
      <c r="L204" s="60" t="str">
        <f>IF('Financing inputs'!L204="","",(IF('Financing inputs'!$B204="USD",'Financing inputs'!L204*Loc_USD,0)+IF('Financing inputs'!$B204="Local Currency",'Financing inputs'!L204,0)+IF('Financing inputs'!$B204="Euro",'Financing inputs'!L204*Loc_Euro,0)))</f>
        <v/>
      </c>
      <c r="M204" s="60" t="str">
        <f>IF('Financing inputs'!M204="","",(IF('Financing inputs'!$B204="USD",'Financing inputs'!M204*Loc_USD,0)+IF('Financing inputs'!$B204="Local Currency",'Financing inputs'!M204,0)+IF('Financing inputs'!$B204="Euro",'Financing inputs'!M204*Loc_Euro,0)))</f>
        <v/>
      </c>
      <c r="N204" s="60" t="str">
        <f>IF('Financing inputs'!N204="","",(IF('Financing inputs'!$B204="USD",'Financing inputs'!N204*Loc_USD,0)+IF('Financing inputs'!$B204="Local Currency",'Financing inputs'!N204,0)+IF('Financing inputs'!$B204="Euro",'Financing inputs'!N204*Loc_Euro,0)))</f>
        <v/>
      </c>
      <c r="O204" s="60">
        <f t="shared" si="111"/>
        <v>0</v>
      </c>
      <c r="P204" s="120" t="str">
        <f t="shared" si="110"/>
        <v>Strategy 9</v>
      </c>
      <c r="R204" s="69" t="e">
        <f t="shared" si="112"/>
        <v>#DIV/0!</v>
      </c>
    </row>
    <row r="205" spans="1:18" x14ac:dyDescent="0.25">
      <c r="A205" s="64" t="str">
        <f>'Financing inputs'!A205</f>
        <v>Other</v>
      </c>
      <c r="B205" s="63"/>
      <c r="C205" s="60" t="str">
        <f>IF('Financing inputs'!C205="","",(IF('Financing inputs'!$B205="USD",'Financing inputs'!C205*Loc_USD,0)+IF('Financing inputs'!$B205="Local Currency",'Financing inputs'!C205,0)+IF('Financing inputs'!$B205="Euro",'Financing inputs'!C205*Loc_Euro,0)))</f>
        <v/>
      </c>
      <c r="D205" s="60" t="str">
        <f>IF('Financing inputs'!D205="","",(IF('Financing inputs'!$B205="USD",'Financing inputs'!D205*Loc_USD,0)+IF('Financing inputs'!$B205="Local Currency",'Financing inputs'!D205,0)+IF('Financing inputs'!$B205="Euro",'Financing inputs'!D205*Loc_Euro,0)))</f>
        <v/>
      </c>
      <c r="E205" s="60" t="str">
        <f>IF('Financing inputs'!E205="","",(IF('Financing inputs'!$B205="USD",'Financing inputs'!E205*Loc_USD,0)+IF('Financing inputs'!$B205="Local Currency",'Financing inputs'!E205,0)+IF('Financing inputs'!$B205="Euro",'Financing inputs'!E205*Loc_Euro,0)))</f>
        <v/>
      </c>
      <c r="F205" s="60" t="str">
        <f>IF('Financing inputs'!F205="","",(IF('Financing inputs'!$B205="USD",'Financing inputs'!F205*Loc_USD,0)+IF('Financing inputs'!$B205="Local Currency",'Financing inputs'!F205,0)+IF('Financing inputs'!$B205="Euro",'Financing inputs'!F205*Loc_Euro,0)))</f>
        <v/>
      </c>
      <c r="G205" s="60" t="str">
        <f>IF('Financing inputs'!G205="","",(IF('Financing inputs'!$B205="USD",'Financing inputs'!G205*Loc_USD,0)+IF('Financing inputs'!$B205="Local Currency",'Financing inputs'!G205,0)+IF('Financing inputs'!$B205="Euro",'Financing inputs'!G205*Loc_Euro,0)))</f>
        <v/>
      </c>
      <c r="H205" s="60" t="str">
        <f>IF('Financing inputs'!H205="","",(IF('Financing inputs'!$B205="USD",'Financing inputs'!H205*Loc_USD,0)+IF('Financing inputs'!$B205="Local Currency",'Financing inputs'!H205,0)+IF('Financing inputs'!$B205="Euro",'Financing inputs'!H205*Loc_Euro,0)))</f>
        <v/>
      </c>
      <c r="I205" s="60" t="str">
        <f>IF('Financing inputs'!I205="","",(IF('Financing inputs'!$B205="USD",'Financing inputs'!I205*Loc_USD,0)+IF('Financing inputs'!$B205="Local Currency",'Financing inputs'!I205,0)+IF('Financing inputs'!$B205="Euro",'Financing inputs'!I205*Loc_Euro,0)))</f>
        <v/>
      </c>
      <c r="J205" s="60" t="str">
        <f>IF('Financing inputs'!J205="","",(IF('Financing inputs'!$B205="USD",'Financing inputs'!J205*Loc_USD,0)+IF('Financing inputs'!$B205="Local Currency",'Financing inputs'!J205,0)+IF('Financing inputs'!$B205="Euro",'Financing inputs'!J205*Loc_Euro,0)))</f>
        <v/>
      </c>
      <c r="K205" s="60" t="str">
        <f>IF('Financing inputs'!K205="","",(IF('Financing inputs'!$B205="USD",'Financing inputs'!K205*Loc_USD,0)+IF('Financing inputs'!$B205="Local Currency",'Financing inputs'!K205,0)+IF('Financing inputs'!$B205="Euro",'Financing inputs'!K205*Loc_Euro,0)))</f>
        <v/>
      </c>
      <c r="L205" s="60" t="str">
        <f>IF('Financing inputs'!L205="","",(IF('Financing inputs'!$B205="USD",'Financing inputs'!L205*Loc_USD,0)+IF('Financing inputs'!$B205="Local Currency",'Financing inputs'!L205,0)+IF('Financing inputs'!$B205="Euro",'Financing inputs'!L205*Loc_Euro,0)))</f>
        <v/>
      </c>
      <c r="M205" s="60" t="str">
        <f>IF('Financing inputs'!M205="","",(IF('Financing inputs'!$B205="USD",'Financing inputs'!M205*Loc_USD,0)+IF('Financing inputs'!$B205="Local Currency",'Financing inputs'!M205,0)+IF('Financing inputs'!$B205="Euro",'Financing inputs'!M205*Loc_Euro,0)))</f>
        <v/>
      </c>
      <c r="N205" s="60" t="str">
        <f>IF('Financing inputs'!N205="","",(IF('Financing inputs'!$B205="USD",'Financing inputs'!N205*Loc_USD,0)+IF('Financing inputs'!$B205="Local Currency",'Financing inputs'!N205,0)+IF('Financing inputs'!$B205="Euro",'Financing inputs'!N205*Loc_Euro,0)))</f>
        <v/>
      </c>
      <c r="O205" s="60">
        <f t="shared" si="111"/>
        <v>0</v>
      </c>
      <c r="P205" s="120" t="str">
        <f t="shared" si="110"/>
        <v>Strategy 9</v>
      </c>
      <c r="R205" s="69" t="e">
        <f t="shared" si="112"/>
        <v>#DIV/0!</v>
      </c>
    </row>
    <row r="206" spans="1:18" x14ac:dyDescent="0.25">
      <c r="A206" s="64" t="str">
        <f>'Financing inputs'!A206</f>
        <v>Other</v>
      </c>
      <c r="B206" s="63"/>
      <c r="C206" s="60" t="str">
        <f>IF('Financing inputs'!C206="","",(IF('Financing inputs'!$B206="USD",'Financing inputs'!C206*Loc_USD,0)+IF('Financing inputs'!$B206="Local Currency",'Financing inputs'!C206,0)+IF('Financing inputs'!$B206="Euro",'Financing inputs'!C206*Loc_Euro,0)))</f>
        <v/>
      </c>
      <c r="D206" s="60" t="str">
        <f>IF('Financing inputs'!D206="","",(IF('Financing inputs'!$B206="USD",'Financing inputs'!D206*Loc_USD,0)+IF('Financing inputs'!$B206="Local Currency",'Financing inputs'!D206,0)+IF('Financing inputs'!$B206="Euro",'Financing inputs'!D206*Loc_Euro,0)))</f>
        <v/>
      </c>
      <c r="E206" s="60" t="str">
        <f>IF('Financing inputs'!E206="","",(IF('Financing inputs'!$B206="USD",'Financing inputs'!E206*Loc_USD,0)+IF('Financing inputs'!$B206="Local Currency",'Financing inputs'!E206,0)+IF('Financing inputs'!$B206="Euro",'Financing inputs'!E206*Loc_Euro,0)))</f>
        <v/>
      </c>
      <c r="F206" s="60" t="str">
        <f>IF('Financing inputs'!F206="","",(IF('Financing inputs'!$B206="USD",'Financing inputs'!F206*Loc_USD,0)+IF('Financing inputs'!$B206="Local Currency",'Financing inputs'!F206,0)+IF('Financing inputs'!$B206="Euro",'Financing inputs'!F206*Loc_Euro,0)))</f>
        <v/>
      </c>
      <c r="G206" s="60" t="str">
        <f>IF('Financing inputs'!G206="","",(IF('Financing inputs'!$B206="USD",'Financing inputs'!G206*Loc_USD,0)+IF('Financing inputs'!$B206="Local Currency",'Financing inputs'!G206,0)+IF('Financing inputs'!$B206="Euro",'Financing inputs'!G206*Loc_Euro,0)))</f>
        <v/>
      </c>
      <c r="H206" s="60" t="str">
        <f>IF('Financing inputs'!H206="","",(IF('Financing inputs'!$B206="USD",'Financing inputs'!H206*Loc_USD,0)+IF('Financing inputs'!$B206="Local Currency",'Financing inputs'!H206,0)+IF('Financing inputs'!$B206="Euro",'Financing inputs'!H206*Loc_Euro,0)))</f>
        <v/>
      </c>
      <c r="I206" s="60" t="str">
        <f>IF('Financing inputs'!I206="","",(IF('Financing inputs'!$B206="USD",'Financing inputs'!I206*Loc_USD,0)+IF('Financing inputs'!$B206="Local Currency",'Financing inputs'!I206,0)+IF('Financing inputs'!$B206="Euro",'Financing inputs'!I206*Loc_Euro,0)))</f>
        <v/>
      </c>
      <c r="J206" s="60" t="str">
        <f>IF('Financing inputs'!J206="","",(IF('Financing inputs'!$B206="USD",'Financing inputs'!J206*Loc_USD,0)+IF('Financing inputs'!$B206="Local Currency",'Financing inputs'!J206,0)+IF('Financing inputs'!$B206="Euro",'Financing inputs'!J206*Loc_Euro,0)))</f>
        <v/>
      </c>
      <c r="K206" s="60" t="str">
        <f>IF('Financing inputs'!K206="","",(IF('Financing inputs'!$B206="USD",'Financing inputs'!K206*Loc_USD,0)+IF('Financing inputs'!$B206="Local Currency",'Financing inputs'!K206,0)+IF('Financing inputs'!$B206="Euro",'Financing inputs'!K206*Loc_Euro,0)))</f>
        <v/>
      </c>
      <c r="L206" s="60" t="str">
        <f>IF('Financing inputs'!L206="","",(IF('Financing inputs'!$B206="USD",'Financing inputs'!L206*Loc_USD,0)+IF('Financing inputs'!$B206="Local Currency",'Financing inputs'!L206,0)+IF('Financing inputs'!$B206="Euro",'Financing inputs'!L206*Loc_Euro,0)))</f>
        <v/>
      </c>
      <c r="M206" s="60" t="str">
        <f>IF('Financing inputs'!M206="","",(IF('Financing inputs'!$B206="USD",'Financing inputs'!M206*Loc_USD,0)+IF('Financing inputs'!$B206="Local Currency",'Financing inputs'!M206,0)+IF('Financing inputs'!$B206="Euro",'Financing inputs'!M206*Loc_Euro,0)))</f>
        <v/>
      </c>
      <c r="N206" s="60" t="str">
        <f>IF('Financing inputs'!N206="","",(IF('Financing inputs'!$B206="USD",'Financing inputs'!N206*Loc_USD,0)+IF('Financing inputs'!$B206="Local Currency",'Financing inputs'!N206,0)+IF('Financing inputs'!$B206="Euro",'Financing inputs'!N206*Loc_Euro,0)))</f>
        <v/>
      </c>
      <c r="O206" s="60">
        <f t="shared" si="111"/>
        <v>0</v>
      </c>
      <c r="P206" s="120" t="str">
        <f t="shared" si="110"/>
        <v>Strategy 9</v>
      </c>
      <c r="R206" s="69" t="e">
        <f t="shared" si="112"/>
        <v>#DIV/0!</v>
      </c>
    </row>
    <row r="207" spans="1:18" x14ac:dyDescent="0.25">
      <c r="A207" s="64" t="str">
        <f>'Financing inputs'!A207</f>
        <v>Other</v>
      </c>
      <c r="B207" s="63"/>
      <c r="C207" s="60" t="str">
        <f>IF('Financing inputs'!C207="","",(IF('Financing inputs'!$B207="USD",'Financing inputs'!C207*Loc_USD,0)+IF('Financing inputs'!$B207="Local Currency",'Financing inputs'!C207,0)+IF('Financing inputs'!$B207="Euro",'Financing inputs'!C207*Loc_Euro,0)))</f>
        <v/>
      </c>
      <c r="D207" s="60" t="str">
        <f>IF('Financing inputs'!D207="","",(IF('Financing inputs'!$B207="USD",'Financing inputs'!D207*Loc_USD,0)+IF('Financing inputs'!$B207="Local Currency",'Financing inputs'!D207,0)+IF('Financing inputs'!$B207="Euro",'Financing inputs'!D207*Loc_Euro,0)))</f>
        <v/>
      </c>
      <c r="E207" s="60" t="str">
        <f>IF('Financing inputs'!E207="","",(IF('Financing inputs'!$B207="USD",'Financing inputs'!E207*Loc_USD,0)+IF('Financing inputs'!$B207="Local Currency",'Financing inputs'!E207,0)+IF('Financing inputs'!$B207="Euro",'Financing inputs'!E207*Loc_Euro,0)))</f>
        <v/>
      </c>
      <c r="F207" s="60" t="str">
        <f>IF('Financing inputs'!F207="","",(IF('Financing inputs'!$B207="USD",'Financing inputs'!F207*Loc_USD,0)+IF('Financing inputs'!$B207="Local Currency",'Financing inputs'!F207,0)+IF('Financing inputs'!$B207="Euro",'Financing inputs'!F207*Loc_Euro,0)))</f>
        <v/>
      </c>
      <c r="G207" s="60" t="str">
        <f>IF('Financing inputs'!G207="","",(IF('Financing inputs'!$B207="USD",'Financing inputs'!G207*Loc_USD,0)+IF('Financing inputs'!$B207="Local Currency",'Financing inputs'!G207,0)+IF('Financing inputs'!$B207="Euro",'Financing inputs'!G207*Loc_Euro,0)))</f>
        <v/>
      </c>
      <c r="H207" s="60" t="str">
        <f>IF('Financing inputs'!H207="","",(IF('Financing inputs'!$B207="USD",'Financing inputs'!H207*Loc_USD,0)+IF('Financing inputs'!$B207="Local Currency",'Financing inputs'!H207,0)+IF('Financing inputs'!$B207="Euro",'Financing inputs'!H207*Loc_Euro,0)))</f>
        <v/>
      </c>
      <c r="I207" s="60" t="str">
        <f>IF('Financing inputs'!I207="","",(IF('Financing inputs'!$B207="USD",'Financing inputs'!I207*Loc_USD,0)+IF('Financing inputs'!$B207="Local Currency",'Financing inputs'!I207,0)+IF('Financing inputs'!$B207="Euro",'Financing inputs'!I207*Loc_Euro,0)))</f>
        <v/>
      </c>
      <c r="J207" s="60" t="str">
        <f>IF('Financing inputs'!J207="","",(IF('Financing inputs'!$B207="USD",'Financing inputs'!J207*Loc_USD,0)+IF('Financing inputs'!$B207="Local Currency",'Financing inputs'!J207,0)+IF('Financing inputs'!$B207="Euro",'Financing inputs'!J207*Loc_Euro,0)))</f>
        <v/>
      </c>
      <c r="K207" s="60" t="str">
        <f>IF('Financing inputs'!K207="","",(IF('Financing inputs'!$B207="USD",'Financing inputs'!K207*Loc_USD,0)+IF('Financing inputs'!$B207="Local Currency",'Financing inputs'!K207,0)+IF('Financing inputs'!$B207="Euro",'Financing inputs'!K207*Loc_Euro,0)))</f>
        <v/>
      </c>
      <c r="L207" s="60" t="str">
        <f>IF('Financing inputs'!L207="","",(IF('Financing inputs'!$B207="USD",'Financing inputs'!L207*Loc_USD,0)+IF('Financing inputs'!$B207="Local Currency",'Financing inputs'!L207,0)+IF('Financing inputs'!$B207="Euro",'Financing inputs'!L207*Loc_Euro,0)))</f>
        <v/>
      </c>
      <c r="M207" s="60" t="str">
        <f>IF('Financing inputs'!M207="","",(IF('Financing inputs'!$B207="USD",'Financing inputs'!M207*Loc_USD,0)+IF('Financing inputs'!$B207="Local Currency",'Financing inputs'!M207,0)+IF('Financing inputs'!$B207="Euro",'Financing inputs'!M207*Loc_Euro,0)))</f>
        <v/>
      </c>
      <c r="N207" s="60" t="str">
        <f>IF('Financing inputs'!N207="","",(IF('Financing inputs'!$B207="USD",'Financing inputs'!N207*Loc_USD,0)+IF('Financing inputs'!$B207="Local Currency",'Financing inputs'!N207,0)+IF('Financing inputs'!$B207="Euro",'Financing inputs'!N207*Loc_Euro,0)))</f>
        <v/>
      </c>
      <c r="O207" s="60">
        <f t="shared" si="111"/>
        <v>0</v>
      </c>
      <c r="P207" s="120" t="str">
        <f t="shared" si="110"/>
        <v>Strategy 9</v>
      </c>
      <c r="R207" s="69" t="e">
        <f t="shared" si="112"/>
        <v>#DIV/0!</v>
      </c>
    </row>
    <row r="208" spans="1:18" x14ac:dyDescent="0.25">
      <c r="A208" s="64" t="str">
        <f>'Financing inputs'!A208</f>
        <v>Other</v>
      </c>
      <c r="B208" s="63"/>
      <c r="C208" s="60" t="str">
        <f>IF('Financing inputs'!C208="","",(IF('Financing inputs'!$B208="USD",'Financing inputs'!C208*Loc_USD,0)+IF('Financing inputs'!$B208="Local Currency",'Financing inputs'!C208,0)+IF('Financing inputs'!$B208="Euro",'Financing inputs'!C208*Loc_Euro,0)))</f>
        <v/>
      </c>
      <c r="D208" s="60" t="str">
        <f>IF('Financing inputs'!D208="","",(IF('Financing inputs'!$B208="USD",'Financing inputs'!D208*Loc_USD,0)+IF('Financing inputs'!$B208="Local Currency",'Financing inputs'!D208,0)+IF('Financing inputs'!$B208="Euro",'Financing inputs'!D208*Loc_Euro,0)))</f>
        <v/>
      </c>
      <c r="E208" s="60" t="str">
        <f>IF('Financing inputs'!E208="","",(IF('Financing inputs'!$B208="USD",'Financing inputs'!E208*Loc_USD,0)+IF('Financing inputs'!$B208="Local Currency",'Financing inputs'!E208,0)+IF('Financing inputs'!$B208="Euro",'Financing inputs'!E208*Loc_Euro,0)))</f>
        <v/>
      </c>
      <c r="F208" s="60" t="str">
        <f>IF('Financing inputs'!F208="","",(IF('Financing inputs'!$B208="USD",'Financing inputs'!F208*Loc_USD,0)+IF('Financing inputs'!$B208="Local Currency",'Financing inputs'!F208,0)+IF('Financing inputs'!$B208="Euro",'Financing inputs'!F208*Loc_Euro,0)))</f>
        <v/>
      </c>
      <c r="G208" s="60" t="str">
        <f>IF('Financing inputs'!G208="","",(IF('Financing inputs'!$B208="USD",'Financing inputs'!G208*Loc_USD,0)+IF('Financing inputs'!$B208="Local Currency",'Financing inputs'!G208,0)+IF('Financing inputs'!$B208="Euro",'Financing inputs'!G208*Loc_Euro,0)))</f>
        <v/>
      </c>
      <c r="H208" s="60" t="str">
        <f>IF('Financing inputs'!H208="","",(IF('Financing inputs'!$B208="USD",'Financing inputs'!H208*Loc_USD,0)+IF('Financing inputs'!$B208="Local Currency",'Financing inputs'!H208,0)+IF('Financing inputs'!$B208="Euro",'Financing inputs'!H208*Loc_Euro,0)))</f>
        <v/>
      </c>
      <c r="I208" s="60" t="str">
        <f>IF('Financing inputs'!I208="","",(IF('Financing inputs'!$B208="USD",'Financing inputs'!I208*Loc_USD,0)+IF('Financing inputs'!$B208="Local Currency",'Financing inputs'!I208,0)+IF('Financing inputs'!$B208="Euro",'Financing inputs'!I208*Loc_Euro,0)))</f>
        <v/>
      </c>
      <c r="J208" s="60" t="str">
        <f>IF('Financing inputs'!J208="","",(IF('Financing inputs'!$B208="USD",'Financing inputs'!J208*Loc_USD,0)+IF('Financing inputs'!$B208="Local Currency",'Financing inputs'!J208,0)+IF('Financing inputs'!$B208="Euro",'Financing inputs'!J208*Loc_Euro,0)))</f>
        <v/>
      </c>
      <c r="K208" s="60" t="str">
        <f>IF('Financing inputs'!K208="","",(IF('Financing inputs'!$B208="USD",'Financing inputs'!K208*Loc_USD,0)+IF('Financing inputs'!$B208="Local Currency",'Financing inputs'!K208,0)+IF('Financing inputs'!$B208="Euro",'Financing inputs'!K208*Loc_Euro,0)))</f>
        <v/>
      </c>
      <c r="L208" s="60" t="str">
        <f>IF('Financing inputs'!L208="","",(IF('Financing inputs'!$B208="USD",'Financing inputs'!L208*Loc_USD,0)+IF('Financing inputs'!$B208="Local Currency",'Financing inputs'!L208,0)+IF('Financing inputs'!$B208="Euro",'Financing inputs'!L208*Loc_Euro,0)))</f>
        <v/>
      </c>
      <c r="M208" s="60" t="str">
        <f>IF('Financing inputs'!M208="","",(IF('Financing inputs'!$B208="USD",'Financing inputs'!M208*Loc_USD,0)+IF('Financing inputs'!$B208="Local Currency",'Financing inputs'!M208,0)+IF('Financing inputs'!$B208="Euro",'Financing inputs'!M208*Loc_Euro,0)))</f>
        <v/>
      </c>
      <c r="N208" s="60" t="str">
        <f>IF('Financing inputs'!N208="","",(IF('Financing inputs'!$B208="USD",'Financing inputs'!N208*Loc_USD,0)+IF('Financing inputs'!$B208="Local Currency",'Financing inputs'!N208,0)+IF('Financing inputs'!$B208="Euro",'Financing inputs'!N208*Loc_Euro,0)))</f>
        <v/>
      </c>
      <c r="O208" s="60">
        <f t="shared" si="111"/>
        <v>0</v>
      </c>
      <c r="P208" s="120" t="str">
        <f t="shared" si="110"/>
        <v>Strategy 9</v>
      </c>
      <c r="R208" s="69" t="e">
        <f t="shared" si="112"/>
        <v>#DIV/0!</v>
      </c>
    </row>
    <row r="209" spans="1:19" x14ac:dyDescent="0.25">
      <c r="A209" s="65" t="s">
        <v>72</v>
      </c>
      <c r="B209" s="65"/>
      <c r="C209" s="66">
        <f>SUM(C190:C208)</f>
        <v>0</v>
      </c>
      <c r="D209" s="66">
        <f t="shared" ref="D209" si="113">SUM(D190:D208)</f>
        <v>0</v>
      </c>
      <c r="E209" s="66">
        <f t="shared" ref="E209" si="114">SUM(E190:E208)</f>
        <v>0</v>
      </c>
      <c r="F209" s="66">
        <f t="shared" ref="F209" si="115">SUM(F190:F208)</f>
        <v>0</v>
      </c>
      <c r="G209" s="66">
        <f t="shared" ref="G209" si="116">SUM(G190:G208)</f>
        <v>0</v>
      </c>
      <c r="H209" s="66">
        <f t="shared" ref="H209" si="117">SUM(H190:H208)</f>
        <v>0</v>
      </c>
      <c r="I209" s="66">
        <f t="shared" ref="I209" si="118">SUM(I190:I208)</f>
        <v>0</v>
      </c>
      <c r="J209" s="66">
        <f t="shared" ref="J209" si="119">SUM(J190:J208)</f>
        <v>0</v>
      </c>
      <c r="K209" s="66">
        <f t="shared" ref="K209" si="120">SUM(K190:K208)</f>
        <v>0</v>
      </c>
      <c r="L209" s="66">
        <f t="shared" ref="L209" si="121">SUM(L190:L208)</f>
        <v>0</v>
      </c>
      <c r="M209" s="66">
        <f t="shared" ref="M209" si="122">SUM(M190:M208)</f>
        <v>0</v>
      </c>
      <c r="N209" s="66">
        <f t="shared" ref="N209" si="123">SUM(N190:N208)</f>
        <v>0</v>
      </c>
      <c r="O209" s="66">
        <f t="shared" ref="O209" si="124">SUM(O190:O208)</f>
        <v>0</v>
      </c>
      <c r="P209" s="120" t="str">
        <f>$A$187</f>
        <v>Strategy 9</v>
      </c>
      <c r="R209" s="59"/>
      <c r="S209" s="61" t="e">
        <f>IF(ROUND(SUM(R189:R208),0)&lt;&gt;1,"Check","Okay")</f>
        <v>#DIV/0!</v>
      </c>
    </row>
    <row r="210" spans="1:19" x14ac:dyDescent="0.25">
      <c r="A210" s="124" t="str">
        <f>'Financing inputs'!A210</f>
        <v>Strategy 10</v>
      </c>
      <c r="B210" s="124"/>
      <c r="C210" s="124"/>
      <c r="D210" s="124"/>
      <c r="E210" s="124"/>
      <c r="F210" s="124"/>
      <c r="G210" s="124"/>
      <c r="H210" s="124"/>
      <c r="I210" s="124"/>
      <c r="J210" s="124"/>
      <c r="K210" s="124"/>
      <c r="L210" s="124"/>
      <c r="M210" s="124"/>
      <c r="N210" s="124"/>
      <c r="O210" s="124"/>
      <c r="P210" s="120"/>
      <c r="R210" s="73"/>
    </row>
    <row r="211" spans="1:19" x14ac:dyDescent="0.25">
      <c r="A211" s="39" t="str">
        <f>'Financing inputs'!A211</f>
        <v>CIP Costs</v>
      </c>
      <c r="B211" s="63"/>
      <c r="C211" s="60" t="str">
        <f>IF('Financing inputs'!C211="","",(IF('Financing inputs'!$B211="USD",'Financing inputs'!C211*Loc_USD,0)+IF('Financing inputs'!$B211="Local Currency",'Financing inputs'!C211,0)+IF('Financing inputs'!$B211="Euro",'Financing inputs'!C211*Loc_Euro,0)))</f>
        <v/>
      </c>
      <c r="D211" s="60" t="str">
        <f>IF('Financing inputs'!D211="","",(IF('Financing inputs'!$B211="USD",'Financing inputs'!D211*Loc_USD,0)+IF('Financing inputs'!$B211="Local Currency",'Financing inputs'!D211,0)+IF('Financing inputs'!$B211="Euro",'Financing inputs'!D211*Loc_Euro,0)))</f>
        <v/>
      </c>
      <c r="E211" s="60" t="str">
        <f>IF('Financing inputs'!E211="","",(IF('Financing inputs'!$B211="USD",'Financing inputs'!E211*Loc_USD,0)+IF('Financing inputs'!$B211="Local Currency",'Financing inputs'!E211,0)+IF('Financing inputs'!$B211="Euro",'Financing inputs'!E211*Loc_Euro,0)))</f>
        <v/>
      </c>
      <c r="F211" s="60" t="str">
        <f>IF('Financing inputs'!F211="","",(IF('Financing inputs'!$B211="USD",'Financing inputs'!F211*Loc_USD,0)+IF('Financing inputs'!$B211="Local Currency",'Financing inputs'!F211,0)+IF('Financing inputs'!$B211="Euro",'Financing inputs'!F211*Loc_Euro,0)))</f>
        <v/>
      </c>
      <c r="G211" s="60" t="str">
        <f>IF('Financing inputs'!G211="","",(IF('Financing inputs'!$B211="USD",'Financing inputs'!G211*Loc_USD,0)+IF('Financing inputs'!$B211="Local Currency",'Financing inputs'!G211,0)+IF('Financing inputs'!$B211="Euro",'Financing inputs'!G211*Loc_Euro,0)))</f>
        <v/>
      </c>
      <c r="H211" s="60" t="str">
        <f>IF('Financing inputs'!H211="","",(IF('Financing inputs'!$B211="USD",'Financing inputs'!H211*Loc_USD,0)+IF('Financing inputs'!$B211="Local Currency",'Financing inputs'!H211,0)+IF('Financing inputs'!$B211="Euro",'Financing inputs'!H211*Loc_Euro,0)))</f>
        <v/>
      </c>
      <c r="I211" s="60" t="str">
        <f>IF('Financing inputs'!I211="","",(IF('Financing inputs'!$B211="USD",'Financing inputs'!I211*Loc_USD,0)+IF('Financing inputs'!$B211="Local Currency",'Financing inputs'!I211,0)+IF('Financing inputs'!$B211="Euro",'Financing inputs'!I211*Loc_Euro,0)))</f>
        <v/>
      </c>
      <c r="J211" s="60" t="str">
        <f>IF('Financing inputs'!J211="","",(IF('Financing inputs'!$B211="USD",'Financing inputs'!J211*Loc_USD,0)+IF('Financing inputs'!$B211="Local Currency",'Financing inputs'!J211,0)+IF('Financing inputs'!$B211="Euro",'Financing inputs'!J211*Loc_Euro,0)))</f>
        <v/>
      </c>
      <c r="K211" s="60" t="str">
        <f>IF('Financing inputs'!K211="","",(IF('Financing inputs'!$B211="USD",'Financing inputs'!K211*Loc_USD,0)+IF('Financing inputs'!$B211="Local Currency",'Financing inputs'!K211,0)+IF('Financing inputs'!$B211="Euro",'Financing inputs'!K211*Loc_Euro,0)))</f>
        <v/>
      </c>
      <c r="L211" s="60" t="str">
        <f>IF('Financing inputs'!L211="","",(IF('Financing inputs'!$B211="USD",'Financing inputs'!L211*Loc_USD,0)+IF('Financing inputs'!$B211="Local Currency",'Financing inputs'!L211,0)+IF('Financing inputs'!$B211="Euro",'Financing inputs'!L211*Loc_Euro,0)))</f>
        <v/>
      </c>
      <c r="M211" s="60" t="str">
        <f>IF('Financing inputs'!M211="","",(IF('Financing inputs'!$B211="USD",'Financing inputs'!M211*Loc_USD,0)+IF('Financing inputs'!$B211="Local Currency",'Financing inputs'!M211,0)+IF('Financing inputs'!$B211="Euro",'Financing inputs'!M211*Loc_Euro,0)))</f>
        <v/>
      </c>
      <c r="N211" s="60" t="str">
        <f>IF('Financing inputs'!N211="","",(IF('Financing inputs'!$B211="USD",'Financing inputs'!N211*Loc_USD,0)+IF('Financing inputs'!$B211="Local Currency",'Financing inputs'!N211,0)+IF('Financing inputs'!$B211="Euro",'Financing inputs'!N211*Loc_Euro,0)))</f>
        <v/>
      </c>
      <c r="O211" s="60">
        <f>SUM(C211:N211)</f>
        <v>0</v>
      </c>
      <c r="P211" s="120" t="str">
        <f t="shared" ref="P211:P231" si="125">$A$210</f>
        <v>Strategy 10</v>
      </c>
      <c r="R211" s="68"/>
    </row>
    <row r="212" spans="1:19" x14ac:dyDescent="0.25">
      <c r="A212" s="39" t="str">
        <f>'Financing inputs'!A212</f>
        <v>National government funding allocated</v>
      </c>
      <c r="B212" s="63"/>
      <c r="C212" s="60" t="str">
        <f>IF('Financing inputs'!C212="","",(IF('Financing inputs'!$B212="USD",'Financing inputs'!C212*Loc_USD,0)+IF('Financing inputs'!$B212="Local Currency",'Financing inputs'!C212,0)+IF('Financing inputs'!$B212="Euro",'Financing inputs'!C212*Loc_Euro,0)))</f>
        <v/>
      </c>
      <c r="D212" s="60" t="str">
        <f>IF('Financing inputs'!D212="","",(IF('Financing inputs'!$B212="USD",'Financing inputs'!D212*Loc_USD,0)+IF('Financing inputs'!$B212="Local Currency",'Financing inputs'!D212,0)+IF('Financing inputs'!$B212="Euro",'Financing inputs'!D212*Loc_Euro,0)))</f>
        <v/>
      </c>
      <c r="E212" s="60" t="str">
        <f>IF('Financing inputs'!E212="","",(IF('Financing inputs'!$B212="USD",'Financing inputs'!E212*Loc_USD,0)+IF('Financing inputs'!$B212="Local Currency",'Financing inputs'!E212,0)+IF('Financing inputs'!$B212="Euro",'Financing inputs'!E212*Loc_Euro,0)))</f>
        <v/>
      </c>
      <c r="F212" s="60" t="str">
        <f>IF('Financing inputs'!F212="","",(IF('Financing inputs'!$B212="USD",'Financing inputs'!F212*Loc_USD,0)+IF('Financing inputs'!$B212="Local Currency",'Financing inputs'!F212,0)+IF('Financing inputs'!$B212="Euro",'Financing inputs'!F212*Loc_Euro,0)))</f>
        <v/>
      </c>
      <c r="G212" s="60" t="str">
        <f>IF('Financing inputs'!G212="","",(IF('Financing inputs'!$B212="USD",'Financing inputs'!G212*Loc_USD,0)+IF('Financing inputs'!$B212="Local Currency",'Financing inputs'!G212,0)+IF('Financing inputs'!$B212="Euro",'Financing inputs'!G212*Loc_Euro,0)))</f>
        <v/>
      </c>
      <c r="H212" s="60" t="str">
        <f>IF('Financing inputs'!H212="","",(IF('Financing inputs'!$B212="USD",'Financing inputs'!H212*Loc_USD,0)+IF('Financing inputs'!$B212="Local Currency",'Financing inputs'!H212,0)+IF('Financing inputs'!$B212="Euro",'Financing inputs'!H212*Loc_Euro,0)))</f>
        <v/>
      </c>
      <c r="I212" s="60" t="str">
        <f>IF('Financing inputs'!I212="","",(IF('Financing inputs'!$B212="USD",'Financing inputs'!I212*Loc_USD,0)+IF('Financing inputs'!$B212="Local Currency",'Financing inputs'!I212,0)+IF('Financing inputs'!$B212="Euro",'Financing inputs'!I212*Loc_Euro,0)))</f>
        <v/>
      </c>
      <c r="J212" s="60" t="str">
        <f>IF('Financing inputs'!J212="","",(IF('Financing inputs'!$B212="USD",'Financing inputs'!J212*Loc_USD,0)+IF('Financing inputs'!$B212="Local Currency",'Financing inputs'!J212,0)+IF('Financing inputs'!$B212="Euro",'Financing inputs'!J212*Loc_Euro,0)))</f>
        <v/>
      </c>
      <c r="K212" s="60" t="str">
        <f>IF('Financing inputs'!K212="","",(IF('Financing inputs'!$B212="USD",'Financing inputs'!K212*Loc_USD,0)+IF('Financing inputs'!$B212="Local Currency",'Financing inputs'!K212,0)+IF('Financing inputs'!$B212="Euro",'Financing inputs'!K212*Loc_Euro,0)))</f>
        <v/>
      </c>
      <c r="L212" s="60" t="str">
        <f>IF('Financing inputs'!L212="","",(IF('Financing inputs'!$B212="USD",'Financing inputs'!L212*Loc_USD,0)+IF('Financing inputs'!$B212="Local Currency",'Financing inputs'!L212,0)+IF('Financing inputs'!$B212="Euro",'Financing inputs'!L212*Loc_Euro,0)))</f>
        <v/>
      </c>
      <c r="M212" s="60" t="str">
        <f>IF('Financing inputs'!M212="","",(IF('Financing inputs'!$B212="USD",'Financing inputs'!M212*Loc_USD,0)+IF('Financing inputs'!$B212="Local Currency",'Financing inputs'!M212,0)+IF('Financing inputs'!$B212="Euro",'Financing inputs'!M212*Loc_Euro,0)))</f>
        <v/>
      </c>
      <c r="N212" s="60" t="str">
        <f>IF('Financing inputs'!N212="","",(IF('Financing inputs'!$B212="USD",'Financing inputs'!N212*Loc_USD,0)+IF('Financing inputs'!$B212="Local Currency",'Financing inputs'!N212,0)+IF('Financing inputs'!$B212="Euro",'Financing inputs'!N212*Loc_Euro,0)))</f>
        <v/>
      </c>
      <c r="O212" s="60">
        <f t="shared" ref="O212:O231" si="126">SUM(C212:N212)</f>
        <v>0</v>
      </c>
      <c r="P212" s="120" t="str">
        <f t="shared" si="125"/>
        <v>Strategy 10</v>
      </c>
      <c r="R212" s="69" t="e">
        <f>O212/SUM($O$212:$O$231)</f>
        <v>#DIV/0!</v>
      </c>
    </row>
    <row r="213" spans="1:19" x14ac:dyDescent="0.25">
      <c r="A213" s="64" t="str">
        <f>'Financing inputs'!A213</f>
        <v>USAID funding allocated</v>
      </c>
      <c r="B213" s="63"/>
      <c r="C213" s="60" t="str">
        <f>IF('Financing inputs'!C213="","",(IF('Financing inputs'!$B213="USD",'Financing inputs'!C213*Loc_USD,0)+IF('Financing inputs'!$B213="Local Currency",'Financing inputs'!C213,0)+IF('Financing inputs'!$B213="Euro",'Financing inputs'!C213*Loc_Euro,0)))</f>
        <v/>
      </c>
      <c r="D213" s="60" t="str">
        <f>IF('Financing inputs'!D213="","",(IF('Financing inputs'!$B213="USD",'Financing inputs'!D213*Loc_USD,0)+IF('Financing inputs'!$B213="Local Currency",'Financing inputs'!D213,0)+IF('Financing inputs'!$B213="Euro",'Financing inputs'!D213*Loc_Euro,0)))</f>
        <v/>
      </c>
      <c r="E213" s="60" t="str">
        <f>IF('Financing inputs'!E213="","",(IF('Financing inputs'!$B213="USD",'Financing inputs'!E213*Loc_USD,0)+IF('Financing inputs'!$B213="Local Currency",'Financing inputs'!E213,0)+IF('Financing inputs'!$B213="Euro",'Financing inputs'!E213*Loc_Euro,0)))</f>
        <v/>
      </c>
      <c r="F213" s="60" t="str">
        <f>IF('Financing inputs'!F213="","",(IF('Financing inputs'!$B213="USD",'Financing inputs'!F213*Loc_USD,0)+IF('Financing inputs'!$B213="Local Currency",'Financing inputs'!F213,0)+IF('Financing inputs'!$B213="Euro",'Financing inputs'!F213*Loc_Euro,0)))</f>
        <v/>
      </c>
      <c r="G213" s="60" t="str">
        <f>IF('Financing inputs'!G213="","",(IF('Financing inputs'!$B213="USD",'Financing inputs'!G213*Loc_USD,0)+IF('Financing inputs'!$B213="Local Currency",'Financing inputs'!G213,0)+IF('Financing inputs'!$B213="Euro",'Financing inputs'!G213*Loc_Euro,0)))</f>
        <v/>
      </c>
      <c r="H213" s="60" t="str">
        <f>IF('Financing inputs'!H213="","",(IF('Financing inputs'!$B213="USD",'Financing inputs'!H213*Loc_USD,0)+IF('Financing inputs'!$B213="Local Currency",'Financing inputs'!H213,0)+IF('Financing inputs'!$B213="Euro",'Financing inputs'!H213*Loc_Euro,0)))</f>
        <v/>
      </c>
      <c r="I213" s="60" t="str">
        <f>IF('Financing inputs'!I213="","",(IF('Financing inputs'!$B213="USD",'Financing inputs'!I213*Loc_USD,0)+IF('Financing inputs'!$B213="Local Currency",'Financing inputs'!I213,0)+IF('Financing inputs'!$B213="Euro",'Financing inputs'!I213*Loc_Euro,0)))</f>
        <v/>
      </c>
      <c r="J213" s="60" t="str">
        <f>IF('Financing inputs'!J213="","",(IF('Financing inputs'!$B213="USD",'Financing inputs'!J213*Loc_USD,0)+IF('Financing inputs'!$B213="Local Currency",'Financing inputs'!J213,0)+IF('Financing inputs'!$B213="Euro",'Financing inputs'!J213*Loc_Euro,0)))</f>
        <v/>
      </c>
      <c r="K213" s="60" t="str">
        <f>IF('Financing inputs'!K213="","",(IF('Financing inputs'!$B213="USD",'Financing inputs'!K213*Loc_USD,0)+IF('Financing inputs'!$B213="Local Currency",'Financing inputs'!K213,0)+IF('Financing inputs'!$B213="Euro",'Financing inputs'!K213*Loc_Euro,0)))</f>
        <v/>
      </c>
      <c r="L213" s="60" t="str">
        <f>IF('Financing inputs'!L213="","",(IF('Financing inputs'!$B213="USD",'Financing inputs'!L213*Loc_USD,0)+IF('Financing inputs'!$B213="Local Currency",'Financing inputs'!L213,0)+IF('Financing inputs'!$B213="Euro",'Financing inputs'!L213*Loc_Euro,0)))</f>
        <v/>
      </c>
      <c r="M213" s="60" t="str">
        <f>IF('Financing inputs'!M213="","",(IF('Financing inputs'!$B213="USD",'Financing inputs'!M213*Loc_USD,0)+IF('Financing inputs'!$B213="Local Currency",'Financing inputs'!M213,0)+IF('Financing inputs'!$B213="Euro",'Financing inputs'!M213*Loc_Euro,0)))</f>
        <v/>
      </c>
      <c r="N213" s="60" t="str">
        <f>IF('Financing inputs'!N213="","",(IF('Financing inputs'!$B213="USD",'Financing inputs'!N213*Loc_USD,0)+IF('Financing inputs'!$B213="Local Currency",'Financing inputs'!N213,0)+IF('Financing inputs'!$B213="Euro",'Financing inputs'!N213*Loc_Euro,0)))</f>
        <v/>
      </c>
      <c r="O213" s="60">
        <f t="shared" si="126"/>
        <v>0</v>
      </c>
      <c r="P213" s="120" t="str">
        <f t="shared" si="125"/>
        <v>Strategy 10</v>
      </c>
      <c r="R213" s="69" t="e">
        <f t="shared" ref="R213:R231" si="127">O213/SUM($O$212:$O$231)</f>
        <v>#DIV/0!</v>
      </c>
    </row>
    <row r="214" spans="1:19" x14ac:dyDescent="0.25">
      <c r="A214" s="64" t="str">
        <f>'Financing inputs'!A214</f>
        <v>UNFPA funding allocated</v>
      </c>
      <c r="B214" s="63"/>
      <c r="C214" s="60" t="str">
        <f>IF('Financing inputs'!C214="","",(IF('Financing inputs'!$B214="USD",'Financing inputs'!C214*Loc_USD,0)+IF('Financing inputs'!$B214="Local Currency",'Financing inputs'!C214,0)+IF('Financing inputs'!$B214="Euro",'Financing inputs'!C214*Loc_Euro,0)))</f>
        <v/>
      </c>
      <c r="D214" s="60" t="str">
        <f>IF('Financing inputs'!D214="","",(IF('Financing inputs'!$B214="USD",'Financing inputs'!D214*Loc_USD,0)+IF('Financing inputs'!$B214="Local Currency",'Financing inputs'!D214,0)+IF('Financing inputs'!$B214="Euro",'Financing inputs'!D214*Loc_Euro,0)))</f>
        <v/>
      </c>
      <c r="E214" s="60" t="str">
        <f>IF('Financing inputs'!E214="","",(IF('Financing inputs'!$B214="USD",'Financing inputs'!E214*Loc_USD,0)+IF('Financing inputs'!$B214="Local Currency",'Financing inputs'!E214,0)+IF('Financing inputs'!$B214="Euro",'Financing inputs'!E214*Loc_Euro,0)))</f>
        <v/>
      </c>
      <c r="F214" s="60" t="str">
        <f>IF('Financing inputs'!F214="","",(IF('Financing inputs'!$B214="USD",'Financing inputs'!F214*Loc_USD,0)+IF('Financing inputs'!$B214="Local Currency",'Financing inputs'!F214,0)+IF('Financing inputs'!$B214="Euro",'Financing inputs'!F214*Loc_Euro,0)))</f>
        <v/>
      </c>
      <c r="G214" s="60" t="str">
        <f>IF('Financing inputs'!G214="","",(IF('Financing inputs'!$B214="USD",'Financing inputs'!G214*Loc_USD,0)+IF('Financing inputs'!$B214="Local Currency",'Financing inputs'!G214,0)+IF('Financing inputs'!$B214="Euro",'Financing inputs'!G214*Loc_Euro,0)))</f>
        <v/>
      </c>
      <c r="H214" s="60" t="str">
        <f>IF('Financing inputs'!H214="","",(IF('Financing inputs'!$B214="USD",'Financing inputs'!H214*Loc_USD,0)+IF('Financing inputs'!$B214="Local Currency",'Financing inputs'!H214,0)+IF('Financing inputs'!$B214="Euro",'Financing inputs'!H214*Loc_Euro,0)))</f>
        <v/>
      </c>
      <c r="I214" s="60" t="str">
        <f>IF('Financing inputs'!I214="","",(IF('Financing inputs'!$B214="USD",'Financing inputs'!I214*Loc_USD,0)+IF('Financing inputs'!$B214="Local Currency",'Financing inputs'!I214,0)+IF('Financing inputs'!$B214="Euro",'Financing inputs'!I214*Loc_Euro,0)))</f>
        <v/>
      </c>
      <c r="J214" s="60" t="str">
        <f>IF('Financing inputs'!J214="","",(IF('Financing inputs'!$B214="USD",'Financing inputs'!J214*Loc_USD,0)+IF('Financing inputs'!$B214="Local Currency",'Financing inputs'!J214,0)+IF('Financing inputs'!$B214="Euro",'Financing inputs'!J214*Loc_Euro,0)))</f>
        <v/>
      </c>
      <c r="K214" s="60" t="str">
        <f>IF('Financing inputs'!K214="","",(IF('Financing inputs'!$B214="USD",'Financing inputs'!K214*Loc_USD,0)+IF('Financing inputs'!$B214="Local Currency",'Financing inputs'!K214,0)+IF('Financing inputs'!$B214="Euro",'Financing inputs'!K214*Loc_Euro,0)))</f>
        <v/>
      </c>
      <c r="L214" s="60" t="str">
        <f>IF('Financing inputs'!L214="","",(IF('Financing inputs'!$B214="USD",'Financing inputs'!L214*Loc_USD,0)+IF('Financing inputs'!$B214="Local Currency",'Financing inputs'!L214,0)+IF('Financing inputs'!$B214="Euro",'Financing inputs'!L214*Loc_Euro,0)))</f>
        <v/>
      </c>
      <c r="M214" s="60" t="str">
        <f>IF('Financing inputs'!M214="","",(IF('Financing inputs'!$B214="USD",'Financing inputs'!M214*Loc_USD,0)+IF('Financing inputs'!$B214="Local Currency",'Financing inputs'!M214,0)+IF('Financing inputs'!$B214="Euro",'Financing inputs'!M214*Loc_Euro,0)))</f>
        <v/>
      </c>
      <c r="N214" s="60" t="str">
        <f>IF('Financing inputs'!N214="","",(IF('Financing inputs'!$B214="USD",'Financing inputs'!N214*Loc_USD,0)+IF('Financing inputs'!$B214="Local Currency",'Financing inputs'!N214,0)+IF('Financing inputs'!$B214="Euro",'Financing inputs'!N214*Loc_Euro,0)))</f>
        <v/>
      </c>
      <c r="O214" s="60">
        <f t="shared" si="126"/>
        <v>0</v>
      </c>
      <c r="P214" s="120" t="str">
        <f t="shared" si="125"/>
        <v>Strategy 10</v>
      </c>
      <c r="R214" s="69" t="e">
        <f t="shared" si="127"/>
        <v>#DIV/0!</v>
      </c>
    </row>
    <row r="215" spans="1:19" x14ac:dyDescent="0.25">
      <c r="A215" s="64" t="str">
        <f>'Financing inputs'!A215</f>
        <v>KfW funding allocated</v>
      </c>
      <c r="B215" s="63"/>
      <c r="C215" s="60" t="str">
        <f>IF('Financing inputs'!C215="","",(IF('Financing inputs'!$B215="USD",'Financing inputs'!C215*Loc_USD,0)+IF('Financing inputs'!$B215="Local Currency",'Financing inputs'!C215,0)+IF('Financing inputs'!$B215="Euro",'Financing inputs'!C215*Loc_Euro,0)))</f>
        <v/>
      </c>
      <c r="D215" s="60" t="str">
        <f>IF('Financing inputs'!D215="","",(IF('Financing inputs'!$B215="USD",'Financing inputs'!D215*Loc_USD,0)+IF('Financing inputs'!$B215="Local Currency",'Financing inputs'!D215,0)+IF('Financing inputs'!$B215="Euro",'Financing inputs'!D215*Loc_Euro,0)))</f>
        <v/>
      </c>
      <c r="E215" s="60" t="str">
        <f>IF('Financing inputs'!E215="","",(IF('Financing inputs'!$B215="USD",'Financing inputs'!E215*Loc_USD,0)+IF('Financing inputs'!$B215="Local Currency",'Financing inputs'!E215,0)+IF('Financing inputs'!$B215="Euro",'Financing inputs'!E215*Loc_Euro,0)))</f>
        <v/>
      </c>
      <c r="F215" s="60" t="str">
        <f>IF('Financing inputs'!F215="","",(IF('Financing inputs'!$B215="USD",'Financing inputs'!F215*Loc_USD,0)+IF('Financing inputs'!$B215="Local Currency",'Financing inputs'!F215,0)+IF('Financing inputs'!$B215="Euro",'Financing inputs'!F215*Loc_Euro,0)))</f>
        <v/>
      </c>
      <c r="G215" s="60" t="str">
        <f>IF('Financing inputs'!G215="","",(IF('Financing inputs'!$B215="USD",'Financing inputs'!G215*Loc_USD,0)+IF('Financing inputs'!$B215="Local Currency",'Financing inputs'!G215,0)+IF('Financing inputs'!$B215="Euro",'Financing inputs'!G215*Loc_Euro,0)))</f>
        <v/>
      </c>
      <c r="H215" s="60" t="str">
        <f>IF('Financing inputs'!H215="","",(IF('Financing inputs'!$B215="USD",'Financing inputs'!H215*Loc_USD,0)+IF('Financing inputs'!$B215="Local Currency",'Financing inputs'!H215,0)+IF('Financing inputs'!$B215="Euro",'Financing inputs'!H215*Loc_Euro,0)))</f>
        <v/>
      </c>
      <c r="I215" s="60" t="str">
        <f>IF('Financing inputs'!I215="","",(IF('Financing inputs'!$B215="USD",'Financing inputs'!I215*Loc_USD,0)+IF('Financing inputs'!$B215="Local Currency",'Financing inputs'!I215,0)+IF('Financing inputs'!$B215="Euro",'Financing inputs'!I215*Loc_Euro,0)))</f>
        <v/>
      </c>
      <c r="J215" s="60" t="str">
        <f>IF('Financing inputs'!J215="","",(IF('Financing inputs'!$B215="USD",'Financing inputs'!J215*Loc_USD,0)+IF('Financing inputs'!$B215="Local Currency",'Financing inputs'!J215,0)+IF('Financing inputs'!$B215="Euro",'Financing inputs'!J215*Loc_Euro,0)))</f>
        <v/>
      </c>
      <c r="K215" s="60" t="str">
        <f>IF('Financing inputs'!K215="","",(IF('Financing inputs'!$B215="USD",'Financing inputs'!K215*Loc_USD,0)+IF('Financing inputs'!$B215="Local Currency",'Financing inputs'!K215,0)+IF('Financing inputs'!$B215="Euro",'Financing inputs'!K215*Loc_Euro,0)))</f>
        <v/>
      </c>
      <c r="L215" s="60" t="str">
        <f>IF('Financing inputs'!L215="","",(IF('Financing inputs'!$B215="USD",'Financing inputs'!L215*Loc_USD,0)+IF('Financing inputs'!$B215="Local Currency",'Financing inputs'!L215,0)+IF('Financing inputs'!$B215="Euro",'Financing inputs'!L215*Loc_Euro,0)))</f>
        <v/>
      </c>
      <c r="M215" s="60" t="str">
        <f>IF('Financing inputs'!M215="","",(IF('Financing inputs'!$B215="USD",'Financing inputs'!M215*Loc_USD,0)+IF('Financing inputs'!$B215="Local Currency",'Financing inputs'!M215,0)+IF('Financing inputs'!$B215="Euro",'Financing inputs'!M215*Loc_Euro,0)))</f>
        <v/>
      </c>
      <c r="N215" s="60" t="str">
        <f>IF('Financing inputs'!N215="","",(IF('Financing inputs'!$B215="USD",'Financing inputs'!N215*Loc_USD,0)+IF('Financing inputs'!$B215="Local Currency",'Financing inputs'!N215,0)+IF('Financing inputs'!$B215="Euro",'Financing inputs'!N215*Loc_Euro,0)))</f>
        <v/>
      </c>
      <c r="O215" s="60">
        <f t="shared" si="126"/>
        <v>0</v>
      </c>
      <c r="P215" s="120" t="str">
        <f t="shared" si="125"/>
        <v>Strategy 10</v>
      </c>
      <c r="R215" s="69" t="e">
        <f t="shared" si="127"/>
        <v>#DIV/0!</v>
      </c>
    </row>
    <row r="216" spans="1:19" x14ac:dyDescent="0.25">
      <c r="A216" s="64" t="str">
        <f>'Financing inputs'!A216</f>
        <v>DfID funding allocated</v>
      </c>
      <c r="B216" s="63"/>
      <c r="C216" s="60" t="str">
        <f>IF('Financing inputs'!C216="","",(IF('Financing inputs'!$B216="USD",'Financing inputs'!C216*Loc_USD,0)+IF('Financing inputs'!$B216="Local Currency",'Financing inputs'!C216,0)+IF('Financing inputs'!$B216="Euro",'Financing inputs'!C216*Loc_Euro,0)))</f>
        <v/>
      </c>
      <c r="D216" s="60" t="str">
        <f>IF('Financing inputs'!D216="","",(IF('Financing inputs'!$B216="USD",'Financing inputs'!D216*Loc_USD,0)+IF('Financing inputs'!$B216="Local Currency",'Financing inputs'!D216,0)+IF('Financing inputs'!$B216="Euro",'Financing inputs'!D216*Loc_Euro,0)))</f>
        <v/>
      </c>
      <c r="E216" s="60" t="str">
        <f>IF('Financing inputs'!E216="","",(IF('Financing inputs'!$B216="USD",'Financing inputs'!E216*Loc_USD,0)+IF('Financing inputs'!$B216="Local Currency",'Financing inputs'!E216,0)+IF('Financing inputs'!$B216="Euro",'Financing inputs'!E216*Loc_Euro,0)))</f>
        <v/>
      </c>
      <c r="F216" s="60" t="str">
        <f>IF('Financing inputs'!F216="","",(IF('Financing inputs'!$B216="USD",'Financing inputs'!F216*Loc_USD,0)+IF('Financing inputs'!$B216="Local Currency",'Financing inputs'!F216,0)+IF('Financing inputs'!$B216="Euro",'Financing inputs'!F216*Loc_Euro,0)))</f>
        <v/>
      </c>
      <c r="G216" s="60" t="str">
        <f>IF('Financing inputs'!G216="","",(IF('Financing inputs'!$B216="USD",'Financing inputs'!G216*Loc_USD,0)+IF('Financing inputs'!$B216="Local Currency",'Financing inputs'!G216,0)+IF('Financing inputs'!$B216="Euro",'Financing inputs'!G216*Loc_Euro,0)))</f>
        <v/>
      </c>
      <c r="H216" s="60" t="str">
        <f>IF('Financing inputs'!H216="","",(IF('Financing inputs'!$B216="USD",'Financing inputs'!H216*Loc_USD,0)+IF('Financing inputs'!$B216="Local Currency",'Financing inputs'!H216,0)+IF('Financing inputs'!$B216="Euro",'Financing inputs'!H216*Loc_Euro,0)))</f>
        <v/>
      </c>
      <c r="I216" s="60" t="str">
        <f>IF('Financing inputs'!I216="","",(IF('Financing inputs'!$B216="USD",'Financing inputs'!I216*Loc_USD,0)+IF('Financing inputs'!$B216="Local Currency",'Financing inputs'!I216,0)+IF('Financing inputs'!$B216="Euro",'Financing inputs'!I216*Loc_Euro,0)))</f>
        <v/>
      </c>
      <c r="J216" s="60" t="str">
        <f>IF('Financing inputs'!J216="","",(IF('Financing inputs'!$B216="USD",'Financing inputs'!J216*Loc_USD,0)+IF('Financing inputs'!$B216="Local Currency",'Financing inputs'!J216,0)+IF('Financing inputs'!$B216="Euro",'Financing inputs'!J216*Loc_Euro,0)))</f>
        <v/>
      </c>
      <c r="K216" s="60" t="str">
        <f>IF('Financing inputs'!K216="","",(IF('Financing inputs'!$B216="USD",'Financing inputs'!K216*Loc_USD,0)+IF('Financing inputs'!$B216="Local Currency",'Financing inputs'!K216,0)+IF('Financing inputs'!$B216="Euro",'Financing inputs'!K216*Loc_Euro,0)))</f>
        <v/>
      </c>
      <c r="L216" s="60" t="str">
        <f>IF('Financing inputs'!L216="","",(IF('Financing inputs'!$B216="USD",'Financing inputs'!L216*Loc_USD,0)+IF('Financing inputs'!$B216="Local Currency",'Financing inputs'!L216,0)+IF('Financing inputs'!$B216="Euro",'Financing inputs'!L216*Loc_Euro,0)))</f>
        <v/>
      </c>
      <c r="M216" s="60" t="str">
        <f>IF('Financing inputs'!M216="","",(IF('Financing inputs'!$B216="USD",'Financing inputs'!M216*Loc_USD,0)+IF('Financing inputs'!$B216="Local Currency",'Financing inputs'!M216,0)+IF('Financing inputs'!$B216="Euro",'Financing inputs'!M216*Loc_Euro,0)))</f>
        <v/>
      </c>
      <c r="N216" s="60" t="str">
        <f>IF('Financing inputs'!N216="","",(IF('Financing inputs'!$B216="USD",'Financing inputs'!N216*Loc_USD,0)+IF('Financing inputs'!$B216="Local Currency",'Financing inputs'!N216,0)+IF('Financing inputs'!$B216="Euro",'Financing inputs'!N216*Loc_Euro,0)))</f>
        <v/>
      </c>
      <c r="O216" s="60">
        <f t="shared" si="126"/>
        <v>0</v>
      </c>
      <c r="P216" s="120" t="str">
        <f t="shared" si="125"/>
        <v>Strategy 10</v>
      </c>
      <c r="R216" s="69" t="e">
        <f t="shared" si="127"/>
        <v>#DIV/0!</v>
      </c>
    </row>
    <row r="217" spans="1:19" x14ac:dyDescent="0.25">
      <c r="A217" s="64" t="str">
        <f>'Financing inputs'!A217</f>
        <v>EU funding allocated</v>
      </c>
      <c r="B217" s="63"/>
      <c r="C217" s="60" t="str">
        <f>IF('Financing inputs'!C217="","",(IF('Financing inputs'!$B217="USD",'Financing inputs'!C217*Loc_USD,0)+IF('Financing inputs'!$B217="Local Currency",'Financing inputs'!C217,0)+IF('Financing inputs'!$B217="Euro",'Financing inputs'!C217*Loc_Euro,0)))</f>
        <v/>
      </c>
      <c r="D217" s="60" t="str">
        <f>IF('Financing inputs'!D217="","",(IF('Financing inputs'!$B217="USD",'Financing inputs'!D217*Loc_USD,0)+IF('Financing inputs'!$B217="Local Currency",'Financing inputs'!D217,0)+IF('Financing inputs'!$B217="Euro",'Financing inputs'!D217*Loc_Euro,0)))</f>
        <v/>
      </c>
      <c r="E217" s="60" t="str">
        <f>IF('Financing inputs'!E217="","",(IF('Financing inputs'!$B217="USD",'Financing inputs'!E217*Loc_USD,0)+IF('Financing inputs'!$B217="Local Currency",'Financing inputs'!E217,0)+IF('Financing inputs'!$B217="Euro",'Financing inputs'!E217*Loc_Euro,0)))</f>
        <v/>
      </c>
      <c r="F217" s="60" t="str">
        <f>IF('Financing inputs'!F217="","",(IF('Financing inputs'!$B217="USD",'Financing inputs'!F217*Loc_USD,0)+IF('Financing inputs'!$B217="Local Currency",'Financing inputs'!F217,0)+IF('Financing inputs'!$B217="Euro",'Financing inputs'!F217*Loc_Euro,0)))</f>
        <v/>
      </c>
      <c r="G217" s="60" t="str">
        <f>IF('Financing inputs'!G217="","",(IF('Financing inputs'!$B217="USD",'Financing inputs'!G217*Loc_USD,0)+IF('Financing inputs'!$B217="Local Currency",'Financing inputs'!G217,0)+IF('Financing inputs'!$B217="Euro",'Financing inputs'!G217*Loc_Euro,0)))</f>
        <v/>
      </c>
      <c r="H217" s="60" t="str">
        <f>IF('Financing inputs'!H217="","",(IF('Financing inputs'!$B217="USD",'Financing inputs'!H217*Loc_USD,0)+IF('Financing inputs'!$B217="Local Currency",'Financing inputs'!H217,0)+IF('Financing inputs'!$B217="Euro",'Financing inputs'!H217*Loc_Euro,0)))</f>
        <v/>
      </c>
      <c r="I217" s="60" t="str">
        <f>IF('Financing inputs'!I217="","",(IF('Financing inputs'!$B217="USD",'Financing inputs'!I217*Loc_USD,0)+IF('Financing inputs'!$B217="Local Currency",'Financing inputs'!I217,0)+IF('Financing inputs'!$B217="Euro",'Financing inputs'!I217*Loc_Euro,0)))</f>
        <v/>
      </c>
      <c r="J217" s="60" t="str">
        <f>IF('Financing inputs'!J217="","",(IF('Financing inputs'!$B217="USD",'Financing inputs'!J217*Loc_USD,0)+IF('Financing inputs'!$B217="Local Currency",'Financing inputs'!J217,0)+IF('Financing inputs'!$B217="Euro",'Financing inputs'!J217*Loc_Euro,0)))</f>
        <v/>
      </c>
      <c r="K217" s="60" t="str">
        <f>IF('Financing inputs'!K217="","",(IF('Financing inputs'!$B217="USD",'Financing inputs'!K217*Loc_USD,0)+IF('Financing inputs'!$B217="Local Currency",'Financing inputs'!K217,0)+IF('Financing inputs'!$B217="Euro",'Financing inputs'!K217*Loc_Euro,0)))</f>
        <v/>
      </c>
      <c r="L217" s="60" t="str">
        <f>IF('Financing inputs'!L217="","",(IF('Financing inputs'!$B217="USD",'Financing inputs'!L217*Loc_USD,0)+IF('Financing inputs'!$B217="Local Currency",'Financing inputs'!L217,0)+IF('Financing inputs'!$B217="Euro",'Financing inputs'!L217*Loc_Euro,0)))</f>
        <v/>
      </c>
      <c r="M217" s="60" t="str">
        <f>IF('Financing inputs'!M217="","",(IF('Financing inputs'!$B217="USD",'Financing inputs'!M217*Loc_USD,0)+IF('Financing inputs'!$B217="Local Currency",'Financing inputs'!M217,0)+IF('Financing inputs'!$B217="Euro",'Financing inputs'!M217*Loc_Euro,0)))</f>
        <v/>
      </c>
      <c r="N217" s="60" t="str">
        <f>IF('Financing inputs'!N217="","",(IF('Financing inputs'!$B217="USD",'Financing inputs'!N217*Loc_USD,0)+IF('Financing inputs'!$B217="Local Currency",'Financing inputs'!N217,0)+IF('Financing inputs'!$B217="Euro",'Financing inputs'!N217*Loc_Euro,0)))</f>
        <v/>
      </c>
      <c r="O217" s="60">
        <f t="shared" si="126"/>
        <v>0</v>
      </c>
      <c r="P217" s="120" t="str">
        <f t="shared" si="125"/>
        <v>Strategy 10</v>
      </c>
      <c r="R217" s="69" t="e">
        <f t="shared" si="127"/>
        <v>#DIV/0!</v>
      </c>
    </row>
    <row r="218" spans="1:19" x14ac:dyDescent="0.25">
      <c r="A218" s="64" t="str">
        <f>'Financing inputs'!A218</f>
        <v>CIDA funding allocated</v>
      </c>
      <c r="B218" s="63"/>
      <c r="C218" s="60" t="str">
        <f>IF('Financing inputs'!C218="","",(IF('Financing inputs'!$B218="USD",'Financing inputs'!C218*Loc_USD,0)+IF('Financing inputs'!$B218="Local Currency",'Financing inputs'!C218,0)+IF('Financing inputs'!$B218="Euro",'Financing inputs'!C218*Loc_Euro,0)))</f>
        <v/>
      </c>
      <c r="D218" s="60" t="str">
        <f>IF('Financing inputs'!D218="","",(IF('Financing inputs'!$B218="USD",'Financing inputs'!D218*Loc_USD,0)+IF('Financing inputs'!$B218="Local Currency",'Financing inputs'!D218,0)+IF('Financing inputs'!$B218="Euro",'Financing inputs'!D218*Loc_Euro,0)))</f>
        <v/>
      </c>
      <c r="E218" s="60" t="str">
        <f>IF('Financing inputs'!E218="","",(IF('Financing inputs'!$B218="USD",'Financing inputs'!E218*Loc_USD,0)+IF('Financing inputs'!$B218="Local Currency",'Financing inputs'!E218,0)+IF('Financing inputs'!$B218="Euro",'Financing inputs'!E218*Loc_Euro,0)))</f>
        <v/>
      </c>
      <c r="F218" s="60" t="str">
        <f>IF('Financing inputs'!F218="","",(IF('Financing inputs'!$B218="USD",'Financing inputs'!F218*Loc_USD,0)+IF('Financing inputs'!$B218="Local Currency",'Financing inputs'!F218,0)+IF('Financing inputs'!$B218="Euro",'Financing inputs'!F218*Loc_Euro,0)))</f>
        <v/>
      </c>
      <c r="G218" s="60" t="str">
        <f>IF('Financing inputs'!G218="","",(IF('Financing inputs'!$B218="USD",'Financing inputs'!G218*Loc_USD,0)+IF('Financing inputs'!$B218="Local Currency",'Financing inputs'!G218,0)+IF('Financing inputs'!$B218="Euro",'Financing inputs'!G218*Loc_Euro,0)))</f>
        <v/>
      </c>
      <c r="H218" s="60" t="str">
        <f>IF('Financing inputs'!H218="","",(IF('Financing inputs'!$B218="USD",'Financing inputs'!H218*Loc_USD,0)+IF('Financing inputs'!$B218="Local Currency",'Financing inputs'!H218,0)+IF('Financing inputs'!$B218="Euro",'Financing inputs'!H218*Loc_Euro,0)))</f>
        <v/>
      </c>
      <c r="I218" s="60" t="str">
        <f>IF('Financing inputs'!I218="","",(IF('Financing inputs'!$B218="USD",'Financing inputs'!I218*Loc_USD,0)+IF('Financing inputs'!$B218="Local Currency",'Financing inputs'!I218,0)+IF('Financing inputs'!$B218="Euro",'Financing inputs'!I218*Loc_Euro,0)))</f>
        <v/>
      </c>
      <c r="J218" s="60" t="str">
        <f>IF('Financing inputs'!J218="","",(IF('Financing inputs'!$B218="USD",'Financing inputs'!J218*Loc_USD,0)+IF('Financing inputs'!$B218="Local Currency",'Financing inputs'!J218,0)+IF('Financing inputs'!$B218="Euro",'Financing inputs'!J218*Loc_Euro,0)))</f>
        <v/>
      </c>
      <c r="K218" s="60" t="str">
        <f>IF('Financing inputs'!K218="","",(IF('Financing inputs'!$B218="USD",'Financing inputs'!K218*Loc_USD,0)+IF('Financing inputs'!$B218="Local Currency",'Financing inputs'!K218,0)+IF('Financing inputs'!$B218="Euro",'Financing inputs'!K218*Loc_Euro,0)))</f>
        <v/>
      </c>
      <c r="L218" s="60" t="str">
        <f>IF('Financing inputs'!L218="","",(IF('Financing inputs'!$B218="USD",'Financing inputs'!L218*Loc_USD,0)+IF('Financing inputs'!$B218="Local Currency",'Financing inputs'!L218,0)+IF('Financing inputs'!$B218="Euro",'Financing inputs'!L218*Loc_Euro,0)))</f>
        <v/>
      </c>
      <c r="M218" s="60" t="str">
        <f>IF('Financing inputs'!M218="","",(IF('Financing inputs'!$B218="USD",'Financing inputs'!M218*Loc_USD,0)+IF('Financing inputs'!$B218="Local Currency",'Financing inputs'!M218,0)+IF('Financing inputs'!$B218="Euro",'Financing inputs'!M218*Loc_Euro,0)))</f>
        <v/>
      </c>
      <c r="N218" s="60" t="str">
        <f>IF('Financing inputs'!N218="","",(IF('Financing inputs'!$B218="USD",'Financing inputs'!N218*Loc_USD,0)+IF('Financing inputs'!$B218="Local Currency",'Financing inputs'!N218,0)+IF('Financing inputs'!$B218="Euro",'Financing inputs'!N218*Loc_Euro,0)))</f>
        <v/>
      </c>
      <c r="O218" s="60">
        <f t="shared" si="126"/>
        <v>0</v>
      </c>
      <c r="P218" s="120" t="str">
        <f t="shared" si="125"/>
        <v>Strategy 10</v>
      </c>
      <c r="R218" s="69" t="e">
        <f t="shared" si="127"/>
        <v>#DIV/0!</v>
      </c>
    </row>
    <row r="219" spans="1:19" x14ac:dyDescent="0.25">
      <c r="A219" s="64" t="str">
        <f>'Financing inputs'!A219</f>
        <v>PSI funding allocated</v>
      </c>
      <c r="B219" s="63"/>
      <c r="C219" s="60" t="str">
        <f>IF('Financing inputs'!C219="","",(IF('Financing inputs'!$B219="USD",'Financing inputs'!C219*Loc_USD,0)+IF('Financing inputs'!$B219="Local Currency",'Financing inputs'!C219,0)+IF('Financing inputs'!$B219="Euro",'Financing inputs'!C219*Loc_Euro,0)))</f>
        <v/>
      </c>
      <c r="D219" s="60" t="str">
        <f>IF('Financing inputs'!D219="","",(IF('Financing inputs'!$B219="USD",'Financing inputs'!D219*Loc_USD,0)+IF('Financing inputs'!$B219="Local Currency",'Financing inputs'!D219,0)+IF('Financing inputs'!$B219="Euro",'Financing inputs'!D219*Loc_Euro,0)))</f>
        <v/>
      </c>
      <c r="E219" s="60" t="str">
        <f>IF('Financing inputs'!E219="","",(IF('Financing inputs'!$B219="USD",'Financing inputs'!E219*Loc_USD,0)+IF('Financing inputs'!$B219="Local Currency",'Financing inputs'!E219,0)+IF('Financing inputs'!$B219="Euro",'Financing inputs'!E219*Loc_Euro,0)))</f>
        <v/>
      </c>
      <c r="F219" s="60" t="str">
        <f>IF('Financing inputs'!F219="","",(IF('Financing inputs'!$B219="USD",'Financing inputs'!F219*Loc_USD,0)+IF('Financing inputs'!$B219="Local Currency",'Financing inputs'!F219,0)+IF('Financing inputs'!$B219="Euro",'Financing inputs'!F219*Loc_Euro,0)))</f>
        <v/>
      </c>
      <c r="G219" s="60" t="str">
        <f>IF('Financing inputs'!G219="","",(IF('Financing inputs'!$B219="USD",'Financing inputs'!G219*Loc_USD,0)+IF('Financing inputs'!$B219="Local Currency",'Financing inputs'!G219,0)+IF('Financing inputs'!$B219="Euro",'Financing inputs'!G219*Loc_Euro,0)))</f>
        <v/>
      </c>
      <c r="H219" s="60" t="str">
        <f>IF('Financing inputs'!H219="","",(IF('Financing inputs'!$B219="USD",'Financing inputs'!H219*Loc_USD,0)+IF('Financing inputs'!$B219="Local Currency",'Financing inputs'!H219,0)+IF('Financing inputs'!$B219="Euro",'Financing inputs'!H219*Loc_Euro,0)))</f>
        <v/>
      </c>
      <c r="I219" s="60" t="str">
        <f>IF('Financing inputs'!I219="","",(IF('Financing inputs'!$B219="USD",'Financing inputs'!I219*Loc_USD,0)+IF('Financing inputs'!$B219="Local Currency",'Financing inputs'!I219,0)+IF('Financing inputs'!$B219="Euro",'Financing inputs'!I219*Loc_Euro,0)))</f>
        <v/>
      </c>
      <c r="J219" s="60" t="str">
        <f>IF('Financing inputs'!J219="","",(IF('Financing inputs'!$B219="USD",'Financing inputs'!J219*Loc_USD,0)+IF('Financing inputs'!$B219="Local Currency",'Financing inputs'!J219,0)+IF('Financing inputs'!$B219="Euro",'Financing inputs'!J219*Loc_Euro,0)))</f>
        <v/>
      </c>
      <c r="K219" s="60" t="str">
        <f>IF('Financing inputs'!K219="","",(IF('Financing inputs'!$B219="USD",'Financing inputs'!K219*Loc_USD,0)+IF('Financing inputs'!$B219="Local Currency",'Financing inputs'!K219,0)+IF('Financing inputs'!$B219="Euro",'Financing inputs'!K219*Loc_Euro,0)))</f>
        <v/>
      </c>
      <c r="L219" s="60" t="str">
        <f>IF('Financing inputs'!L219="","",(IF('Financing inputs'!$B219="USD",'Financing inputs'!L219*Loc_USD,0)+IF('Financing inputs'!$B219="Local Currency",'Financing inputs'!L219,0)+IF('Financing inputs'!$B219="Euro",'Financing inputs'!L219*Loc_Euro,0)))</f>
        <v/>
      </c>
      <c r="M219" s="60" t="str">
        <f>IF('Financing inputs'!M219="","",(IF('Financing inputs'!$B219="USD",'Financing inputs'!M219*Loc_USD,0)+IF('Financing inputs'!$B219="Local Currency",'Financing inputs'!M219,0)+IF('Financing inputs'!$B219="Euro",'Financing inputs'!M219*Loc_Euro,0)))</f>
        <v/>
      </c>
      <c r="N219" s="60" t="str">
        <f>IF('Financing inputs'!N219="","",(IF('Financing inputs'!$B219="USD",'Financing inputs'!N219*Loc_USD,0)+IF('Financing inputs'!$B219="Local Currency",'Financing inputs'!N219,0)+IF('Financing inputs'!$B219="Euro",'Financing inputs'!N219*Loc_Euro,0)))</f>
        <v/>
      </c>
      <c r="O219" s="60">
        <f t="shared" si="126"/>
        <v>0</v>
      </c>
      <c r="P219" s="120" t="str">
        <f t="shared" si="125"/>
        <v>Strategy 10</v>
      </c>
      <c r="R219" s="69" t="e">
        <f t="shared" si="127"/>
        <v>#DIV/0!</v>
      </c>
    </row>
    <row r="220" spans="1:19" x14ac:dyDescent="0.25">
      <c r="A220" s="64" t="str">
        <f>'Financing inputs'!A220</f>
        <v>DKT funding allocated</v>
      </c>
      <c r="B220" s="63"/>
      <c r="C220" s="60" t="str">
        <f>IF('Financing inputs'!C220="","",(IF('Financing inputs'!$B220="USD",'Financing inputs'!C220*Loc_USD,0)+IF('Financing inputs'!$B220="Local Currency",'Financing inputs'!C220,0)+IF('Financing inputs'!$B220="Euro",'Financing inputs'!C220*Loc_Euro,0)))</f>
        <v/>
      </c>
      <c r="D220" s="60" t="str">
        <f>IF('Financing inputs'!D220="","",(IF('Financing inputs'!$B220="USD",'Financing inputs'!D220*Loc_USD,0)+IF('Financing inputs'!$B220="Local Currency",'Financing inputs'!D220,0)+IF('Financing inputs'!$B220="Euro",'Financing inputs'!D220*Loc_Euro,0)))</f>
        <v/>
      </c>
      <c r="E220" s="60" t="str">
        <f>IF('Financing inputs'!E220="","",(IF('Financing inputs'!$B220="USD",'Financing inputs'!E220*Loc_USD,0)+IF('Financing inputs'!$B220="Local Currency",'Financing inputs'!E220,0)+IF('Financing inputs'!$B220="Euro",'Financing inputs'!E220*Loc_Euro,0)))</f>
        <v/>
      </c>
      <c r="F220" s="60" t="str">
        <f>IF('Financing inputs'!F220="","",(IF('Financing inputs'!$B220="USD",'Financing inputs'!F220*Loc_USD,0)+IF('Financing inputs'!$B220="Local Currency",'Financing inputs'!F220,0)+IF('Financing inputs'!$B220="Euro",'Financing inputs'!F220*Loc_Euro,0)))</f>
        <v/>
      </c>
      <c r="G220" s="60" t="str">
        <f>IF('Financing inputs'!G220="","",(IF('Financing inputs'!$B220="USD",'Financing inputs'!G220*Loc_USD,0)+IF('Financing inputs'!$B220="Local Currency",'Financing inputs'!G220,0)+IF('Financing inputs'!$B220="Euro",'Financing inputs'!G220*Loc_Euro,0)))</f>
        <v/>
      </c>
      <c r="H220" s="60" t="str">
        <f>IF('Financing inputs'!H220="","",(IF('Financing inputs'!$B220="USD",'Financing inputs'!H220*Loc_USD,0)+IF('Financing inputs'!$B220="Local Currency",'Financing inputs'!H220,0)+IF('Financing inputs'!$B220="Euro",'Financing inputs'!H220*Loc_Euro,0)))</f>
        <v/>
      </c>
      <c r="I220" s="60" t="str">
        <f>IF('Financing inputs'!I220="","",(IF('Financing inputs'!$B220="USD",'Financing inputs'!I220*Loc_USD,0)+IF('Financing inputs'!$B220="Local Currency",'Financing inputs'!I220,0)+IF('Financing inputs'!$B220="Euro",'Financing inputs'!I220*Loc_Euro,0)))</f>
        <v/>
      </c>
      <c r="J220" s="60" t="str">
        <f>IF('Financing inputs'!J220="","",(IF('Financing inputs'!$B220="USD",'Financing inputs'!J220*Loc_USD,0)+IF('Financing inputs'!$B220="Local Currency",'Financing inputs'!J220,0)+IF('Financing inputs'!$B220="Euro",'Financing inputs'!J220*Loc_Euro,0)))</f>
        <v/>
      </c>
      <c r="K220" s="60" t="str">
        <f>IF('Financing inputs'!K220="","",(IF('Financing inputs'!$B220="USD",'Financing inputs'!K220*Loc_USD,0)+IF('Financing inputs'!$B220="Local Currency",'Financing inputs'!K220,0)+IF('Financing inputs'!$B220="Euro",'Financing inputs'!K220*Loc_Euro,0)))</f>
        <v/>
      </c>
      <c r="L220" s="60" t="str">
        <f>IF('Financing inputs'!L220="","",(IF('Financing inputs'!$B220="USD",'Financing inputs'!L220*Loc_USD,0)+IF('Financing inputs'!$B220="Local Currency",'Financing inputs'!L220,0)+IF('Financing inputs'!$B220="Euro",'Financing inputs'!L220*Loc_Euro,0)))</f>
        <v/>
      </c>
      <c r="M220" s="60" t="str">
        <f>IF('Financing inputs'!M220="","",(IF('Financing inputs'!$B220="USD",'Financing inputs'!M220*Loc_USD,0)+IF('Financing inputs'!$B220="Local Currency",'Financing inputs'!M220,0)+IF('Financing inputs'!$B220="Euro",'Financing inputs'!M220*Loc_Euro,0)))</f>
        <v/>
      </c>
      <c r="N220" s="60" t="str">
        <f>IF('Financing inputs'!N220="","",(IF('Financing inputs'!$B220="USD",'Financing inputs'!N220*Loc_USD,0)+IF('Financing inputs'!$B220="Local Currency",'Financing inputs'!N220,0)+IF('Financing inputs'!$B220="Euro",'Financing inputs'!N220*Loc_Euro,0)))</f>
        <v/>
      </c>
      <c r="O220" s="60">
        <f t="shared" si="126"/>
        <v>0</v>
      </c>
      <c r="P220" s="120" t="str">
        <f t="shared" si="125"/>
        <v>Strategy 10</v>
      </c>
      <c r="R220" s="69" t="e">
        <f t="shared" si="127"/>
        <v>#DIV/0!</v>
      </c>
    </row>
    <row r="221" spans="1:19" x14ac:dyDescent="0.25">
      <c r="A221" s="64" t="str">
        <f>'Financing inputs'!A221</f>
        <v>MSI funding allocated</v>
      </c>
      <c r="B221" s="63"/>
      <c r="C221" s="60" t="str">
        <f>IF('Financing inputs'!C221="","",(IF('Financing inputs'!$B221="USD",'Financing inputs'!C221*Loc_USD,0)+IF('Financing inputs'!$B221="Local Currency",'Financing inputs'!C221,0)+IF('Financing inputs'!$B221="Euro",'Financing inputs'!C221*Loc_Euro,0)))</f>
        <v/>
      </c>
      <c r="D221" s="60" t="str">
        <f>IF('Financing inputs'!D221="","",(IF('Financing inputs'!$B221="USD",'Financing inputs'!D221*Loc_USD,0)+IF('Financing inputs'!$B221="Local Currency",'Financing inputs'!D221,0)+IF('Financing inputs'!$B221="Euro",'Financing inputs'!D221*Loc_Euro,0)))</f>
        <v/>
      </c>
      <c r="E221" s="60" t="str">
        <f>IF('Financing inputs'!E221="","",(IF('Financing inputs'!$B221="USD",'Financing inputs'!E221*Loc_USD,0)+IF('Financing inputs'!$B221="Local Currency",'Financing inputs'!E221,0)+IF('Financing inputs'!$B221="Euro",'Financing inputs'!E221*Loc_Euro,0)))</f>
        <v/>
      </c>
      <c r="F221" s="60" t="str">
        <f>IF('Financing inputs'!F221="","",(IF('Financing inputs'!$B221="USD",'Financing inputs'!F221*Loc_USD,0)+IF('Financing inputs'!$B221="Local Currency",'Financing inputs'!F221,0)+IF('Financing inputs'!$B221="Euro",'Financing inputs'!F221*Loc_Euro,0)))</f>
        <v/>
      </c>
      <c r="G221" s="60" t="str">
        <f>IF('Financing inputs'!G221="","",(IF('Financing inputs'!$B221="USD",'Financing inputs'!G221*Loc_USD,0)+IF('Financing inputs'!$B221="Local Currency",'Financing inputs'!G221,0)+IF('Financing inputs'!$B221="Euro",'Financing inputs'!G221*Loc_Euro,0)))</f>
        <v/>
      </c>
      <c r="H221" s="60" t="str">
        <f>IF('Financing inputs'!H221="","",(IF('Financing inputs'!$B221="USD",'Financing inputs'!H221*Loc_USD,0)+IF('Financing inputs'!$B221="Local Currency",'Financing inputs'!H221,0)+IF('Financing inputs'!$B221="Euro",'Financing inputs'!H221*Loc_Euro,0)))</f>
        <v/>
      </c>
      <c r="I221" s="60" t="str">
        <f>IF('Financing inputs'!I221="","",(IF('Financing inputs'!$B221="USD",'Financing inputs'!I221*Loc_USD,0)+IF('Financing inputs'!$B221="Local Currency",'Financing inputs'!I221,0)+IF('Financing inputs'!$B221="Euro",'Financing inputs'!I221*Loc_Euro,0)))</f>
        <v/>
      </c>
      <c r="J221" s="60" t="str">
        <f>IF('Financing inputs'!J221="","",(IF('Financing inputs'!$B221="USD",'Financing inputs'!J221*Loc_USD,0)+IF('Financing inputs'!$B221="Local Currency",'Financing inputs'!J221,0)+IF('Financing inputs'!$B221="Euro",'Financing inputs'!J221*Loc_Euro,0)))</f>
        <v/>
      </c>
      <c r="K221" s="60" t="str">
        <f>IF('Financing inputs'!K221="","",(IF('Financing inputs'!$B221="USD",'Financing inputs'!K221*Loc_USD,0)+IF('Financing inputs'!$B221="Local Currency",'Financing inputs'!K221,0)+IF('Financing inputs'!$B221="Euro",'Financing inputs'!K221*Loc_Euro,0)))</f>
        <v/>
      </c>
      <c r="L221" s="60" t="str">
        <f>IF('Financing inputs'!L221="","",(IF('Financing inputs'!$B221="USD",'Financing inputs'!L221*Loc_USD,0)+IF('Financing inputs'!$B221="Local Currency",'Financing inputs'!L221,0)+IF('Financing inputs'!$B221="Euro",'Financing inputs'!L221*Loc_Euro,0)))</f>
        <v/>
      </c>
      <c r="M221" s="60" t="str">
        <f>IF('Financing inputs'!M221="","",(IF('Financing inputs'!$B221="USD",'Financing inputs'!M221*Loc_USD,0)+IF('Financing inputs'!$B221="Local Currency",'Financing inputs'!M221,0)+IF('Financing inputs'!$B221="Euro",'Financing inputs'!M221*Loc_Euro,0)))</f>
        <v/>
      </c>
      <c r="N221" s="60" t="str">
        <f>IF('Financing inputs'!N221="","",(IF('Financing inputs'!$B221="USD",'Financing inputs'!N221*Loc_USD,0)+IF('Financing inputs'!$B221="Local Currency",'Financing inputs'!N221,0)+IF('Financing inputs'!$B221="Euro",'Financing inputs'!N221*Loc_Euro,0)))</f>
        <v/>
      </c>
      <c r="O221" s="60">
        <f t="shared" si="126"/>
        <v>0</v>
      </c>
      <c r="P221" s="120" t="str">
        <f t="shared" si="125"/>
        <v>Strategy 10</v>
      </c>
      <c r="R221" s="69" t="e">
        <f t="shared" si="127"/>
        <v>#DIV/0!</v>
      </c>
    </row>
    <row r="222" spans="1:19" x14ac:dyDescent="0.25">
      <c r="A222" s="64" t="str">
        <f>'Financing inputs'!A222</f>
        <v>Gates funding allocated</v>
      </c>
      <c r="B222" s="63"/>
      <c r="C222" s="60" t="str">
        <f>IF('Financing inputs'!C222="","",(IF('Financing inputs'!$B222="USD",'Financing inputs'!C222*Loc_USD,0)+IF('Financing inputs'!$B222="Local Currency",'Financing inputs'!C222,0)+IF('Financing inputs'!$B222="Euro",'Financing inputs'!C222*Loc_Euro,0)))</f>
        <v/>
      </c>
      <c r="D222" s="60" t="str">
        <f>IF('Financing inputs'!D222="","",(IF('Financing inputs'!$B222="USD",'Financing inputs'!D222*Loc_USD,0)+IF('Financing inputs'!$B222="Local Currency",'Financing inputs'!D222,0)+IF('Financing inputs'!$B222="Euro",'Financing inputs'!D222*Loc_Euro,0)))</f>
        <v/>
      </c>
      <c r="E222" s="60" t="str">
        <f>IF('Financing inputs'!E222="","",(IF('Financing inputs'!$B222="USD",'Financing inputs'!E222*Loc_USD,0)+IF('Financing inputs'!$B222="Local Currency",'Financing inputs'!E222,0)+IF('Financing inputs'!$B222="Euro",'Financing inputs'!E222*Loc_Euro,0)))</f>
        <v/>
      </c>
      <c r="F222" s="60" t="str">
        <f>IF('Financing inputs'!F222="","",(IF('Financing inputs'!$B222="USD",'Financing inputs'!F222*Loc_USD,0)+IF('Financing inputs'!$B222="Local Currency",'Financing inputs'!F222,0)+IF('Financing inputs'!$B222="Euro",'Financing inputs'!F222*Loc_Euro,0)))</f>
        <v/>
      </c>
      <c r="G222" s="60" t="str">
        <f>IF('Financing inputs'!G222="","",(IF('Financing inputs'!$B222="USD",'Financing inputs'!G222*Loc_USD,0)+IF('Financing inputs'!$B222="Local Currency",'Financing inputs'!G222,0)+IF('Financing inputs'!$B222="Euro",'Financing inputs'!G222*Loc_Euro,0)))</f>
        <v/>
      </c>
      <c r="H222" s="60" t="str">
        <f>IF('Financing inputs'!H222="","",(IF('Financing inputs'!$B222="USD",'Financing inputs'!H222*Loc_USD,0)+IF('Financing inputs'!$B222="Local Currency",'Financing inputs'!H222,0)+IF('Financing inputs'!$B222="Euro",'Financing inputs'!H222*Loc_Euro,0)))</f>
        <v/>
      </c>
      <c r="I222" s="60" t="str">
        <f>IF('Financing inputs'!I222="","",(IF('Financing inputs'!$B222="USD",'Financing inputs'!I222*Loc_USD,0)+IF('Financing inputs'!$B222="Local Currency",'Financing inputs'!I222,0)+IF('Financing inputs'!$B222="Euro",'Financing inputs'!I222*Loc_Euro,0)))</f>
        <v/>
      </c>
      <c r="J222" s="60" t="str">
        <f>IF('Financing inputs'!J222="","",(IF('Financing inputs'!$B222="USD",'Financing inputs'!J222*Loc_USD,0)+IF('Financing inputs'!$B222="Local Currency",'Financing inputs'!J222,0)+IF('Financing inputs'!$B222="Euro",'Financing inputs'!J222*Loc_Euro,0)))</f>
        <v/>
      </c>
      <c r="K222" s="60" t="str">
        <f>IF('Financing inputs'!K222="","",(IF('Financing inputs'!$B222="USD",'Financing inputs'!K222*Loc_USD,0)+IF('Financing inputs'!$B222="Local Currency",'Financing inputs'!K222,0)+IF('Financing inputs'!$B222="Euro",'Financing inputs'!K222*Loc_Euro,0)))</f>
        <v/>
      </c>
      <c r="L222" s="60" t="str">
        <f>IF('Financing inputs'!L222="","",(IF('Financing inputs'!$B222="USD",'Financing inputs'!L222*Loc_USD,0)+IF('Financing inputs'!$B222="Local Currency",'Financing inputs'!L222,0)+IF('Financing inputs'!$B222="Euro",'Financing inputs'!L222*Loc_Euro,0)))</f>
        <v/>
      </c>
      <c r="M222" s="60" t="str">
        <f>IF('Financing inputs'!M222="","",(IF('Financing inputs'!$B222="USD",'Financing inputs'!M222*Loc_USD,0)+IF('Financing inputs'!$B222="Local Currency",'Financing inputs'!M222,0)+IF('Financing inputs'!$B222="Euro",'Financing inputs'!M222*Loc_Euro,0)))</f>
        <v/>
      </c>
      <c r="N222" s="60" t="str">
        <f>IF('Financing inputs'!N222="","",(IF('Financing inputs'!$B222="USD",'Financing inputs'!N222*Loc_USD,0)+IF('Financing inputs'!$B222="Local Currency",'Financing inputs'!N222,0)+IF('Financing inputs'!$B222="Euro",'Financing inputs'!N222*Loc_Euro,0)))</f>
        <v/>
      </c>
      <c r="O222" s="60">
        <f t="shared" si="126"/>
        <v>0</v>
      </c>
      <c r="P222" s="120" t="str">
        <f t="shared" si="125"/>
        <v>Strategy 10</v>
      </c>
      <c r="R222" s="69" t="e">
        <f t="shared" si="127"/>
        <v>#DIV/0!</v>
      </c>
    </row>
    <row r="223" spans="1:19" x14ac:dyDescent="0.25">
      <c r="A223" s="64" t="str">
        <f>'Financing inputs'!A223</f>
        <v>Packard funding allocated</v>
      </c>
      <c r="B223" s="63"/>
      <c r="C223" s="60" t="str">
        <f>IF('Financing inputs'!C223="","",(IF('Financing inputs'!$B223="USD",'Financing inputs'!C223*Loc_USD,0)+IF('Financing inputs'!$B223="Local Currency",'Financing inputs'!C223,0)+IF('Financing inputs'!$B223="Euro",'Financing inputs'!C223*Loc_Euro,0)))</f>
        <v/>
      </c>
      <c r="D223" s="60" t="str">
        <f>IF('Financing inputs'!D223="","",(IF('Financing inputs'!$B223="USD",'Financing inputs'!D223*Loc_USD,0)+IF('Financing inputs'!$B223="Local Currency",'Financing inputs'!D223,0)+IF('Financing inputs'!$B223="Euro",'Financing inputs'!D223*Loc_Euro,0)))</f>
        <v/>
      </c>
      <c r="E223" s="60" t="str">
        <f>IF('Financing inputs'!E223="","",(IF('Financing inputs'!$B223="USD",'Financing inputs'!E223*Loc_USD,0)+IF('Financing inputs'!$B223="Local Currency",'Financing inputs'!E223,0)+IF('Financing inputs'!$B223="Euro",'Financing inputs'!E223*Loc_Euro,0)))</f>
        <v/>
      </c>
      <c r="F223" s="60" t="str">
        <f>IF('Financing inputs'!F223="","",(IF('Financing inputs'!$B223="USD",'Financing inputs'!F223*Loc_USD,0)+IF('Financing inputs'!$B223="Local Currency",'Financing inputs'!F223,0)+IF('Financing inputs'!$B223="Euro",'Financing inputs'!F223*Loc_Euro,0)))</f>
        <v/>
      </c>
      <c r="G223" s="60" t="str">
        <f>IF('Financing inputs'!G223="","",(IF('Financing inputs'!$B223="USD",'Financing inputs'!G223*Loc_USD,0)+IF('Financing inputs'!$B223="Local Currency",'Financing inputs'!G223,0)+IF('Financing inputs'!$B223="Euro",'Financing inputs'!G223*Loc_Euro,0)))</f>
        <v/>
      </c>
      <c r="H223" s="60" t="str">
        <f>IF('Financing inputs'!H223="","",(IF('Financing inputs'!$B223="USD",'Financing inputs'!H223*Loc_USD,0)+IF('Financing inputs'!$B223="Local Currency",'Financing inputs'!H223,0)+IF('Financing inputs'!$B223="Euro",'Financing inputs'!H223*Loc_Euro,0)))</f>
        <v/>
      </c>
      <c r="I223" s="60" t="str">
        <f>IF('Financing inputs'!I223="","",(IF('Financing inputs'!$B223="USD",'Financing inputs'!I223*Loc_USD,0)+IF('Financing inputs'!$B223="Local Currency",'Financing inputs'!I223,0)+IF('Financing inputs'!$B223="Euro",'Financing inputs'!I223*Loc_Euro,0)))</f>
        <v/>
      </c>
      <c r="J223" s="60" t="str">
        <f>IF('Financing inputs'!J223="","",(IF('Financing inputs'!$B223="USD",'Financing inputs'!J223*Loc_USD,0)+IF('Financing inputs'!$B223="Local Currency",'Financing inputs'!J223,0)+IF('Financing inputs'!$B223="Euro",'Financing inputs'!J223*Loc_Euro,0)))</f>
        <v/>
      </c>
      <c r="K223" s="60" t="str">
        <f>IF('Financing inputs'!K223="","",(IF('Financing inputs'!$B223="USD",'Financing inputs'!K223*Loc_USD,0)+IF('Financing inputs'!$B223="Local Currency",'Financing inputs'!K223,0)+IF('Financing inputs'!$B223="Euro",'Financing inputs'!K223*Loc_Euro,0)))</f>
        <v/>
      </c>
      <c r="L223" s="60" t="str">
        <f>IF('Financing inputs'!L223="","",(IF('Financing inputs'!$B223="USD",'Financing inputs'!L223*Loc_USD,0)+IF('Financing inputs'!$B223="Local Currency",'Financing inputs'!L223,0)+IF('Financing inputs'!$B223="Euro",'Financing inputs'!L223*Loc_Euro,0)))</f>
        <v/>
      </c>
      <c r="M223" s="60" t="str">
        <f>IF('Financing inputs'!M223="","",(IF('Financing inputs'!$B223="USD",'Financing inputs'!M223*Loc_USD,0)+IF('Financing inputs'!$B223="Local Currency",'Financing inputs'!M223,0)+IF('Financing inputs'!$B223="Euro",'Financing inputs'!M223*Loc_Euro,0)))</f>
        <v/>
      </c>
      <c r="N223" s="60" t="str">
        <f>IF('Financing inputs'!N223="","",(IF('Financing inputs'!$B223="USD",'Financing inputs'!N223*Loc_USD,0)+IF('Financing inputs'!$B223="Local Currency",'Financing inputs'!N223,0)+IF('Financing inputs'!$B223="Euro",'Financing inputs'!N223*Loc_Euro,0)))</f>
        <v/>
      </c>
      <c r="O223" s="60">
        <f t="shared" si="126"/>
        <v>0</v>
      </c>
      <c r="P223" s="120" t="str">
        <f t="shared" si="125"/>
        <v>Strategy 10</v>
      </c>
      <c r="R223" s="69" t="e">
        <f t="shared" si="127"/>
        <v>#DIV/0!</v>
      </c>
    </row>
    <row r="224" spans="1:19" x14ac:dyDescent="0.25">
      <c r="A224" s="64" t="str">
        <f>'Financing inputs'!A224</f>
        <v>PAA</v>
      </c>
      <c r="B224" s="63"/>
      <c r="C224" s="60" t="str">
        <f>IF('Financing inputs'!C224="","",(IF('Financing inputs'!$B224="USD",'Financing inputs'!C224*Loc_USD,0)+IF('Financing inputs'!$B224="Local Currency",'Financing inputs'!C224,0)+IF('Financing inputs'!$B224="Euro",'Financing inputs'!C224*Loc_Euro,0)))</f>
        <v/>
      </c>
      <c r="D224" s="60" t="str">
        <f>IF('Financing inputs'!D224="","",(IF('Financing inputs'!$B224="USD",'Financing inputs'!D224*Loc_USD,0)+IF('Financing inputs'!$B224="Local Currency",'Financing inputs'!D224,0)+IF('Financing inputs'!$B224="Euro",'Financing inputs'!D224*Loc_Euro,0)))</f>
        <v/>
      </c>
      <c r="E224" s="60" t="str">
        <f>IF('Financing inputs'!E224="","",(IF('Financing inputs'!$B224="USD",'Financing inputs'!E224*Loc_USD,0)+IF('Financing inputs'!$B224="Local Currency",'Financing inputs'!E224,0)+IF('Financing inputs'!$B224="Euro",'Financing inputs'!E224*Loc_Euro,0)))</f>
        <v/>
      </c>
      <c r="F224" s="60" t="str">
        <f>IF('Financing inputs'!F224="","",(IF('Financing inputs'!$B224="USD",'Financing inputs'!F224*Loc_USD,0)+IF('Financing inputs'!$B224="Local Currency",'Financing inputs'!F224,0)+IF('Financing inputs'!$B224="Euro",'Financing inputs'!F224*Loc_Euro,0)))</f>
        <v/>
      </c>
      <c r="G224" s="60" t="str">
        <f>IF('Financing inputs'!G224="","",(IF('Financing inputs'!$B224="USD",'Financing inputs'!G224*Loc_USD,0)+IF('Financing inputs'!$B224="Local Currency",'Financing inputs'!G224,0)+IF('Financing inputs'!$B224="Euro",'Financing inputs'!G224*Loc_Euro,0)))</f>
        <v/>
      </c>
      <c r="H224" s="60" t="str">
        <f>IF('Financing inputs'!H224="","",(IF('Financing inputs'!$B224="USD",'Financing inputs'!H224*Loc_USD,0)+IF('Financing inputs'!$B224="Local Currency",'Financing inputs'!H224,0)+IF('Financing inputs'!$B224="Euro",'Financing inputs'!H224*Loc_Euro,0)))</f>
        <v/>
      </c>
      <c r="I224" s="60" t="str">
        <f>IF('Financing inputs'!I224="","",(IF('Financing inputs'!$B224="USD",'Financing inputs'!I224*Loc_USD,0)+IF('Financing inputs'!$B224="Local Currency",'Financing inputs'!I224,0)+IF('Financing inputs'!$B224="Euro",'Financing inputs'!I224*Loc_Euro,0)))</f>
        <v/>
      </c>
      <c r="J224" s="60" t="str">
        <f>IF('Financing inputs'!J224="","",(IF('Financing inputs'!$B224="USD",'Financing inputs'!J224*Loc_USD,0)+IF('Financing inputs'!$B224="Local Currency",'Financing inputs'!J224,0)+IF('Financing inputs'!$B224="Euro",'Financing inputs'!J224*Loc_Euro,0)))</f>
        <v/>
      </c>
      <c r="K224" s="60" t="str">
        <f>IF('Financing inputs'!K224="","",(IF('Financing inputs'!$B224="USD",'Financing inputs'!K224*Loc_USD,0)+IF('Financing inputs'!$B224="Local Currency",'Financing inputs'!K224,0)+IF('Financing inputs'!$B224="Euro",'Financing inputs'!K224*Loc_Euro,0)))</f>
        <v/>
      </c>
      <c r="L224" s="60" t="str">
        <f>IF('Financing inputs'!L224="","",(IF('Financing inputs'!$B224="USD",'Financing inputs'!L224*Loc_USD,0)+IF('Financing inputs'!$B224="Local Currency",'Financing inputs'!L224,0)+IF('Financing inputs'!$B224="Euro",'Financing inputs'!L224*Loc_Euro,0)))</f>
        <v/>
      </c>
      <c r="M224" s="60" t="str">
        <f>IF('Financing inputs'!M224="","",(IF('Financing inputs'!$B224="USD",'Financing inputs'!M224*Loc_USD,0)+IF('Financing inputs'!$B224="Local Currency",'Financing inputs'!M224,0)+IF('Financing inputs'!$B224="Euro",'Financing inputs'!M224*Loc_Euro,0)))</f>
        <v/>
      </c>
      <c r="N224" s="60" t="str">
        <f>IF('Financing inputs'!N224="","",(IF('Financing inputs'!$B224="USD",'Financing inputs'!N224*Loc_USD,0)+IF('Financing inputs'!$B224="Local Currency",'Financing inputs'!N224,0)+IF('Financing inputs'!$B224="Euro",'Financing inputs'!N224*Loc_Euro,0)))</f>
        <v/>
      </c>
      <c r="O224" s="60">
        <f t="shared" si="126"/>
        <v>0</v>
      </c>
      <c r="P224" s="120" t="str">
        <f t="shared" si="125"/>
        <v>Strategy 10</v>
      </c>
      <c r="R224" s="69" t="e">
        <f t="shared" si="127"/>
        <v>#DIV/0!</v>
      </c>
    </row>
    <row r="225" spans="1:19" x14ac:dyDescent="0.25">
      <c r="A225" s="64" t="str">
        <f>'Financing inputs'!A225</f>
        <v>Other</v>
      </c>
      <c r="B225" s="63"/>
      <c r="C225" s="60" t="str">
        <f>IF('Financing inputs'!C225="","",(IF('Financing inputs'!$B225="USD",'Financing inputs'!C225*Loc_USD,0)+IF('Financing inputs'!$B225="Local Currency",'Financing inputs'!C225,0)+IF('Financing inputs'!$B225="Euro",'Financing inputs'!C225*Loc_Euro,0)))</f>
        <v/>
      </c>
      <c r="D225" s="60" t="str">
        <f>IF('Financing inputs'!D225="","",(IF('Financing inputs'!$B225="USD",'Financing inputs'!D225*Loc_USD,0)+IF('Financing inputs'!$B225="Local Currency",'Financing inputs'!D225,0)+IF('Financing inputs'!$B225="Euro",'Financing inputs'!D225*Loc_Euro,0)))</f>
        <v/>
      </c>
      <c r="E225" s="60" t="str">
        <f>IF('Financing inputs'!E225="","",(IF('Financing inputs'!$B225="USD",'Financing inputs'!E225*Loc_USD,0)+IF('Financing inputs'!$B225="Local Currency",'Financing inputs'!E225,0)+IF('Financing inputs'!$B225="Euro",'Financing inputs'!E225*Loc_Euro,0)))</f>
        <v/>
      </c>
      <c r="F225" s="60" t="str">
        <f>IF('Financing inputs'!F225="","",(IF('Financing inputs'!$B225="USD",'Financing inputs'!F225*Loc_USD,0)+IF('Financing inputs'!$B225="Local Currency",'Financing inputs'!F225,0)+IF('Financing inputs'!$B225="Euro",'Financing inputs'!F225*Loc_Euro,0)))</f>
        <v/>
      </c>
      <c r="G225" s="60" t="str">
        <f>IF('Financing inputs'!G225="","",(IF('Financing inputs'!$B225="USD",'Financing inputs'!G225*Loc_USD,0)+IF('Financing inputs'!$B225="Local Currency",'Financing inputs'!G225,0)+IF('Financing inputs'!$B225="Euro",'Financing inputs'!G225*Loc_Euro,0)))</f>
        <v/>
      </c>
      <c r="H225" s="60" t="str">
        <f>IF('Financing inputs'!H225="","",(IF('Financing inputs'!$B225="USD",'Financing inputs'!H225*Loc_USD,0)+IF('Financing inputs'!$B225="Local Currency",'Financing inputs'!H225,0)+IF('Financing inputs'!$B225="Euro",'Financing inputs'!H225*Loc_Euro,0)))</f>
        <v/>
      </c>
      <c r="I225" s="60" t="str">
        <f>IF('Financing inputs'!I225="","",(IF('Financing inputs'!$B225="USD",'Financing inputs'!I225*Loc_USD,0)+IF('Financing inputs'!$B225="Local Currency",'Financing inputs'!I225,0)+IF('Financing inputs'!$B225="Euro",'Financing inputs'!I225*Loc_Euro,0)))</f>
        <v/>
      </c>
      <c r="J225" s="60" t="str">
        <f>IF('Financing inputs'!J225="","",(IF('Financing inputs'!$B225="USD",'Financing inputs'!J225*Loc_USD,0)+IF('Financing inputs'!$B225="Local Currency",'Financing inputs'!J225,0)+IF('Financing inputs'!$B225="Euro",'Financing inputs'!J225*Loc_Euro,0)))</f>
        <v/>
      </c>
      <c r="K225" s="60" t="str">
        <f>IF('Financing inputs'!K225="","",(IF('Financing inputs'!$B225="USD",'Financing inputs'!K225*Loc_USD,0)+IF('Financing inputs'!$B225="Local Currency",'Financing inputs'!K225,0)+IF('Financing inputs'!$B225="Euro",'Financing inputs'!K225*Loc_Euro,0)))</f>
        <v/>
      </c>
      <c r="L225" s="60" t="str">
        <f>IF('Financing inputs'!L225="","",(IF('Financing inputs'!$B225="USD",'Financing inputs'!L225*Loc_USD,0)+IF('Financing inputs'!$B225="Local Currency",'Financing inputs'!L225,0)+IF('Financing inputs'!$B225="Euro",'Financing inputs'!L225*Loc_Euro,0)))</f>
        <v/>
      </c>
      <c r="M225" s="60" t="str">
        <f>IF('Financing inputs'!M225="","",(IF('Financing inputs'!$B225="USD",'Financing inputs'!M225*Loc_USD,0)+IF('Financing inputs'!$B225="Local Currency",'Financing inputs'!M225,0)+IF('Financing inputs'!$B225="Euro",'Financing inputs'!M225*Loc_Euro,0)))</f>
        <v/>
      </c>
      <c r="N225" s="60" t="str">
        <f>IF('Financing inputs'!N225="","",(IF('Financing inputs'!$B225="USD",'Financing inputs'!N225*Loc_USD,0)+IF('Financing inputs'!$B225="Local Currency",'Financing inputs'!N225,0)+IF('Financing inputs'!$B225="Euro",'Financing inputs'!N225*Loc_Euro,0)))</f>
        <v/>
      </c>
      <c r="O225" s="60">
        <f t="shared" si="126"/>
        <v>0</v>
      </c>
      <c r="P225" s="120" t="str">
        <f t="shared" si="125"/>
        <v>Strategy 10</v>
      </c>
      <c r="R225" s="69" t="e">
        <f t="shared" si="127"/>
        <v>#DIV/0!</v>
      </c>
    </row>
    <row r="226" spans="1:19" x14ac:dyDescent="0.25">
      <c r="A226" s="64" t="str">
        <f>'Financing inputs'!A226</f>
        <v>Other</v>
      </c>
      <c r="B226" s="63"/>
      <c r="C226" s="60" t="str">
        <f>IF('Financing inputs'!C226="","",(IF('Financing inputs'!$B226="USD",'Financing inputs'!C226*Loc_USD,0)+IF('Financing inputs'!$B226="Local Currency",'Financing inputs'!C226,0)+IF('Financing inputs'!$B226="Euro",'Financing inputs'!C226*Loc_Euro,0)))</f>
        <v/>
      </c>
      <c r="D226" s="60" t="str">
        <f>IF('Financing inputs'!D226="","",(IF('Financing inputs'!$B226="USD",'Financing inputs'!D226*Loc_USD,0)+IF('Financing inputs'!$B226="Local Currency",'Financing inputs'!D226,0)+IF('Financing inputs'!$B226="Euro",'Financing inputs'!D226*Loc_Euro,0)))</f>
        <v/>
      </c>
      <c r="E226" s="60" t="str">
        <f>IF('Financing inputs'!E226="","",(IF('Financing inputs'!$B226="USD",'Financing inputs'!E226*Loc_USD,0)+IF('Financing inputs'!$B226="Local Currency",'Financing inputs'!E226,0)+IF('Financing inputs'!$B226="Euro",'Financing inputs'!E226*Loc_Euro,0)))</f>
        <v/>
      </c>
      <c r="F226" s="60" t="str">
        <f>IF('Financing inputs'!F226="","",(IF('Financing inputs'!$B226="USD",'Financing inputs'!F226*Loc_USD,0)+IF('Financing inputs'!$B226="Local Currency",'Financing inputs'!F226,0)+IF('Financing inputs'!$B226="Euro",'Financing inputs'!F226*Loc_Euro,0)))</f>
        <v/>
      </c>
      <c r="G226" s="60" t="str">
        <f>IF('Financing inputs'!G226="","",(IF('Financing inputs'!$B226="USD",'Financing inputs'!G226*Loc_USD,0)+IF('Financing inputs'!$B226="Local Currency",'Financing inputs'!G226,0)+IF('Financing inputs'!$B226="Euro",'Financing inputs'!G226*Loc_Euro,0)))</f>
        <v/>
      </c>
      <c r="H226" s="60" t="str">
        <f>IF('Financing inputs'!H226="","",(IF('Financing inputs'!$B226="USD",'Financing inputs'!H226*Loc_USD,0)+IF('Financing inputs'!$B226="Local Currency",'Financing inputs'!H226,0)+IF('Financing inputs'!$B226="Euro",'Financing inputs'!H226*Loc_Euro,0)))</f>
        <v/>
      </c>
      <c r="I226" s="60" t="str">
        <f>IF('Financing inputs'!I226="","",(IF('Financing inputs'!$B226="USD",'Financing inputs'!I226*Loc_USD,0)+IF('Financing inputs'!$B226="Local Currency",'Financing inputs'!I226,0)+IF('Financing inputs'!$B226="Euro",'Financing inputs'!I226*Loc_Euro,0)))</f>
        <v/>
      </c>
      <c r="J226" s="60" t="str">
        <f>IF('Financing inputs'!J226="","",(IF('Financing inputs'!$B226="USD",'Financing inputs'!J226*Loc_USD,0)+IF('Financing inputs'!$B226="Local Currency",'Financing inputs'!J226,0)+IF('Financing inputs'!$B226="Euro",'Financing inputs'!J226*Loc_Euro,0)))</f>
        <v/>
      </c>
      <c r="K226" s="60" t="str">
        <f>IF('Financing inputs'!K226="","",(IF('Financing inputs'!$B226="USD",'Financing inputs'!K226*Loc_USD,0)+IF('Financing inputs'!$B226="Local Currency",'Financing inputs'!K226,0)+IF('Financing inputs'!$B226="Euro",'Financing inputs'!K226*Loc_Euro,0)))</f>
        <v/>
      </c>
      <c r="L226" s="60" t="str">
        <f>IF('Financing inputs'!L226="","",(IF('Financing inputs'!$B226="USD",'Financing inputs'!L226*Loc_USD,0)+IF('Financing inputs'!$B226="Local Currency",'Financing inputs'!L226,0)+IF('Financing inputs'!$B226="Euro",'Financing inputs'!L226*Loc_Euro,0)))</f>
        <v/>
      </c>
      <c r="M226" s="60" t="str">
        <f>IF('Financing inputs'!M226="","",(IF('Financing inputs'!$B226="USD",'Financing inputs'!M226*Loc_USD,0)+IF('Financing inputs'!$B226="Local Currency",'Financing inputs'!M226,0)+IF('Financing inputs'!$B226="Euro",'Financing inputs'!M226*Loc_Euro,0)))</f>
        <v/>
      </c>
      <c r="N226" s="60" t="str">
        <f>IF('Financing inputs'!N226="","",(IF('Financing inputs'!$B226="USD",'Financing inputs'!N226*Loc_USD,0)+IF('Financing inputs'!$B226="Local Currency",'Financing inputs'!N226,0)+IF('Financing inputs'!$B226="Euro",'Financing inputs'!N226*Loc_Euro,0)))</f>
        <v/>
      </c>
      <c r="O226" s="60">
        <f t="shared" si="126"/>
        <v>0</v>
      </c>
      <c r="P226" s="120" t="str">
        <f t="shared" si="125"/>
        <v>Strategy 10</v>
      </c>
      <c r="R226" s="69" t="e">
        <f t="shared" si="127"/>
        <v>#DIV/0!</v>
      </c>
    </row>
    <row r="227" spans="1:19" x14ac:dyDescent="0.25">
      <c r="A227" s="64" t="str">
        <f>'Financing inputs'!A227</f>
        <v>Other</v>
      </c>
      <c r="B227" s="63"/>
      <c r="C227" s="60" t="str">
        <f>IF('Financing inputs'!C227="","",(IF('Financing inputs'!$B227="USD",'Financing inputs'!C227*Loc_USD,0)+IF('Financing inputs'!$B227="Local Currency",'Financing inputs'!C227,0)+IF('Financing inputs'!$B227="Euro",'Financing inputs'!C227*Loc_Euro,0)))</f>
        <v/>
      </c>
      <c r="D227" s="60" t="str">
        <f>IF('Financing inputs'!D227="","",(IF('Financing inputs'!$B227="USD",'Financing inputs'!D227*Loc_USD,0)+IF('Financing inputs'!$B227="Local Currency",'Financing inputs'!D227,0)+IF('Financing inputs'!$B227="Euro",'Financing inputs'!D227*Loc_Euro,0)))</f>
        <v/>
      </c>
      <c r="E227" s="60" t="str">
        <f>IF('Financing inputs'!E227="","",(IF('Financing inputs'!$B227="USD",'Financing inputs'!E227*Loc_USD,0)+IF('Financing inputs'!$B227="Local Currency",'Financing inputs'!E227,0)+IF('Financing inputs'!$B227="Euro",'Financing inputs'!E227*Loc_Euro,0)))</f>
        <v/>
      </c>
      <c r="F227" s="60" t="str">
        <f>IF('Financing inputs'!F227="","",(IF('Financing inputs'!$B227="USD",'Financing inputs'!F227*Loc_USD,0)+IF('Financing inputs'!$B227="Local Currency",'Financing inputs'!F227,0)+IF('Financing inputs'!$B227="Euro",'Financing inputs'!F227*Loc_Euro,0)))</f>
        <v/>
      </c>
      <c r="G227" s="60" t="str">
        <f>IF('Financing inputs'!G227="","",(IF('Financing inputs'!$B227="USD",'Financing inputs'!G227*Loc_USD,0)+IF('Financing inputs'!$B227="Local Currency",'Financing inputs'!G227,0)+IF('Financing inputs'!$B227="Euro",'Financing inputs'!G227*Loc_Euro,0)))</f>
        <v/>
      </c>
      <c r="H227" s="60" t="str">
        <f>IF('Financing inputs'!H227="","",(IF('Financing inputs'!$B227="USD",'Financing inputs'!H227*Loc_USD,0)+IF('Financing inputs'!$B227="Local Currency",'Financing inputs'!H227,0)+IF('Financing inputs'!$B227="Euro",'Financing inputs'!H227*Loc_Euro,0)))</f>
        <v/>
      </c>
      <c r="I227" s="60" t="str">
        <f>IF('Financing inputs'!I227="","",(IF('Financing inputs'!$B227="USD",'Financing inputs'!I227*Loc_USD,0)+IF('Financing inputs'!$B227="Local Currency",'Financing inputs'!I227,0)+IF('Financing inputs'!$B227="Euro",'Financing inputs'!I227*Loc_Euro,0)))</f>
        <v/>
      </c>
      <c r="J227" s="60" t="str">
        <f>IF('Financing inputs'!J227="","",(IF('Financing inputs'!$B227="USD",'Financing inputs'!J227*Loc_USD,0)+IF('Financing inputs'!$B227="Local Currency",'Financing inputs'!J227,0)+IF('Financing inputs'!$B227="Euro",'Financing inputs'!J227*Loc_Euro,0)))</f>
        <v/>
      </c>
      <c r="K227" s="60" t="str">
        <f>IF('Financing inputs'!K227="","",(IF('Financing inputs'!$B227="USD",'Financing inputs'!K227*Loc_USD,0)+IF('Financing inputs'!$B227="Local Currency",'Financing inputs'!K227,0)+IF('Financing inputs'!$B227="Euro",'Financing inputs'!K227*Loc_Euro,0)))</f>
        <v/>
      </c>
      <c r="L227" s="60" t="str">
        <f>IF('Financing inputs'!L227="","",(IF('Financing inputs'!$B227="USD",'Financing inputs'!L227*Loc_USD,0)+IF('Financing inputs'!$B227="Local Currency",'Financing inputs'!L227,0)+IF('Financing inputs'!$B227="Euro",'Financing inputs'!L227*Loc_Euro,0)))</f>
        <v/>
      </c>
      <c r="M227" s="60" t="str">
        <f>IF('Financing inputs'!M227="","",(IF('Financing inputs'!$B227="USD",'Financing inputs'!M227*Loc_USD,0)+IF('Financing inputs'!$B227="Local Currency",'Financing inputs'!M227,0)+IF('Financing inputs'!$B227="Euro",'Financing inputs'!M227*Loc_Euro,0)))</f>
        <v/>
      </c>
      <c r="N227" s="60" t="str">
        <f>IF('Financing inputs'!N227="","",(IF('Financing inputs'!$B227="USD",'Financing inputs'!N227*Loc_USD,0)+IF('Financing inputs'!$B227="Local Currency",'Financing inputs'!N227,0)+IF('Financing inputs'!$B227="Euro",'Financing inputs'!N227*Loc_Euro,0)))</f>
        <v/>
      </c>
      <c r="O227" s="60">
        <f t="shared" si="126"/>
        <v>0</v>
      </c>
      <c r="P227" s="120" t="str">
        <f t="shared" si="125"/>
        <v>Strategy 10</v>
      </c>
      <c r="R227" s="69" t="e">
        <f t="shared" si="127"/>
        <v>#DIV/0!</v>
      </c>
    </row>
    <row r="228" spans="1:19" x14ac:dyDescent="0.25">
      <c r="A228" s="64" t="str">
        <f>'Financing inputs'!A228</f>
        <v>Other</v>
      </c>
      <c r="B228" s="63"/>
      <c r="C228" s="60" t="str">
        <f>IF('Financing inputs'!C228="","",(IF('Financing inputs'!$B228="USD",'Financing inputs'!C228*Loc_USD,0)+IF('Financing inputs'!$B228="Local Currency",'Financing inputs'!C228,0)+IF('Financing inputs'!$B228="Euro",'Financing inputs'!C228*Loc_Euro,0)))</f>
        <v/>
      </c>
      <c r="D228" s="60" t="str">
        <f>IF('Financing inputs'!D228="","",(IF('Financing inputs'!$B228="USD",'Financing inputs'!D228*Loc_USD,0)+IF('Financing inputs'!$B228="Local Currency",'Financing inputs'!D228,0)+IF('Financing inputs'!$B228="Euro",'Financing inputs'!D228*Loc_Euro,0)))</f>
        <v/>
      </c>
      <c r="E228" s="60" t="str">
        <f>IF('Financing inputs'!E228="","",(IF('Financing inputs'!$B228="USD",'Financing inputs'!E228*Loc_USD,0)+IF('Financing inputs'!$B228="Local Currency",'Financing inputs'!E228,0)+IF('Financing inputs'!$B228="Euro",'Financing inputs'!E228*Loc_Euro,0)))</f>
        <v/>
      </c>
      <c r="F228" s="60" t="str">
        <f>IF('Financing inputs'!F228="","",(IF('Financing inputs'!$B228="USD",'Financing inputs'!F228*Loc_USD,0)+IF('Financing inputs'!$B228="Local Currency",'Financing inputs'!F228,0)+IF('Financing inputs'!$B228="Euro",'Financing inputs'!F228*Loc_Euro,0)))</f>
        <v/>
      </c>
      <c r="G228" s="60" t="str">
        <f>IF('Financing inputs'!G228="","",(IF('Financing inputs'!$B228="USD",'Financing inputs'!G228*Loc_USD,0)+IF('Financing inputs'!$B228="Local Currency",'Financing inputs'!G228,0)+IF('Financing inputs'!$B228="Euro",'Financing inputs'!G228*Loc_Euro,0)))</f>
        <v/>
      </c>
      <c r="H228" s="60" t="str">
        <f>IF('Financing inputs'!H228="","",(IF('Financing inputs'!$B228="USD",'Financing inputs'!H228*Loc_USD,0)+IF('Financing inputs'!$B228="Local Currency",'Financing inputs'!H228,0)+IF('Financing inputs'!$B228="Euro",'Financing inputs'!H228*Loc_Euro,0)))</f>
        <v/>
      </c>
      <c r="I228" s="60" t="str">
        <f>IF('Financing inputs'!I228="","",(IF('Financing inputs'!$B228="USD",'Financing inputs'!I228*Loc_USD,0)+IF('Financing inputs'!$B228="Local Currency",'Financing inputs'!I228,0)+IF('Financing inputs'!$B228="Euro",'Financing inputs'!I228*Loc_Euro,0)))</f>
        <v/>
      </c>
      <c r="J228" s="60" t="str">
        <f>IF('Financing inputs'!J228="","",(IF('Financing inputs'!$B228="USD",'Financing inputs'!J228*Loc_USD,0)+IF('Financing inputs'!$B228="Local Currency",'Financing inputs'!J228,0)+IF('Financing inputs'!$B228="Euro",'Financing inputs'!J228*Loc_Euro,0)))</f>
        <v/>
      </c>
      <c r="K228" s="60" t="str">
        <f>IF('Financing inputs'!K228="","",(IF('Financing inputs'!$B228="USD",'Financing inputs'!K228*Loc_USD,0)+IF('Financing inputs'!$B228="Local Currency",'Financing inputs'!K228,0)+IF('Financing inputs'!$B228="Euro",'Financing inputs'!K228*Loc_Euro,0)))</f>
        <v/>
      </c>
      <c r="L228" s="60" t="str">
        <f>IF('Financing inputs'!L228="","",(IF('Financing inputs'!$B228="USD",'Financing inputs'!L228*Loc_USD,0)+IF('Financing inputs'!$B228="Local Currency",'Financing inputs'!L228,0)+IF('Financing inputs'!$B228="Euro",'Financing inputs'!L228*Loc_Euro,0)))</f>
        <v/>
      </c>
      <c r="M228" s="60" t="str">
        <f>IF('Financing inputs'!M228="","",(IF('Financing inputs'!$B228="USD",'Financing inputs'!M228*Loc_USD,0)+IF('Financing inputs'!$B228="Local Currency",'Financing inputs'!M228,0)+IF('Financing inputs'!$B228="Euro",'Financing inputs'!M228*Loc_Euro,0)))</f>
        <v/>
      </c>
      <c r="N228" s="60" t="str">
        <f>IF('Financing inputs'!N228="","",(IF('Financing inputs'!$B228="USD",'Financing inputs'!N228*Loc_USD,0)+IF('Financing inputs'!$B228="Local Currency",'Financing inputs'!N228,0)+IF('Financing inputs'!$B228="Euro",'Financing inputs'!N228*Loc_Euro,0)))</f>
        <v/>
      </c>
      <c r="O228" s="60">
        <f t="shared" si="126"/>
        <v>0</v>
      </c>
      <c r="P228" s="120" t="str">
        <f t="shared" si="125"/>
        <v>Strategy 10</v>
      </c>
      <c r="R228" s="69" t="e">
        <f t="shared" si="127"/>
        <v>#DIV/0!</v>
      </c>
    </row>
    <row r="229" spans="1:19" x14ac:dyDescent="0.25">
      <c r="A229" s="64" t="str">
        <f>'Financing inputs'!A229</f>
        <v>Other</v>
      </c>
      <c r="B229" s="63"/>
      <c r="C229" s="60" t="str">
        <f>IF('Financing inputs'!C229="","",(IF('Financing inputs'!$B229="USD",'Financing inputs'!C229*Loc_USD,0)+IF('Financing inputs'!$B229="Local Currency",'Financing inputs'!C229,0)+IF('Financing inputs'!$B229="Euro",'Financing inputs'!C229*Loc_Euro,0)))</f>
        <v/>
      </c>
      <c r="D229" s="60" t="str">
        <f>IF('Financing inputs'!D229="","",(IF('Financing inputs'!$B229="USD",'Financing inputs'!D229*Loc_USD,0)+IF('Financing inputs'!$B229="Local Currency",'Financing inputs'!D229,0)+IF('Financing inputs'!$B229="Euro",'Financing inputs'!D229*Loc_Euro,0)))</f>
        <v/>
      </c>
      <c r="E229" s="60" t="str">
        <f>IF('Financing inputs'!E229="","",(IF('Financing inputs'!$B229="USD",'Financing inputs'!E229*Loc_USD,0)+IF('Financing inputs'!$B229="Local Currency",'Financing inputs'!E229,0)+IF('Financing inputs'!$B229="Euro",'Financing inputs'!E229*Loc_Euro,0)))</f>
        <v/>
      </c>
      <c r="F229" s="60" t="str">
        <f>IF('Financing inputs'!F229="","",(IF('Financing inputs'!$B229="USD",'Financing inputs'!F229*Loc_USD,0)+IF('Financing inputs'!$B229="Local Currency",'Financing inputs'!F229,0)+IF('Financing inputs'!$B229="Euro",'Financing inputs'!F229*Loc_Euro,0)))</f>
        <v/>
      </c>
      <c r="G229" s="60" t="str">
        <f>IF('Financing inputs'!G229="","",(IF('Financing inputs'!$B229="USD",'Financing inputs'!G229*Loc_USD,0)+IF('Financing inputs'!$B229="Local Currency",'Financing inputs'!G229,0)+IF('Financing inputs'!$B229="Euro",'Financing inputs'!G229*Loc_Euro,0)))</f>
        <v/>
      </c>
      <c r="H229" s="60" t="str">
        <f>IF('Financing inputs'!H229="","",(IF('Financing inputs'!$B229="USD",'Financing inputs'!H229*Loc_USD,0)+IF('Financing inputs'!$B229="Local Currency",'Financing inputs'!H229,0)+IF('Financing inputs'!$B229="Euro",'Financing inputs'!H229*Loc_Euro,0)))</f>
        <v/>
      </c>
      <c r="I229" s="60" t="str">
        <f>IF('Financing inputs'!I229="","",(IF('Financing inputs'!$B229="USD",'Financing inputs'!I229*Loc_USD,0)+IF('Financing inputs'!$B229="Local Currency",'Financing inputs'!I229,0)+IF('Financing inputs'!$B229="Euro",'Financing inputs'!I229*Loc_Euro,0)))</f>
        <v/>
      </c>
      <c r="J229" s="60" t="str">
        <f>IF('Financing inputs'!J229="","",(IF('Financing inputs'!$B229="USD",'Financing inputs'!J229*Loc_USD,0)+IF('Financing inputs'!$B229="Local Currency",'Financing inputs'!J229,0)+IF('Financing inputs'!$B229="Euro",'Financing inputs'!J229*Loc_Euro,0)))</f>
        <v/>
      </c>
      <c r="K229" s="60" t="str">
        <f>IF('Financing inputs'!K229="","",(IF('Financing inputs'!$B229="USD",'Financing inputs'!K229*Loc_USD,0)+IF('Financing inputs'!$B229="Local Currency",'Financing inputs'!K229,0)+IF('Financing inputs'!$B229="Euro",'Financing inputs'!K229*Loc_Euro,0)))</f>
        <v/>
      </c>
      <c r="L229" s="60" t="str">
        <f>IF('Financing inputs'!L229="","",(IF('Financing inputs'!$B229="USD",'Financing inputs'!L229*Loc_USD,0)+IF('Financing inputs'!$B229="Local Currency",'Financing inputs'!L229,0)+IF('Financing inputs'!$B229="Euro",'Financing inputs'!L229*Loc_Euro,0)))</f>
        <v/>
      </c>
      <c r="M229" s="60" t="str">
        <f>IF('Financing inputs'!M229="","",(IF('Financing inputs'!$B229="USD",'Financing inputs'!M229*Loc_USD,0)+IF('Financing inputs'!$B229="Local Currency",'Financing inputs'!M229,0)+IF('Financing inputs'!$B229="Euro",'Financing inputs'!M229*Loc_Euro,0)))</f>
        <v/>
      </c>
      <c r="N229" s="60" t="str">
        <f>IF('Financing inputs'!N229="","",(IF('Financing inputs'!$B229="USD",'Financing inputs'!N229*Loc_USD,0)+IF('Financing inputs'!$B229="Local Currency",'Financing inputs'!N229,0)+IF('Financing inputs'!$B229="Euro",'Financing inputs'!N229*Loc_Euro,0)))</f>
        <v/>
      </c>
      <c r="O229" s="60">
        <f t="shared" si="126"/>
        <v>0</v>
      </c>
      <c r="P229" s="120" t="str">
        <f t="shared" si="125"/>
        <v>Strategy 10</v>
      </c>
      <c r="R229" s="69" t="e">
        <f t="shared" si="127"/>
        <v>#DIV/0!</v>
      </c>
    </row>
    <row r="230" spans="1:19" x14ac:dyDescent="0.25">
      <c r="A230" s="64" t="str">
        <f>'Financing inputs'!A230</f>
        <v>Other</v>
      </c>
      <c r="B230" s="63"/>
      <c r="C230" s="60" t="str">
        <f>IF('Financing inputs'!C230="","",(IF('Financing inputs'!$B230="USD",'Financing inputs'!C230*Loc_USD,0)+IF('Financing inputs'!$B230="Local Currency",'Financing inputs'!C230,0)+IF('Financing inputs'!$B230="Euro",'Financing inputs'!C230*Loc_Euro,0)))</f>
        <v/>
      </c>
      <c r="D230" s="60" t="str">
        <f>IF('Financing inputs'!D230="","",(IF('Financing inputs'!$B230="USD",'Financing inputs'!D230*Loc_USD,0)+IF('Financing inputs'!$B230="Local Currency",'Financing inputs'!D230,0)+IF('Financing inputs'!$B230="Euro",'Financing inputs'!D230*Loc_Euro,0)))</f>
        <v/>
      </c>
      <c r="E230" s="60" t="str">
        <f>IF('Financing inputs'!E230="","",(IF('Financing inputs'!$B230="USD",'Financing inputs'!E230*Loc_USD,0)+IF('Financing inputs'!$B230="Local Currency",'Financing inputs'!E230,0)+IF('Financing inputs'!$B230="Euro",'Financing inputs'!E230*Loc_Euro,0)))</f>
        <v/>
      </c>
      <c r="F230" s="60" t="str">
        <f>IF('Financing inputs'!F230="","",(IF('Financing inputs'!$B230="USD",'Financing inputs'!F230*Loc_USD,0)+IF('Financing inputs'!$B230="Local Currency",'Financing inputs'!F230,0)+IF('Financing inputs'!$B230="Euro",'Financing inputs'!F230*Loc_Euro,0)))</f>
        <v/>
      </c>
      <c r="G230" s="60" t="str">
        <f>IF('Financing inputs'!G230="","",(IF('Financing inputs'!$B230="USD",'Financing inputs'!G230*Loc_USD,0)+IF('Financing inputs'!$B230="Local Currency",'Financing inputs'!G230,0)+IF('Financing inputs'!$B230="Euro",'Financing inputs'!G230*Loc_Euro,0)))</f>
        <v/>
      </c>
      <c r="H230" s="60" t="str">
        <f>IF('Financing inputs'!H230="","",(IF('Financing inputs'!$B230="USD",'Financing inputs'!H230*Loc_USD,0)+IF('Financing inputs'!$B230="Local Currency",'Financing inputs'!H230,0)+IF('Financing inputs'!$B230="Euro",'Financing inputs'!H230*Loc_Euro,0)))</f>
        <v/>
      </c>
      <c r="I230" s="60" t="str">
        <f>IF('Financing inputs'!I230="","",(IF('Financing inputs'!$B230="USD",'Financing inputs'!I230*Loc_USD,0)+IF('Financing inputs'!$B230="Local Currency",'Financing inputs'!I230,0)+IF('Financing inputs'!$B230="Euro",'Financing inputs'!I230*Loc_Euro,0)))</f>
        <v/>
      </c>
      <c r="J230" s="60" t="str">
        <f>IF('Financing inputs'!J230="","",(IF('Financing inputs'!$B230="USD",'Financing inputs'!J230*Loc_USD,0)+IF('Financing inputs'!$B230="Local Currency",'Financing inputs'!J230,0)+IF('Financing inputs'!$B230="Euro",'Financing inputs'!J230*Loc_Euro,0)))</f>
        <v/>
      </c>
      <c r="K230" s="60" t="str">
        <f>IF('Financing inputs'!K230="","",(IF('Financing inputs'!$B230="USD",'Financing inputs'!K230*Loc_USD,0)+IF('Financing inputs'!$B230="Local Currency",'Financing inputs'!K230,0)+IF('Financing inputs'!$B230="Euro",'Financing inputs'!K230*Loc_Euro,0)))</f>
        <v/>
      </c>
      <c r="L230" s="60" t="str">
        <f>IF('Financing inputs'!L230="","",(IF('Financing inputs'!$B230="USD",'Financing inputs'!L230*Loc_USD,0)+IF('Financing inputs'!$B230="Local Currency",'Financing inputs'!L230,0)+IF('Financing inputs'!$B230="Euro",'Financing inputs'!L230*Loc_Euro,0)))</f>
        <v/>
      </c>
      <c r="M230" s="60" t="str">
        <f>IF('Financing inputs'!M230="","",(IF('Financing inputs'!$B230="USD",'Financing inputs'!M230*Loc_USD,0)+IF('Financing inputs'!$B230="Local Currency",'Financing inputs'!M230,0)+IF('Financing inputs'!$B230="Euro",'Financing inputs'!M230*Loc_Euro,0)))</f>
        <v/>
      </c>
      <c r="N230" s="60" t="str">
        <f>IF('Financing inputs'!N230="","",(IF('Financing inputs'!$B230="USD",'Financing inputs'!N230*Loc_USD,0)+IF('Financing inputs'!$B230="Local Currency",'Financing inputs'!N230,0)+IF('Financing inputs'!$B230="Euro",'Financing inputs'!N230*Loc_Euro,0)))</f>
        <v/>
      </c>
      <c r="O230" s="60">
        <f t="shared" si="126"/>
        <v>0</v>
      </c>
      <c r="P230" s="120" t="str">
        <f t="shared" si="125"/>
        <v>Strategy 10</v>
      </c>
      <c r="R230" s="69" t="e">
        <f t="shared" si="127"/>
        <v>#DIV/0!</v>
      </c>
    </row>
    <row r="231" spans="1:19" x14ac:dyDescent="0.25">
      <c r="A231" s="64" t="str">
        <f>'Financing inputs'!A231</f>
        <v>Other</v>
      </c>
      <c r="B231" s="63"/>
      <c r="C231" s="60" t="str">
        <f>IF('Financing inputs'!C231="","",(IF('Financing inputs'!$B231="USD",'Financing inputs'!C231*Loc_USD,0)+IF('Financing inputs'!$B231="Local Currency",'Financing inputs'!C231,0)+IF('Financing inputs'!$B231="Euro",'Financing inputs'!C231*Loc_Euro,0)))</f>
        <v/>
      </c>
      <c r="D231" s="60" t="str">
        <f>IF('Financing inputs'!D231="","",(IF('Financing inputs'!$B231="USD",'Financing inputs'!D231*Loc_USD,0)+IF('Financing inputs'!$B231="Local Currency",'Financing inputs'!D231,0)+IF('Financing inputs'!$B231="Euro",'Financing inputs'!D231*Loc_Euro,0)))</f>
        <v/>
      </c>
      <c r="E231" s="60" t="str">
        <f>IF('Financing inputs'!E231="","",(IF('Financing inputs'!$B231="USD",'Financing inputs'!E231*Loc_USD,0)+IF('Financing inputs'!$B231="Local Currency",'Financing inputs'!E231,0)+IF('Financing inputs'!$B231="Euro",'Financing inputs'!E231*Loc_Euro,0)))</f>
        <v/>
      </c>
      <c r="F231" s="60" t="str">
        <f>IF('Financing inputs'!F231="","",(IF('Financing inputs'!$B231="USD",'Financing inputs'!F231*Loc_USD,0)+IF('Financing inputs'!$B231="Local Currency",'Financing inputs'!F231,0)+IF('Financing inputs'!$B231="Euro",'Financing inputs'!F231*Loc_Euro,0)))</f>
        <v/>
      </c>
      <c r="G231" s="60" t="str">
        <f>IF('Financing inputs'!G231="","",(IF('Financing inputs'!$B231="USD",'Financing inputs'!G231*Loc_USD,0)+IF('Financing inputs'!$B231="Local Currency",'Financing inputs'!G231,0)+IF('Financing inputs'!$B231="Euro",'Financing inputs'!G231*Loc_Euro,0)))</f>
        <v/>
      </c>
      <c r="H231" s="60" t="str">
        <f>IF('Financing inputs'!H231="","",(IF('Financing inputs'!$B231="USD",'Financing inputs'!H231*Loc_USD,0)+IF('Financing inputs'!$B231="Local Currency",'Financing inputs'!H231,0)+IF('Financing inputs'!$B231="Euro",'Financing inputs'!H231*Loc_Euro,0)))</f>
        <v/>
      </c>
      <c r="I231" s="60" t="str">
        <f>IF('Financing inputs'!I231="","",(IF('Financing inputs'!$B231="USD",'Financing inputs'!I231*Loc_USD,0)+IF('Financing inputs'!$B231="Local Currency",'Financing inputs'!I231,0)+IF('Financing inputs'!$B231="Euro",'Financing inputs'!I231*Loc_Euro,0)))</f>
        <v/>
      </c>
      <c r="J231" s="60" t="str">
        <f>IF('Financing inputs'!J231="","",(IF('Financing inputs'!$B231="USD",'Financing inputs'!J231*Loc_USD,0)+IF('Financing inputs'!$B231="Local Currency",'Financing inputs'!J231,0)+IF('Financing inputs'!$B231="Euro",'Financing inputs'!J231*Loc_Euro,0)))</f>
        <v/>
      </c>
      <c r="K231" s="60" t="str">
        <f>IF('Financing inputs'!K231="","",(IF('Financing inputs'!$B231="USD",'Financing inputs'!K231*Loc_USD,0)+IF('Financing inputs'!$B231="Local Currency",'Financing inputs'!K231,0)+IF('Financing inputs'!$B231="Euro",'Financing inputs'!K231*Loc_Euro,0)))</f>
        <v/>
      </c>
      <c r="L231" s="60" t="str">
        <f>IF('Financing inputs'!L231="","",(IF('Financing inputs'!$B231="USD",'Financing inputs'!L231*Loc_USD,0)+IF('Financing inputs'!$B231="Local Currency",'Financing inputs'!L231,0)+IF('Financing inputs'!$B231="Euro",'Financing inputs'!L231*Loc_Euro,0)))</f>
        <v/>
      </c>
      <c r="M231" s="60" t="str">
        <f>IF('Financing inputs'!M231="","",(IF('Financing inputs'!$B231="USD",'Financing inputs'!M231*Loc_USD,0)+IF('Financing inputs'!$B231="Local Currency",'Financing inputs'!M231,0)+IF('Financing inputs'!$B231="Euro",'Financing inputs'!M231*Loc_Euro,0)))</f>
        <v/>
      </c>
      <c r="N231" s="60" t="str">
        <f>IF('Financing inputs'!N231="","",(IF('Financing inputs'!$B231="USD",'Financing inputs'!N231*Loc_USD,0)+IF('Financing inputs'!$B231="Local Currency",'Financing inputs'!N231,0)+IF('Financing inputs'!$B231="Euro",'Financing inputs'!N231*Loc_Euro,0)))</f>
        <v/>
      </c>
      <c r="O231" s="60">
        <f t="shared" si="126"/>
        <v>0</v>
      </c>
      <c r="P231" s="120" t="str">
        <f t="shared" si="125"/>
        <v>Strategy 10</v>
      </c>
      <c r="R231" s="69" t="e">
        <f t="shared" si="127"/>
        <v>#DIV/0!</v>
      </c>
    </row>
    <row r="232" spans="1:19" x14ac:dyDescent="0.25">
      <c r="A232" s="65" t="s">
        <v>72</v>
      </c>
      <c r="B232" s="65"/>
      <c r="C232" s="66">
        <f>SUM(C213:C231)</f>
        <v>0</v>
      </c>
      <c r="D232" s="66">
        <f t="shared" ref="D232" si="128">SUM(D213:D231)</f>
        <v>0</v>
      </c>
      <c r="E232" s="66">
        <f t="shared" ref="E232" si="129">SUM(E213:E231)</f>
        <v>0</v>
      </c>
      <c r="F232" s="66">
        <f t="shared" ref="F232" si="130">SUM(F213:F231)</f>
        <v>0</v>
      </c>
      <c r="G232" s="66">
        <f t="shared" ref="G232" si="131">SUM(G213:G231)</f>
        <v>0</v>
      </c>
      <c r="H232" s="66">
        <f t="shared" ref="H232" si="132">SUM(H213:H231)</f>
        <v>0</v>
      </c>
      <c r="I232" s="66">
        <f t="shared" ref="I232" si="133">SUM(I213:I231)</f>
        <v>0</v>
      </c>
      <c r="J232" s="66">
        <f t="shared" ref="J232" si="134">SUM(J213:J231)</f>
        <v>0</v>
      </c>
      <c r="K232" s="66">
        <f t="shared" ref="K232" si="135">SUM(K213:K231)</f>
        <v>0</v>
      </c>
      <c r="L232" s="66">
        <f t="shared" ref="L232" si="136">SUM(L213:L231)</f>
        <v>0</v>
      </c>
      <c r="M232" s="66">
        <f t="shared" ref="M232" si="137">SUM(M213:M231)</f>
        <v>0</v>
      </c>
      <c r="N232" s="66">
        <f t="shared" ref="N232" si="138">SUM(N213:N231)</f>
        <v>0</v>
      </c>
      <c r="O232" s="66">
        <f t="shared" ref="O232" si="139">SUM(O213:O231)</f>
        <v>0</v>
      </c>
      <c r="P232" s="120" t="str">
        <f>$A$210</f>
        <v>Strategy 10</v>
      </c>
      <c r="R232" s="59"/>
      <c r="S232" s="61" t="e">
        <f>IF(ROUND(SUM(R212:R231),0)&lt;&gt;1,"Check","Okay")</f>
        <v>#DIV/0!</v>
      </c>
    </row>
    <row r="233" spans="1:19" x14ac:dyDescent="0.25">
      <c r="A233" s="124" t="str">
        <f>'Financing inputs'!A233</f>
        <v>Strategy 11</v>
      </c>
      <c r="B233" s="124"/>
      <c r="C233" s="124"/>
      <c r="D233" s="124"/>
      <c r="E233" s="124"/>
      <c r="F233" s="124"/>
      <c r="G233" s="124"/>
      <c r="H233" s="124"/>
      <c r="I233" s="124"/>
      <c r="J233" s="124"/>
      <c r="K233" s="124"/>
      <c r="L233" s="124"/>
      <c r="M233" s="124"/>
      <c r="N233" s="124"/>
      <c r="O233" s="124"/>
      <c r="P233" s="120"/>
      <c r="R233" s="73"/>
    </row>
    <row r="234" spans="1:19" x14ac:dyDescent="0.25">
      <c r="A234" s="39" t="str">
        <f>'Financing inputs'!A234</f>
        <v>CIP Costs</v>
      </c>
      <c r="B234" s="63"/>
      <c r="C234" s="60" t="str">
        <f>IF('Financing inputs'!C234="","",(IF('Financing inputs'!$B234="USD",'Financing inputs'!C234*Loc_USD,0)+IF('Financing inputs'!$B234="Local Currency",'Financing inputs'!C234,0)+IF('Financing inputs'!$B234="Euro",'Financing inputs'!C234*Loc_Euro,0)))</f>
        <v/>
      </c>
      <c r="D234" s="60" t="str">
        <f>IF('Financing inputs'!D234="","",(IF('Financing inputs'!$B234="USD",'Financing inputs'!D234*Loc_USD,0)+IF('Financing inputs'!$B234="Local Currency",'Financing inputs'!D234,0)+IF('Financing inputs'!$B234="Euro",'Financing inputs'!D234*Loc_Euro,0)))</f>
        <v/>
      </c>
      <c r="E234" s="60" t="str">
        <f>IF('Financing inputs'!E234="","",(IF('Financing inputs'!$B234="USD",'Financing inputs'!E234*Loc_USD,0)+IF('Financing inputs'!$B234="Local Currency",'Financing inputs'!E234,0)+IF('Financing inputs'!$B234="Euro",'Financing inputs'!E234*Loc_Euro,0)))</f>
        <v/>
      </c>
      <c r="F234" s="60" t="str">
        <f>IF('Financing inputs'!F234="","",(IF('Financing inputs'!$B234="USD",'Financing inputs'!F234*Loc_USD,0)+IF('Financing inputs'!$B234="Local Currency",'Financing inputs'!F234,0)+IF('Financing inputs'!$B234="Euro",'Financing inputs'!F234*Loc_Euro,0)))</f>
        <v/>
      </c>
      <c r="G234" s="60" t="str">
        <f>IF('Financing inputs'!G234="","",(IF('Financing inputs'!$B234="USD",'Financing inputs'!G234*Loc_USD,0)+IF('Financing inputs'!$B234="Local Currency",'Financing inputs'!G234,0)+IF('Financing inputs'!$B234="Euro",'Financing inputs'!G234*Loc_Euro,0)))</f>
        <v/>
      </c>
      <c r="H234" s="60" t="str">
        <f>IF('Financing inputs'!H234="","",(IF('Financing inputs'!$B234="USD",'Financing inputs'!H234*Loc_USD,0)+IF('Financing inputs'!$B234="Local Currency",'Financing inputs'!H234,0)+IF('Financing inputs'!$B234="Euro",'Financing inputs'!H234*Loc_Euro,0)))</f>
        <v/>
      </c>
      <c r="I234" s="60" t="str">
        <f>IF('Financing inputs'!I234="","",(IF('Financing inputs'!$B234="USD",'Financing inputs'!I234*Loc_USD,0)+IF('Financing inputs'!$B234="Local Currency",'Financing inputs'!I234,0)+IF('Financing inputs'!$B234="Euro",'Financing inputs'!I234*Loc_Euro,0)))</f>
        <v/>
      </c>
      <c r="J234" s="60" t="str">
        <f>IF('Financing inputs'!J234="","",(IF('Financing inputs'!$B234="USD",'Financing inputs'!J234*Loc_USD,0)+IF('Financing inputs'!$B234="Local Currency",'Financing inputs'!J234,0)+IF('Financing inputs'!$B234="Euro",'Financing inputs'!J234*Loc_Euro,0)))</f>
        <v/>
      </c>
      <c r="K234" s="60" t="str">
        <f>IF('Financing inputs'!K234="","",(IF('Financing inputs'!$B234="USD",'Financing inputs'!K234*Loc_USD,0)+IF('Financing inputs'!$B234="Local Currency",'Financing inputs'!K234,0)+IF('Financing inputs'!$B234="Euro",'Financing inputs'!K234*Loc_Euro,0)))</f>
        <v/>
      </c>
      <c r="L234" s="60" t="str">
        <f>IF('Financing inputs'!L234="","",(IF('Financing inputs'!$B234="USD",'Financing inputs'!L234*Loc_USD,0)+IF('Financing inputs'!$B234="Local Currency",'Financing inputs'!L234,0)+IF('Financing inputs'!$B234="Euro",'Financing inputs'!L234*Loc_Euro,0)))</f>
        <v/>
      </c>
      <c r="M234" s="60" t="str">
        <f>IF('Financing inputs'!M234="","",(IF('Financing inputs'!$B234="USD",'Financing inputs'!M234*Loc_USD,0)+IF('Financing inputs'!$B234="Local Currency",'Financing inputs'!M234,0)+IF('Financing inputs'!$B234="Euro",'Financing inputs'!M234*Loc_Euro,0)))</f>
        <v/>
      </c>
      <c r="N234" s="60" t="str">
        <f>IF('Financing inputs'!N234="","",(IF('Financing inputs'!$B234="USD",'Financing inputs'!N234*Loc_USD,0)+IF('Financing inputs'!$B234="Local Currency",'Financing inputs'!N234,0)+IF('Financing inputs'!$B234="Euro",'Financing inputs'!N234*Loc_Euro,0)))</f>
        <v/>
      </c>
      <c r="O234" s="60">
        <f>SUM(C234:N234)</f>
        <v>0</v>
      </c>
      <c r="P234" s="120" t="str">
        <f t="shared" ref="P234:P254" si="140">$A$233</f>
        <v>Strategy 11</v>
      </c>
      <c r="R234" s="68"/>
    </row>
    <row r="235" spans="1:19" x14ac:dyDescent="0.25">
      <c r="A235" s="39" t="str">
        <f>'Financing inputs'!A235</f>
        <v>National government funding allocated</v>
      </c>
      <c r="B235" s="63"/>
      <c r="C235" s="60" t="str">
        <f>IF('Financing inputs'!C235="","",(IF('Financing inputs'!$B235="USD",'Financing inputs'!C235*Loc_USD,0)+IF('Financing inputs'!$B235="Local Currency",'Financing inputs'!C235,0)+IF('Financing inputs'!$B235="Euro",'Financing inputs'!C235*Loc_Euro,0)))</f>
        <v/>
      </c>
      <c r="D235" s="60" t="str">
        <f>IF('Financing inputs'!D235="","",(IF('Financing inputs'!$B235="USD",'Financing inputs'!D235*Loc_USD,0)+IF('Financing inputs'!$B235="Local Currency",'Financing inputs'!D235,0)+IF('Financing inputs'!$B235="Euro",'Financing inputs'!D235*Loc_Euro,0)))</f>
        <v/>
      </c>
      <c r="E235" s="60" t="str">
        <f>IF('Financing inputs'!E235="","",(IF('Financing inputs'!$B235="USD",'Financing inputs'!E235*Loc_USD,0)+IF('Financing inputs'!$B235="Local Currency",'Financing inputs'!E235,0)+IF('Financing inputs'!$B235="Euro",'Financing inputs'!E235*Loc_Euro,0)))</f>
        <v/>
      </c>
      <c r="F235" s="60" t="str">
        <f>IF('Financing inputs'!F235="","",(IF('Financing inputs'!$B235="USD",'Financing inputs'!F235*Loc_USD,0)+IF('Financing inputs'!$B235="Local Currency",'Financing inputs'!F235,0)+IF('Financing inputs'!$B235="Euro",'Financing inputs'!F235*Loc_Euro,0)))</f>
        <v/>
      </c>
      <c r="G235" s="60" t="str">
        <f>IF('Financing inputs'!G235="","",(IF('Financing inputs'!$B235="USD",'Financing inputs'!G235*Loc_USD,0)+IF('Financing inputs'!$B235="Local Currency",'Financing inputs'!G235,0)+IF('Financing inputs'!$B235="Euro",'Financing inputs'!G235*Loc_Euro,0)))</f>
        <v/>
      </c>
      <c r="H235" s="60" t="str">
        <f>IF('Financing inputs'!H235="","",(IF('Financing inputs'!$B235="USD",'Financing inputs'!H235*Loc_USD,0)+IF('Financing inputs'!$B235="Local Currency",'Financing inputs'!H235,0)+IF('Financing inputs'!$B235="Euro",'Financing inputs'!H235*Loc_Euro,0)))</f>
        <v/>
      </c>
      <c r="I235" s="60" t="str">
        <f>IF('Financing inputs'!I235="","",(IF('Financing inputs'!$B235="USD",'Financing inputs'!I235*Loc_USD,0)+IF('Financing inputs'!$B235="Local Currency",'Financing inputs'!I235,0)+IF('Financing inputs'!$B235="Euro",'Financing inputs'!I235*Loc_Euro,0)))</f>
        <v/>
      </c>
      <c r="J235" s="60" t="str">
        <f>IF('Financing inputs'!J235="","",(IF('Financing inputs'!$B235="USD",'Financing inputs'!J235*Loc_USD,0)+IF('Financing inputs'!$B235="Local Currency",'Financing inputs'!J235,0)+IF('Financing inputs'!$B235="Euro",'Financing inputs'!J235*Loc_Euro,0)))</f>
        <v/>
      </c>
      <c r="K235" s="60" t="str">
        <f>IF('Financing inputs'!K235="","",(IF('Financing inputs'!$B235="USD",'Financing inputs'!K235*Loc_USD,0)+IF('Financing inputs'!$B235="Local Currency",'Financing inputs'!K235,0)+IF('Financing inputs'!$B235="Euro",'Financing inputs'!K235*Loc_Euro,0)))</f>
        <v/>
      </c>
      <c r="L235" s="60" t="str">
        <f>IF('Financing inputs'!L235="","",(IF('Financing inputs'!$B235="USD",'Financing inputs'!L235*Loc_USD,0)+IF('Financing inputs'!$B235="Local Currency",'Financing inputs'!L235,0)+IF('Financing inputs'!$B235="Euro",'Financing inputs'!L235*Loc_Euro,0)))</f>
        <v/>
      </c>
      <c r="M235" s="60" t="str">
        <f>IF('Financing inputs'!M235="","",(IF('Financing inputs'!$B235="USD",'Financing inputs'!M235*Loc_USD,0)+IF('Financing inputs'!$B235="Local Currency",'Financing inputs'!M235,0)+IF('Financing inputs'!$B235="Euro",'Financing inputs'!M235*Loc_Euro,0)))</f>
        <v/>
      </c>
      <c r="N235" s="60" t="str">
        <f>IF('Financing inputs'!N235="","",(IF('Financing inputs'!$B235="USD",'Financing inputs'!N235*Loc_USD,0)+IF('Financing inputs'!$B235="Local Currency",'Financing inputs'!N235,0)+IF('Financing inputs'!$B235="Euro",'Financing inputs'!N235*Loc_Euro,0)))</f>
        <v/>
      </c>
      <c r="O235" s="60">
        <f t="shared" ref="O235:O254" si="141">SUM(C235:N235)</f>
        <v>0</v>
      </c>
      <c r="P235" s="120" t="str">
        <f t="shared" si="140"/>
        <v>Strategy 11</v>
      </c>
      <c r="R235" s="69" t="e">
        <f>O235/SUM($O$235:$O$254)</f>
        <v>#DIV/0!</v>
      </c>
    </row>
    <row r="236" spans="1:19" x14ac:dyDescent="0.25">
      <c r="A236" s="64" t="str">
        <f>'Financing inputs'!A236</f>
        <v>USAID funding allocated</v>
      </c>
      <c r="B236" s="63"/>
      <c r="C236" s="60" t="str">
        <f>IF('Financing inputs'!C236="","",(IF('Financing inputs'!$B236="USD",'Financing inputs'!C236*Loc_USD,0)+IF('Financing inputs'!$B236="Local Currency",'Financing inputs'!C236,0)+IF('Financing inputs'!$B236="Euro",'Financing inputs'!C236*Loc_Euro,0)))</f>
        <v/>
      </c>
      <c r="D236" s="60" t="str">
        <f>IF('Financing inputs'!D236="","",(IF('Financing inputs'!$B236="USD",'Financing inputs'!D236*Loc_USD,0)+IF('Financing inputs'!$B236="Local Currency",'Financing inputs'!D236,0)+IF('Financing inputs'!$B236="Euro",'Financing inputs'!D236*Loc_Euro,0)))</f>
        <v/>
      </c>
      <c r="E236" s="60" t="str">
        <f>IF('Financing inputs'!E236="","",(IF('Financing inputs'!$B236="USD",'Financing inputs'!E236*Loc_USD,0)+IF('Financing inputs'!$B236="Local Currency",'Financing inputs'!E236,0)+IF('Financing inputs'!$B236="Euro",'Financing inputs'!E236*Loc_Euro,0)))</f>
        <v/>
      </c>
      <c r="F236" s="60" t="str">
        <f>IF('Financing inputs'!F236="","",(IF('Financing inputs'!$B236="USD",'Financing inputs'!F236*Loc_USD,0)+IF('Financing inputs'!$B236="Local Currency",'Financing inputs'!F236,0)+IF('Financing inputs'!$B236="Euro",'Financing inputs'!F236*Loc_Euro,0)))</f>
        <v/>
      </c>
      <c r="G236" s="60" t="str">
        <f>IF('Financing inputs'!G236="","",(IF('Financing inputs'!$B236="USD",'Financing inputs'!G236*Loc_USD,0)+IF('Financing inputs'!$B236="Local Currency",'Financing inputs'!G236,0)+IF('Financing inputs'!$B236="Euro",'Financing inputs'!G236*Loc_Euro,0)))</f>
        <v/>
      </c>
      <c r="H236" s="60" t="str">
        <f>IF('Financing inputs'!H236="","",(IF('Financing inputs'!$B236="USD",'Financing inputs'!H236*Loc_USD,0)+IF('Financing inputs'!$B236="Local Currency",'Financing inputs'!H236,0)+IF('Financing inputs'!$B236="Euro",'Financing inputs'!H236*Loc_Euro,0)))</f>
        <v/>
      </c>
      <c r="I236" s="60" t="str">
        <f>IF('Financing inputs'!I236="","",(IF('Financing inputs'!$B236="USD",'Financing inputs'!I236*Loc_USD,0)+IF('Financing inputs'!$B236="Local Currency",'Financing inputs'!I236,0)+IF('Financing inputs'!$B236="Euro",'Financing inputs'!I236*Loc_Euro,0)))</f>
        <v/>
      </c>
      <c r="J236" s="60" t="str">
        <f>IF('Financing inputs'!J236="","",(IF('Financing inputs'!$B236="USD",'Financing inputs'!J236*Loc_USD,0)+IF('Financing inputs'!$B236="Local Currency",'Financing inputs'!J236,0)+IF('Financing inputs'!$B236="Euro",'Financing inputs'!J236*Loc_Euro,0)))</f>
        <v/>
      </c>
      <c r="K236" s="60" t="str">
        <f>IF('Financing inputs'!K236="","",(IF('Financing inputs'!$B236="USD",'Financing inputs'!K236*Loc_USD,0)+IF('Financing inputs'!$B236="Local Currency",'Financing inputs'!K236,0)+IF('Financing inputs'!$B236="Euro",'Financing inputs'!K236*Loc_Euro,0)))</f>
        <v/>
      </c>
      <c r="L236" s="60" t="str">
        <f>IF('Financing inputs'!L236="","",(IF('Financing inputs'!$B236="USD",'Financing inputs'!L236*Loc_USD,0)+IF('Financing inputs'!$B236="Local Currency",'Financing inputs'!L236,0)+IF('Financing inputs'!$B236="Euro",'Financing inputs'!L236*Loc_Euro,0)))</f>
        <v/>
      </c>
      <c r="M236" s="60" t="str">
        <f>IF('Financing inputs'!M236="","",(IF('Financing inputs'!$B236="USD",'Financing inputs'!M236*Loc_USD,0)+IF('Financing inputs'!$B236="Local Currency",'Financing inputs'!M236,0)+IF('Financing inputs'!$B236="Euro",'Financing inputs'!M236*Loc_Euro,0)))</f>
        <v/>
      </c>
      <c r="N236" s="60" t="str">
        <f>IF('Financing inputs'!N236="","",(IF('Financing inputs'!$B236="USD",'Financing inputs'!N236*Loc_USD,0)+IF('Financing inputs'!$B236="Local Currency",'Financing inputs'!N236,0)+IF('Financing inputs'!$B236="Euro",'Financing inputs'!N236*Loc_Euro,0)))</f>
        <v/>
      </c>
      <c r="O236" s="60">
        <f t="shared" si="141"/>
        <v>0</v>
      </c>
      <c r="P236" s="120" t="str">
        <f t="shared" si="140"/>
        <v>Strategy 11</v>
      </c>
      <c r="R236" s="69" t="e">
        <f t="shared" ref="R236:R254" si="142">O236/SUM($O$235:$O$254)</f>
        <v>#DIV/0!</v>
      </c>
    </row>
    <row r="237" spans="1:19" x14ac:dyDescent="0.25">
      <c r="A237" s="64" t="str">
        <f>'Financing inputs'!A237</f>
        <v>UNFPA funding allocated</v>
      </c>
      <c r="B237" s="63"/>
      <c r="C237" s="60" t="str">
        <f>IF('Financing inputs'!C237="","",(IF('Financing inputs'!$B237="USD",'Financing inputs'!C237*Loc_USD,0)+IF('Financing inputs'!$B237="Local Currency",'Financing inputs'!C237,0)+IF('Financing inputs'!$B237="Euro",'Financing inputs'!C237*Loc_Euro,0)))</f>
        <v/>
      </c>
      <c r="D237" s="60" t="str">
        <f>IF('Financing inputs'!D237="","",(IF('Financing inputs'!$B237="USD",'Financing inputs'!D237*Loc_USD,0)+IF('Financing inputs'!$B237="Local Currency",'Financing inputs'!D237,0)+IF('Financing inputs'!$B237="Euro",'Financing inputs'!D237*Loc_Euro,0)))</f>
        <v/>
      </c>
      <c r="E237" s="60" t="str">
        <f>IF('Financing inputs'!E237="","",(IF('Financing inputs'!$B237="USD",'Financing inputs'!E237*Loc_USD,0)+IF('Financing inputs'!$B237="Local Currency",'Financing inputs'!E237,0)+IF('Financing inputs'!$B237="Euro",'Financing inputs'!E237*Loc_Euro,0)))</f>
        <v/>
      </c>
      <c r="F237" s="60" t="str">
        <f>IF('Financing inputs'!F237="","",(IF('Financing inputs'!$B237="USD",'Financing inputs'!F237*Loc_USD,0)+IF('Financing inputs'!$B237="Local Currency",'Financing inputs'!F237,0)+IF('Financing inputs'!$B237="Euro",'Financing inputs'!F237*Loc_Euro,0)))</f>
        <v/>
      </c>
      <c r="G237" s="60" t="str">
        <f>IF('Financing inputs'!G237="","",(IF('Financing inputs'!$B237="USD",'Financing inputs'!G237*Loc_USD,0)+IF('Financing inputs'!$B237="Local Currency",'Financing inputs'!G237,0)+IF('Financing inputs'!$B237="Euro",'Financing inputs'!G237*Loc_Euro,0)))</f>
        <v/>
      </c>
      <c r="H237" s="60" t="str">
        <f>IF('Financing inputs'!H237="","",(IF('Financing inputs'!$B237="USD",'Financing inputs'!H237*Loc_USD,0)+IF('Financing inputs'!$B237="Local Currency",'Financing inputs'!H237,0)+IF('Financing inputs'!$B237="Euro",'Financing inputs'!H237*Loc_Euro,0)))</f>
        <v/>
      </c>
      <c r="I237" s="60" t="str">
        <f>IF('Financing inputs'!I237="","",(IF('Financing inputs'!$B237="USD",'Financing inputs'!I237*Loc_USD,0)+IF('Financing inputs'!$B237="Local Currency",'Financing inputs'!I237,0)+IF('Financing inputs'!$B237="Euro",'Financing inputs'!I237*Loc_Euro,0)))</f>
        <v/>
      </c>
      <c r="J237" s="60" t="str">
        <f>IF('Financing inputs'!J237="","",(IF('Financing inputs'!$B237="USD",'Financing inputs'!J237*Loc_USD,0)+IF('Financing inputs'!$B237="Local Currency",'Financing inputs'!J237,0)+IF('Financing inputs'!$B237="Euro",'Financing inputs'!J237*Loc_Euro,0)))</f>
        <v/>
      </c>
      <c r="K237" s="60" t="str">
        <f>IF('Financing inputs'!K237="","",(IF('Financing inputs'!$B237="USD",'Financing inputs'!K237*Loc_USD,0)+IF('Financing inputs'!$B237="Local Currency",'Financing inputs'!K237,0)+IF('Financing inputs'!$B237="Euro",'Financing inputs'!K237*Loc_Euro,0)))</f>
        <v/>
      </c>
      <c r="L237" s="60" t="str">
        <f>IF('Financing inputs'!L237="","",(IF('Financing inputs'!$B237="USD",'Financing inputs'!L237*Loc_USD,0)+IF('Financing inputs'!$B237="Local Currency",'Financing inputs'!L237,0)+IF('Financing inputs'!$B237="Euro",'Financing inputs'!L237*Loc_Euro,0)))</f>
        <v/>
      </c>
      <c r="M237" s="60" t="str">
        <f>IF('Financing inputs'!M237="","",(IF('Financing inputs'!$B237="USD",'Financing inputs'!M237*Loc_USD,0)+IF('Financing inputs'!$B237="Local Currency",'Financing inputs'!M237,0)+IF('Financing inputs'!$B237="Euro",'Financing inputs'!M237*Loc_Euro,0)))</f>
        <v/>
      </c>
      <c r="N237" s="60" t="str">
        <f>IF('Financing inputs'!N237="","",(IF('Financing inputs'!$B237="USD",'Financing inputs'!N237*Loc_USD,0)+IF('Financing inputs'!$B237="Local Currency",'Financing inputs'!N237,0)+IF('Financing inputs'!$B237="Euro",'Financing inputs'!N237*Loc_Euro,0)))</f>
        <v/>
      </c>
      <c r="O237" s="60">
        <f t="shared" si="141"/>
        <v>0</v>
      </c>
      <c r="P237" s="120" t="str">
        <f t="shared" si="140"/>
        <v>Strategy 11</v>
      </c>
      <c r="R237" s="69" t="e">
        <f t="shared" si="142"/>
        <v>#DIV/0!</v>
      </c>
    </row>
    <row r="238" spans="1:19" x14ac:dyDescent="0.25">
      <c r="A238" s="64" t="str">
        <f>'Financing inputs'!A238</f>
        <v>KfW funding allocated</v>
      </c>
      <c r="B238" s="63"/>
      <c r="C238" s="60" t="str">
        <f>IF('Financing inputs'!C238="","",(IF('Financing inputs'!$B238="USD",'Financing inputs'!C238*Loc_USD,0)+IF('Financing inputs'!$B238="Local Currency",'Financing inputs'!C238,0)+IF('Financing inputs'!$B238="Euro",'Financing inputs'!C238*Loc_Euro,0)))</f>
        <v/>
      </c>
      <c r="D238" s="60" t="str">
        <f>IF('Financing inputs'!D238="","",(IF('Financing inputs'!$B238="USD",'Financing inputs'!D238*Loc_USD,0)+IF('Financing inputs'!$B238="Local Currency",'Financing inputs'!D238,0)+IF('Financing inputs'!$B238="Euro",'Financing inputs'!D238*Loc_Euro,0)))</f>
        <v/>
      </c>
      <c r="E238" s="60" t="str">
        <f>IF('Financing inputs'!E238="","",(IF('Financing inputs'!$B238="USD",'Financing inputs'!E238*Loc_USD,0)+IF('Financing inputs'!$B238="Local Currency",'Financing inputs'!E238,0)+IF('Financing inputs'!$B238="Euro",'Financing inputs'!E238*Loc_Euro,0)))</f>
        <v/>
      </c>
      <c r="F238" s="60" t="str">
        <f>IF('Financing inputs'!F238="","",(IF('Financing inputs'!$B238="USD",'Financing inputs'!F238*Loc_USD,0)+IF('Financing inputs'!$B238="Local Currency",'Financing inputs'!F238,0)+IF('Financing inputs'!$B238="Euro",'Financing inputs'!F238*Loc_Euro,0)))</f>
        <v/>
      </c>
      <c r="G238" s="60" t="str">
        <f>IF('Financing inputs'!G238="","",(IF('Financing inputs'!$B238="USD",'Financing inputs'!G238*Loc_USD,0)+IF('Financing inputs'!$B238="Local Currency",'Financing inputs'!G238,0)+IF('Financing inputs'!$B238="Euro",'Financing inputs'!G238*Loc_Euro,0)))</f>
        <v/>
      </c>
      <c r="H238" s="60" t="str">
        <f>IF('Financing inputs'!H238="","",(IF('Financing inputs'!$B238="USD",'Financing inputs'!H238*Loc_USD,0)+IF('Financing inputs'!$B238="Local Currency",'Financing inputs'!H238,0)+IF('Financing inputs'!$B238="Euro",'Financing inputs'!H238*Loc_Euro,0)))</f>
        <v/>
      </c>
      <c r="I238" s="60" t="str">
        <f>IF('Financing inputs'!I238="","",(IF('Financing inputs'!$B238="USD",'Financing inputs'!I238*Loc_USD,0)+IF('Financing inputs'!$B238="Local Currency",'Financing inputs'!I238,0)+IF('Financing inputs'!$B238="Euro",'Financing inputs'!I238*Loc_Euro,0)))</f>
        <v/>
      </c>
      <c r="J238" s="60" t="str">
        <f>IF('Financing inputs'!J238="","",(IF('Financing inputs'!$B238="USD",'Financing inputs'!J238*Loc_USD,0)+IF('Financing inputs'!$B238="Local Currency",'Financing inputs'!J238,0)+IF('Financing inputs'!$B238="Euro",'Financing inputs'!J238*Loc_Euro,0)))</f>
        <v/>
      </c>
      <c r="K238" s="60" t="str">
        <f>IF('Financing inputs'!K238="","",(IF('Financing inputs'!$B238="USD",'Financing inputs'!K238*Loc_USD,0)+IF('Financing inputs'!$B238="Local Currency",'Financing inputs'!K238,0)+IF('Financing inputs'!$B238="Euro",'Financing inputs'!K238*Loc_Euro,0)))</f>
        <v/>
      </c>
      <c r="L238" s="60" t="str">
        <f>IF('Financing inputs'!L238="","",(IF('Financing inputs'!$B238="USD",'Financing inputs'!L238*Loc_USD,0)+IF('Financing inputs'!$B238="Local Currency",'Financing inputs'!L238,0)+IF('Financing inputs'!$B238="Euro",'Financing inputs'!L238*Loc_Euro,0)))</f>
        <v/>
      </c>
      <c r="M238" s="60" t="str">
        <f>IF('Financing inputs'!M238="","",(IF('Financing inputs'!$B238="USD",'Financing inputs'!M238*Loc_USD,0)+IF('Financing inputs'!$B238="Local Currency",'Financing inputs'!M238,0)+IF('Financing inputs'!$B238="Euro",'Financing inputs'!M238*Loc_Euro,0)))</f>
        <v/>
      </c>
      <c r="N238" s="60" t="str">
        <f>IF('Financing inputs'!N238="","",(IF('Financing inputs'!$B238="USD",'Financing inputs'!N238*Loc_USD,0)+IF('Financing inputs'!$B238="Local Currency",'Financing inputs'!N238,0)+IF('Financing inputs'!$B238="Euro",'Financing inputs'!N238*Loc_Euro,0)))</f>
        <v/>
      </c>
      <c r="O238" s="60">
        <f t="shared" si="141"/>
        <v>0</v>
      </c>
      <c r="P238" s="120" t="str">
        <f t="shared" si="140"/>
        <v>Strategy 11</v>
      </c>
      <c r="R238" s="69" t="e">
        <f t="shared" si="142"/>
        <v>#DIV/0!</v>
      </c>
    </row>
    <row r="239" spans="1:19" x14ac:dyDescent="0.25">
      <c r="A239" s="64" t="str">
        <f>'Financing inputs'!A239</f>
        <v>DfID funding allocated</v>
      </c>
      <c r="B239" s="63"/>
      <c r="C239" s="60" t="str">
        <f>IF('Financing inputs'!C239="","",(IF('Financing inputs'!$B239="USD",'Financing inputs'!C239*Loc_USD,0)+IF('Financing inputs'!$B239="Local Currency",'Financing inputs'!C239,0)+IF('Financing inputs'!$B239="Euro",'Financing inputs'!C239*Loc_Euro,0)))</f>
        <v/>
      </c>
      <c r="D239" s="60" t="str">
        <f>IF('Financing inputs'!D239="","",(IF('Financing inputs'!$B239="USD",'Financing inputs'!D239*Loc_USD,0)+IF('Financing inputs'!$B239="Local Currency",'Financing inputs'!D239,0)+IF('Financing inputs'!$B239="Euro",'Financing inputs'!D239*Loc_Euro,0)))</f>
        <v/>
      </c>
      <c r="E239" s="60" t="str">
        <f>IF('Financing inputs'!E239="","",(IF('Financing inputs'!$B239="USD",'Financing inputs'!E239*Loc_USD,0)+IF('Financing inputs'!$B239="Local Currency",'Financing inputs'!E239,0)+IF('Financing inputs'!$B239="Euro",'Financing inputs'!E239*Loc_Euro,0)))</f>
        <v/>
      </c>
      <c r="F239" s="60" t="str">
        <f>IF('Financing inputs'!F239="","",(IF('Financing inputs'!$B239="USD",'Financing inputs'!F239*Loc_USD,0)+IF('Financing inputs'!$B239="Local Currency",'Financing inputs'!F239,0)+IF('Financing inputs'!$B239="Euro",'Financing inputs'!F239*Loc_Euro,0)))</f>
        <v/>
      </c>
      <c r="G239" s="60" t="str">
        <f>IF('Financing inputs'!G239="","",(IF('Financing inputs'!$B239="USD",'Financing inputs'!G239*Loc_USD,0)+IF('Financing inputs'!$B239="Local Currency",'Financing inputs'!G239,0)+IF('Financing inputs'!$B239="Euro",'Financing inputs'!G239*Loc_Euro,0)))</f>
        <v/>
      </c>
      <c r="H239" s="60" t="str">
        <f>IF('Financing inputs'!H239="","",(IF('Financing inputs'!$B239="USD",'Financing inputs'!H239*Loc_USD,0)+IF('Financing inputs'!$B239="Local Currency",'Financing inputs'!H239,0)+IF('Financing inputs'!$B239="Euro",'Financing inputs'!H239*Loc_Euro,0)))</f>
        <v/>
      </c>
      <c r="I239" s="60" t="str">
        <f>IF('Financing inputs'!I239="","",(IF('Financing inputs'!$B239="USD",'Financing inputs'!I239*Loc_USD,0)+IF('Financing inputs'!$B239="Local Currency",'Financing inputs'!I239,0)+IF('Financing inputs'!$B239="Euro",'Financing inputs'!I239*Loc_Euro,0)))</f>
        <v/>
      </c>
      <c r="J239" s="60" t="str">
        <f>IF('Financing inputs'!J239="","",(IF('Financing inputs'!$B239="USD",'Financing inputs'!J239*Loc_USD,0)+IF('Financing inputs'!$B239="Local Currency",'Financing inputs'!J239,0)+IF('Financing inputs'!$B239="Euro",'Financing inputs'!J239*Loc_Euro,0)))</f>
        <v/>
      </c>
      <c r="K239" s="60" t="str">
        <f>IF('Financing inputs'!K239="","",(IF('Financing inputs'!$B239="USD",'Financing inputs'!K239*Loc_USD,0)+IF('Financing inputs'!$B239="Local Currency",'Financing inputs'!K239,0)+IF('Financing inputs'!$B239="Euro",'Financing inputs'!K239*Loc_Euro,0)))</f>
        <v/>
      </c>
      <c r="L239" s="60" t="str">
        <f>IF('Financing inputs'!L239="","",(IF('Financing inputs'!$B239="USD",'Financing inputs'!L239*Loc_USD,0)+IF('Financing inputs'!$B239="Local Currency",'Financing inputs'!L239,0)+IF('Financing inputs'!$B239="Euro",'Financing inputs'!L239*Loc_Euro,0)))</f>
        <v/>
      </c>
      <c r="M239" s="60" t="str">
        <f>IF('Financing inputs'!M239="","",(IF('Financing inputs'!$B239="USD",'Financing inputs'!M239*Loc_USD,0)+IF('Financing inputs'!$B239="Local Currency",'Financing inputs'!M239,0)+IF('Financing inputs'!$B239="Euro",'Financing inputs'!M239*Loc_Euro,0)))</f>
        <v/>
      </c>
      <c r="N239" s="60" t="str">
        <f>IF('Financing inputs'!N239="","",(IF('Financing inputs'!$B239="USD",'Financing inputs'!N239*Loc_USD,0)+IF('Financing inputs'!$B239="Local Currency",'Financing inputs'!N239,0)+IF('Financing inputs'!$B239="Euro",'Financing inputs'!N239*Loc_Euro,0)))</f>
        <v/>
      </c>
      <c r="O239" s="60">
        <f t="shared" si="141"/>
        <v>0</v>
      </c>
      <c r="P239" s="120" t="str">
        <f t="shared" si="140"/>
        <v>Strategy 11</v>
      </c>
      <c r="R239" s="69" t="e">
        <f t="shared" si="142"/>
        <v>#DIV/0!</v>
      </c>
    </row>
    <row r="240" spans="1:19" x14ac:dyDescent="0.25">
      <c r="A240" s="64" t="str">
        <f>'Financing inputs'!A240</f>
        <v>EU funding allocated</v>
      </c>
      <c r="B240" s="63"/>
      <c r="C240" s="60" t="str">
        <f>IF('Financing inputs'!C240="","",(IF('Financing inputs'!$B240="USD",'Financing inputs'!C240*Loc_USD,0)+IF('Financing inputs'!$B240="Local Currency",'Financing inputs'!C240,0)+IF('Financing inputs'!$B240="Euro",'Financing inputs'!C240*Loc_Euro,0)))</f>
        <v/>
      </c>
      <c r="D240" s="60" t="str">
        <f>IF('Financing inputs'!D240="","",(IF('Financing inputs'!$B240="USD",'Financing inputs'!D240*Loc_USD,0)+IF('Financing inputs'!$B240="Local Currency",'Financing inputs'!D240,0)+IF('Financing inputs'!$B240="Euro",'Financing inputs'!D240*Loc_Euro,0)))</f>
        <v/>
      </c>
      <c r="E240" s="60" t="str">
        <f>IF('Financing inputs'!E240="","",(IF('Financing inputs'!$B240="USD",'Financing inputs'!E240*Loc_USD,0)+IF('Financing inputs'!$B240="Local Currency",'Financing inputs'!E240,0)+IF('Financing inputs'!$B240="Euro",'Financing inputs'!E240*Loc_Euro,0)))</f>
        <v/>
      </c>
      <c r="F240" s="60" t="str">
        <f>IF('Financing inputs'!F240="","",(IF('Financing inputs'!$B240="USD",'Financing inputs'!F240*Loc_USD,0)+IF('Financing inputs'!$B240="Local Currency",'Financing inputs'!F240,0)+IF('Financing inputs'!$B240="Euro",'Financing inputs'!F240*Loc_Euro,0)))</f>
        <v/>
      </c>
      <c r="G240" s="60" t="str">
        <f>IF('Financing inputs'!G240="","",(IF('Financing inputs'!$B240="USD",'Financing inputs'!G240*Loc_USD,0)+IF('Financing inputs'!$B240="Local Currency",'Financing inputs'!G240,0)+IF('Financing inputs'!$B240="Euro",'Financing inputs'!G240*Loc_Euro,0)))</f>
        <v/>
      </c>
      <c r="H240" s="60" t="str">
        <f>IF('Financing inputs'!H240="","",(IF('Financing inputs'!$B240="USD",'Financing inputs'!H240*Loc_USD,0)+IF('Financing inputs'!$B240="Local Currency",'Financing inputs'!H240,0)+IF('Financing inputs'!$B240="Euro",'Financing inputs'!H240*Loc_Euro,0)))</f>
        <v/>
      </c>
      <c r="I240" s="60" t="str">
        <f>IF('Financing inputs'!I240="","",(IF('Financing inputs'!$B240="USD",'Financing inputs'!I240*Loc_USD,0)+IF('Financing inputs'!$B240="Local Currency",'Financing inputs'!I240,0)+IF('Financing inputs'!$B240="Euro",'Financing inputs'!I240*Loc_Euro,0)))</f>
        <v/>
      </c>
      <c r="J240" s="60" t="str">
        <f>IF('Financing inputs'!J240="","",(IF('Financing inputs'!$B240="USD",'Financing inputs'!J240*Loc_USD,0)+IF('Financing inputs'!$B240="Local Currency",'Financing inputs'!J240,0)+IF('Financing inputs'!$B240="Euro",'Financing inputs'!J240*Loc_Euro,0)))</f>
        <v/>
      </c>
      <c r="K240" s="60" t="str">
        <f>IF('Financing inputs'!K240="","",(IF('Financing inputs'!$B240="USD",'Financing inputs'!K240*Loc_USD,0)+IF('Financing inputs'!$B240="Local Currency",'Financing inputs'!K240,0)+IF('Financing inputs'!$B240="Euro",'Financing inputs'!K240*Loc_Euro,0)))</f>
        <v/>
      </c>
      <c r="L240" s="60" t="str">
        <f>IF('Financing inputs'!L240="","",(IF('Financing inputs'!$B240="USD",'Financing inputs'!L240*Loc_USD,0)+IF('Financing inputs'!$B240="Local Currency",'Financing inputs'!L240,0)+IF('Financing inputs'!$B240="Euro",'Financing inputs'!L240*Loc_Euro,0)))</f>
        <v/>
      </c>
      <c r="M240" s="60" t="str">
        <f>IF('Financing inputs'!M240="","",(IF('Financing inputs'!$B240="USD",'Financing inputs'!M240*Loc_USD,0)+IF('Financing inputs'!$B240="Local Currency",'Financing inputs'!M240,0)+IF('Financing inputs'!$B240="Euro",'Financing inputs'!M240*Loc_Euro,0)))</f>
        <v/>
      </c>
      <c r="N240" s="60" t="str">
        <f>IF('Financing inputs'!N240="","",(IF('Financing inputs'!$B240="USD",'Financing inputs'!N240*Loc_USD,0)+IF('Financing inputs'!$B240="Local Currency",'Financing inputs'!N240,0)+IF('Financing inputs'!$B240="Euro",'Financing inputs'!N240*Loc_Euro,0)))</f>
        <v/>
      </c>
      <c r="O240" s="60">
        <f t="shared" si="141"/>
        <v>0</v>
      </c>
      <c r="P240" s="120" t="str">
        <f t="shared" si="140"/>
        <v>Strategy 11</v>
      </c>
      <c r="R240" s="69" t="e">
        <f t="shared" si="142"/>
        <v>#DIV/0!</v>
      </c>
    </row>
    <row r="241" spans="1:19" x14ac:dyDescent="0.25">
      <c r="A241" s="64" t="str">
        <f>'Financing inputs'!A241</f>
        <v>CIDA funding allocated</v>
      </c>
      <c r="B241" s="63"/>
      <c r="C241" s="60" t="str">
        <f>IF('Financing inputs'!C241="","",(IF('Financing inputs'!$B241="USD",'Financing inputs'!C241*Loc_USD,0)+IF('Financing inputs'!$B241="Local Currency",'Financing inputs'!C241,0)+IF('Financing inputs'!$B241="Euro",'Financing inputs'!C241*Loc_Euro,0)))</f>
        <v/>
      </c>
      <c r="D241" s="60" t="str">
        <f>IF('Financing inputs'!D241="","",(IF('Financing inputs'!$B241="USD",'Financing inputs'!D241*Loc_USD,0)+IF('Financing inputs'!$B241="Local Currency",'Financing inputs'!D241,0)+IF('Financing inputs'!$B241="Euro",'Financing inputs'!D241*Loc_Euro,0)))</f>
        <v/>
      </c>
      <c r="E241" s="60" t="str">
        <f>IF('Financing inputs'!E241="","",(IF('Financing inputs'!$B241="USD",'Financing inputs'!E241*Loc_USD,0)+IF('Financing inputs'!$B241="Local Currency",'Financing inputs'!E241,0)+IF('Financing inputs'!$B241="Euro",'Financing inputs'!E241*Loc_Euro,0)))</f>
        <v/>
      </c>
      <c r="F241" s="60" t="str">
        <f>IF('Financing inputs'!F241="","",(IF('Financing inputs'!$B241="USD",'Financing inputs'!F241*Loc_USD,0)+IF('Financing inputs'!$B241="Local Currency",'Financing inputs'!F241,0)+IF('Financing inputs'!$B241="Euro",'Financing inputs'!F241*Loc_Euro,0)))</f>
        <v/>
      </c>
      <c r="G241" s="60" t="str">
        <f>IF('Financing inputs'!G241="","",(IF('Financing inputs'!$B241="USD",'Financing inputs'!G241*Loc_USD,0)+IF('Financing inputs'!$B241="Local Currency",'Financing inputs'!G241,0)+IF('Financing inputs'!$B241="Euro",'Financing inputs'!G241*Loc_Euro,0)))</f>
        <v/>
      </c>
      <c r="H241" s="60" t="str">
        <f>IF('Financing inputs'!H241="","",(IF('Financing inputs'!$B241="USD",'Financing inputs'!H241*Loc_USD,0)+IF('Financing inputs'!$B241="Local Currency",'Financing inputs'!H241,0)+IF('Financing inputs'!$B241="Euro",'Financing inputs'!H241*Loc_Euro,0)))</f>
        <v/>
      </c>
      <c r="I241" s="60" t="str">
        <f>IF('Financing inputs'!I241="","",(IF('Financing inputs'!$B241="USD",'Financing inputs'!I241*Loc_USD,0)+IF('Financing inputs'!$B241="Local Currency",'Financing inputs'!I241,0)+IF('Financing inputs'!$B241="Euro",'Financing inputs'!I241*Loc_Euro,0)))</f>
        <v/>
      </c>
      <c r="J241" s="60" t="str">
        <f>IF('Financing inputs'!J241="","",(IF('Financing inputs'!$B241="USD",'Financing inputs'!J241*Loc_USD,0)+IF('Financing inputs'!$B241="Local Currency",'Financing inputs'!J241,0)+IF('Financing inputs'!$B241="Euro",'Financing inputs'!J241*Loc_Euro,0)))</f>
        <v/>
      </c>
      <c r="K241" s="60" t="str">
        <f>IF('Financing inputs'!K241="","",(IF('Financing inputs'!$B241="USD",'Financing inputs'!K241*Loc_USD,0)+IF('Financing inputs'!$B241="Local Currency",'Financing inputs'!K241,0)+IF('Financing inputs'!$B241="Euro",'Financing inputs'!K241*Loc_Euro,0)))</f>
        <v/>
      </c>
      <c r="L241" s="60" t="str">
        <f>IF('Financing inputs'!L241="","",(IF('Financing inputs'!$B241="USD",'Financing inputs'!L241*Loc_USD,0)+IF('Financing inputs'!$B241="Local Currency",'Financing inputs'!L241,0)+IF('Financing inputs'!$B241="Euro",'Financing inputs'!L241*Loc_Euro,0)))</f>
        <v/>
      </c>
      <c r="M241" s="60" t="str">
        <f>IF('Financing inputs'!M241="","",(IF('Financing inputs'!$B241="USD",'Financing inputs'!M241*Loc_USD,0)+IF('Financing inputs'!$B241="Local Currency",'Financing inputs'!M241,0)+IF('Financing inputs'!$B241="Euro",'Financing inputs'!M241*Loc_Euro,0)))</f>
        <v/>
      </c>
      <c r="N241" s="60" t="str">
        <f>IF('Financing inputs'!N241="","",(IF('Financing inputs'!$B241="USD",'Financing inputs'!N241*Loc_USD,0)+IF('Financing inputs'!$B241="Local Currency",'Financing inputs'!N241,0)+IF('Financing inputs'!$B241="Euro",'Financing inputs'!N241*Loc_Euro,0)))</f>
        <v/>
      </c>
      <c r="O241" s="60">
        <f t="shared" si="141"/>
        <v>0</v>
      </c>
      <c r="P241" s="120" t="str">
        <f t="shared" si="140"/>
        <v>Strategy 11</v>
      </c>
      <c r="R241" s="69" t="e">
        <f t="shared" si="142"/>
        <v>#DIV/0!</v>
      </c>
    </row>
    <row r="242" spans="1:19" x14ac:dyDescent="0.25">
      <c r="A242" s="64" t="str">
        <f>'Financing inputs'!A242</f>
        <v>PSI funding allocated</v>
      </c>
      <c r="B242" s="63"/>
      <c r="C242" s="60" t="str">
        <f>IF('Financing inputs'!C242="","",(IF('Financing inputs'!$B242="USD",'Financing inputs'!C242*Loc_USD,0)+IF('Financing inputs'!$B242="Local Currency",'Financing inputs'!C242,0)+IF('Financing inputs'!$B242="Euro",'Financing inputs'!C242*Loc_Euro,0)))</f>
        <v/>
      </c>
      <c r="D242" s="60" t="str">
        <f>IF('Financing inputs'!D242="","",(IF('Financing inputs'!$B242="USD",'Financing inputs'!D242*Loc_USD,0)+IF('Financing inputs'!$B242="Local Currency",'Financing inputs'!D242,0)+IF('Financing inputs'!$B242="Euro",'Financing inputs'!D242*Loc_Euro,0)))</f>
        <v/>
      </c>
      <c r="E242" s="60" t="str">
        <f>IF('Financing inputs'!E242="","",(IF('Financing inputs'!$B242="USD",'Financing inputs'!E242*Loc_USD,0)+IF('Financing inputs'!$B242="Local Currency",'Financing inputs'!E242,0)+IF('Financing inputs'!$B242="Euro",'Financing inputs'!E242*Loc_Euro,0)))</f>
        <v/>
      </c>
      <c r="F242" s="60" t="str">
        <f>IF('Financing inputs'!F242="","",(IF('Financing inputs'!$B242="USD",'Financing inputs'!F242*Loc_USD,0)+IF('Financing inputs'!$B242="Local Currency",'Financing inputs'!F242,0)+IF('Financing inputs'!$B242="Euro",'Financing inputs'!F242*Loc_Euro,0)))</f>
        <v/>
      </c>
      <c r="G242" s="60" t="str">
        <f>IF('Financing inputs'!G242="","",(IF('Financing inputs'!$B242="USD",'Financing inputs'!G242*Loc_USD,0)+IF('Financing inputs'!$B242="Local Currency",'Financing inputs'!G242,0)+IF('Financing inputs'!$B242="Euro",'Financing inputs'!G242*Loc_Euro,0)))</f>
        <v/>
      </c>
      <c r="H242" s="60" t="str">
        <f>IF('Financing inputs'!H242="","",(IF('Financing inputs'!$B242="USD",'Financing inputs'!H242*Loc_USD,0)+IF('Financing inputs'!$B242="Local Currency",'Financing inputs'!H242,0)+IF('Financing inputs'!$B242="Euro",'Financing inputs'!H242*Loc_Euro,0)))</f>
        <v/>
      </c>
      <c r="I242" s="60" t="str">
        <f>IF('Financing inputs'!I242="","",(IF('Financing inputs'!$B242="USD",'Financing inputs'!I242*Loc_USD,0)+IF('Financing inputs'!$B242="Local Currency",'Financing inputs'!I242,0)+IF('Financing inputs'!$B242="Euro",'Financing inputs'!I242*Loc_Euro,0)))</f>
        <v/>
      </c>
      <c r="J242" s="60" t="str">
        <f>IF('Financing inputs'!J242="","",(IF('Financing inputs'!$B242="USD",'Financing inputs'!J242*Loc_USD,0)+IF('Financing inputs'!$B242="Local Currency",'Financing inputs'!J242,0)+IF('Financing inputs'!$B242="Euro",'Financing inputs'!J242*Loc_Euro,0)))</f>
        <v/>
      </c>
      <c r="K242" s="60" t="str">
        <f>IF('Financing inputs'!K242="","",(IF('Financing inputs'!$B242="USD",'Financing inputs'!K242*Loc_USD,0)+IF('Financing inputs'!$B242="Local Currency",'Financing inputs'!K242,0)+IF('Financing inputs'!$B242="Euro",'Financing inputs'!K242*Loc_Euro,0)))</f>
        <v/>
      </c>
      <c r="L242" s="60" t="str">
        <f>IF('Financing inputs'!L242="","",(IF('Financing inputs'!$B242="USD",'Financing inputs'!L242*Loc_USD,0)+IF('Financing inputs'!$B242="Local Currency",'Financing inputs'!L242,0)+IF('Financing inputs'!$B242="Euro",'Financing inputs'!L242*Loc_Euro,0)))</f>
        <v/>
      </c>
      <c r="M242" s="60" t="str">
        <f>IF('Financing inputs'!M242="","",(IF('Financing inputs'!$B242="USD",'Financing inputs'!M242*Loc_USD,0)+IF('Financing inputs'!$B242="Local Currency",'Financing inputs'!M242,0)+IF('Financing inputs'!$B242="Euro",'Financing inputs'!M242*Loc_Euro,0)))</f>
        <v/>
      </c>
      <c r="N242" s="60" t="str">
        <f>IF('Financing inputs'!N242="","",(IF('Financing inputs'!$B242="USD",'Financing inputs'!N242*Loc_USD,0)+IF('Financing inputs'!$B242="Local Currency",'Financing inputs'!N242,0)+IF('Financing inputs'!$B242="Euro",'Financing inputs'!N242*Loc_Euro,0)))</f>
        <v/>
      </c>
      <c r="O242" s="60">
        <f t="shared" si="141"/>
        <v>0</v>
      </c>
      <c r="P242" s="120" t="str">
        <f t="shared" si="140"/>
        <v>Strategy 11</v>
      </c>
      <c r="R242" s="69" t="e">
        <f t="shared" si="142"/>
        <v>#DIV/0!</v>
      </c>
    </row>
    <row r="243" spans="1:19" x14ac:dyDescent="0.25">
      <c r="A243" s="64" t="str">
        <f>'Financing inputs'!A243</f>
        <v>DKT funding allocated</v>
      </c>
      <c r="B243" s="63"/>
      <c r="C243" s="60" t="str">
        <f>IF('Financing inputs'!C243="","",(IF('Financing inputs'!$B243="USD",'Financing inputs'!C243*Loc_USD,0)+IF('Financing inputs'!$B243="Local Currency",'Financing inputs'!C243,0)+IF('Financing inputs'!$B243="Euro",'Financing inputs'!C243*Loc_Euro,0)))</f>
        <v/>
      </c>
      <c r="D243" s="60" t="str">
        <f>IF('Financing inputs'!D243="","",(IF('Financing inputs'!$B243="USD",'Financing inputs'!D243*Loc_USD,0)+IF('Financing inputs'!$B243="Local Currency",'Financing inputs'!D243,0)+IF('Financing inputs'!$B243="Euro",'Financing inputs'!D243*Loc_Euro,0)))</f>
        <v/>
      </c>
      <c r="E243" s="60" t="str">
        <f>IF('Financing inputs'!E243="","",(IF('Financing inputs'!$B243="USD",'Financing inputs'!E243*Loc_USD,0)+IF('Financing inputs'!$B243="Local Currency",'Financing inputs'!E243,0)+IF('Financing inputs'!$B243="Euro",'Financing inputs'!E243*Loc_Euro,0)))</f>
        <v/>
      </c>
      <c r="F243" s="60" t="str">
        <f>IF('Financing inputs'!F243="","",(IF('Financing inputs'!$B243="USD",'Financing inputs'!F243*Loc_USD,0)+IF('Financing inputs'!$B243="Local Currency",'Financing inputs'!F243,0)+IF('Financing inputs'!$B243="Euro",'Financing inputs'!F243*Loc_Euro,0)))</f>
        <v/>
      </c>
      <c r="G243" s="60" t="str">
        <f>IF('Financing inputs'!G243="","",(IF('Financing inputs'!$B243="USD",'Financing inputs'!G243*Loc_USD,0)+IF('Financing inputs'!$B243="Local Currency",'Financing inputs'!G243,0)+IF('Financing inputs'!$B243="Euro",'Financing inputs'!G243*Loc_Euro,0)))</f>
        <v/>
      </c>
      <c r="H243" s="60" t="str">
        <f>IF('Financing inputs'!H243="","",(IF('Financing inputs'!$B243="USD",'Financing inputs'!H243*Loc_USD,0)+IF('Financing inputs'!$B243="Local Currency",'Financing inputs'!H243,0)+IF('Financing inputs'!$B243="Euro",'Financing inputs'!H243*Loc_Euro,0)))</f>
        <v/>
      </c>
      <c r="I243" s="60" t="str">
        <f>IF('Financing inputs'!I243="","",(IF('Financing inputs'!$B243="USD",'Financing inputs'!I243*Loc_USD,0)+IF('Financing inputs'!$B243="Local Currency",'Financing inputs'!I243,0)+IF('Financing inputs'!$B243="Euro",'Financing inputs'!I243*Loc_Euro,0)))</f>
        <v/>
      </c>
      <c r="J243" s="60" t="str">
        <f>IF('Financing inputs'!J243="","",(IF('Financing inputs'!$B243="USD",'Financing inputs'!J243*Loc_USD,0)+IF('Financing inputs'!$B243="Local Currency",'Financing inputs'!J243,0)+IF('Financing inputs'!$B243="Euro",'Financing inputs'!J243*Loc_Euro,0)))</f>
        <v/>
      </c>
      <c r="K243" s="60" t="str">
        <f>IF('Financing inputs'!K243="","",(IF('Financing inputs'!$B243="USD",'Financing inputs'!K243*Loc_USD,0)+IF('Financing inputs'!$B243="Local Currency",'Financing inputs'!K243,0)+IF('Financing inputs'!$B243="Euro",'Financing inputs'!K243*Loc_Euro,0)))</f>
        <v/>
      </c>
      <c r="L243" s="60" t="str">
        <f>IF('Financing inputs'!L243="","",(IF('Financing inputs'!$B243="USD",'Financing inputs'!L243*Loc_USD,0)+IF('Financing inputs'!$B243="Local Currency",'Financing inputs'!L243,0)+IF('Financing inputs'!$B243="Euro",'Financing inputs'!L243*Loc_Euro,0)))</f>
        <v/>
      </c>
      <c r="M243" s="60" t="str">
        <f>IF('Financing inputs'!M243="","",(IF('Financing inputs'!$B243="USD",'Financing inputs'!M243*Loc_USD,0)+IF('Financing inputs'!$B243="Local Currency",'Financing inputs'!M243,0)+IF('Financing inputs'!$B243="Euro",'Financing inputs'!M243*Loc_Euro,0)))</f>
        <v/>
      </c>
      <c r="N243" s="60" t="str">
        <f>IF('Financing inputs'!N243="","",(IF('Financing inputs'!$B243="USD",'Financing inputs'!N243*Loc_USD,0)+IF('Financing inputs'!$B243="Local Currency",'Financing inputs'!N243,0)+IF('Financing inputs'!$B243="Euro",'Financing inputs'!N243*Loc_Euro,0)))</f>
        <v/>
      </c>
      <c r="O243" s="60">
        <f t="shared" si="141"/>
        <v>0</v>
      </c>
      <c r="P243" s="120" t="str">
        <f t="shared" si="140"/>
        <v>Strategy 11</v>
      </c>
      <c r="R243" s="69" t="e">
        <f t="shared" si="142"/>
        <v>#DIV/0!</v>
      </c>
    </row>
    <row r="244" spans="1:19" x14ac:dyDescent="0.25">
      <c r="A244" s="64" t="str">
        <f>'Financing inputs'!A244</f>
        <v>MSI funding allocated</v>
      </c>
      <c r="B244" s="63"/>
      <c r="C244" s="60" t="str">
        <f>IF('Financing inputs'!C244="","",(IF('Financing inputs'!$B244="USD",'Financing inputs'!C244*Loc_USD,0)+IF('Financing inputs'!$B244="Local Currency",'Financing inputs'!C244,0)+IF('Financing inputs'!$B244="Euro",'Financing inputs'!C244*Loc_Euro,0)))</f>
        <v/>
      </c>
      <c r="D244" s="60" t="str">
        <f>IF('Financing inputs'!D244="","",(IF('Financing inputs'!$B244="USD",'Financing inputs'!D244*Loc_USD,0)+IF('Financing inputs'!$B244="Local Currency",'Financing inputs'!D244,0)+IF('Financing inputs'!$B244="Euro",'Financing inputs'!D244*Loc_Euro,0)))</f>
        <v/>
      </c>
      <c r="E244" s="60" t="str">
        <f>IF('Financing inputs'!E244="","",(IF('Financing inputs'!$B244="USD",'Financing inputs'!E244*Loc_USD,0)+IF('Financing inputs'!$B244="Local Currency",'Financing inputs'!E244,0)+IF('Financing inputs'!$B244="Euro",'Financing inputs'!E244*Loc_Euro,0)))</f>
        <v/>
      </c>
      <c r="F244" s="60" t="str">
        <f>IF('Financing inputs'!F244="","",(IF('Financing inputs'!$B244="USD",'Financing inputs'!F244*Loc_USD,0)+IF('Financing inputs'!$B244="Local Currency",'Financing inputs'!F244,0)+IF('Financing inputs'!$B244="Euro",'Financing inputs'!F244*Loc_Euro,0)))</f>
        <v/>
      </c>
      <c r="G244" s="60" t="str">
        <f>IF('Financing inputs'!G244="","",(IF('Financing inputs'!$B244="USD",'Financing inputs'!G244*Loc_USD,0)+IF('Financing inputs'!$B244="Local Currency",'Financing inputs'!G244,0)+IF('Financing inputs'!$B244="Euro",'Financing inputs'!G244*Loc_Euro,0)))</f>
        <v/>
      </c>
      <c r="H244" s="60" t="str">
        <f>IF('Financing inputs'!H244="","",(IF('Financing inputs'!$B244="USD",'Financing inputs'!H244*Loc_USD,0)+IF('Financing inputs'!$B244="Local Currency",'Financing inputs'!H244,0)+IF('Financing inputs'!$B244="Euro",'Financing inputs'!H244*Loc_Euro,0)))</f>
        <v/>
      </c>
      <c r="I244" s="60" t="str">
        <f>IF('Financing inputs'!I244="","",(IF('Financing inputs'!$B244="USD",'Financing inputs'!I244*Loc_USD,0)+IF('Financing inputs'!$B244="Local Currency",'Financing inputs'!I244,0)+IF('Financing inputs'!$B244="Euro",'Financing inputs'!I244*Loc_Euro,0)))</f>
        <v/>
      </c>
      <c r="J244" s="60" t="str">
        <f>IF('Financing inputs'!J244="","",(IF('Financing inputs'!$B244="USD",'Financing inputs'!J244*Loc_USD,0)+IF('Financing inputs'!$B244="Local Currency",'Financing inputs'!J244,0)+IF('Financing inputs'!$B244="Euro",'Financing inputs'!J244*Loc_Euro,0)))</f>
        <v/>
      </c>
      <c r="K244" s="60" t="str">
        <f>IF('Financing inputs'!K244="","",(IF('Financing inputs'!$B244="USD",'Financing inputs'!K244*Loc_USD,0)+IF('Financing inputs'!$B244="Local Currency",'Financing inputs'!K244,0)+IF('Financing inputs'!$B244="Euro",'Financing inputs'!K244*Loc_Euro,0)))</f>
        <v/>
      </c>
      <c r="L244" s="60" t="str">
        <f>IF('Financing inputs'!L244="","",(IF('Financing inputs'!$B244="USD",'Financing inputs'!L244*Loc_USD,0)+IF('Financing inputs'!$B244="Local Currency",'Financing inputs'!L244,0)+IF('Financing inputs'!$B244="Euro",'Financing inputs'!L244*Loc_Euro,0)))</f>
        <v/>
      </c>
      <c r="M244" s="60" t="str">
        <f>IF('Financing inputs'!M244="","",(IF('Financing inputs'!$B244="USD",'Financing inputs'!M244*Loc_USD,0)+IF('Financing inputs'!$B244="Local Currency",'Financing inputs'!M244,0)+IF('Financing inputs'!$B244="Euro",'Financing inputs'!M244*Loc_Euro,0)))</f>
        <v/>
      </c>
      <c r="N244" s="60" t="str">
        <f>IF('Financing inputs'!N244="","",(IF('Financing inputs'!$B244="USD",'Financing inputs'!N244*Loc_USD,0)+IF('Financing inputs'!$B244="Local Currency",'Financing inputs'!N244,0)+IF('Financing inputs'!$B244="Euro",'Financing inputs'!N244*Loc_Euro,0)))</f>
        <v/>
      </c>
      <c r="O244" s="60">
        <f t="shared" si="141"/>
        <v>0</v>
      </c>
      <c r="P244" s="120" t="str">
        <f t="shared" si="140"/>
        <v>Strategy 11</v>
      </c>
      <c r="R244" s="69" t="e">
        <f t="shared" si="142"/>
        <v>#DIV/0!</v>
      </c>
    </row>
    <row r="245" spans="1:19" x14ac:dyDescent="0.25">
      <c r="A245" s="64" t="str">
        <f>'Financing inputs'!A245</f>
        <v>Gates funding allocated</v>
      </c>
      <c r="B245" s="63"/>
      <c r="C245" s="60" t="str">
        <f>IF('Financing inputs'!C245="","",(IF('Financing inputs'!$B245="USD",'Financing inputs'!C245*Loc_USD,0)+IF('Financing inputs'!$B245="Local Currency",'Financing inputs'!C245,0)+IF('Financing inputs'!$B245="Euro",'Financing inputs'!C245*Loc_Euro,0)))</f>
        <v/>
      </c>
      <c r="D245" s="60" t="str">
        <f>IF('Financing inputs'!D245="","",(IF('Financing inputs'!$B245="USD",'Financing inputs'!D245*Loc_USD,0)+IF('Financing inputs'!$B245="Local Currency",'Financing inputs'!D245,0)+IF('Financing inputs'!$B245="Euro",'Financing inputs'!D245*Loc_Euro,0)))</f>
        <v/>
      </c>
      <c r="E245" s="60" t="str">
        <f>IF('Financing inputs'!E245="","",(IF('Financing inputs'!$B245="USD",'Financing inputs'!E245*Loc_USD,0)+IF('Financing inputs'!$B245="Local Currency",'Financing inputs'!E245,0)+IF('Financing inputs'!$B245="Euro",'Financing inputs'!E245*Loc_Euro,0)))</f>
        <v/>
      </c>
      <c r="F245" s="60" t="str">
        <f>IF('Financing inputs'!F245="","",(IF('Financing inputs'!$B245="USD",'Financing inputs'!F245*Loc_USD,0)+IF('Financing inputs'!$B245="Local Currency",'Financing inputs'!F245,0)+IF('Financing inputs'!$B245="Euro",'Financing inputs'!F245*Loc_Euro,0)))</f>
        <v/>
      </c>
      <c r="G245" s="60" t="str">
        <f>IF('Financing inputs'!G245="","",(IF('Financing inputs'!$B245="USD",'Financing inputs'!G245*Loc_USD,0)+IF('Financing inputs'!$B245="Local Currency",'Financing inputs'!G245,0)+IF('Financing inputs'!$B245="Euro",'Financing inputs'!G245*Loc_Euro,0)))</f>
        <v/>
      </c>
      <c r="H245" s="60" t="str">
        <f>IF('Financing inputs'!H245="","",(IF('Financing inputs'!$B245="USD",'Financing inputs'!H245*Loc_USD,0)+IF('Financing inputs'!$B245="Local Currency",'Financing inputs'!H245,0)+IF('Financing inputs'!$B245="Euro",'Financing inputs'!H245*Loc_Euro,0)))</f>
        <v/>
      </c>
      <c r="I245" s="60" t="str">
        <f>IF('Financing inputs'!I245="","",(IF('Financing inputs'!$B245="USD",'Financing inputs'!I245*Loc_USD,0)+IF('Financing inputs'!$B245="Local Currency",'Financing inputs'!I245,0)+IF('Financing inputs'!$B245="Euro",'Financing inputs'!I245*Loc_Euro,0)))</f>
        <v/>
      </c>
      <c r="J245" s="60" t="str">
        <f>IF('Financing inputs'!J245="","",(IF('Financing inputs'!$B245="USD",'Financing inputs'!J245*Loc_USD,0)+IF('Financing inputs'!$B245="Local Currency",'Financing inputs'!J245,0)+IF('Financing inputs'!$B245="Euro",'Financing inputs'!J245*Loc_Euro,0)))</f>
        <v/>
      </c>
      <c r="K245" s="60" t="str">
        <f>IF('Financing inputs'!K245="","",(IF('Financing inputs'!$B245="USD",'Financing inputs'!K245*Loc_USD,0)+IF('Financing inputs'!$B245="Local Currency",'Financing inputs'!K245,0)+IF('Financing inputs'!$B245="Euro",'Financing inputs'!K245*Loc_Euro,0)))</f>
        <v/>
      </c>
      <c r="L245" s="60" t="str">
        <f>IF('Financing inputs'!L245="","",(IF('Financing inputs'!$B245="USD",'Financing inputs'!L245*Loc_USD,0)+IF('Financing inputs'!$B245="Local Currency",'Financing inputs'!L245,0)+IF('Financing inputs'!$B245="Euro",'Financing inputs'!L245*Loc_Euro,0)))</f>
        <v/>
      </c>
      <c r="M245" s="60" t="str">
        <f>IF('Financing inputs'!M245="","",(IF('Financing inputs'!$B245="USD",'Financing inputs'!M245*Loc_USD,0)+IF('Financing inputs'!$B245="Local Currency",'Financing inputs'!M245,0)+IF('Financing inputs'!$B245="Euro",'Financing inputs'!M245*Loc_Euro,0)))</f>
        <v/>
      </c>
      <c r="N245" s="60" t="str">
        <f>IF('Financing inputs'!N245="","",(IF('Financing inputs'!$B245="USD",'Financing inputs'!N245*Loc_USD,0)+IF('Financing inputs'!$B245="Local Currency",'Financing inputs'!N245,0)+IF('Financing inputs'!$B245="Euro",'Financing inputs'!N245*Loc_Euro,0)))</f>
        <v/>
      </c>
      <c r="O245" s="60">
        <f t="shared" si="141"/>
        <v>0</v>
      </c>
      <c r="P245" s="120" t="str">
        <f t="shared" si="140"/>
        <v>Strategy 11</v>
      </c>
      <c r="R245" s="69" t="e">
        <f t="shared" si="142"/>
        <v>#DIV/0!</v>
      </c>
    </row>
    <row r="246" spans="1:19" x14ac:dyDescent="0.25">
      <c r="A246" s="64" t="str">
        <f>'Financing inputs'!A246</f>
        <v>Packard funding allocated</v>
      </c>
      <c r="B246" s="63"/>
      <c r="C246" s="60" t="str">
        <f>IF('Financing inputs'!C246="","",(IF('Financing inputs'!$B246="USD",'Financing inputs'!C246*Loc_USD,0)+IF('Financing inputs'!$B246="Local Currency",'Financing inputs'!C246,0)+IF('Financing inputs'!$B246="Euro",'Financing inputs'!C246*Loc_Euro,0)))</f>
        <v/>
      </c>
      <c r="D246" s="60" t="str">
        <f>IF('Financing inputs'!D246="","",(IF('Financing inputs'!$B246="USD",'Financing inputs'!D246*Loc_USD,0)+IF('Financing inputs'!$B246="Local Currency",'Financing inputs'!D246,0)+IF('Financing inputs'!$B246="Euro",'Financing inputs'!D246*Loc_Euro,0)))</f>
        <v/>
      </c>
      <c r="E246" s="60" t="str">
        <f>IF('Financing inputs'!E246="","",(IF('Financing inputs'!$B246="USD",'Financing inputs'!E246*Loc_USD,0)+IF('Financing inputs'!$B246="Local Currency",'Financing inputs'!E246,0)+IF('Financing inputs'!$B246="Euro",'Financing inputs'!E246*Loc_Euro,0)))</f>
        <v/>
      </c>
      <c r="F246" s="60" t="str">
        <f>IF('Financing inputs'!F246="","",(IF('Financing inputs'!$B246="USD",'Financing inputs'!F246*Loc_USD,0)+IF('Financing inputs'!$B246="Local Currency",'Financing inputs'!F246,0)+IF('Financing inputs'!$B246="Euro",'Financing inputs'!F246*Loc_Euro,0)))</f>
        <v/>
      </c>
      <c r="G246" s="60" t="str">
        <f>IF('Financing inputs'!G246="","",(IF('Financing inputs'!$B246="USD",'Financing inputs'!G246*Loc_USD,0)+IF('Financing inputs'!$B246="Local Currency",'Financing inputs'!G246,0)+IF('Financing inputs'!$B246="Euro",'Financing inputs'!G246*Loc_Euro,0)))</f>
        <v/>
      </c>
      <c r="H246" s="60" t="str">
        <f>IF('Financing inputs'!H246="","",(IF('Financing inputs'!$B246="USD",'Financing inputs'!H246*Loc_USD,0)+IF('Financing inputs'!$B246="Local Currency",'Financing inputs'!H246,0)+IF('Financing inputs'!$B246="Euro",'Financing inputs'!H246*Loc_Euro,0)))</f>
        <v/>
      </c>
      <c r="I246" s="60" t="str">
        <f>IF('Financing inputs'!I246="","",(IF('Financing inputs'!$B246="USD",'Financing inputs'!I246*Loc_USD,0)+IF('Financing inputs'!$B246="Local Currency",'Financing inputs'!I246,0)+IF('Financing inputs'!$B246="Euro",'Financing inputs'!I246*Loc_Euro,0)))</f>
        <v/>
      </c>
      <c r="J246" s="60" t="str">
        <f>IF('Financing inputs'!J246="","",(IF('Financing inputs'!$B246="USD",'Financing inputs'!J246*Loc_USD,0)+IF('Financing inputs'!$B246="Local Currency",'Financing inputs'!J246,0)+IF('Financing inputs'!$B246="Euro",'Financing inputs'!J246*Loc_Euro,0)))</f>
        <v/>
      </c>
      <c r="K246" s="60" t="str">
        <f>IF('Financing inputs'!K246="","",(IF('Financing inputs'!$B246="USD",'Financing inputs'!K246*Loc_USD,0)+IF('Financing inputs'!$B246="Local Currency",'Financing inputs'!K246,0)+IF('Financing inputs'!$B246="Euro",'Financing inputs'!K246*Loc_Euro,0)))</f>
        <v/>
      </c>
      <c r="L246" s="60" t="str">
        <f>IF('Financing inputs'!L246="","",(IF('Financing inputs'!$B246="USD",'Financing inputs'!L246*Loc_USD,0)+IF('Financing inputs'!$B246="Local Currency",'Financing inputs'!L246,0)+IF('Financing inputs'!$B246="Euro",'Financing inputs'!L246*Loc_Euro,0)))</f>
        <v/>
      </c>
      <c r="M246" s="60" t="str">
        <f>IF('Financing inputs'!M246="","",(IF('Financing inputs'!$B246="USD",'Financing inputs'!M246*Loc_USD,0)+IF('Financing inputs'!$B246="Local Currency",'Financing inputs'!M246,0)+IF('Financing inputs'!$B246="Euro",'Financing inputs'!M246*Loc_Euro,0)))</f>
        <v/>
      </c>
      <c r="N246" s="60" t="str">
        <f>IF('Financing inputs'!N246="","",(IF('Financing inputs'!$B246="USD",'Financing inputs'!N246*Loc_USD,0)+IF('Financing inputs'!$B246="Local Currency",'Financing inputs'!N246,0)+IF('Financing inputs'!$B246="Euro",'Financing inputs'!N246*Loc_Euro,0)))</f>
        <v/>
      </c>
      <c r="O246" s="60">
        <f t="shared" si="141"/>
        <v>0</v>
      </c>
      <c r="P246" s="120" t="str">
        <f t="shared" si="140"/>
        <v>Strategy 11</v>
      </c>
      <c r="R246" s="69" t="e">
        <f t="shared" si="142"/>
        <v>#DIV/0!</v>
      </c>
    </row>
    <row r="247" spans="1:19" x14ac:dyDescent="0.25">
      <c r="A247" s="64" t="str">
        <f>'Financing inputs'!A247</f>
        <v>PAA</v>
      </c>
      <c r="B247" s="63"/>
      <c r="C247" s="60" t="str">
        <f>IF('Financing inputs'!C247="","",(IF('Financing inputs'!$B247="USD",'Financing inputs'!C247*Loc_USD,0)+IF('Financing inputs'!$B247="Local Currency",'Financing inputs'!C247,0)+IF('Financing inputs'!$B247="Euro",'Financing inputs'!C247*Loc_Euro,0)))</f>
        <v/>
      </c>
      <c r="D247" s="60" t="str">
        <f>IF('Financing inputs'!D247="","",(IF('Financing inputs'!$B247="USD",'Financing inputs'!D247*Loc_USD,0)+IF('Financing inputs'!$B247="Local Currency",'Financing inputs'!D247,0)+IF('Financing inputs'!$B247="Euro",'Financing inputs'!D247*Loc_Euro,0)))</f>
        <v/>
      </c>
      <c r="E247" s="60" t="str">
        <f>IF('Financing inputs'!E247="","",(IF('Financing inputs'!$B247="USD",'Financing inputs'!E247*Loc_USD,0)+IF('Financing inputs'!$B247="Local Currency",'Financing inputs'!E247,0)+IF('Financing inputs'!$B247="Euro",'Financing inputs'!E247*Loc_Euro,0)))</f>
        <v/>
      </c>
      <c r="F247" s="60" t="str">
        <f>IF('Financing inputs'!F247="","",(IF('Financing inputs'!$B247="USD",'Financing inputs'!F247*Loc_USD,0)+IF('Financing inputs'!$B247="Local Currency",'Financing inputs'!F247,0)+IF('Financing inputs'!$B247="Euro",'Financing inputs'!F247*Loc_Euro,0)))</f>
        <v/>
      </c>
      <c r="G247" s="60" t="str">
        <f>IF('Financing inputs'!G247="","",(IF('Financing inputs'!$B247="USD",'Financing inputs'!G247*Loc_USD,0)+IF('Financing inputs'!$B247="Local Currency",'Financing inputs'!G247,0)+IF('Financing inputs'!$B247="Euro",'Financing inputs'!G247*Loc_Euro,0)))</f>
        <v/>
      </c>
      <c r="H247" s="60" t="str">
        <f>IF('Financing inputs'!H247="","",(IF('Financing inputs'!$B247="USD",'Financing inputs'!H247*Loc_USD,0)+IF('Financing inputs'!$B247="Local Currency",'Financing inputs'!H247,0)+IF('Financing inputs'!$B247="Euro",'Financing inputs'!H247*Loc_Euro,0)))</f>
        <v/>
      </c>
      <c r="I247" s="60" t="str">
        <f>IF('Financing inputs'!I247="","",(IF('Financing inputs'!$B247="USD",'Financing inputs'!I247*Loc_USD,0)+IF('Financing inputs'!$B247="Local Currency",'Financing inputs'!I247,0)+IF('Financing inputs'!$B247="Euro",'Financing inputs'!I247*Loc_Euro,0)))</f>
        <v/>
      </c>
      <c r="J247" s="60" t="str">
        <f>IF('Financing inputs'!J247="","",(IF('Financing inputs'!$B247="USD",'Financing inputs'!J247*Loc_USD,0)+IF('Financing inputs'!$B247="Local Currency",'Financing inputs'!J247,0)+IF('Financing inputs'!$B247="Euro",'Financing inputs'!J247*Loc_Euro,0)))</f>
        <v/>
      </c>
      <c r="K247" s="60" t="str">
        <f>IF('Financing inputs'!K247="","",(IF('Financing inputs'!$B247="USD",'Financing inputs'!K247*Loc_USD,0)+IF('Financing inputs'!$B247="Local Currency",'Financing inputs'!K247,0)+IF('Financing inputs'!$B247="Euro",'Financing inputs'!K247*Loc_Euro,0)))</f>
        <v/>
      </c>
      <c r="L247" s="60" t="str">
        <f>IF('Financing inputs'!L247="","",(IF('Financing inputs'!$B247="USD",'Financing inputs'!L247*Loc_USD,0)+IF('Financing inputs'!$B247="Local Currency",'Financing inputs'!L247,0)+IF('Financing inputs'!$B247="Euro",'Financing inputs'!L247*Loc_Euro,0)))</f>
        <v/>
      </c>
      <c r="M247" s="60" t="str">
        <f>IF('Financing inputs'!M247="","",(IF('Financing inputs'!$B247="USD",'Financing inputs'!M247*Loc_USD,0)+IF('Financing inputs'!$B247="Local Currency",'Financing inputs'!M247,0)+IF('Financing inputs'!$B247="Euro",'Financing inputs'!M247*Loc_Euro,0)))</f>
        <v/>
      </c>
      <c r="N247" s="60" t="str">
        <f>IF('Financing inputs'!N247="","",(IF('Financing inputs'!$B247="USD",'Financing inputs'!N247*Loc_USD,0)+IF('Financing inputs'!$B247="Local Currency",'Financing inputs'!N247,0)+IF('Financing inputs'!$B247="Euro",'Financing inputs'!N247*Loc_Euro,0)))</f>
        <v/>
      </c>
      <c r="O247" s="60">
        <f t="shared" si="141"/>
        <v>0</v>
      </c>
      <c r="P247" s="120" t="str">
        <f t="shared" si="140"/>
        <v>Strategy 11</v>
      </c>
      <c r="R247" s="69" t="e">
        <f t="shared" si="142"/>
        <v>#DIV/0!</v>
      </c>
    </row>
    <row r="248" spans="1:19" x14ac:dyDescent="0.25">
      <c r="A248" s="64" t="str">
        <f>'Financing inputs'!A248</f>
        <v>Other</v>
      </c>
      <c r="B248" s="63"/>
      <c r="C248" s="60" t="str">
        <f>IF('Financing inputs'!C248="","",(IF('Financing inputs'!$B248="USD",'Financing inputs'!C248*Loc_USD,0)+IF('Financing inputs'!$B248="Local Currency",'Financing inputs'!C248,0)+IF('Financing inputs'!$B248="Euro",'Financing inputs'!C248*Loc_Euro,0)))</f>
        <v/>
      </c>
      <c r="D248" s="60" t="str">
        <f>IF('Financing inputs'!D248="","",(IF('Financing inputs'!$B248="USD",'Financing inputs'!D248*Loc_USD,0)+IF('Financing inputs'!$B248="Local Currency",'Financing inputs'!D248,0)+IF('Financing inputs'!$B248="Euro",'Financing inputs'!D248*Loc_Euro,0)))</f>
        <v/>
      </c>
      <c r="E248" s="60" t="str">
        <f>IF('Financing inputs'!E248="","",(IF('Financing inputs'!$B248="USD",'Financing inputs'!E248*Loc_USD,0)+IF('Financing inputs'!$B248="Local Currency",'Financing inputs'!E248,0)+IF('Financing inputs'!$B248="Euro",'Financing inputs'!E248*Loc_Euro,0)))</f>
        <v/>
      </c>
      <c r="F248" s="60" t="str">
        <f>IF('Financing inputs'!F248="","",(IF('Financing inputs'!$B248="USD",'Financing inputs'!F248*Loc_USD,0)+IF('Financing inputs'!$B248="Local Currency",'Financing inputs'!F248,0)+IF('Financing inputs'!$B248="Euro",'Financing inputs'!F248*Loc_Euro,0)))</f>
        <v/>
      </c>
      <c r="G248" s="60" t="str">
        <f>IF('Financing inputs'!G248="","",(IF('Financing inputs'!$B248="USD",'Financing inputs'!G248*Loc_USD,0)+IF('Financing inputs'!$B248="Local Currency",'Financing inputs'!G248,0)+IF('Financing inputs'!$B248="Euro",'Financing inputs'!G248*Loc_Euro,0)))</f>
        <v/>
      </c>
      <c r="H248" s="60" t="str">
        <f>IF('Financing inputs'!H248="","",(IF('Financing inputs'!$B248="USD",'Financing inputs'!H248*Loc_USD,0)+IF('Financing inputs'!$B248="Local Currency",'Financing inputs'!H248,0)+IF('Financing inputs'!$B248="Euro",'Financing inputs'!H248*Loc_Euro,0)))</f>
        <v/>
      </c>
      <c r="I248" s="60" t="str">
        <f>IF('Financing inputs'!I248="","",(IF('Financing inputs'!$B248="USD",'Financing inputs'!I248*Loc_USD,0)+IF('Financing inputs'!$B248="Local Currency",'Financing inputs'!I248,0)+IF('Financing inputs'!$B248="Euro",'Financing inputs'!I248*Loc_Euro,0)))</f>
        <v/>
      </c>
      <c r="J248" s="60" t="str">
        <f>IF('Financing inputs'!J248="","",(IF('Financing inputs'!$B248="USD",'Financing inputs'!J248*Loc_USD,0)+IF('Financing inputs'!$B248="Local Currency",'Financing inputs'!J248,0)+IF('Financing inputs'!$B248="Euro",'Financing inputs'!J248*Loc_Euro,0)))</f>
        <v/>
      </c>
      <c r="K248" s="60" t="str">
        <f>IF('Financing inputs'!K248="","",(IF('Financing inputs'!$B248="USD",'Financing inputs'!K248*Loc_USD,0)+IF('Financing inputs'!$B248="Local Currency",'Financing inputs'!K248,0)+IF('Financing inputs'!$B248="Euro",'Financing inputs'!K248*Loc_Euro,0)))</f>
        <v/>
      </c>
      <c r="L248" s="60" t="str">
        <f>IF('Financing inputs'!L248="","",(IF('Financing inputs'!$B248="USD",'Financing inputs'!L248*Loc_USD,0)+IF('Financing inputs'!$B248="Local Currency",'Financing inputs'!L248,0)+IF('Financing inputs'!$B248="Euro",'Financing inputs'!L248*Loc_Euro,0)))</f>
        <v/>
      </c>
      <c r="M248" s="60" t="str">
        <f>IF('Financing inputs'!M248="","",(IF('Financing inputs'!$B248="USD",'Financing inputs'!M248*Loc_USD,0)+IF('Financing inputs'!$B248="Local Currency",'Financing inputs'!M248,0)+IF('Financing inputs'!$B248="Euro",'Financing inputs'!M248*Loc_Euro,0)))</f>
        <v/>
      </c>
      <c r="N248" s="60" t="str">
        <f>IF('Financing inputs'!N248="","",(IF('Financing inputs'!$B248="USD",'Financing inputs'!N248*Loc_USD,0)+IF('Financing inputs'!$B248="Local Currency",'Financing inputs'!N248,0)+IF('Financing inputs'!$B248="Euro",'Financing inputs'!N248*Loc_Euro,0)))</f>
        <v/>
      </c>
      <c r="O248" s="60">
        <f t="shared" si="141"/>
        <v>0</v>
      </c>
      <c r="P248" s="120" t="str">
        <f t="shared" si="140"/>
        <v>Strategy 11</v>
      </c>
      <c r="R248" s="69" t="e">
        <f t="shared" si="142"/>
        <v>#DIV/0!</v>
      </c>
    </row>
    <row r="249" spans="1:19" x14ac:dyDescent="0.25">
      <c r="A249" s="64" t="str">
        <f>'Financing inputs'!A249</f>
        <v>Other</v>
      </c>
      <c r="B249" s="63"/>
      <c r="C249" s="60" t="str">
        <f>IF('Financing inputs'!C249="","",(IF('Financing inputs'!$B249="USD",'Financing inputs'!C249*Loc_USD,0)+IF('Financing inputs'!$B249="Local Currency",'Financing inputs'!C249,0)+IF('Financing inputs'!$B249="Euro",'Financing inputs'!C249*Loc_Euro,0)))</f>
        <v/>
      </c>
      <c r="D249" s="60" t="str">
        <f>IF('Financing inputs'!D249="","",(IF('Financing inputs'!$B249="USD",'Financing inputs'!D249*Loc_USD,0)+IF('Financing inputs'!$B249="Local Currency",'Financing inputs'!D249,0)+IF('Financing inputs'!$B249="Euro",'Financing inputs'!D249*Loc_Euro,0)))</f>
        <v/>
      </c>
      <c r="E249" s="60" t="str">
        <f>IF('Financing inputs'!E249="","",(IF('Financing inputs'!$B249="USD",'Financing inputs'!E249*Loc_USD,0)+IF('Financing inputs'!$B249="Local Currency",'Financing inputs'!E249,0)+IF('Financing inputs'!$B249="Euro",'Financing inputs'!E249*Loc_Euro,0)))</f>
        <v/>
      </c>
      <c r="F249" s="60" t="str">
        <f>IF('Financing inputs'!F249="","",(IF('Financing inputs'!$B249="USD",'Financing inputs'!F249*Loc_USD,0)+IF('Financing inputs'!$B249="Local Currency",'Financing inputs'!F249,0)+IF('Financing inputs'!$B249="Euro",'Financing inputs'!F249*Loc_Euro,0)))</f>
        <v/>
      </c>
      <c r="G249" s="60" t="str">
        <f>IF('Financing inputs'!G249="","",(IF('Financing inputs'!$B249="USD",'Financing inputs'!G249*Loc_USD,0)+IF('Financing inputs'!$B249="Local Currency",'Financing inputs'!G249,0)+IF('Financing inputs'!$B249="Euro",'Financing inputs'!G249*Loc_Euro,0)))</f>
        <v/>
      </c>
      <c r="H249" s="60" t="str">
        <f>IF('Financing inputs'!H249="","",(IF('Financing inputs'!$B249="USD",'Financing inputs'!H249*Loc_USD,0)+IF('Financing inputs'!$B249="Local Currency",'Financing inputs'!H249,0)+IF('Financing inputs'!$B249="Euro",'Financing inputs'!H249*Loc_Euro,0)))</f>
        <v/>
      </c>
      <c r="I249" s="60" t="str">
        <f>IF('Financing inputs'!I249="","",(IF('Financing inputs'!$B249="USD",'Financing inputs'!I249*Loc_USD,0)+IF('Financing inputs'!$B249="Local Currency",'Financing inputs'!I249,0)+IF('Financing inputs'!$B249="Euro",'Financing inputs'!I249*Loc_Euro,0)))</f>
        <v/>
      </c>
      <c r="J249" s="60" t="str">
        <f>IF('Financing inputs'!J249="","",(IF('Financing inputs'!$B249="USD",'Financing inputs'!J249*Loc_USD,0)+IF('Financing inputs'!$B249="Local Currency",'Financing inputs'!J249,0)+IF('Financing inputs'!$B249="Euro",'Financing inputs'!J249*Loc_Euro,0)))</f>
        <v/>
      </c>
      <c r="K249" s="60" t="str">
        <f>IF('Financing inputs'!K249="","",(IF('Financing inputs'!$B249="USD",'Financing inputs'!K249*Loc_USD,0)+IF('Financing inputs'!$B249="Local Currency",'Financing inputs'!K249,0)+IF('Financing inputs'!$B249="Euro",'Financing inputs'!K249*Loc_Euro,0)))</f>
        <v/>
      </c>
      <c r="L249" s="60" t="str">
        <f>IF('Financing inputs'!L249="","",(IF('Financing inputs'!$B249="USD",'Financing inputs'!L249*Loc_USD,0)+IF('Financing inputs'!$B249="Local Currency",'Financing inputs'!L249,0)+IF('Financing inputs'!$B249="Euro",'Financing inputs'!L249*Loc_Euro,0)))</f>
        <v/>
      </c>
      <c r="M249" s="60" t="str">
        <f>IF('Financing inputs'!M249="","",(IF('Financing inputs'!$B249="USD",'Financing inputs'!M249*Loc_USD,0)+IF('Financing inputs'!$B249="Local Currency",'Financing inputs'!M249,0)+IF('Financing inputs'!$B249="Euro",'Financing inputs'!M249*Loc_Euro,0)))</f>
        <v/>
      </c>
      <c r="N249" s="60" t="str">
        <f>IF('Financing inputs'!N249="","",(IF('Financing inputs'!$B249="USD",'Financing inputs'!N249*Loc_USD,0)+IF('Financing inputs'!$B249="Local Currency",'Financing inputs'!N249,0)+IF('Financing inputs'!$B249="Euro",'Financing inputs'!N249*Loc_Euro,0)))</f>
        <v/>
      </c>
      <c r="O249" s="60">
        <f t="shared" si="141"/>
        <v>0</v>
      </c>
      <c r="P249" s="120" t="str">
        <f t="shared" si="140"/>
        <v>Strategy 11</v>
      </c>
      <c r="R249" s="69" t="e">
        <f t="shared" si="142"/>
        <v>#DIV/0!</v>
      </c>
    </row>
    <row r="250" spans="1:19" x14ac:dyDescent="0.25">
      <c r="A250" s="64" t="str">
        <f>'Financing inputs'!A250</f>
        <v>Other</v>
      </c>
      <c r="B250" s="63"/>
      <c r="C250" s="60" t="str">
        <f>IF('Financing inputs'!C250="","",(IF('Financing inputs'!$B250="USD",'Financing inputs'!C250*Loc_USD,0)+IF('Financing inputs'!$B250="Local Currency",'Financing inputs'!C250,0)+IF('Financing inputs'!$B250="Euro",'Financing inputs'!C250*Loc_Euro,0)))</f>
        <v/>
      </c>
      <c r="D250" s="60" t="str">
        <f>IF('Financing inputs'!D250="","",(IF('Financing inputs'!$B250="USD",'Financing inputs'!D250*Loc_USD,0)+IF('Financing inputs'!$B250="Local Currency",'Financing inputs'!D250,0)+IF('Financing inputs'!$B250="Euro",'Financing inputs'!D250*Loc_Euro,0)))</f>
        <v/>
      </c>
      <c r="E250" s="60" t="str">
        <f>IF('Financing inputs'!E250="","",(IF('Financing inputs'!$B250="USD",'Financing inputs'!E250*Loc_USD,0)+IF('Financing inputs'!$B250="Local Currency",'Financing inputs'!E250,0)+IF('Financing inputs'!$B250="Euro",'Financing inputs'!E250*Loc_Euro,0)))</f>
        <v/>
      </c>
      <c r="F250" s="60" t="str">
        <f>IF('Financing inputs'!F250="","",(IF('Financing inputs'!$B250="USD",'Financing inputs'!F250*Loc_USD,0)+IF('Financing inputs'!$B250="Local Currency",'Financing inputs'!F250,0)+IF('Financing inputs'!$B250="Euro",'Financing inputs'!F250*Loc_Euro,0)))</f>
        <v/>
      </c>
      <c r="G250" s="60" t="str">
        <f>IF('Financing inputs'!G250="","",(IF('Financing inputs'!$B250="USD",'Financing inputs'!G250*Loc_USD,0)+IF('Financing inputs'!$B250="Local Currency",'Financing inputs'!G250,0)+IF('Financing inputs'!$B250="Euro",'Financing inputs'!G250*Loc_Euro,0)))</f>
        <v/>
      </c>
      <c r="H250" s="60" t="str">
        <f>IF('Financing inputs'!H250="","",(IF('Financing inputs'!$B250="USD",'Financing inputs'!H250*Loc_USD,0)+IF('Financing inputs'!$B250="Local Currency",'Financing inputs'!H250,0)+IF('Financing inputs'!$B250="Euro",'Financing inputs'!H250*Loc_Euro,0)))</f>
        <v/>
      </c>
      <c r="I250" s="60" t="str">
        <f>IF('Financing inputs'!I250="","",(IF('Financing inputs'!$B250="USD",'Financing inputs'!I250*Loc_USD,0)+IF('Financing inputs'!$B250="Local Currency",'Financing inputs'!I250,0)+IF('Financing inputs'!$B250="Euro",'Financing inputs'!I250*Loc_Euro,0)))</f>
        <v/>
      </c>
      <c r="J250" s="60" t="str">
        <f>IF('Financing inputs'!J250="","",(IF('Financing inputs'!$B250="USD",'Financing inputs'!J250*Loc_USD,0)+IF('Financing inputs'!$B250="Local Currency",'Financing inputs'!J250,0)+IF('Financing inputs'!$B250="Euro",'Financing inputs'!J250*Loc_Euro,0)))</f>
        <v/>
      </c>
      <c r="K250" s="60" t="str">
        <f>IF('Financing inputs'!K250="","",(IF('Financing inputs'!$B250="USD",'Financing inputs'!K250*Loc_USD,0)+IF('Financing inputs'!$B250="Local Currency",'Financing inputs'!K250,0)+IF('Financing inputs'!$B250="Euro",'Financing inputs'!K250*Loc_Euro,0)))</f>
        <v/>
      </c>
      <c r="L250" s="60" t="str">
        <f>IF('Financing inputs'!L250="","",(IF('Financing inputs'!$B250="USD",'Financing inputs'!L250*Loc_USD,0)+IF('Financing inputs'!$B250="Local Currency",'Financing inputs'!L250,0)+IF('Financing inputs'!$B250="Euro",'Financing inputs'!L250*Loc_Euro,0)))</f>
        <v/>
      </c>
      <c r="M250" s="60" t="str">
        <f>IF('Financing inputs'!M250="","",(IF('Financing inputs'!$B250="USD",'Financing inputs'!M250*Loc_USD,0)+IF('Financing inputs'!$B250="Local Currency",'Financing inputs'!M250,0)+IF('Financing inputs'!$B250="Euro",'Financing inputs'!M250*Loc_Euro,0)))</f>
        <v/>
      </c>
      <c r="N250" s="60" t="str">
        <f>IF('Financing inputs'!N250="","",(IF('Financing inputs'!$B250="USD",'Financing inputs'!N250*Loc_USD,0)+IF('Financing inputs'!$B250="Local Currency",'Financing inputs'!N250,0)+IF('Financing inputs'!$B250="Euro",'Financing inputs'!N250*Loc_Euro,0)))</f>
        <v/>
      </c>
      <c r="O250" s="60">
        <f t="shared" si="141"/>
        <v>0</v>
      </c>
      <c r="P250" s="120" t="str">
        <f t="shared" si="140"/>
        <v>Strategy 11</v>
      </c>
      <c r="R250" s="69" t="e">
        <f t="shared" si="142"/>
        <v>#DIV/0!</v>
      </c>
    </row>
    <row r="251" spans="1:19" x14ac:dyDescent="0.25">
      <c r="A251" s="64" t="str">
        <f>'Financing inputs'!A251</f>
        <v>Other</v>
      </c>
      <c r="B251" s="63"/>
      <c r="C251" s="60" t="str">
        <f>IF('Financing inputs'!C251="","",(IF('Financing inputs'!$B251="USD",'Financing inputs'!C251*Loc_USD,0)+IF('Financing inputs'!$B251="Local Currency",'Financing inputs'!C251,0)+IF('Financing inputs'!$B251="Euro",'Financing inputs'!C251*Loc_Euro,0)))</f>
        <v/>
      </c>
      <c r="D251" s="60" t="str">
        <f>IF('Financing inputs'!D251="","",(IF('Financing inputs'!$B251="USD",'Financing inputs'!D251*Loc_USD,0)+IF('Financing inputs'!$B251="Local Currency",'Financing inputs'!D251,0)+IF('Financing inputs'!$B251="Euro",'Financing inputs'!D251*Loc_Euro,0)))</f>
        <v/>
      </c>
      <c r="E251" s="60" t="str">
        <f>IF('Financing inputs'!E251="","",(IF('Financing inputs'!$B251="USD",'Financing inputs'!E251*Loc_USD,0)+IF('Financing inputs'!$B251="Local Currency",'Financing inputs'!E251,0)+IF('Financing inputs'!$B251="Euro",'Financing inputs'!E251*Loc_Euro,0)))</f>
        <v/>
      </c>
      <c r="F251" s="60" t="str">
        <f>IF('Financing inputs'!F251="","",(IF('Financing inputs'!$B251="USD",'Financing inputs'!F251*Loc_USD,0)+IF('Financing inputs'!$B251="Local Currency",'Financing inputs'!F251,0)+IF('Financing inputs'!$B251="Euro",'Financing inputs'!F251*Loc_Euro,0)))</f>
        <v/>
      </c>
      <c r="G251" s="60" t="str">
        <f>IF('Financing inputs'!G251="","",(IF('Financing inputs'!$B251="USD",'Financing inputs'!G251*Loc_USD,0)+IF('Financing inputs'!$B251="Local Currency",'Financing inputs'!G251,0)+IF('Financing inputs'!$B251="Euro",'Financing inputs'!G251*Loc_Euro,0)))</f>
        <v/>
      </c>
      <c r="H251" s="60" t="str">
        <f>IF('Financing inputs'!H251="","",(IF('Financing inputs'!$B251="USD",'Financing inputs'!H251*Loc_USD,0)+IF('Financing inputs'!$B251="Local Currency",'Financing inputs'!H251,0)+IF('Financing inputs'!$B251="Euro",'Financing inputs'!H251*Loc_Euro,0)))</f>
        <v/>
      </c>
      <c r="I251" s="60" t="str">
        <f>IF('Financing inputs'!I251="","",(IF('Financing inputs'!$B251="USD",'Financing inputs'!I251*Loc_USD,0)+IF('Financing inputs'!$B251="Local Currency",'Financing inputs'!I251,0)+IF('Financing inputs'!$B251="Euro",'Financing inputs'!I251*Loc_Euro,0)))</f>
        <v/>
      </c>
      <c r="J251" s="60" t="str">
        <f>IF('Financing inputs'!J251="","",(IF('Financing inputs'!$B251="USD",'Financing inputs'!J251*Loc_USD,0)+IF('Financing inputs'!$B251="Local Currency",'Financing inputs'!J251,0)+IF('Financing inputs'!$B251="Euro",'Financing inputs'!J251*Loc_Euro,0)))</f>
        <v/>
      </c>
      <c r="K251" s="60" t="str">
        <f>IF('Financing inputs'!K251="","",(IF('Financing inputs'!$B251="USD",'Financing inputs'!K251*Loc_USD,0)+IF('Financing inputs'!$B251="Local Currency",'Financing inputs'!K251,0)+IF('Financing inputs'!$B251="Euro",'Financing inputs'!K251*Loc_Euro,0)))</f>
        <v/>
      </c>
      <c r="L251" s="60" t="str">
        <f>IF('Financing inputs'!L251="","",(IF('Financing inputs'!$B251="USD",'Financing inputs'!L251*Loc_USD,0)+IF('Financing inputs'!$B251="Local Currency",'Financing inputs'!L251,0)+IF('Financing inputs'!$B251="Euro",'Financing inputs'!L251*Loc_Euro,0)))</f>
        <v/>
      </c>
      <c r="M251" s="60" t="str">
        <f>IF('Financing inputs'!M251="","",(IF('Financing inputs'!$B251="USD",'Financing inputs'!M251*Loc_USD,0)+IF('Financing inputs'!$B251="Local Currency",'Financing inputs'!M251,0)+IF('Financing inputs'!$B251="Euro",'Financing inputs'!M251*Loc_Euro,0)))</f>
        <v/>
      </c>
      <c r="N251" s="60" t="str">
        <f>IF('Financing inputs'!N251="","",(IF('Financing inputs'!$B251="USD",'Financing inputs'!N251*Loc_USD,0)+IF('Financing inputs'!$B251="Local Currency",'Financing inputs'!N251,0)+IF('Financing inputs'!$B251="Euro",'Financing inputs'!N251*Loc_Euro,0)))</f>
        <v/>
      </c>
      <c r="O251" s="60">
        <f t="shared" si="141"/>
        <v>0</v>
      </c>
      <c r="P251" s="120" t="str">
        <f t="shared" si="140"/>
        <v>Strategy 11</v>
      </c>
      <c r="R251" s="69" t="e">
        <f t="shared" si="142"/>
        <v>#DIV/0!</v>
      </c>
    </row>
    <row r="252" spans="1:19" x14ac:dyDescent="0.25">
      <c r="A252" s="64" t="str">
        <f>'Financing inputs'!A252</f>
        <v>Other</v>
      </c>
      <c r="B252" s="63"/>
      <c r="C252" s="60" t="str">
        <f>IF('Financing inputs'!C252="","",(IF('Financing inputs'!$B252="USD",'Financing inputs'!C252*Loc_USD,0)+IF('Financing inputs'!$B252="Local Currency",'Financing inputs'!C252,0)+IF('Financing inputs'!$B252="Euro",'Financing inputs'!C252*Loc_Euro,0)))</f>
        <v/>
      </c>
      <c r="D252" s="60" t="str">
        <f>IF('Financing inputs'!D252="","",(IF('Financing inputs'!$B252="USD",'Financing inputs'!D252*Loc_USD,0)+IF('Financing inputs'!$B252="Local Currency",'Financing inputs'!D252,0)+IF('Financing inputs'!$B252="Euro",'Financing inputs'!D252*Loc_Euro,0)))</f>
        <v/>
      </c>
      <c r="E252" s="60" t="str">
        <f>IF('Financing inputs'!E252="","",(IF('Financing inputs'!$B252="USD",'Financing inputs'!E252*Loc_USD,0)+IF('Financing inputs'!$B252="Local Currency",'Financing inputs'!E252,0)+IF('Financing inputs'!$B252="Euro",'Financing inputs'!E252*Loc_Euro,0)))</f>
        <v/>
      </c>
      <c r="F252" s="60" t="str">
        <f>IF('Financing inputs'!F252="","",(IF('Financing inputs'!$B252="USD",'Financing inputs'!F252*Loc_USD,0)+IF('Financing inputs'!$B252="Local Currency",'Financing inputs'!F252,0)+IF('Financing inputs'!$B252="Euro",'Financing inputs'!F252*Loc_Euro,0)))</f>
        <v/>
      </c>
      <c r="G252" s="60" t="str">
        <f>IF('Financing inputs'!G252="","",(IF('Financing inputs'!$B252="USD",'Financing inputs'!G252*Loc_USD,0)+IF('Financing inputs'!$B252="Local Currency",'Financing inputs'!G252,0)+IF('Financing inputs'!$B252="Euro",'Financing inputs'!G252*Loc_Euro,0)))</f>
        <v/>
      </c>
      <c r="H252" s="60" t="str">
        <f>IF('Financing inputs'!H252="","",(IF('Financing inputs'!$B252="USD",'Financing inputs'!H252*Loc_USD,0)+IF('Financing inputs'!$B252="Local Currency",'Financing inputs'!H252,0)+IF('Financing inputs'!$B252="Euro",'Financing inputs'!H252*Loc_Euro,0)))</f>
        <v/>
      </c>
      <c r="I252" s="60" t="str">
        <f>IF('Financing inputs'!I252="","",(IF('Financing inputs'!$B252="USD",'Financing inputs'!I252*Loc_USD,0)+IF('Financing inputs'!$B252="Local Currency",'Financing inputs'!I252,0)+IF('Financing inputs'!$B252="Euro",'Financing inputs'!I252*Loc_Euro,0)))</f>
        <v/>
      </c>
      <c r="J252" s="60" t="str">
        <f>IF('Financing inputs'!J252="","",(IF('Financing inputs'!$B252="USD",'Financing inputs'!J252*Loc_USD,0)+IF('Financing inputs'!$B252="Local Currency",'Financing inputs'!J252,0)+IF('Financing inputs'!$B252="Euro",'Financing inputs'!J252*Loc_Euro,0)))</f>
        <v/>
      </c>
      <c r="K252" s="60" t="str">
        <f>IF('Financing inputs'!K252="","",(IF('Financing inputs'!$B252="USD",'Financing inputs'!K252*Loc_USD,0)+IF('Financing inputs'!$B252="Local Currency",'Financing inputs'!K252,0)+IF('Financing inputs'!$B252="Euro",'Financing inputs'!K252*Loc_Euro,0)))</f>
        <v/>
      </c>
      <c r="L252" s="60" t="str">
        <f>IF('Financing inputs'!L252="","",(IF('Financing inputs'!$B252="USD",'Financing inputs'!L252*Loc_USD,0)+IF('Financing inputs'!$B252="Local Currency",'Financing inputs'!L252,0)+IF('Financing inputs'!$B252="Euro",'Financing inputs'!L252*Loc_Euro,0)))</f>
        <v/>
      </c>
      <c r="M252" s="60" t="str">
        <f>IF('Financing inputs'!M252="","",(IF('Financing inputs'!$B252="USD",'Financing inputs'!M252*Loc_USD,0)+IF('Financing inputs'!$B252="Local Currency",'Financing inputs'!M252,0)+IF('Financing inputs'!$B252="Euro",'Financing inputs'!M252*Loc_Euro,0)))</f>
        <v/>
      </c>
      <c r="N252" s="60" t="str">
        <f>IF('Financing inputs'!N252="","",(IF('Financing inputs'!$B252="USD",'Financing inputs'!N252*Loc_USD,0)+IF('Financing inputs'!$B252="Local Currency",'Financing inputs'!N252,0)+IF('Financing inputs'!$B252="Euro",'Financing inputs'!N252*Loc_Euro,0)))</f>
        <v/>
      </c>
      <c r="O252" s="60">
        <f t="shared" si="141"/>
        <v>0</v>
      </c>
      <c r="P252" s="120" t="str">
        <f t="shared" si="140"/>
        <v>Strategy 11</v>
      </c>
      <c r="R252" s="69" t="e">
        <f t="shared" si="142"/>
        <v>#DIV/0!</v>
      </c>
    </row>
    <row r="253" spans="1:19" x14ac:dyDescent="0.25">
      <c r="A253" s="64" t="str">
        <f>'Financing inputs'!A253</f>
        <v>Other</v>
      </c>
      <c r="B253" s="63"/>
      <c r="C253" s="60" t="str">
        <f>IF('Financing inputs'!C253="","",(IF('Financing inputs'!$B253="USD",'Financing inputs'!C253*Loc_USD,0)+IF('Financing inputs'!$B253="Local Currency",'Financing inputs'!C253,0)+IF('Financing inputs'!$B253="Euro",'Financing inputs'!C253*Loc_Euro,0)))</f>
        <v/>
      </c>
      <c r="D253" s="60" t="str">
        <f>IF('Financing inputs'!D253="","",(IF('Financing inputs'!$B253="USD",'Financing inputs'!D253*Loc_USD,0)+IF('Financing inputs'!$B253="Local Currency",'Financing inputs'!D253,0)+IF('Financing inputs'!$B253="Euro",'Financing inputs'!D253*Loc_Euro,0)))</f>
        <v/>
      </c>
      <c r="E253" s="60" t="str">
        <f>IF('Financing inputs'!E253="","",(IF('Financing inputs'!$B253="USD",'Financing inputs'!E253*Loc_USD,0)+IF('Financing inputs'!$B253="Local Currency",'Financing inputs'!E253,0)+IF('Financing inputs'!$B253="Euro",'Financing inputs'!E253*Loc_Euro,0)))</f>
        <v/>
      </c>
      <c r="F253" s="60" t="str">
        <f>IF('Financing inputs'!F253="","",(IF('Financing inputs'!$B253="USD",'Financing inputs'!F253*Loc_USD,0)+IF('Financing inputs'!$B253="Local Currency",'Financing inputs'!F253,0)+IF('Financing inputs'!$B253="Euro",'Financing inputs'!F253*Loc_Euro,0)))</f>
        <v/>
      </c>
      <c r="G253" s="60" t="str">
        <f>IF('Financing inputs'!G253="","",(IF('Financing inputs'!$B253="USD",'Financing inputs'!G253*Loc_USD,0)+IF('Financing inputs'!$B253="Local Currency",'Financing inputs'!G253,0)+IF('Financing inputs'!$B253="Euro",'Financing inputs'!G253*Loc_Euro,0)))</f>
        <v/>
      </c>
      <c r="H253" s="60" t="str">
        <f>IF('Financing inputs'!H253="","",(IF('Financing inputs'!$B253="USD",'Financing inputs'!H253*Loc_USD,0)+IF('Financing inputs'!$B253="Local Currency",'Financing inputs'!H253,0)+IF('Financing inputs'!$B253="Euro",'Financing inputs'!H253*Loc_Euro,0)))</f>
        <v/>
      </c>
      <c r="I253" s="60" t="str">
        <f>IF('Financing inputs'!I253="","",(IF('Financing inputs'!$B253="USD",'Financing inputs'!I253*Loc_USD,0)+IF('Financing inputs'!$B253="Local Currency",'Financing inputs'!I253,0)+IF('Financing inputs'!$B253="Euro",'Financing inputs'!I253*Loc_Euro,0)))</f>
        <v/>
      </c>
      <c r="J253" s="60" t="str">
        <f>IF('Financing inputs'!J253="","",(IF('Financing inputs'!$B253="USD",'Financing inputs'!J253*Loc_USD,0)+IF('Financing inputs'!$B253="Local Currency",'Financing inputs'!J253,0)+IF('Financing inputs'!$B253="Euro",'Financing inputs'!J253*Loc_Euro,0)))</f>
        <v/>
      </c>
      <c r="K253" s="60" t="str">
        <f>IF('Financing inputs'!K253="","",(IF('Financing inputs'!$B253="USD",'Financing inputs'!K253*Loc_USD,0)+IF('Financing inputs'!$B253="Local Currency",'Financing inputs'!K253,0)+IF('Financing inputs'!$B253="Euro",'Financing inputs'!K253*Loc_Euro,0)))</f>
        <v/>
      </c>
      <c r="L253" s="60" t="str">
        <f>IF('Financing inputs'!L253="","",(IF('Financing inputs'!$B253="USD",'Financing inputs'!L253*Loc_USD,0)+IF('Financing inputs'!$B253="Local Currency",'Financing inputs'!L253,0)+IF('Financing inputs'!$B253="Euro",'Financing inputs'!L253*Loc_Euro,0)))</f>
        <v/>
      </c>
      <c r="M253" s="60" t="str">
        <f>IF('Financing inputs'!M253="","",(IF('Financing inputs'!$B253="USD",'Financing inputs'!M253*Loc_USD,0)+IF('Financing inputs'!$B253="Local Currency",'Financing inputs'!M253,0)+IF('Financing inputs'!$B253="Euro",'Financing inputs'!M253*Loc_Euro,0)))</f>
        <v/>
      </c>
      <c r="N253" s="60" t="str">
        <f>IF('Financing inputs'!N253="","",(IF('Financing inputs'!$B253="USD",'Financing inputs'!N253*Loc_USD,0)+IF('Financing inputs'!$B253="Local Currency",'Financing inputs'!N253,0)+IF('Financing inputs'!$B253="Euro",'Financing inputs'!N253*Loc_Euro,0)))</f>
        <v/>
      </c>
      <c r="O253" s="60">
        <f t="shared" si="141"/>
        <v>0</v>
      </c>
      <c r="P253" s="120" t="str">
        <f t="shared" si="140"/>
        <v>Strategy 11</v>
      </c>
      <c r="R253" s="69" t="e">
        <f t="shared" si="142"/>
        <v>#DIV/0!</v>
      </c>
    </row>
    <row r="254" spans="1:19" x14ac:dyDescent="0.25">
      <c r="A254" s="64" t="str">
        <f>'Financing inputs'!A254</f>
        <v>Other</v>
      </c>
      <c r="B254" s="63"/>
      <c r="C254" s="60" t="str">
        <f>IF('Financing inputs'!C254="","",(IF('Financing inputs'!$B254="USD",'Financing inputs'!C254*Loc_USD,0)+IF('Financing inputs'!$B254="Local Currency",'Financing inputs'!C254,0)+IF('Financing inputs'!$B254="Euro",'Financing inputs'!C254*Loc_Euro,0)))</f>
        <v/>
      </c>
      <c r="D254" s="60" t="str">
        <f>IF('Financing inputs'!D254="","",(IF('Financing inputs'!$B254="USD",'Financing inputs'!D254*Loc_USD,0)+IF('Financing inputs'!$B254="Local Currency",'Financing inputs'!D254,0)+IF('Financing inputs'!$B254="Euro",'Financing inputs'!D254*Loc_Euro,0)))</f>
        <v/>
      </c>
      <c r="E254" s="60" t="str">
        <f>IF('Financing inputs'!E254="","",(IF('Financing inputs'!$B254="USD",'Financing inputs'!E254*Loc_USD,0)+IF('Financing inputs'!$B254="Local Currency",'Financing inputs'!E254,0)+IF('Financing inputs'!$B254="Euro",'Financing inputs'!E254*Loc_Euro,0)))</f>
        <v/>
      </c>
      <c r="F254" s="60" t="str">
        <f>IF('Financing inputs'!F254="","",(IF('Financing inputs'!$B254="USD",'Financing inputs'!F254*Loc_USD,0)+IF('Financing inputs'!$B254="Local Currency",'Financing inputs'!F254,0)+IF('Financing inputs'!$B254="Euro",'Financing inputs'!F254*Loc_Euro,0)))</f>
        <v/>
      </c>
      <c r="G254" s="60" t="str">
        <f>IF('Financing inputs'!G254="","",(IF('Financing inputs'!$B254="USD",'Financing inputs'!G254*Loc_USD,0)+IF('Financing inputs'!$B254="Local Currency",'Financing inputs'!G254,0)+IF('Financing inputs'!$B254="Euro",'Financing inputs'!G254*Loc_Euro,0)))</f>
        <v/>
      </c>
      <c r="H254" s="60" t="str">
        <f>IF('Financing inputs'!H254="","",(IF('Financing inputs'!$B254="USD",'Financing inputs'!H254*Loc_USD,0)+IF('Financing inputs'!$B254="Local Currency",'Financing inputs'!H254,0)+IF('Financing inputs'!$B254="Euro",'Financing inputs'!H254*Loc_Euro,0)))</f>
        <v/>
      </c>
      <c r="I254" s="60" t="str">
        <f>IF('Financing inputs'!I254="","",(IF('Financing inputs'!$B254="USD",'Financing inputs'!I254*Loc_USD,0)+IF('Financing inputs'!$B254="Local Currency",'Financing inputs'!I254,0)+IF('Financing inputs'!$B254="Euro",'Financing inputs'!I254*Loc_Euro,0)))</f>
        <v/>
      </c>
      <c r="J254" s="60" t="str">
        <f>IF('Financing inputs'!J254="","",(IF('Financing inputs'!$B254="USD",'Financing inputs'!J254*Loc_USD,0)+IF('Financing inputs'!$B254="Local Currency",'Financing inputs'!J254,0)+IF('Financing inputs'!$B254="Euro",'Financing inputs'!J254*Loc_Euro,0)))</f>
        <v/>
      </c>
      <c r="K254" s="60" t="str">
        <f>IF('Financing inputs'!K254="","",(IF('Financing inputs'!$B254="USD",'Financing inputs'!K254*Loc_USD,0)+IF('Financing inputs'!$B254="Local Currency",'Financing inputs'!K254,0)+IF('Financing inputs'!$B254="Euro",'Financing inputs'!K254*Loc_Euro,0)))</f>
        <v/>
      </c>
      <c r="L254" s="60" t="str">
        <f>IF('Financing inputs'!L254="","",(IF('Financing inputs'!$B254="USD",'Financing inputs'!L254*Loc_USD,0)+IF('Financing inputs'!$B254="Local Currency",'Financing inputs'!L254,0)+IF('Financing inputs'!$B254="Euro",'Financing inputs'!L254*Loc_Euro,0)))</f>
        <v/>
      </c>
      <c r="M254" s="60" t="str">
        <f>IF('Financing inputs'!M254="","",(IF('Financing inputs'!$B254="USD",'Financing inputs'!M254*Loc_USD,0)+IF('Financing inputs'!$B254="Local Currency",'Financing inputs'!M254,0)+IF('Financing inputs'!$B254="Euro",'Financing inputs'!M254*Loc_Euro,0)))</f>
        <v/>
      </c>
      <c r="N254" s="60" t="str">
        <f>IF('Financing inputs'!N254="","",(IF('Financing inputs'!$B254="USD",'Financing inputs'!N254*Loc_USD,0)+IF('Financing inputs'!$B254="Local Currency",'Financing inputs'!N254,0)+IF('Financing inputs'!$B254="Euro",'Financing inputs'!N254*Loc_Euro,0)))</f>
        <v/>
      </c>
      <c r="O254" s="60">
        <f t="shared" si="141"/>
        <v>0</v>
      </c>
      <c r="P254" s="120" t="str">
        <f t="shared" si="140"/>
        <v>Strategy 11</v>
      </c>
      <c r="R254" s="69" t="e">
        <f t="shared" si="142"/>
        <v>#DIV/0!</v>
      </c>
    </row>
    <row r="255" spans="1:19" x14ac:dyDescent="0.25">
      <c r="A255" s="65" t="s">
        <v>72</v>
      </c>
      <c r="B255" s="65"/>
      <c r="C255" s="66">
        <f>SUM(C236:C254)</f>
        <v>0</v>
      </c>
      <c r="D255" s="66">
        <f t="shared" ref="D255" si="143">SUM(D236:D254)</f>
        <v>0</v>
      </c>
      <c r="E255" s="66">
        <f t="shared" ref="E255" si="144">SUM(E236:E254)</f>
        <v>0</v>
      </c>
      <c r="F255" s="66">
        <f t="shared" ref="F255" si="145">SUM(F236:F254)</f>
        <v>0</v>
      </c>
      <c r="G255" s="66">
        <f t="shared" ref="G255" si="146">SUM(G236:G254)</f>
        <v>0</v>
      </c>
      <c r="H255" s="66">
        <f t="shared" ref="H255" si="147">SUM(H236:H254)</f>
        <v>0</v>
      </c>
      <c r="I255" s="66">
        <f t="shared" ref="I255" si="148">SUM(I236:I254)</f>
        <v>0</v>
      </c>
      <c r="J255" s="66">
        <f t="shared" ref="J255" si="149">SUM(J236:J254)</f>
        <v>0</v>
      </c>
      <c r="K255" s="66">
        <f t="shared" ref="K255" si="150">SUM(K236:K254)</f>
        <v>0</v>
      </c>
      <c r="L255" s="66">
        <f t="shared" ref="L255" si="151">SUM(L236:L254)</f>
        <v>0</v>
      </c>
      <c r="M255" s="66">
        <f t="shared" ref="M255" si="152">SUM(M236:M254)</f>
        <v>0</v>
      </c>
      <c r="N255" s="66">
        <f t="shared" ref="N255" si="153">SUM(N236:N254)</f>
        <v>0</v>
      </c>
      <c r="O255" s="66">
        <f t="shared" ref="O255" si="154">SUM(O236:O254)</f>
        <v>0</v>
      </c>
      <c r="P255" s="120" t="str">
        <f>$A$233</f>
        <v>Strategy 11</v>
      </c>
      <c r="R255" s="59"/>
      <c r="S255" s="61" t="e">
        <f>IF(ROUND(SUM(R235:R254),0)&lt;&gt;1,"Check","Okay")</f>
        <v>#DIV/0!</v>
      </c>
    </row>
    <row r="256" spans="1:19" x14ac:dyDescent="0.25">
      <c r="P256" s="42"/>
      <c r="Q256" s="42"/>
      <c r="R256" s="44" t="s">
        <v>55</v>
      </c>
    </row>
    <row r="257" spans="1:18" x14ac:dyDescent="0.25">
      <c r="A257" s="49" t="s">
        <v>51</v>
      </c>
      <c r="B257" s="49"/>
      <c r="C257" s="50">
        <f>SUMIF($A$3:$A$254,"CIP Costs",C$3:C$254)</f>
        <v>0</v>
      </c>
      <c r="D257" s="50">
        <f t="shared" ref="D257:N257" si="155">SUMIF($A$3:$A$254,"CIP Costs",D$3:D$254)</f>
        <v>0</v>
      </c>
      <c r="E257" s="50">
        <f t="shared" si="155"/>
        <v>0</v>
      </c>
      <c r="F257" s="50">
        <f t="shared" si="155"/>
        <v>0</v>
      </c>
      <c r="G257" s="50">
        <f t="shared" si="155"/>
        <v>0</v>
      </c>
      <c r="H257" s="50">
        <f t="shared" si="155"/>
        <v>0</v>
      </c>
      <c r="I257" s="50">
        <f t="shared" si="155"/>
        <v>0</v>
      </c>
      <c r="J257" s="50">
        <f t="shared" si="155"/>
        <v>0</v>
      </c>
      <c r="K257" s="50">
        <f t="shared" si="155"/>
        <v>0</v>
      </c>
      <c r="L257" s="50">
        <f t="shared" si="155"/>
        <v>0</v>
      </c>
      <c r="M257" s="50">
        <f t="shared" si="155"/>
        <v>0</v>
      </c>
      <c r="N257" s="50">
        <f t="shared" si="155"/>
        <v>0</v>
      </c>
      <c r="O257" s="50">
        <f>SUMIF($A$3:$A$254,"CIP Costs",O$3:O$254)</f>
        <v>0</v>
      </c>
      <c r="P257" s="51"/>
      <c r="Q257" s="51">
        <f>SUM(C257:N257)</f>
        <v>0</v>
      </c>
      <c r="R257" s="45" t="str">
        <f>IF(Q257=O257,"Okay","Check")</f>
        <v>Okay</v>
      </c>
    </row>
    <row r="258" spans="1:18" x14ac:dyDescent="0.25">
      <c r="A258" s="16"/>
      <c r="B258" s="75" t="s">
        <v>73</v>
      </c>
      <c r="C258" s="42" t="str">
        <f>IF(C257='Financing inputs'!C257,"Okay","Check")</f>
        <v>Okay</v>
      </c>
      <c r="D258" s="42" t="str">
        <f>IF(D257='Financing inputs'!D257,"Okay","Check")</f>
        <v>Okay</v>
      </c>
      <c r="E258" s="42" t="str">
        <f>IF(E257='Financing inputs'!E257,"Okay","Check")</f>
        <v>Okay</v>
      </c>
      <c r="F258" s="42" t="str">
        <f>IF(F257='Financing inputs'!F257,"Okay","Check")</f>
        <v>Okay</v>
      </c>
      <c r="G258" s="42" t="str">
        <f>IF(G257='Financing inputs'!G257,"Okay","Check")</f>
        <v>Okay</v>
      </c>
      <c r="H258" s="42" t="str">
        <f>IF(H257='Financing inputs'!H257,"Okay","Check")</f>
        <v>Okay</v>
      </c>
      <c r="I258" s="42" t="str">
        <f>IF(I257='Financing inputs'!I257,"Okay","Check")</f>
        <v>Okay</v>
      </c>
      <c r="J258" s="42" t="str">
        <f>IF(J257='Financing inputs'!J257,"Okay","Check")</f>
        <v>Okay</v>
      </c>
      <c r="K258" s="42" t="str">
        <f>IF(K257='Financing inputs'!K257,"Okay","Check")</f>
        <v>Okay</v>
      </c>
      <c r="L258" s="42" t="str">
        <f>IF(L257='Financing inputs'!L257,"Okay","Check")</f>
        <v>Okay</v>
      </c>
      <c r="M258" s="42" t="str">
        <f>IF(M257='Financing inputs'!M257,"Okay","Check")</f>
        <v>Okay</v>
      </c>
      <c r="N258" s="42" t="str">
        <f>IF(N257='Financing inputs'!N257,"Okay","Check")</f>
        <v>Okay</v>
      </c>
      <c r="O258" s="42" t="str">
        <f>IF(O257='Financing inputs'!O257,"Okay","Check")</f>
        <v>Okay</v>
      </c>
      <c r="Q258" s="51">
        <f t="shared" ref="Q258" si="156">SUM(D258:O258)</f>
        <v>0</v>
      </c>
      <c r="R258" s="45"/>
    </row>
    <row r="259" spans="1:18" x14ac:dyDescent="0.25">
      <c r="A259" s="52" t="s">
        <v>75</v>
      </c>
      <c r="B259" s="52"/>
      <c r="C259" s="53">
        <f>SUMIF($A$3:$A$255,"National government funding allocated",C$3:C$255)</f>
        <v>0</v>
      </c>
      <c r="D259" s="53">
        <f t="shared" ref="D259:O259" si="157">SUMIF($A$3:$A$255,"National government funding allocated",D$3:D$255)</f>
        <v>0</v>
      </c>
      <c r="E259" s="53">
        <f t="shared" si="157"/>
        <v>0</v>
      </c>
      <c r="F259" s="53">
        <f t="shared" si="157"/>
        <v>0</v>
      </c>
      <c r="G259" s="53">
        <f t="shared" si="157"/>
        <v>0</v>
      </c>
      <c r="H259" s="53">
        <f t="shared" si="157"/>
        <v>0</v>
      </c>
      <c r="I259" s="53">
        <f t="shared" si="157"/>
        <v>0</v>
      </c>
      <c r="J259" s="53">
        <f t="shared" si="157"/>
        <v>0</v>
      </c>
      <c r="K259" s="53">
        <f t="shared" si="157"/>
        <v>0</v>
      </c>
      <c r="L259" s="53">
        <f t="shared" si="157"/>
        <v>0</v>
      </c>
      <c r="M259" s="53">
        <f t="shared" si="157"/>
        <v>0</v>
      </c>
      <c r="N259" s="53">
        <f t="shared" si="157"/>
        <v>0</v>
      </c>
      <c r="O259" s="53">
        <f t="shared" si="157"/>
        <v>0</v>
      </c>
      <c r="P259" s="51"/>
      <c r="Q259" s="51">
        <f t="shared" ref="Q259:Q261" si="158">SUM(C259:N259)</f>
        <v>0</v>
      </c>
      <c r="R259" s="45" t="str">
        <f t="shared" ref="R259:R261" si="159">IF(Q259=O259,"Okay","Check")</f>
        <v>Okay</v>
      </c>
    </row>
    <row r="260" spans="1:18" x14ac:dyDescent="0.25">
      <c r="A260" s="52" t="s">
        <v>76</v>
      </c>
      <c r="B260" s="52"/>
      <c r="C260" s="53">
        <f>SUMIF($A$3:$A$255,"Sub-total donor Funds",C$3:C$255)</f>
        <v>0</v>
      </c>
      <c r="D260" s="53">
        <f t="shared" ref="D260:O260" si="160">SUMIF($A$3:$A$255,"Sub-total donor Funds",D$3:D$255)</f>
        <v>0</v>
      </c>
      <c r="E260" s="53">
        <f t="shared" si="160"/>
        <v>0</v>
      </c>
      <c r="F260" s="53">
        <f t="shared" si="160"/>
        <v>0</v>
      </c>
      <c r="G260" s="53">
        <f t="shared" si="160"/>
        <v>0</v>
      </c>
      <c r="H260" s="53">
        <f t="shared" si="160"/>
        <v>0</v>
      </c>
      <c r="I260" s="53">
        <f t="shared" si="160"/>
        <v>0</v>
      </c>
      <c r="J260" s="53">
        <f t="shared" si="160"/>
        <v>0</v>
      </c>
      <c r="K260" s="53">
        <f t="shared" si="160"/>
        <v>0</v>
      </c>
      <c r="L260" s="53">
        <f t="shared" si="160"/>
        <v>0</v>
      </c>
      <c r="M260" s="53">
        <f t="shared" si="160"/>
        <v>0</v>
      </c>
      <c r="N260" s="53">
        <f t="shared" si="160"/>
        <v>0</v>
      </c>
      <c r="O260" s="53">
        <f t="shared" si="160"/>
        <v>0</v>
      </c>
      <c r="P260" s="51"/>
      <c r="Q260" s="51">
        <f t="shared" si="158"/>
        <v>0</v>
      </c>
      <c r="R260" s="45" t="str">
        <f t="shared" si="159"/>
        <v>Okay</v>
      </c>
    </row>
    <row r="261" spans="1:18" x14ac:dyDescent="0.25">
      <c r="A261" s="47" t="s">
        <v>74</v>
      </c>
      <c r="B261" s="47"/>
      <c r="C261" s="74">
        <f>SUM(C259:C260)</f>
        <v>0</v>
      </c>
      <c r="D261" s="74">
        <f t="shared" ref="D261:N261" si="161">SUM(D259:D260)</f>
        <v>0</v>
      </c>
      <c r="E261" s="74">
        <f t="shared" si="161"/>
        <v>0</v>
      </c>
      <c r="F261" s="74">
        <f t="shared" si="161"/>
        <v>0</v>
      </c>
      <c r="G261" s="74">
        <f t="shared" si="161"/>
        <v>0</v>
      </c>
      <c r="H261" s="74">
        <f t="shared" si="161"/>
        <v>0</v>
      </c>
      <c r="I261" s="74">
        <f t="shared" si="161"/>
        <v>0</v>
      </c>
      <c r="J261" s="74">
        <f t="shared" si="161"/>
        <v>0</v>
      </c>
      <c r="K261" s="74">
        <f t="shared" si="161"/>
        <v>0</v>
      </c>
      <c r="L261" s="74">
        <f t="shared" si="161"/>
        <v>0</v>
      </c>
      <c r="M261" s="74">
        <f t="shared" si="161"/>
        <v>0</v>
      </c>
      <c r="N261" s="74">
        <f t="shared" si="161"/>
        <v>0</v>
      </c>
      <c r="O261" s="74">
        <f>SUM(O259:O260)</f>
        <v>0</v>
      </c>
      <c r="P261" s="51"/>
      <c r="Q261" s="51">
        <f t="shared" si="158"/>
        <v>0</v>
      </c>
      <c r="R261" s="45" t="str">
        <f t="shared" si="159"/>
        <v>Okay</v>
      </c>
    </row>
    <row r="262" spans="1:18" x14ac:dyDescent="0.25">
      <c r="A262" s="16"/>
      <c r="B262" s="75" t="s">
        <v>73</v>
      </c>
      <c r="C262" s="42" t="str">
        <f>IF(ROUND(C261,2)=ROUND('Financing inputs'!C270,2),"Okay","Check")</f>
        <v>Okay</v>
      </c>
      <c r="D262" s="42" t="str">
        <f>IF(ROUND(D261,2)=ROUND('Financing inputs'!D270,2),"Okay","Check")</f>
        <v>Okay</v>
      </c>
      <c r="E262" s="42" t="str">
        <f>IF(ROUND(E261,2)=ROUND('Financing inputs'!E270,2),"Okay","Check")</f>
        <v>Okay</v>
      </c>
      <c r="F262" s="42" t="str">
        <f>IF(ROUND(F261,2)=ROUND('Financing inputs'!F270,2),"Okay","Check")</f>
        <v>Okay</v>
      </c>
      <c r="G262" s="42" t="str">
        <f>IF(ROUND(G261,2)=ROUND('Financing inputs'!G270,2),"Okay","Check")</f>
        <v>Okay</v>
      </c>
      <c r="H262" s="42" t="str">
        <f>IF(ROUND(H261,2)=ROUND('Financing inputs'!H270,2),"Okay","Check")</f>
        <v>Okay</v>
      </c>
      <c r="I262" s="42" t="str">
        <f>IF(ROUND(I261,2)=ROUND('Financing inputs'!I270,2),"Okay","Check")</f>
        <v>Okay</v>
      </c>
      <c r="J262" s="42" t="str">
        <f>IF(ROUND(J261,2)=ROUND('Financing inputs'!J270,2),"Okay","Check")</f>
        <v>Okay</v>
      </c>
      <c r="K262" s="42" t="str">
        <f>IF(ROUND(K261,2)=ROUND('Financing inputs'!K270,2),"Okay","Check")</f>
        <v>Okay</v>
      </c>
      <c r="L262" s="42" t="str">
        <f>IF(ROUND(L261,2)=ROUND('Financing inputs'!L270,2),"Okay","Check")</f>
        <v>Okay</v>
      </c>
      <c r="M262" s="42" t="str">
        <f>IF(ROUND(M261,2)=ROUND('Financing inputs'!M270,2),"Okay","Check")</f>
        <v>Okay</v>
      </c>
      <c r="N262" s="42" t="str">
        <f>IF(ROUND(N261,2)=ROUND('Financing inputs'!N270,2),"Okay","Check")</f>
        <v>Okay</v>
      </c>
      <c r="O262" s="42" t="str">
        <f>IF(ROUND(O261,2)=ROUND('Financing inputs'!O270,2),"Okay","Check")</f>
        <v>Okay</v>
      </c>
    </row>
    <row r="263" spans="1:18" x14ac:dyDescent="0.25">
      <c r="A263" s="47" t="s">
        <v>4</v>
      </c>
      <c r="B263" s="47"/>
      <c r="C263" s="74">
        <f>C257-C261</f>
        <v>0</v>
      </c>
      <c r="D263" s="74">
        <f t="shared" ref="D263:O263" si="162">D257-D261</f>
        <v>0</v>
      </c>
      <c r="E263" s="74">
        <f t="shared" si="162"/>
        <v>0</v>
      </c>
      <c r="F263" s="74">
        <f t="shared" si="162"/>
        <v>0</v>
      </c>
      <c r="G263" s="74">
        <f t="shared" si="162"/>
        <v>0</v>
      </c>
      <c r="H263" s="74">
        <f t="shared" si="162"/>
        <v>0</v>
      </c>
      <c r="I263" s="74">
        <f t="shared" si="162"/>
        <v>0</v>
      </c>
      <c r="J263" s="74">
        <f t="shared" si="162"/>
        <v>0</v>
      </c>
      <c r="K263" s="74">
        <f t="shared" si="162"/>
        <v>0</v>
      </c>
      <c r="L263" s="74">
        <f t="shared" si="162"/>
        <v>0</v>
      </c>
      <c r="M263" s="74">
        <f t="shared" si="162"/>
        <v>0</v>
      </c>
      <c r="N263" s="74">
        <f t="shared" si="162"/>
        <v>0</v>
      </c>
      <c r="O263" s="74">
        <f t="shared" si="162"/>
        <v>0</v>
      </c>
      <c r="Q263" s="61">
        <f>SUM(C263:N263)</f>
        <v>0</v>
      </c>
      <c r="R263" s="45" t="str">
        <f>IF(Q263=O263,"Okay","Check")</f>
        <v>Okay</v>
      </c>
    </row>
  </sheetData>
  <sheetProtection password="CC82" sheet="1" objects="1" scenarios="1"/>
  <mergeCells count="11">
    <mergeCell ref="A118:O118"/>
    <mergeCell ref="A3:O3"/>
    <mergeCell ref="A26:O26"/>
    <mergeCell ref="A49:O49"/>
    <mergeCell ref="A72:O72"/>
    <mergeCell ref="A95:O95"/>
    <mergeCell ref="A141:O141"/>
    <mergeCell ref="A164:O164"/>
    <mergeCell ref="A187:O187"/>
    <mergeCell ref="A210:O210"/>
    <mergeCell ref="A233:O233"/>
  </mergeCells>
  <conditionalFormatting sqref="C258:O258">
    <cfRule type="cellIs" dxfId="92" priority="18" operator="equal">
      <formula>"Check"</formula>
    </cfRule>
  </conditionalFormatting>
  <conditionalFormatting sqref="C262:O262">
    <cfRule type="cellIs" dxfId="91" priority="17" operator="equal">
      <formula>"Check"</formula>
    </cfRule>
  </conditionalFormatting>
  <conditionalFormatting sqref="S25">
    <cfRule type="cellIs" dxfId="90" priority="14" operator="equal">
      <formula>"Check"</formula>
    </cfRule>
  </conditionalFormatting>
  <conditionalFormatting sqref="S48">
    <cfRule type="cellIs" dxfId="89" priority="13" operator="equal">
      <formula>"Check"</formula>
    </cfRule>
  </conditionalFormatting>
  <conditionalFormatting sqref="S71">
    <cfRule type="cellIs" dxfId="88" priority="12" operator="equal">
      <formula>"Check"</formula>
    </cfRule>
  </conditionalFormatting>
  <conditionalFormatting sqref="S94">
    <cfRule type="cellIs" dxfId="87" priority="11" operator="equal">
      <formula>"Check"</formula>
    </cfRule>
  </conditionalFormatting>
  <conditionalFormatting sqref="S117">
    <cfRule type="cellIs" dxfId="86" priority="10" operator="equal">
      <formula>"Check"</formula>
    </cfRule>
  </conditionalFormatting>
  <conditionalFormatting sqref="S140">
    <cfRule type="cellIs" dxfId="85" priority="9" operator="equal">
      <formula>"Check"</formula>
    </cfRule>
  </conditionalFormatting>
  <conditionalFormatting sqref="S163">
    <cfRule type="cellIs" dxfId="84" priority="8" operator="equal">
      <formula>"Check"</formula>
    </cfRule>
  </conditionalFormatting>
  <conditionalFormatting sqref="S186">
    <cfRule type="cellIs" dxfId="83" priority="7" operator="equal">
      <formula>"Check"</formula>
    </cfRule>
  </conditionalFormatting>
  <conditionalFormatting sqref="S209">
    <cfRule type="cellIs" dxfId="82" priority="6" operator="equal">
      <formula>"Check"</formula>
    </cfRule>
  </conditionalFormatting>
  <conditionalFormatting sqref="S232">
    <cfRule type="cellIs" dxfId="81" priority="5" operator="equal">
      <formula>"Check"</formula>
    </cfRule>
  </conditionalFormatting>
  <conditionalFormatting sqref="S255">
    <cfRule type="cellIs" dxfId="80" priority="4" operator="equal">
      <formula>"Check"</formula>
    </cfRule>
  </conditionalFormatting>
  <conditionalFormatting sqref="R257:R258">
    <cfRule type="cellIs" dxfId="79" priority="3" operator="equal">
      <formula>"Check"</formula>
    </cfRule>
  </conditionalFormatting>
  <conditionalFormatting sqref="R259:R261">
    <cfRule type="cellIs" dxfId="78" priority="2" operator="equal">
      <formula>"Check"</formula>
    </cfRule>
  </conditionalFormatting>
  <conditionalFormatting sqref="R263">
    <cfRule type="cellIs" dxfId="77" priority="1" operator="equal">
      <formula>"Check"</formula>
    </cfRule>
  </conditionalFormatting>
  <dataValidations count="1">
    <dataValidation type="list" allowBlank="1" showInputMessage="1" showErrorMessage="1" sqref="B257 B259:B260 B234:B255 B211:B232 B27:B48 B188:B209 B165:B186 B142:B163 B119:B140 B96:B117 B73:B94 B50:B71 B4:B25">
      <formula1>Currency</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3"/>
  <sheetViews>
    <sheetView zoomScale="75" zoomScaleNormal="75" workbookViewId="0">
      <pane xSplit="2" ySplit="1" topLeftCell="C2" activePane="bottomRight" state="frozen"/>
      <selection pane="topRight" activeCell="C1" sqref="C1"/>
      <selection pane="bottomLeft" activeCell="A2" sqref="A2"/>
      <selection pane="bottomRight" activeCell="C4" sqref="C4"/>
    </sheetView>
  </sheetViews>
  <sheetFormatPr defaultRowHeight="15" x14ac:dyDescent="0.25"/>
  <cols>
    <col min="1" max="1" width="46.7109375" style="61" bestFit="1" customWidth="1"/>
    <col min="2" max="2" width="4.7109375" style="61" customWidth="1"/>
    <col min="3" max="15" width="18.7109375" style="61" customWidth="1"/>
    <col min="16" max="16" width="5.7109375" style="61" hidden="1" customWidth="1"/>
    <col min="17" max="17" width="2.42578125" style="61" customWidth="1"/>
    <col min="18" max="18" width="16.85546875" style="16" customWidth="1"/>
    <col min="19" max="16384" width="9.140625" style="61"/>
  </cols>
  <sheetData>
    <row r="1" spans="1:18" ht="30.75" customHeight="1" x14ac:dyDescent="0.25">
      <c r="A1" s="61" t="s">
        <v>79</v>
      </c>
      <c r="B1" s="62"/>
      <c r="C1" s="62">
        <f>Yr_Start</f>
        <v>0</v>
      </c>
      <c r="D1" s="62">
        <f>C1+1</f>
        <v>1</v>
      </c>
      <c r="E1" s="62">
        <f t="shared" ref="E1:N1" si="0">D1+1</f>
        <v>2</v>
      </c>
      <c r="F1" s="62">
        <f t="shared" si="0"/>
        <v>3</v>
      </c>
      <c r="G1" s="62">
        <f t="shared" si="0"/>
        <v>4</v>
      </c>
      <c r="H1" s="62">
        <f t="shared" si="0"/>
        <v>5</v>
      </c>
      <c r="I1" s="62">
        <f t="shared" si="0"/>
        <v>6</v>
      </c>
      <c r="J1" s="62">
        <f t="shared" si="0"/>
        <v>7</v>
      </c>
      <c r="K1" s="62">
        <f t="shared" si="0"/>
        <v>8</v>
      </c>
      <c r="L1" s="62">
        <f t="shared" si="0"/>
        <v>9</v>
      </c>
      <c r="M1" s="62">
        <f t="shared" si="0"/>
        <v>10</v>
      </c>
      <c r="N1" s="62">
        <f t="shared" si="0"/>
        <v>11</v>
      </c>
      <c r="O1" s="62" t="s">
        <v>14</v>
      </c>
      <c r="P1" s="71"/>
      <c r="Q1" s="71"/>
      <c r="R1" s="72" t="s">
        <v>77</v>
      </c>
    </row>
    <row r="2" spans="1:18" s="116" customFormat="1" ht="7.5" customHeight="1" x14ac:dyDescent="0.25">
      <c r="B2" s="119"/>
      <c r="C2" s="119"/>
      <c r="D2" s="119"/>
      <c r="E2" s="119"/>
      <c r="F2" s="119"/>
      <c r="G2" s="119"/>
      <c r="H2" s="119"/>
      <c r="I2" s="119"/>
      <c r="J2" s="119"/>
      <c r="K2" s="119"/>
      <c r="L2" s="119"/>
      <c r="M2" s="119"/>
      <c r="N2" s="119"/>
      <c r="O2" s="119"/>
      <c r="P2" s="117"/>
      <c r="Q2" s="117"/>
      <c r="R2" s="118"/>
    </row>
    <row r="3" spans="1:18" x14ac:dyDescent="0.25">
      <c r="A3" s="124" t="str">
        <f>'Financing inputs'!A3</f>
        <v>Commodities</v>
      </c>
      <c r="B3" s="124"/>
      <c r="C3" s="124"/>
      <c r="D3" s="124"/>
      <c r="E3" s="124"/>
      <c r="F3" s="124"/>
      <c r="G3" s="124"/>
      <c r="H3" s="124"/>
      <c r="I3" s="124"/>
      <c r="J3" s="124"/>
      <c r="K3" s="124"/>
      <c r="L3" s="124"/>
      <c r="M3" s="124"/>
      <c r="N3" s="124"/>
      <c r="O3" s="124"/>
      <c r="P3" s="120"/>
      <c r="R3" s="73"/>
    </row>
    <row r="4" spans="1:18" x14ac:dyDescent="0.25">
      <c r="A4" s="39" t="str">
        <f>'Financing inputs'!A4</f>
        <v>CIP Costs</v>
      </c>
      <c r="B4" s="63"/>
      <c r="C4" s="84" t="str">
        <f>IF('Financing inputs'!C4="","",(IF('Financing inputs'!$B4="USD",'Financing inputs'!C4,0)+IF('Financing inputs'!$B4="Local Currency",'Financing inputs'!C4/Loc_USD,0)+IF('Financing inputs'!$B4="Euro",'Financing inputs'!C4/Euro_USD,0)))</f>
        <v/>
      </c>
      <c r="D4" s="84" t="str">
        <f>IF('Financing inputs'!D4="","",(IF('Financing inputs'!$B4="USD",'Financing inputs'!D4,0)+IF('Financing inputs'!$B4="Local Currency",'Financing inputs'!D4/Loc_USD,0)+IF('Financing inputs'!$B4="Euro",'Financing inputs'!D4/Euro_USD,0)))</f>
        <v/>
      </c>
      <c r="E4" s="84" t="str">
        <f>IF('Financing inputs'!E4="","",(IF('Financing inputs'!$B4="USD",'Financing inputs'!E4,0)+IF('Financing inputs'!$B4="Local Currency",'Financing inputs'!E4/Loc_USD,0)+IF('Financing inputs'!$B4="Euro",'Financing inputs'!E4/Euro_USD,0)))</f>
        <v/>
      </c>
      <c r="F4" s="84" t="str">
        <f>IF('Financing inputs'!F4="","",(IF('Financing inputs'!$B4="USD",'Financing inputs'!F4,0)+IF('Financing inputs'!$B4="Local Currency",'Financing inputs'!F4/Loc_USD,0)+IF('Financing inputs'!$B4="Euro",'Financing inputs'!F4/Euro_USD,0)))</f>
        <v/>
      </c>
      <c r="G4" s="84" t="str">
        <f>IF('Financing inputs'!G4="","",(IF('Financing inputs'!$B4="USD",'Financing inputs'!G4,0)+IF('Financing inputs'!$B4="Local Currency",'Financing inputs'!G4/Loc_USD,0)+IF('Financing inputs'!$B4="Euro",'Financing inputs'!G4/Euro_USD,0)))</f>
        <v/>
      </c>
      <c r="H4" s="84" t="str">
        <f>IF('Financing inputs'!H4="","",(IF('Financing inputs'!$B4="USD",'Financing inputs'!H4,0)+IF('Financing inputs'!$B4="Local Currency",'Financing inputs'!H4/Loc_USD,0)+IF('Financing inputs'!$B4="Euro",'Financing inputs'!H4/Euro_USD,0)))</f>
        <v/>
      </c>
      <c r="I4" s="84" t="str">
        <f>IF('Financing inputs'!I4="","",(IF('Financing inputs'!$B4="USD",'Financing inputs'!I4,0)+IF('Financing inputs'!$B4="Local Currency",'Financing inputs'!I4/Loc_USD,0)+IF('Financing inputs'!$B4="Euro",'Financing inputs'!I4/Euro_USD,0)))</f>
        <v/>
      </c>
      <c r="J4" s="84" t="str">
        <f>IF('Financing inputs'!J4="","",(IF('Financing inputs'!$B4="USD",'Financing inputs'!J4,0)+IF('Financing inputs'!$B4="Local Currency",'Financing inputs'!J4/Loc_USD,0)+IF('Financing inputs'!$B4="Euro",'Financing inputs'!J4/Euro_USD,0)))</f>
        <v/>
      </c>
      <c r="K4" s="84" t="str">
        <f>IF('Financing inputs'!K4="","",(IF('Financing inputs'!$B4="USD",'Financing inputs'!K4,0)+IF('Financing inputs'!$B4="Local Currency",'Financing inputs'!K4/Loc_USD,0)+IF('Financing inputs'!$B4="Euro",'Financing inputs'!K4/Euro_USD,0)))</f>
        <v/>
      </c>
      <c r="L4" s="84" t="str">
        <f>IF('Financing inputs'!L4="","",(IF('Financing inputs'!$B4="USD",'Financing inputs'!L4,0)+IF('Financing inputs'!$B4="Local Currency",'Financing inputs'!L4/Loc_USD,0)+IF('Financing inputs'!$B4="Euro",'Financing inputs'!L4/Euro_USD,0)))</f>
        <v/>
      </c>
      <c r="M4" s="84" t="str">
        <f>IF('Financing inputs'!M4="","",(IF('Financing inputs'!$B4="USD",'Financing inputs'!M4,0)+IF('Financing inputs'!$B4="Local Currency",'Financing inputs'!M4/Loc_USD,0)+IF('Financing inputs'!$B4="Euro",'Financing inputs'!M4/Euro_USD,0)))</f>
        <v/>
      </c>
      <c r="N4" s="84" t="str">
        <f>IF('Financing inputs'!N4="","",(IF('Financing inputs'!$B4="USD",'Financing inputs'!N4,0)+IF('Financing inputs'!$B4="Local Currency",'Financing inputs'!N4/Loc_USD,0)+IF('Financing inputs'!$B4="Euro",'Financing inputs'!N4/Euro_USD,0)))</f>
        <v/>
      </c>
      <c r="O4" s="84">
        <f>SUM(C4:N4)</f>
        <v>0</v>
      </c>
      <c r="P4" s="120" t="str">
        <f t="shared" ref="P4:P24" si="1">$A$3</f>
        <v>Commodities</v>
      </c>
      <c r="R4" s="68"/>
    </row>
    <row r="5" spans="1:18" x14ac:dyDescent="0.25">
      <c r="A5" s="39" t="str">
        <f>'Financing inputs'!A5</f>
        <v>National government funding allocated</v>
      </c>
      <c r="B5" s="63"/>
      <c r="C5" s="84" t="str">
        <f>IF('Financing inputs'!C5="","",(IF('Financing inputs'!$B5="USD",'Financing inputs'!C5,0)+IF('Financing inputs'!$B5="Local Currency",'Financing inputs'!C5/Loc_USD,0)+IF('Financing inputs'!$B5="Euro",'Financing inputs'!C5/Euro_USD,0)))</f>
        <v/>
      </c>
      <c r="D5" s="84" t="str">
        <f>IF('Financing inputs'!D5="","",(IF('Financing inputs'!$B5="USD",'Financing inputs'!D5,0)+IF('Financing inputs'!$B5="Local Currency",'Financing inputs'!D5/Loc_USD,0)+IF('Financing inputs'!$B5="Euro",'Financing inputs'!D5/Euro_USD,0)))</f>
        <v/>
      </c>
      <c r="E5" s="84" t="str">
        <f>IF('Financing inputs'!E5="","",(IF('Financing inputs'!$B5="USD",'Financing inputs'!E5,0)+IF('Financing inputs'!$B5="Local Currency",'Financing inputs'!E5/Loc_USD,0)+IF('Financing inputs'!$B5="Euro",'Financing inputs'!E5/Euro_USD,0)))</f>
        <v/>
      </c>
      <c r="F5" s="84" t="str">
        <f>IF('Financing inputs'!F5="","",(IF('Financing inputs'!$B5="USD",'Financing inputs'!F5,0)+IF('Financing inputs'!$B5="Local Currency",'Financing inputs'!F5/Loc_USD,0)+IF('Financing inputs'!$B5="Euro",'Financing inputs'!F5/Euro_USD,0)))</f>
        <v/>
      </c>
      <c r="G5" s="84" t="str">
        <f>IF('Financing inputs'!G5="","",(IF('Financing inputs'!$B5="USD",'Financing inputs'!G5,0)+IF('Financing inputs'!$B5="Local Currency",'Financing inputs'!G5/Loc_USD,0)+IF('Financing inputs'!$B5="Euro",'Financing inputs'!G5/Euro_USD,0)))</f>
        <v/>
      </c>
      <c r="H5" s="84" t="str">
        <f>IF('Financing inputs'!H5="","",(IF('Financing inputs'!$B5="USD",'Financing inputs'!H5,0)+IF('Financing inputs'!$B5="Local Currency",'Financing inputs'!H5/Loc_USD,0)+IF('Financing inputs'!$B5="Euro",'Financing inputs'!H5/Euro_USD,0)))</f>
        <v/>
      </c>
      <c r="I5" s="84" t="str">
        <f>IF('Financing inputs'!I5="","",(IF('Financing inputs'!$B5="USD",'Financing inputs'!I5,0)+IF('Financing inputs'!$B5="Local Currency",'Financing inputs'!I5/Loc_USD,0)+IF('Financing inputs'!$B5="Euro",'Financing inputs'!I5/Euro_USD,0)))</f>
        <v/>
      </c>
      <c r="J5" s="84" t="str">
        <f>IF('Financing inputs'!J5="","",(IF('Financing inputs'!$B5="USD",'Financing inputs'!J5,0)+IF('Financing inputs'!$B5="Local Currency",'Financing inputs'!J5/Loc_USD,0)+IF('Financing inputs'!$B5="Euro",'Financing inputs'!J5/Euro_USD,0)))</f>
        <v/>
      </c>
      <c r="K5" s="84" t="str">
        <f>IF('Financing inputs'!K5="","",(IF('Financing inputs'!$B5="USD",'Financing inputs'!K5,0)+IF('Financing inputs'!$B5="Local Currency",'Financing inputs'!K5/Loc_USD,0)+IF('Financing inputs'!$B5="Euro",'Financing inputs'!K5/Euro_USD,0)))</f>
        <v/>
      </c>
      <c r="L5" s="84" t="str">
        <f>IF('Financing inputs'!L5="","",(IF('Financing inputs'!$B5="USD",'Financing inputs'!L5,0)+IF('Financing inputs'!$B5="Local Currency",'Financing inputs'!L5/Loc_USD,0)+IF('Financing inputs'!$B5="Euro",'Financing inputs'!L5/Euro_USD,0)))</f>
        <v/>
      </c>
      <c r="M5" s="84" t="str">
        <f>IF('Financing inputs'!M5="","",(IF('Financing inputs'!$B5="USD",'Financing inputs'!M5,0)+IF('Financing inputs'!$B5="Local Currency",'Financing inputs'!M5/Loc_USD,0)+IF('Financing inputs'!$B5="Euro",'Financing inputs'!M5/Euro_USD,0)))</f>
        <v/>
      </c>
      <c r="N5" s="84" t="str">
        <f>IF('Financing inputs'!N5="","",(IF('Financing inputs'!$B5="USD",'Financing inputs'!N5,0)+IF('Financing inputs'!$B5="Local Currency",'Financing inputs'!N5/Loc_USD,0)+IF('Financing inputs'!$B5="Euro",'Financing inputs'!N5/Euro_USD,0)))</f>
        <v/>
      </c>
      <c r="O5" s="84">
        <f t="shared" ref="O5:O24" si="2">SUM(C5:N5)</f>
        <v>0</v>
      </c>
      <c r="P5" s="120" t="str">
        <f t="shared" si="1"/>
        <v>Commodities</v>
      </c>
      <c r="R5" s="69" t="e">
        <f>O5/SUM($O$5:$O$24)</f>
        <v>#DIV/0!</v>
      </c>
    </row>
    <row r="6" spans="1:18" x14ac:dyDescent="0.25">
      <c r="A6" s="64" t="str">
        <f>'Financing inputs'!A6</f>
        <v>USAID funding allocated</v>
      </c>
      <c r="B6" s="63"/>
      <c r="C6" s="84" t="str">
        <f>IF('Financing inputs'!C6="","",(IF('Financing inputs'!$B6="USD",'Financing inputs'!C6,0)+IF('Financing inputs'!$B6="Local Currency",'Financing inputs'!C6/Loc_USD,0)+IF('Financing inputs'!$B6="Euro",'Financing inputs'!C6/Euro_USD,0)))</f>
        <v/>
      </c>
      <c r="D6" s="84" t="str">
        <f>IF('Financing inputs'!D6="","",(IF('Financing inputs'!$B6="USD",'Financing inputs'!D6,0)+IF('Financing inputs'!$B6="Local Currency",'Financing inputs'!D6/Loc_USD,0)+IF('Financing inputs'!$B6="Euro",'Financing inputs'!D6/Euro_USD,0)))</f>
        <v/>
      </c>
      <c r="E6" s="84" t="str">
        <f>IF('Financing inputs'!E6="","",(IF('Financing inputs'!$B6="USD",'Financing inputs'!E6,0)+IF('Financing inputs'!$B6="Local Currency",'Financing inputs'!E6/Loc_USD,0)+IF('Financing inputs'!$B6="Euro",'Financing inputs'!E6/Euro_USD,0)))</f>
        <v/>
      </c>
      <c r="F6" s="84" t="str">
        <f>IF('Financing inputs'!F6="","",(IF('Financing inputs'!$B6="USD",'Financing inputs'!F6,0)+IF('Financing inputs'!$B6="Local Currency",'Financing inputs'!F6/Loc_USD,0)+IF('Financing inputs'!$B6="Euro",'Financing inputs'!F6/Euro_USD,0)))</f>
        <v/>
      </c>
      <c r="G6" s="84" t="str">
        <f>IF('Financing inputs'!G6="","",(IF('Financing inputs'!$B6="USD",'Financing inputs'!G6,0)+IF('Financing inputs'!$B6="Local Currency",'Financing inputs'!G6/Loc_USD,0)+IF('Financing inputs'!$B6="Euro",'Financing inputs'!G6/Euro_USD,0)))</f>
        <v/>
      </c>
      <c r="H6" s="84" t="str">
        <f>IF('Financing inputs'!H6="","",(IF('Financing inputs'!$B6="USD",'Financing inputs'!H6,0)+IF('Financing inputs'!$B6="Local Currency",'Financing inputs'!H6/Loc_USD,0)+IF('Financing inputs'!$B6="Euro",'Financing inputs'!H6/Euro_USD,0)))</f>
        <v/>
      </c>
      <c r="I6" s="84" t="str">
        <f>IF('Financing inputs'!I6="","",(IF('Financing inputs'!$B6="USD",'Financing inputs'!I6,0)+IF('Financing inputs'!$B6="Local Currency",'Financing inputs'!I6/Loc_USD,0)+IF('Financing inputs'!$B6="Euro",'Financing inputs'!I6/Euro_USD,0)))</f>
        <v/>
      </c>
      <c r="J6" s="84" t="str">
        <f>IF('Financing inputs'!J6="","",(IF('Financing inputs'!$B6="USD",'Financing inputs'!J6,0)+IF('Financing inputs'!$B6="Local Currency",'Financing inputs'!J6/Loc_USD,0)+IF('Financing inputs'!$B6="Euro",'Financing inputs'!J6/Euro_USD,0)))</f>
        <v/>
      </c>
      <c r="K6" s="84" t="str">
        <f>IF('Financing inputs'!K6="","",(IF('Financing inputs'!$B6="USD",'Financing inputs'!K6,0)+IF('Financing inputs'!$B6="Local Currency",'Financing inputs'!K6/Loc_USD,0)+IF('Financing inputs'!$B6="Euro",'Financing inputs'!K6/Euro_USD,0)))</f>
        <v/>
      </c>
      <c r="L6" s="84" t="str">
        <f>IF('Financing inputs'!L6="","",(IF('Financing inputs'!$B6="USD",'Financing inputs'!L6,0)+IF('Financing inputs'!$B6="Local Currency",'Financing inputs'!L6/Loc_USD,0)+IF('Financing inputs'!$B6="Euro",'Financing inputs'!L6/Euro_USD,0)))</f>
        <v/>
      </c>
      <c r="M6" s="84" t="str">
        <f>IF('Financing inputs'!M6="","",(IF('Financing inputs'!$B6="USD",'Financing inputs'!M6,0)+IF('Financing inputs'!$B6="Local Currency",'Financing inputs'!M6/Loc_USD,0)+IF('Financing inputs'!$B6="Euro",'Financing inputs'!M6/Euro_USD,0)))</f>
        <v/>
      </c>
      <c r="N6" s="84" t="str">
        <f>IF('Financing inputs'!N6="","",(IF('Financing inputs'!$B6="USD",'Financing inputs'!N6,0)+IF('Financing inputs'!$B6="Local Currency",'Financing inputs'!N6/Loc_USD,0)+IF('Financing inputs'!$B6="Euro",'Financing inputs'!N6/Euro_USD,0)))</f>
        <v/>
      </c>
      <c r="O6" s="84">
        <f t="shared" si="2"/>
        <v>0</v>
      </c>
      <c r="P6" s="120" t="str">
        <f t="shared" si="1"/>
        <v>Commodities</v>
      </c>
      <c r="R6" s="69" t="e">
        <f t="shared" ref="R6:R24" si="3">O6/SUM($O$5:$O$24)</f>
        <v>#DIV/0!</v>
      </c>
    </row>
    <row r="7" spans="1:18" x14ac:dyDescent="0.25">
      <c r="A7" s="64" t="str">
        <f>'Financing inputs'!A7</f>
        <v>UNFPA funding allocated</v>
      </c>
      <c r="B7" s="63"/>
      <c r="C7" s="84" t="str">
        <f>IF('Financing inputs'!C7="","",(IF('Financing inputs'!$B7="USD",'Financing inputs'!C7,0)+IF('Financing inputs'!$B7="Local Currency",'Financing inputs'!C7/Loc_USD,0)+IF('Financing inputs'!$B7="Euro",'Financing inputs'!C7/Euro_USD,0)))</f>
        <v/>
      </c>
      <c r="D7" s="84" t="str">
        <f>IF('Financing inputs'!D7="","",(IF('Financing inputs'!$B7="USD",'Financing inputs'!D7,0)+IF('Financing inputs'!$B7="Local Currency",'Financing inputs'!D7/Loc_USD,0)+IF('Financing inputs'!$B7="Euro",'Financing inputs'!D7/Euro_USD,0)))</f>
        <v/>
      </c>
      <c r="E7" s="84" t="str">
        <f>IF('Financing inputs'!E7="","",(IF('Financing inputs'!$B7="USD",'Financing inputs'!E7,0)+IF('Financing inputs'!$B7="Local Currency",'Financing inputs'!E7/Loc_USD,0)+IF('Financing inputs'!$B7="Euro",'Financing inputs'!E7/Euro_USD,0)))</f>
        <v/>
      </c>
      <c r="F7" s="84" t="str">
        <f>IF('Financing inputs'!F7="","",(IF('Financing inputs'!$B7="USD",'Financing inputs'!F7,0)+IF('Financing inputs'!$B7="Local Currency",'Financing inputs'!F7/Loc_USD,0)+IF('Financing inputs'!$B7="Euro",'Financing inputs'!F7/Euro_USD,0)))</f>
        <v/>
      </c>
      <c r="G7" s="84" t="str">
        <f>IF('Financing inputs'!G7="","",(IF('Financing inputs'!$B7="USD",'Financing inputs'!G7,0)+IF('Financing inputs'!$B7="Local Currency",'Financing inputs'!G7/Loc_USD,0)+IF('Financing inputs'!$B7="Euro",'Financing inputs'!G7/Euro_USD,0)))</f>
        <v/>
      </c>
      <c r="H7" s="84" t="str">
        <f>IF('Financing inputs'!H7="","",(IF('Financing inputs'!$B7="USD",'Financing inputs'!H7,0)+IF('Financing inputs'!$B7="Local Currency",'Financing inputs'!H7/Loc_USD,0)+IF('Financing inputs'!$B7="Euro",'Financing inputs'!H7/Euro_USD,0)))</f>
        <v/>
      </c>
      <c r="I7" s="84" t="str">
        <f>IF('Financing inputs'!I7="","",(IF('Financing inputs'!$B7="USD",'Financing inputs'!I7,0)+IF('Financing inputs'!$B7="Local Currency",'Financing inputs'!I7/Loc_USD,0)+IF('Financing inputs'!$B7="Euro",'Financing inputs'!I7/Euro_USD,0)))</f>
        <v/>
      </c>
      <c r="J7" s="84" t="str">
        <f>IF('Financing inputs'!J7="","",(IF('Financing inputs'!$B7="USD",'Financing inputs'!J7,0)+IF('Financing inputs'!$B7="Local Currency",'Financing inputs'!J7/Loc_USD,0)+IF('Financing inputs'!$B7="Euro",'Financing inputs'!J7/Euro_USD,0)))</f>
        <v/>
      </c>
      <c r="K7" s="84" t="str">
        <f>IF('Financing inputs'!K7="","",(IF('Financing inputs'!$B7="USD",'Financing inputs'!K7,0)+IF('Financing inputs'!$B7="Local Currency",'Financing inputs'!K7/Loc_USD,0)+IF('Financing inputs'!$B7="Euro",'Financing inputs'!K7/Euro_USD,0)))</f>
        <v/>
      </c>
      <c r="L7" s="84" t="str">
        <f>IF('Financing inputs'!L7="","",(IF('Financing inputs'!$B7="USD",'Financing inputs'!L7,0)+IF('Financing inputs'!$B7="Local Currency",'Financing inputs'!L7/Loc_USD,0)+IF('Financing inputs'!$B7="Euro",'Financing inputs'!L7/Euro_USD,0)))</f>
        <v/>
      </c>
      <c r="M7" s="84" t="str">
        <f>IF('Financing inputs'!M7="","",(IF('Financing inputs'!$B7="USD",'Financing inputs'!M7,0)+IF('Financing inputs'!$B7="Local Currency",'Financing inputs'!M7/Loc_USD,0)+IF('Financing inputs'!$B7="Euro",'Financing inputs'!M7/Euro_USD,0)))</f>
        <v/>
      </c>
      <c r="N7" s="84" t="str">
        <f>IF('Financing inputs'!N7="","",(IF('Financing inputs'!$B7="USD",'Financing inputs'!N7,0)+IF('Financing inputs'!$B7="Local Currency",'Financing inputs'!N7/Loc_USD,0)+IF('Financing inputs'!$B7="Euro",'Financing inputs'!N7/Euro_USD,0)))</f>
        <v/>
      </c>
      <c r="O7" s="84">
        <f t="shared" si="2"/>
        <v>0</v>
      </c>
      <c r="P7" s="120" t="str">
        <f t="shared" si="1"/>
        <v>Commodities</v>
      </c>
      <c r="R7" s="69" t="e">
        <f t="shared" si="3"/>
        <v>#DIV/0!</v>
      </c>
    </row>
    <row r="8" spans="1:18" x14ac:dyDescent="0.25">
      <c r="A8" s="64" t="str">
        <f>'Financing inputs'!A8</f>
        <v>KfW funding allocated</v>
      </c>
      <c r="B8" s="63"/>
      <c r="C8" s="84" t="str">
        <f>IF('Financing inputs'!C8="","",(IF('Financing inputs'!$B8="USD",'Financing inputs'!C8,0)+IF('Financing inputs'!$B8="Local Currency",'Financing inputs'!C8/Loc_USD,0)+IF('Financing inputs'!$B8="Euro",'Financing inputs'!C8/Euro_USD,0)))</f>
        <v/>
      </c>
      <c r="D8" s="84" t="str">
        <f>IF('Financing inputs'!D8="","",(IF('Financing inputs'!$B8="USD",'Financing inputs'!D8,0)+IF('Financing inputs'!$B8="Local Currency",'Financing inputs'!D8/Loc_USD,0)+IF('Financing inputs'!$B8="Euro",'Financing inputs'!D8/Euro_USD,0)))</f>
        <v/>
      </c>
      <c r="E8" s="84" t="str">
        <f>IF('Financing inputs'!E8="","",(IF('Financing inputs'!$B8="USD",'Financing inputs'!E8,0)+IF('Financing inputs'!$B8="Local Currency",'Financing inputs'!E8/Loc_USD,0)+IF('Financing inputs'!$B8="Euro",'Financing inputs'!E8/Euro_USD,0)))</f>
        <v/>
      </c>
      <c r="F8" s="84" t="str">
        <f>IF('Financing inputs'!F8="","",(IF('Financing inputs'!$B8="USD",'Financing inputs'!F8,0)+IF('Financing inputs'!$B8="Local Currency",'Financing inputs'!F8/Loc_USD,0)+IF('Financing inputs'!$B8="Euro",'Financing inputs'!F8/Euro_USD,0)))</f>
        <v/>
      </c>
      <c r="G8" s="84" t="str">
        <f>IF('Financing inputs'!G8="","",(IF('Financing inputs'!$B8="USD",'Financing inputs'!G8,0)+IF('Financing inputs'!$B8="Local Currency",'Financing inputs'!G8/Loc_USD,0)+IF('Financing inputs'!$B8="Euro",'Financing inputs'!G8/Euro_USD,0)))</f>
        <v/>
      </c>
      <c r="H8" s="84" t="str">
        <f>IF('Financing inputs'!H8="","",(IF('Financing inputs'!$B8="USD",'Financing inputs'!H8,0)+IF('Financing inputs'!$B8="Local Currency",'Financing inputs'!H8/Loc_USD,0)+IF('Financing inputs'!$B8="Euro",'Financing inputs'!H8/Euro_USD,0)))</f>
        <v/>
      </c>
      <c r="I8" s="84" t="str">
        <f>IF('Financing inputs'!I8="","",(IF('Financing inputs'!$B8="USD",'Financing inputs'!I8,0)+IF('Financing inputs'!$B8="Local Currency",'Financing inputs'!I8/Loc_USD,0)+IF('Financing inputs'!$B8="Euro",'Financing inputs'!I8/Euro_USD,0)))</f>
        <v/>
      </c>
      <c r="J8" s="84" t="str">
        <f>IF('Financing inputs'!J8="","",(IF('Financing inputs'!$B8="USD",'Financing inputs'!J8,0)+IF('Financing inputs'!$B8="Local Currency",'Financing inputs'!J8/Loc_USD,0)+IF('Financing inputs'!$B8="Euro",'Financing inputs'!J8/Euro_USD,0)))</f>
        <v/>
      </c>
      <c r="K8" s="84" t="str">
        <f>IF('Financing inputs'!K8="","",(IF('Financing inputs'!$B8="USD",'Financing inputs'!K8,0)+IF('Financing inputs'!$B8="Local Currency",'Financing inputs'!K8/Loc_USD,0)+IF('Financing inputs'!$B8="Euro",'Financing inputs'!K8/Euro_USD,0)))</f>
        <v/>
      </c>
      <c r="L8" s="84" t="str">
        <f>IF('Financing inputs'!L8="","",(IF('Financing inputs'!$B8="USD",'Financing inputs'!L8,0)+IF('Financing inputs'!$B8="Local Currency",'Financing inputs'!L8/Loc_USD,0)+IF('Financing inputs'!$B8="Euro",'Financing inputs'!L8/Euro_USD,0)))</f>
        <v/>
      </c>
      <c r="M8" s="84" t="str">
        <f>IF('Financing inputs'!M8="","",(IF('Financing inputs'!$B8="USD",'Financing inputs'!M8,0)+IF('Financing inputs'!$B8="Local Currency",'Financing inputs'!M8/Loc_USD,0)+IF('Financing inputs'!$B8="Euro",'Financing inputs'!M8/Euro_USD,0)))</f>
        <v/>
      </c>
      <c r="N8" s="84" t="str">
        <f>IF('Financing inputs'!N8="","",(IF('Financing inputs'!$B8="USD",'Financing inputs'!N8,0)+IF('Financing inputs'!$B8="Local Currency",'Financing inputs'!N8/Loc_USD,0)+IF('Financing inputs'!$B8="Euro",'Financing inputs'!N8/Euro_USD,0)))</f>
        <v/>
      </c>
      <c r="O8" s="84">
        <f t="shared" si="2"/>
        <v>0</v>
      </c>
      <c r="P8" s="120" t="str">
        <f t="shared" si="1"/>
        <v>Commodities</v>
      </c>
      <c r="R8" s="69" t="e">
        <f t="shared" si="3"/>
        <v>#DIV/0!</v>
      </c>
    </row>
    <row r="9" spans="1:18" x14ac:dyDescent="0.25">
      <c r="A9" s="64" t="str">
        <f>'Financing inputs'!A9</f>
        <v>DfID funding allocated</v>
      </c>
      <c r="B9" s="63"/>
      <c r="C9" s="84" t="str">
        <f>IF('Financing inputs'!C9="","",(IF('Financing inputs'!$B9="USD",'Financing inputs'!C9,0)+IF('Financing inputs'!$B9="Local Currency",'Financing inputs'!C9/Loc_USD,0)+IF('Financing inputs'!$B9="Euro",'Financing inputs'!C9/Euro_USD,0)))</f>
        <v/>
      </c>
      <c r="D9" s="84" t="str">
        <f>IF('Financing inputs'!D9="","",(IF('Financing inputs'!$B9="USD",'Financing inputs'!D9,0)+IF('Financing inputs'!$B9="Local Currency",'Financing inputs'!D9/Loc_USD,0)+IF('Financing inputs'!$B9="Euro",'Financing inputs'!D9/Euro_USD,0)))</f>
        <v/>
      </c>
      <c r="E9" s="84" t="str">
        <f>IF('Financing inputs'!E9="","",(IF('Financing inputs'!$B9="USD",'Financing inputs'!E9,0)+IF('Financing inputs'!$B9="Local Currency",'Financing inputs'!E9/Loc_USD,0)+IF('Financing inputs'!$B9="Euro",'Financing inputs'!E9/Euro_USD,0)))</f>
        <v/>
      </c>
      <c r="F9" s="84" t="str">
        <f>IF('Financing inputs'!F9="","",(IF('Financing inputs'!$B9="USD",'Financing inputs'!F9,0)+IF('Financing inputs'!$B9="Local Currency",'Financing inputs'!F9/Loc_USD,0)+IF('Financing inputs'!$B9="Euro",'Financing inputs'!F9/Euro_USD,0)))</f>
        <v/>
      </c>
      <c r="G9" s="84" t="str">
        <f>IF('Financing inputs'!G9="","",(IF('Financing inputs'!$B9="USD",'Financing inputs'!G9,0)+IF('Financing inputs'!$B9="Local Currency",'Financing inputs'!G9/Loc_USD,0)+IF('Financing inputs'!$B9="Euro",'Financing inputs'!G9/Euro_USD,0)))</f>
        <v/>
      </c>
      <c r="H9" s="84" t="str">
        <f>IF('Financing inputs'!H9="","",(IF('Financing inputs'!$B9="USD",'Financing inputs'!H9,0)+IF('Financing inputs'!$B9="Local Currency",'Financing inputs'!H9/Loc_USD,0)+IF('Financing inputs'!$B9="Euro",'Financing inputs'!H9/Euro_USD,0)))</f>
        <v/>
      </c>
      <c r="I9" s="84" t="str">
        <f>IF('Financing inputs'!I9="","",(IF('Financing inputs'!$B9="USD",'Financing inputs'!I9,0)+IF('Financing inputs'!$B9="Local Currency",'Financing inputs'!I9/Loc_USD,0)+IF('Financing inputs'!$B9="Euro",'Financing inputs'!I9/Euro_USD,0)))</f>
        <v/>
      </c>
      <c r="J9" s="84" t="str">
        <f>IF('Financing inputs'!J9="","",(IF('Financing inputs'!$B9="USD",'Financing inputs'!J9,0)+IF('Financing inputs'!$B9="Local Currency",'Financing inputs'!J9/Loc_USD,0)+IF('Financing inputs'!$B9="Euro",'Financing inputs'!J9/Euro_USD,0)))</f>
        <v/>
      </c>
      <c r="K9" s="84" t="str">
        <f>IF('Financing inputs'!K9="","",(IF('Financing inputs'!$B9="USD",'Financing inputs'!K9,0)+IF('Financing inputs'!$B9="Local Currency",'Financing inputs'!K9/Loc_USD,0)+IF('Financing inputs'!$B9="Euro",'Financing inputs'!K9/Euro_USD,0)))</f>
        <v/>
      </c>
      <c r="L9" s="84" t="str">
        <f>IF('Financing inputs'!L9="","",(IF('Financing inputs'!$B9="USD",'Financing inputs'!L9,0)+IF('Financing inputs'!$B9="Local Currency",'Financing inputs'!L9/Loc_USD,0)+IF('Financing inputs'!$B9="Euro",'Financing inputs'!L9/Euro_USD,0)))</f>
        <v/>
      </c>
      <c r="M9" s="84" t="str">
        <f>IF('Financing inputs'!M9="","",(IF('Financing inputs'!$B9="USD",'Financing inputs'!M9,0)+IF('Financing inputs'!$B9="Local Currency",'Financing inputs'!M9/Loc_USD,0)+IF('Financing inputs'!$B9="Euro",'Financing inputs'!M9/Euro_USD,0)))</f>
        <v/>
      </c>
      <c r="N9" s="84" t="str">
        <f>IF('Financing inputs'!N9="","",(IF('Financing inputs'!$B9="USD",'Financing inputs'!N9,0)+IF('Financing inputs'!$B9="Local Currency",'Financing inputs'!N9/Loc_USD,0)+IF('Financing inputs'!$B9="Euro",'Financing inputs'!N9/Euro_USD,0)))</f>
        <v/>
      </c>
      <c r="O9" s="84">
        <f t="shared" si="2"/>
        <v>0</v>
      </c>
      <c r="P9" s="120" t="str">
        <f t="shared" si="1"/>
        <v>Commodities</v>
      </c>
      <c r="R9" s="69" t="e">
        <f t="shared" si="3"/>
        <v>#DIV/0!</v>
      </c>
    </row>
    <row r="10" spans="1:18" x14ac:dyDescent="0.25">
      <c r="A10" s="64" t="str">
        <f>'Financing inputs'!A10</f>
        <v>EU funding allocated</v>
      </c>
      <c r="B10" s="63"/>
      <c r="C10" s="84" t="str">
        <f>IF('Financing inputs'!C10="","",(IF('Financing inputs'!$B10="USD",'Financing inputs'!C10,0)+IF('Financing inputs'!$B10="Local Currency",'Financing inputs'!C10/Loc_USD,0)+IF('Financing inputs'!$B10="Euro",'Financing inputs'!C10/Euro_USD,0)))</f>
        <v/>
      </c>
      <c r="D10" s="84" t="str">
        <f>IF('Financing inputs'!D10="","",(IF('Financing inputs'!$B10="USD",'Financing inputs'!D10,0)+IF('Financing inputs'!$B10="Local Currency",'Financing inputs'!D10/Loc_USD,0)+IF('Financing inputs'!$B10="Euro",'Financing inputs'!D10/Euro_USD,0)))</f>
        <v/>
      </c>
      <c r="E10" s="84" t="str">
        <f>IF('Financing inputs'!E10="","",(IF('Financing inputs'!$B10="USD",'Financing inputs'!E10,0)+IF('Financing inputs'!$B10="Local Currency",'Financing inputs'!E10/Loc_USD,0)+IF('Financing inputs'!$B10="Euro",'Financing inputs'!E10/Euro_USD,0)))</f>
        <v/>
      </c>
      <c r="F10" s="84" t="str">
        <f>IF('Financing inputs'!F10="","",(IF('Financing inputs'!$B10="USD",'Financing inputs'!F10,0)+IF('Financing inputs'!$B10="Local Currency",'Financing inputs'!F10/Loc_USD,0)+IF('Financing inputs'!$B10="Euro",'Financing inputs'!F10/Euro_USD,0)))</f>
        <v/>
      </c>
      <c r="G10" s="84" t="str">
        <f>IF('Financing inputs'!G10="","",(IF('Financing inputs'!$B10="USD",'Financing inputs'!G10,0)+IF('Financing inputs'!$B10="Local Currency",'Financing inputs'!G10/Loc_USD,0)+IF('Financing inputs'!$B10="Euro",'Financing inputs'!G10/Euro_USD,0)))</f>
        <v/>
      </c>
      <c r="H10" s="84" t="str">
        <f>IF('Financing inputs'!H10="","",(IF('Financing inputs'!$B10="USD",'Financing inputs'!H10,0)+IF('Financing inputs'!$B10="Local Currency",'Financing inputs'!H10/Loc_USD,0)+IF('Financing inputs'!$B10="Euro",'Financing inputs'!H10/Euro_USD,0)))</f>
        <v/>
      </c>
      <c r="I10" s="84" t="str">
        <f>IF('Financing inputs'!I10="","",(IF('Financing inputs'!$B10="USD",'Financing inputs'!I10,0)+IF('Financing inputs'!$B10="Local Currency",'Financing inputs'!I10/Loc_USD,0)+IF('Financing inputs'!$B10="Euro",'Financing inputs'!I10/Euro_USD,0)))</f>
        <v/>
      </c>
      <c r="J10" s="84" t="str">
        <f>IF('Financing inputs'!J10="","",(IF('Financing inputs'!$B10="USD",'Financing inputs'!J10,0)+IF('Financing inputs'!$B10="Local Currency",'Financing inputs'!J10/Loc_USD,0)+IF('Financing inputs'!$B10="Euro",'Financing inputs'!J10/Euro_USD,0)))</f>
        <v/>
      </c>
      <c r="K10" s="84" t="str">
        <f>IF('Financing inputs'!K10="","",(IF('Financing inputs'!$B10="USD",'Financing inputs'!K10,0)+IF('Financing inputs'!$B10="Local Currency",'Financing inputs'!K10/Loc_USD,0)+IF('Financing inputs'!$B10="Euro",'Financing inputs'!K10/Euro_USD,0)))</f>
        <v/>
      </c>
      <c r="L10" s="84" t="str">
        <f>IF('Financing inputs'!L10="","",(IF('Financing inputs'!$B10="USD",'Financing inputs'!L10,0)+IF('Financing inputs'!$B10="Local Currency",'Financing inputs'!L10/Loc_USD,0)+IF('Financing inputs'!$B10="Euro",'Financing inputs'!L10/Euro_USD,0)))</f>
        <v/>
      </c>
      <c r="M10" s="84" t="str">
        <f>IF('Financing inputs'!M10="","",(IF('Financing inputs'!$B10="USD",'Financing inputs'!M10,0)+IF('Financing inputs'!$B10="Local Currency",'Financing inputs'!M10/Loc_USD,0)+IF('Financing inputs'!$B10="Euro",'Financing inputs'!M10/Euro_USD,0)))</f>
        <v/>
      </c>
      <c r="N10" s="84" t="str">
        <f>IF('Financing inputs'!N10="","",(IF('Financing inputs'!$B10="USD",'Financing inputs'!N10,0)+IF('Financing inputs'!$B10="Local Currency",'Financing inputs'!N10/Loc_USD,0)+IF('Financing inputs'!$B10="Euro",'Financing inputs'!N10/Euro_USD,0)))</f>
        <v/>
      </c>
      <c r="O10" s="84">
        <f t="shared" si="2"/>
        <v>0</v>
      </c>
      <c r="P10" s="120" t="str">
        <f t="shared" si="1"/>
        <v>Commodities</v>
      </c>
      <c r="R10" s="69" t="e">
        <f t="shared" si="3"/>
        <v>#DIV/0!</v>
      </c>
    </row>
    <row r="11" spans="1:18" x14ac:dyDescent="0.25">
      <c r="A11" s="64" t="str">
        <f>'Financing inputs'!A11</f>
        <v>CIDA funding allocated</v>
      </c>
      <c r="B11" s="63"/>
      <c r="C11" s="84" t="str">
        <f>IF('Financing inputs'!C11="","",(IF('Financing inputs'!$B11="USD",'Financing inputs'!C11,0)+IF('Financing inputs'!$B11="Local Currency",'Financing inputs'!C11/Loc_USD,0)+IF('Financing inputs'!$B11="Euro",'Financing inputs'!C11/Euro_USD,0)))</f>
        <v/>
      </c>
      <c r="D11" s="84" t="str">
        <f>IF('Financing inputs'!D11="","",(IF('Financing inputs'!$B11="USD",'Financing inputs'!D11,0)+IF('Financing inputs'!$B11="Local Currency",'Financing inputs'!D11/Loc_USD,0)+IF('Financing inputs'!$B11="Euro",'Financing inputs'!D11/Euro_USD,0)))</f>
        <v/>
      </c>
      <c r="E11" s="84" t="str">
        <f>IF('Financing inputs'!E11="","",(IF('Financing inputs'!$B11="USD",'Financing inputs'!E11,0)+IF('Financing inputs'!$B11="Local Currency",'Financing inputs'!E11/Loc_USD,0)+IF('Financing inputs'!$B11="Euro",'Financing inputs'!E11/Euro_USD,0)))</f>
        <v/>
      </c>
      <c r="F11" s="84" t="str">
        <f>IF('Financing inputs'!F11="","",(IF('Financing inputs'!$B11="USD",'Financing inputs'!F11,0)+IF('Financing inputs'!$B11="Local Currency",'Financing inputs'!F11/Loc_USD,0)+IF('Financing inputs'!$B11="Euro",'Financing inputs'!F11/Euro_USD,0)))</f>
        <v/>
      </c>
      <c r="G11" s="84" t="str">
        <f>IF('Financing inputs'!G11="","",(IF('Financing inputs'!$B11="USD",'Financing inputs'!G11,0)+IF('Financing inputs'!$B11="Local Currency",'Financing inputs'!G11/Loc_USD,0)+IF('Financing inputs'!$B11="Euro",'Financing inputs'!G11/Euro_USD,0)))</f>
        <v/>
      </c>
      <c r="H11" s="84" t="str">
        <f>IF('Financing inputs'!H11="","",(IF('Financing inputs'!$B11="USD",'Financing inputs'!H11,0)+IF('Financing inputs'!$B11="Local Currency",'Financing inputs'!H11/Loc_USD,0)+IF('Financing inputs'!$B11="Euro",'Financing inputs'!H11/Euro_USD,0)))</f>
        <v/>
      </c>
      <c r="I11" s="84" t="str">
        <f>IF('Financing inputs'!I11="","",(IF('Financing inputs'!$B11="USD",'Financing inputs'!I11,0)+IF('Financing inputs'!$B11="Local Currency",'Financing inputs'!I11/Loc_USD,0)+IF('Financing inputs'!$B11="Euro",'Financing inputs'!I11/Euro_USD,0)))</f>
        <v/>
      </c>
      <c r="J11" s="84" t="str">
        <f>IF('Financing inputs'!J11="","",(IF('Financing inputs'!$B11="USD",'Financing inputs'!J11,0)+IF('Financing inputs'!$B11="Local Currency",'Financing inputs'!J11/Loc_USD,0)+IF('Financing inputs'!$B11="Euro",'Financing inputs'!J11/Euro_USD,0)))</f>
        <v/>
      </c>
      <c r="K11" s="84" t="str">
        <f>IF('Financing inputs'!K11="","",(IF('Financing inputs'!$B11="USD",'Financing inputs'!K11,0)+IF('Financing inputs'!$B11="Local Currency",'Financing inputs'!K11/Loc_USD,0)+IF('Financing inputs'!$B11="Euro",'Financing inputs'!K11/Euro_USD,0)))</f>
        <v/>
      </c>
      <c r="L11" s="84" t="str">
        <f>IF('Financing inputs'!L11="","",(IF('Financing inputs'!$B11="USD",'Financing inputs'!L11,0)+IF('Financing inputs'!$B11="Local Currency",'Financing inputs'!L11/Loc_USD,0)+IF('Financing inputs'!$B11="Euro",'Financing inputs'!L11/Euro_USD,0)))</f>
        <v/>
      </c>
      <c r="M11" s="84" t="str">
        <f>IF('Financing inputs'!M11="","",(IF('Financing inputs'!$B11="USD",'Financing inputs'!M11,0)+IF('Financing inputs'!$B11="Local Currency",'Financing inputs'!M11/Loc_USD,0)+IF('Financing inputs'!$B11="Euro",'Financing inputs'!M11/Euro_USD,0)))</f>
        <v/>
      </c>
      <c r="N11" s="84" t="str">
        <f>IF('Financing inputs'!N11="","",(IF('Financing inputs'!$B11="USD",'Financing inputs'!N11,0)+IF('Financing inputs'!$B11="Local Currency",'Financing inputs'!N11/Loc_USD,0)+IF('Financing inputs'!$B11="Euro",'Financing inputs'!N11/Euro_USD,0)))</f>
        <v/>
      </c>
      <c r="O11" s="84">
        <f t="shared" si="2"/>
        <v>0</v>
      </c>
      <c r="P11" s="120" t="str">
        <f>$A$3</f>
        <v>Commodities</v>
      </c>
      <c r="R11" s="69" t="e">
        <f t="shared" si="3"/>
        <v>#DIV/0!</v>
      </c>
    </row>
    <row r="12" spans="1:18" x14ac:dyDescent="0.25">
      <c r="A12" s="64" t="str">
        <f>'Financing inputs'!A12</f>
        <v>PSI funding allocated</v>
      </c>
      <c r="B12" s="63"/>
      <c r="C12" s="84" t="str">
        <f>IF('Financing inputs'!C12="","",(IF('Financing inputs'!$B12="USD",'Financing inputs'!C12,0)+IF('Financing inputs'!$B12="Local Currency",'Financing inputs'!C12/Loc_USD,0)+IF('Financing inputs'!$B12="Euro",'Financing inputs'!C12/Euro_USD,0)))</f>
        <v/>
      </c>
      <c r="D12" s="84" t="str">
        <f>IF('Financing inputs'!D12="","",(IF('Financing inputs'!$B12="USD",'Financing inputs'!D12,0)+IF('Financing inputs'!$B12="Local Currency",'Financing inputs'!D12/Loc_USD,0)+IF('Financing inputs'!$B12="Euro",'Financing inputs'!D12/Euro_USD,0)))</f>
        <v/>
      </c>
      <c r="E12" s="84" t="str">
        <f>IF('Financing inputs'!E12="","",(IF('Financing inputs'!$B12="USD",'Financing inputs'!E12,0)+IF('Financing inputs'!$B12="Local Currency",'Financing inputs'!E12/Loc_USD,0)+IF('Financing inputs'!$B12="Euro",'Financing inputs'!E12/Euro_USD,0)))</f>
        <v/>
      </c>
      <c r="F12" s="84" t="str">
        <f>IF('Financing inputs'!F12="","",(IF('Financing inputs'!$B12="USD",'Financing inputs'!F12,0)+IF('Financing inputs'!$B12="Local Currency",'Financing inputs'!F12/Loc_USD,0)+IF('Financing inputs'!$B12="Euro",'Financing inputs'!F12/Euro_USD,0)))</f>
        <v/>
      </c>
      <c r="G12" s="84" t="str">
        <f>IF('Financing inputs'!G12="","",(IF('Financing inputs'!$B12="USD",'Financing inputs'!G12,0)+IF('Financing inputs'!$B12="Local Currency",'Financing inputs'!G12/Loc_USD,0)+IF('Financing inputs'!$B12="Euro",'Financing inputs'!G12/Euro_USD,0)))</f>
        <v/>
      </c>
      <c r="H12" s="84" t="str">
        <f>IF('Financing inputs'!H12="","",(IF('Financing inputs'!$B12="USD",'Financing inputs'!H12,0)+IF('Financing inputs'!$B12="Local Currency",'Financing inputs'!H12/Loc_USD,0)+IF('Financing inputs'!$B12="Euro",'Financing inputs'!H12/Euro_USD,0)))</f>
        <v/>
      </c>
      <c r="I12" s="84" t="str">
        <f>IF('Financing inputs'!I12="","",(IF('Financing inputs'!$B12="USD",'Financing inputs'!I12,0)+IF('Financing inputs'!$B12="Local Currency",'Financing inputs'!I12/Loc_USD,0)+IF('Financing inputs'!$B12="Euro",'Financing inputs'!I12/Euro_USD,0)))</f>
        <v/>
      </c>
      <c r="J12" s="84" t="str">
        <f>IF('Financing inputs'!J12="","",(IF('Financing inputs'!$B12="USD",'Financing inputs'!J12,0)+IF('Financing inputs'!$B12="Local Currency",'Financing inputs'!J12/Loc_USD,0)+IF('Financing inputs'!$B12="Euro",'Financing inputs'!J12/Euro_USD,0)))</f>
        <v/>
      </c>
      <c r="K12" s="84" t="str">
        <f>IF('Financing inputs'!K12="","",(IF('Financing inputs'!$B12="USD",'Financing inputs'!K12,0)+IF('Financing inputs'!$B12="Local Currency",'Financing inputs'!K12/Loc_USD,0)+IF('Financing inputs'!$B12="Euro",'Financing inputs'!K12/Euro_USD,0)))</f>
        <v/>
      </c>
      <c r="L12" s="84" t="str">
        <f>IF('Financing inputs'!L12="","",(IF('Financing inputs'!$B12="USD",'Financing inputs'!L12,0)+IF('Financing inputs'!$B12="Local Currency",'Financing inputs'!L12/Loc_USD,0)+IF('Financing inputs'!$B12="Euro",'Financing inputs'!L12/Euro_USD,0)))</f>
        <v/>
      </c>
      <c r="M12" s="84" t="str">
        <f>IF('Financing inputs'!M12="","",(IF('Financing inputs'!$B12="USD",'Financing inputs'!M12,0)+IF('Financing inputs'!$B12="Local Currency",'Financing inputs'!M12/Loc_USD,0)+IF('Financing inputs'!$B12="Euro",'Financing inputs'!M12/Euro_USD,0)))</f>
        <v/>
      </c>
      <c r="N12" s="84" t="str">
        <f>IF('Financing inputs'!N12="","",(IF('Financing inputs'!$B12="USD",'Financing inputs'!N12,0)+IF('Financing inputs'!$B12="Local Currency",'Financing inputs'!N12/Loc_USD,0)+IF('Financing inputs'!$B12="Euro",'Financing inputs'!N12/Euro_USD,0)))</f>
        <v/>
      </c>
      <c r="O12" s="84">
        <f t="shared" si="2"/>
        <v>0</v>
      </c>
      <c r="P12" s="120" t="str">
        <f t="shared" si="1"/>
        <v>Commodities</v>
      </c>
      <c r="R12" s="69" t="e">
        <f t="shared" si="3"/>
        <v>#DIV/0!</v>
      </c>
    </row>
    <row r="13" spans="1:18" x14ac:dyDescent="0.25">
      <c r="A13" s="64" t="str">
        <f>'Financing inputs'!A13</f>
        <v>DKT funding allocated</v>
      </c>
      <c r="B13" s="63"/>
      <c r="C13" s="84" t="str">
        <f>IF('Financing inputs'!C13="","",(IF('Financing inputs'!$B13="USD",'Financing inputs'!C13,0)+IF('Financing inputs'!$B13="Local Currency",'Financing inputs'!C13/Loc_USD,0)+IF('Financing inputs'!$B13="Euro",'Financing inputs'!C13/Euro_USD,0)))</f>
        <v/>
      </c>
      <c r="D13" s="84" t="str">
        <f>IF('Financing inputs'!D13="","",(IF('Financing inputs'!$B13="USD",'Financing inputs'!D13,0)+IF('Financing inputs'!$B13="Local Currency",'Financing inputs'!D13/Loc_USD,0)+IF('Financing inputs'!$B13="Euro",'Financing inputs'!D13/Euro_USD,0)))</f>
        <v/>
      </c>
      <c r="E13" s="84" t="str">
        <f>IF('Financing inputs'!E13="","",(IF('Financing inputs'!$B13="USD",'Financing inputs'!E13,0)+IF('Financing inputs'!$B13="Local Currency",'Financing inputs'!E13/Loc_USD,0)+IF('Financing inputs'!$B13="Euro",'Financing inputs'!E13/Euro_USD,0)))</f>
        <v/>
      </c>
      <c r="F13" s="84" t="str">
        <f>IF('Financing inputs'!F13="","",(IF('Financing inputs'!$B13="USD",'Financing inputs'!F13,0)+IF('Financing inputs'!$B13="Local Currency",'Financing inputs'!F13/Loc_USD,0)+IF('Financing inputs'!$B13="Euro",'Financing inputs'!F13/Euro_USD,0)))</f>
        <v/>
      </c>
      <c r="G13" s="84" t="str">
        <f>IF('Financing inputs'!G13="","",(IF('Financing inputs'!$B13="USD",'Financing inputs'!G13,0)+IF('Financing inputs'!$B13="Local Currency",'Financing inputs'!G13/Loc_USD,0)+IF('Financing inputs'!$B13="Euro",'Financing inputs'!G13/Euro_USD,0)))</f>
        <v/>
      </c>
      <c r="H13" s="84" t="str">
        <f>IF('Financing inputs'!H13="","",(IF('Financing inputs'!$B13="USD",'Financing inputs'!H13,0)+IF('Financing inputs'!$B13="Local Currency",'Financing inputs'!H13/Loc_USD,0)+IF('Financing inputs'!$B13="Euro",'Financing inputs'!H13/Euro_USD,0)))</f>
        <v/>
      </c>
      <c r="I13" s="84" t="str">
        <f>IF('Financing inputs'!I13="","",(IF('Financing inputs'!$B13="USD",'Financing inputs'!I13,0)+IF('Financing inputs'!$B13="Local Currency",'Financing inputs'!I13/Loc_USD,0)+IF('Financing inputs'!$B13="Euro",'Financing inputs'!I13/Euro_USD,0)))</f>
        <v/>
      </c>
      <c r="J13" s="84" t="str">
        <f>IF('Financing inputs'!J13="","",(IF('Financing inputs'!$B13="USD",'Financing inputs'!J13,0)+IF('Financing inputs'!$B13="Local Currency",'Financing inputs'!J13/Loc_USD,0)+IF('Financing inputs'!$B13="Euro",'Financing inputs'!J13/Euro_USD,0)))</f>
        <v/>
      </c>
      <c r="K13" s="84" t="str">
        <f>IF('Financing inputs'!K13="","",(IF('Financing inputs'!$B13="USD",'Financing inputs'!K13,0)+IF('Financing inputs'!$B13="Local Currency",'Financing inputs'!K13/Loc_USD,0)+IF('Financing inputs'!$B13="Euro",'Financing inputs'!K13/Euro_USD,0)))</f>
        <v/>
      </c>
      <c r="L13" s="84" t="str">
        <f>IF('Financing inputs'!L13="","",(IF('Financing inputs'!$B13="USD",'Financing inputs'!L13,0)+IF('Financing inputs'!$B13="Local Currency",'Financing inputs'!L13/Loc_USD,0)+IF('Financing inputs'!$B13="Euro",'Financing inputs'!L13/Euro_USD,0)))</f>
        <v/>
      </c>
      <c r="M13" s="84" t="str">
        <f>IF('Financing inputs'!M13="","",(IF('Financing inputs'!$B13="USD",'Financing inputs'!M13,0)+IF('Financing inputs'!$B13="Local Currency",'Financing inputs'!M13/Loc_USD,0)+IF('Financing inputs'!$B13="Euro",'Financing inputs'!M13/Euro_USD,0)))</f>
        <v/>
      </c>
      <c r="N13" s="84" t="str">
        <f>IF('Financing inputs'!N13="","",(IF('Financing inputs'!$B13="USD",'Financing inputs'!N13,0)+IF('Financing inputs'!$B13="Local Currency",'Financing inputs'!N13/Loc_USD,0)+IF('Financing inputs'!$B13="Euro",'Financing inputs'!N13/Euro_USD,0)))</f>
        <v/>
      </c>
      <c r="O13" s="84">
        <f t="shared" si="2"/>
        <v>0</v>
      </c>
      <c r="P13" s="120" t="str">
        <f t="shared" si="1"/>
        <v>Commodities</v>
      </c>
      <c r="R13" s="69" t="e">
        <f t="shared" si="3"/>
        <v>#DIV/0!</v>
      </c>
    </row>
    <row r="14" spans="1:18" x14ac:dyDescent="0.25">
      <c r="A14" s="64" t="str">
        <f>'Financing inputs'!A14</f>
        <v>MSI funding allocated</v>
      </c>
      <c r="B14" s="63"/>
      <c r="C14" s="84" t="str">
        <f>IF('Financing inputs'!C14="","",(IF('Financing inputs'!$B14="USD",'Financing inputs'!C14,0)+IF('Financing inputs'!$B14="Local Currency",'Financing inputs'!C14/Loc_USD,0)+IF('Financing inputs'!$B14="Euro",'Financing inputs'!C14/Euro_USD,0)))</f>
        <v/>
      </c>
      <c r="D14" s="84" t="str">
        <f>IF('Financing inputs'!D14="","",(IF('Financing inputs'!$B14="USD",'Financing inputs'!D14,0)+IF('Financing inputs'!$B14="Local Currency",'Financing inputs'!D14/Loc_USD,0)+IF('Financing inputs'!$B14="Euro",'Financing inputs'!D14/Euro_USD,0)))</f>
        <v/>
      </c>
      <c r="E14" s="84" t="str">
        <f>IF('Financing inputs'!E14="","",(IF('Financing inputs'!$B14="USD",'Financing inputs'!E14,0)+IF('Financing inputs'!$B14="Local Currency",'Financing inputs'!E14/Loc_USD,0)+IF('Financing inputs'!$B14="Euro",'Financing inputs'!E14/Euro_USD,0)))</f>
        <v/>
      </c>
      <c r="F14" s="84" t="str">
        <f>IF('Financing inputs'!F14="","",(IF('Financing inputs'!$B14="USD",'Financing inputs'!F14,0)+IF('Financing inputs'!$B14="Local Currency",'Financing inputs'!F14/Loc_USD,0)+IF('Financing inputs'!$B14="Euro",'Financing inputs'!F14/Euro_USD,0)))</f>
        <v/>
      </c>
      <c r="G14" s="84" t="str">
        <f>IF('Financing inputs'!G14="","",(IF('Financing inputs'!$B14="USD",'Financing inputs'!G14,0)+IF('Financing inputs'!$B14="Local Currency",'Financing inputs'!G14/Loc_USD,0)+IF('Financing inputs'!$B14="Euro",'Financing inputs'!G14/Euro_USD,0)))</f>
        <v/>
      </c>
      <c r="H14" s="84" t="str">
        <f>IF('Financing inputs'!H14="","",(IF('Financing inputs'!$B14="USD",'Financing inputs'!H14,0)+IF('Financing inputs'!$B14="Local Currency",'Financing inputs'!H14/Loc_USD,0)+IF('Financing inputs'!$B14="Euro",'Financing inputs'!H14/Euro_USD,0)))</f>
        <v/>
      </c>
      <c r="I14" s="84" t="str">
        <f>IF('Financing inputs'!I14="","",(IF('Financing inputs'!$B14="USD",'Financing inputs'!I14,0)+IF('Financing inputs'!$B14="Local Currency",'Financing inputs'!I14/Loc_USD,0)+IF('Financing inputs'!$B14="Euro",'Financing inputs'!I14/Euro_USD,0)))</f>
        <v/>
      </c>
      <c r="J14" s="84" t="str">
        <f>IF('Financing inputs'!J14="","",(IF('Financing inputs'!$B14="USD",'Financing inputs'!J14,0)+IF('Financing inputs'!$B14="Local Currency",'Financing inputs'!J14/Loc_USD,0)+IF('Financing inputs'!$B14="Euro",'Financing inputs'!J14/Euro_USD,0)))</f>
        <v/>
      </c>
      <c r="K14" s="84" t="str">
        <f>IF('Financing inputs'!K14="","",(IF('Financing inputs'!$B14="USD",'Financing inputs'!K14,0)+IF('Financing inputs'!$B14="Local Currency",'Financing inputs'!K14/Loc_USD,0)+IF('Financing inputs'!$B14="Euro",'Financing inputs'!K14/Euro_USD,0)))</f>
        <v/>
      </c>
      <c r="L14" s="84" t="str">
        <f>IF('Financing inputs'!L14="","",(IF('Financing inputs'!$B14="USD",'Financing inputs'!L14,0)+IF('Financing inputs'!$B14="Local Currency",'Financing inputs'!L14/Loc_USD,0)+IF('Financing inputs'!$B14="Euro",'Financing inputs'!L14/Euro_USD,0)))</f>
        <v/>
      </c>
      <c r="M14" s="84" t="str">
        <f>IF('Financing inputs'!M14="","",(IF('Financing inputs'!$B14="USD",'Financing inputs'!M14,0)+IF('Financing inputs'!$B14="Local Currency",'Financing inputs'!M14/Loc_USD,0)+IF('Financing inputs'!$B14="Euro",'Financing inputs'!M14/Euro_USD,0)))</f>
        <v/>
      </c>
      <c r="N14" s="84" t="str">
        <f>IF('Financing inputs'!N14="","",(IF('Financing inputs'!$B14="USD",'Financing inputs'!N14,0)+IF('Financing inputs'!$B14="Local Currency",'Financing inputs'!N14/Loc_USD,0)+IF('Financing inputs'!$B14="Euro",'Financing inputs'!N14/Euro_USD,0)))</f>
        <v/>
      </c>
      <c r="O14" s="84">
        <f t="shared" si="2"/>
        <v>0</v>
      </c>
      <c r="P14" s="120" t="str">
        <f t="shared" si="1"/>
        <v>Commodities</v>
      </c>
      <c r="R14" s="69" t="e">
        <f t="shared" si="3"/>
        <v>#DIV/0!</v>
      </c>
    </row>
    <row r="15" spans="1:18" x14ac:dyDescent="0.25">
      <c r="A15" s="64" t="str">
        <f>'Financing inputs'!A15</f>
        <v>Gates funding allocated</v>
      </c>
      <c r="B15" s="63"/>
      <c r="C15" s="84" t="str">
        <f>IF('Financing inputs'!C15="","",(IF('Financing inputs'!$B15="USD",'Financing inputs'!C15,0)+IF('Financing inputs'!$B15="Local Currency",'Financing inputs'!C15/Loc_USD,0)+IF('Financing inputs'!$B15="Euro",'Financing inputs'!C15/Euro_USD,0)))</f>
        <v/>
      </c>
      <c r="D15" s="84" t="str">
        <f>IF('Financing inputs'!D15="","",(IF('Financing inputs'!$B15="USD",'Financing inputs'!D15,0)+IF('Financing inputs'!$B15="Local Currency",'Financing inputs'!D15/Loc_USD,0)+IF('Financing inputs'!$B15="Euro",'Financing inputs'!D15/Euro_USD,0)))</f>
        <v/>
      </c>
      <c r="E15" s="84" t="str">
        <f>IF('Financing inputs'!E15="","",(IF('Financing inputs'!$B15="USD",'Financing inputs'!E15,0)+IF('Financing inputs'!$B15="Local Currency",'Financing inputs'!E15/Loc_USD,0)+IF('Financing inputs'!$B15="Euro",'Financing inputs'!E15/Euro_USD,0)))</f>
        <v/>
      </c>
      <c r="F15" s="84" t="str">
        <f>IF('Financing inputs'!F15="","",(IF('Financing inputs'!$B15="USD",'Financing inputs'!F15,0)+IF('Financing inputs'!$B15="Local Currency",'Financing inputs'!F15/Loc_USD,0)+IF('Financing inputs'!$B15="Euro",'Financing inputs'!F15/Euro_USD,0)))</f>
        <v/>
      </c>
      <c r="G15" s="84" t="str">
        <f>IF('Financing inputs'!G15="","",(IF('Financing inputs'!$B15="USD",'Financing inputs'!G15,0)+IF('Financing inputs'!$B15="Local Currency",'Financing inputs'!G15/Loc_USD,0)+IF('Financing inputs'!$B15="Euro",'Financing inputs'!G15/Euro_USD,0)))</f>
        <v/>
      </c>
      <c r="H15" s="84" t="str">
        <f>IF('Financing inputs'!H15="","",(IF('Financing inputs'!$B15="USD",'Financing inputs'!H15,0)+IF('Financing inputs'!$B15="Local Currency",'Financing inputs'!H15/Loc_USD,0)+IF('Financing inputs'!$B15="Euro",'Financing inputs'!H15/Euro_USD,0)))</f>
        <v/>
      </c>
      <c r="I15" s="84" t="str">
        <f>IF('Financing inputs'!I15="","",(IF('Financing inputs'!$B15="USD",'Financing inputs'!I15,0)+IF('Financing inputs'!$B15="Local Currency",'Financing inputs'!I15/Loc_USD,0)+IF('Financing inputs'!$B15="Euro",'Financing inputs'!I15/Euro_USD,0)))</f>
        <v/>
      </c>
      <c r="J15" s="84" t="str">
        <f>IF('Financing inputs'!J15="","",(IF('Financing inputs'!$B15="USD",'Financing inputs'!J15,0)+IF('Financing inputs'!$B15="Local Currency",'Financing inputs'!J15/Loc_USD,0)+IF('Financing inputs'!$B15="Euro",'Financing inputs'!J15/Euro_USD,0)))</f>
        <v/>
      </c>
      <c r="K15" s="84" t="str">
        <f>IF('Financing inputs'!K15="","",(IF('Financing inputs'!$B15="USD",'Financing inputs'!K15,0)+IF('Financing inputs'!$B15="Local Currency",'Financing inputs'!K15/Loc_USD,0)+IF('Financing inputs'!$B15="Euro",'Financing inputs'!K15/Euro_USD,0)))</f>
        <v/>
      </c>
      <c r="L15" s="84" t="str">
        <f>IF('Financing inputs'!L15="","",(IF('Financing inputs'!$B15="USD",'Financing inputs'!L15,0)+IF('Financing inputs'!$B15="Local Currency",'Financing inputs'!L15/Loc_USD,0)+IF('Financing inputs'!$B15="Euro",'Financing inputs'!L15/Euro_USD,0)))</f>
        <v/>
      </c>
      <c r="M15" s="84" t="str">
        <f>IF('Financing inputs'!M15="","",(IF('Financing inputs'!$B15="USD",'Financing inputs'!M15,0)+IF('Financing inputs'!$B15="Local Currency",'Financing inputs'!M15/Loc_USD,0)+IF('Financing inputs'!$B15="Euro",'Financing inputs'!M15/Euro_USD,0)))</f>
        <v/>
      </c>
      <c r="N15" s="84" t="str">
        <f>IF('Financing inputs'!N15="","",(IF('Financing inputs'!$B15="USD",'Financing inputs'!N15,0)+IF('Financing inputs'!$B15="Local Currency",'Financing inputs'!N15/Loc_USD,0)+IF('Financing inputs'!$B15="Euro",'Financing inputs'!N15/Euro_USD,0)))</f>
        <v/>
      </c>
      <c r="O15" s="84">
        <f t="shared" si="2"/>
        <v>0</v>
      </c>
      <c r="P15" s="120" t="str">
        <f t="shared" si="1"/>
        <v>Commodities</v>
      </c>
      <c r="R15" s="69" t="e">
        <f t="shared" si="3"/>
        <v>#DIV/0!</v>
      </c>
    </row>
    <row r="16" spans="1:18" x14ac:dyDescent="0.25">
      <c r="A16" s="64" t="str">
        <f>'Financing inputs'!A16</f>
        <v>Packard funding allocated</v>
      </c>
      <c r="B16" s="63"/>
      <c r="C16" s="84" t="str">
        <f>IF('Financing inputs'!C16="","",(IF('Financing inputs'!$B16="USD",'Financing inputs'!C16,0)+IF('Financing inputs'!$B16="Local Currency",'Financing inputs'!C16/Loc_USD,0)+IF('Financing inputs'!$B16="Euro",'Financing inputs'!C16/Euro_USD,0)))</f>
        <v/>
      </c>
      <c r="D16" s="84" t="str">
        <f>IF('Financing inputs'!D16="","",(IF('Financing inputs'!$B16="USD",'Financing inputs'!D16,0)+IF('Financing inputs'!$B16="Local Currency",'Financing inputs'!D16/Loc_USD,0)+IF('Financing inputs'!$B16="Euro",'Financing inputs'!D16/Euro_USD,0)))</f>
        <v/>
      </c>
      <c r="E16" s="84" t="str">
        <f>IF('Financing inputs'!E16="","",(IF('Financing inputs'!$B16="USD",'Financing inputs'!E16,0)+IF('Financing inputs'!$B16="Local Currency",'Financing inputs'!E16/Loc_USD,0)+IF('Financing inputs'!$B16="Euro",'Financing inputs'!E16/Euro_USD,0)))</f>
        <v/>
      </c>
      <c r="F16" s="84" t="str">
        <f>IF('Financing inputs'!F16="","",(IF('Financing inputs'!$B16="USD",'Financing inputs'!F16,0)+IF('Financing inputs'!$B16="Local Currency",'Financing inputs'!F16/Loc_USD,0)+IF('Financing inputs'!$B16="Euro",'Financing inputs'!F16/Euro_USD,0)))</f>
        <v/>
      </c>
      <c r="G16" s="84" t="str">
        <f>IF('Financing inputs'!G16="","",(IF('Financing inputs'!$B16="USD",'Financing inputs'!G16,0)+IF('Financing inputs'!$B16="Local Currency",'Financing inputs'!G16/Loc_USD,0)+IF('Financing inputs'!$B16="Euro",'Financing inputs'!G16/Euro_USD,0)))</f>
        <v/>
      </c>
      <c r="H16" s="84" t="str">
        <f>IF('Financing inputs'!H16="","",(IF('Financing inputs'!$B16="USD",'Financing inputs'!H16,0)+IF('Financing inputs'!$B16="Local Currency",'Financing inputs'!H16/Loc_USD,0)+IF('Financing inputs'!$B16="Euro",'Financing inputs'!H16/Euro_USD,0)))</f>
        <v/>
      </c>
      <c r="I16" s="84" t="str">
        <f>IF('Financing inputs'!I16="","",(IF('Financing inputs'!$B16="USD",'Financing inputs'!I16,0)+IF('Financing inputs'!$B16="Local Currency",'Financing inputs'!I16/Loc_USD,0)+IF('Financing inputs'!$B16="Euro",'Financing inputs'!I16/Euro_USD,0)))</f>
        <v/>
      </c>
      <c r="J16" s="84" t="str">
        <f>IF('Financing inputs'!J16="","",(IF('Financing inputs'!$B16="USD",'Financing inputs'!J16,0)+IF('Financing inputs'!$B16="Local Currency",'Financing inputs'!J16/Loc_USD,0)+IF('Financing inputs'!$B16="Euro",'Financing inputs'!J16/Euro_USD,0)))</f>
        <v/>
      </c>
      <c r="K16" s="84" t="str">
        <f>IF('Financing inputs'!K16="","",(IF('Financing inputs'!$B16="USD",'Financing inputs'!K16,0)+IF('Financing inputs'!$B16="Local Currency",'Financing inputs'!K16/Loc_USD,0)+IF('Financing inputs'!$B16="Euro",'Financing inputs'!K16/Euro_USD,0)))</f>
        <v/>
      </c>
      <c r="L16" s="84" t="str">
        <f>IF('Financing inputs'!L16="","",(IF('Financing inputs'!$B16="USD",'Financing inputs'!L16,0)+IF('Financing inputs'!$B16="Local Currency",'Financing inputs'!L16/Loc_USD,0)+IF('Financing inputs'!$B16="Euro",'Financing inputs'!L16/Euro_USD,0)))</f>
        <v/>
      </c>
      <c r="M16" s="84" t="str">
        <f>IF('Financing inputs'!M16="","",(IF('Financing inputs'!$B16="USD",'Financing inputs'!M16,0)+IF('Financing inputs'!$B16="Local Currency",'Financing inputs'!M16/Loc_USD,0)+IF('Financing inputs'!$B16="Euro",'Financing inputs'!M16/Euro_USD,0)))</f>
        <v/>
      </c>
      <c r="N16" s="84" t="str">
        <f>IF('Financing inputs'!N16="","",(IF('Financing inputs'!$B16="USD",'Financing inputs'!N16,0)+IF('Financing inputs'!$B16="Local Currency",'Financing inputs'!N16/Loc_USD,0)+IF('Financing inputs'!$B16="Euro",'Financing inputs'!N16/Euro_USD,0)))</f>
        <v/>
      </c>
      <c r="O16" s="84">
        <f t="shared" si="2"/>
        <v>0</v>
      </c>
      <c r="P16" s="120" t="str">
        <f t="shared" si="1"/>
        <v>Commodities</v>
      </c>
      <c r="R16" s="69" t="e">
        <f t="shared" si="3"/>
        <v>#DIV/0!</v>
      </c>
    </row>
    <row r="17" spans="1:19" x14ac:dyDescent="0.25">
      <c r="A17" s="64" t="str">
        <f>'Financing inputs'!A17</f>
        <v>PAA</v>
      </c>
      <c r="B17" s="63"/>
      <c r="C17" s="84" t="str">
        <f>IF('Financing inputs'!C17="","",(IF('Financing inputs'!$B17="USD",'Financing inputs'!C17,0)+IF('Financing inputs'!$B17="Local Currency",'Financing inputs'!C17/Loc_USD,0)+IF('Financing inputs'!$B17="Euro",'Financing inputs'!C17/Euro_USD,0)))</f>
        <v/>
      </c>
      <c r="D17" s="84" t="str">
        <f>IF('Financing inputs'!D17="","",(IF('Financing inputs'!$B17="USD",'Financing inputs'!D17,0)+IF('Financing inputs'!$B17="Local Currency",'Financing inputs'!D17/Loc_USD,0)+IF('Financing inputs'!$B17="Euro",'Financing inputs'!D17/Euro_USD,0)))</f>
        <v/>
      </c>
      <c r="E17" s="84" t="str">
        <f>IF('Financing inputs'!E17="","",(IF('Financing inputs'!$B17="USD",'Financing inputs'!E17,0)+IF('Financing inputs'!$B17="Local Currency",'Financing inputs'!E17/Loc_USD,0)+IF('Financing inputs'!$B17="Euro",'Financing inputs'!E17/Euro_USD,0)))</f>
        <v/>
      </c>
      <c r="F17" s="84" t="str">
        <f>IF('Financing inputs'!F17="","",(IF('Financing inputs'!$B17="USD",'Financing inputs'!F17,0)+IF('Financing inputs'!$B17="Local Currency",'Financing inputs'!F17/Loc_USD,0)+IF('Financing inputs'!$B17="Euro",'Financing inputs'!F17/Euro_USD,0)))</f>
        <v/>
      </c>
      <c r="G17" s="84" t="str">
        <f>IF('Financing inputs'!G17="","",(IF('Financing inputs'!$B17="USD",'Financing inputs'!G17,0)+IF('Financing inputs'!$B17="Local Currency",'Financing inputs'!G17/Loc_USD,0)+IF('Financing inputs'!$B17="Euro",'Financing inputs'!G17/Euro_USD,0)))</f>
        <v/>
      </c>
      <c r="H17" s="84" t="str">
        <f>IF('Financing inputs'!H17="","",(IF('Financing inputs'!$B17="USD",'Financing inputs'!H17,0)+IF('Financing inputs'!$B17="Local Currency",'Financing inputs'!H17/Loc_USD,0)+IF('Financing inputs'!$B17="Euro",'Financing inputs'!H17/Euro_USD,0)))</f>
        <v/>
      </c>
      <c r="I17" s="84" t="str">
        <f>IF('Financing inputs'!I17="","",(IF('Financing inputs'!$B17="USD",'Financing inputs'!I17,0)+IF('Financing inputs'!$B17="Local Currency",'Financing inputs'!I17/Loc_USD,0)+IF('Financing inputs'!$B17="Euro",'Financing inputs'!I17/Euro_USD,0)))</f>
        <v/>
      </c>
      <c r="J17" s="84" t="str">
        <f>IF('Financing inputs'!J17="","",(IF('Financing inputs'!$B17="USD",'Financing inputs'!J17,0)+IF('Financing inputs'!$B17="Local Currency",'Financing inputs'!J17/Loc_USD,0)+IF('Financing inputs'!$B17="Euro",'Financing inputs'!J17/Euro_USD,0)))</f>
        <v/>
      </c>
      <c r="K17" s="84" t="str">
        <f>IF('Financing inputs'!K17="","",(IF('Financing inputs'!$B17="USD",'Financing inputs'!K17,0)+IF('Financing inputs'!$B17="Local Currency",'Financing inputs'!K17/Loc_USD,0)+IF('Financing inputs'!$B17="Euro",'Financing inputs'!K17/Euro_USD,0)))</f>
        <v/>
      </c>
      <c r="L17" s="84" t="str">
        <f>IF('Financing inputs'!L17="","",(IF('Financing inputs'!$B17="USD",'Financing inputs'!L17,0)+IF('Financing inputs'!$B17="Local Currency",'Financing inputs'!L17/Loc_USD,0)+IF('Financing inputs'!$B17="Euro",'Financing inputs'!L17/Euro_USD,0)))</f>
        <v/>
      </c>
      <c r="M17" s="84" t="str">
        <f>IF('Financing inputs'!M17="","",(IF('Financing inputs'!$B17="USD",'Financing inputs'!M17,0)+IF('Financing inputs'!$B17="Local Currency",'Financing inputs'!M17/Loc_USD,0)+IF('Financing inputs'!$B17="Euro",'Financing inputs'!M17/Euro_USD,0)))</f>
        <v/>
      </c>
      <c r="N17" s="84" t="str">
        <f>IF('Financing inputs'!N17="","",(IF('Financing inputs'!$B17="USD",'Financing inputs'!N17,0)+IF('Financing inputs'!$B17="Local Currency",'Financing inputs'!N17/Loc_USD,0)+IF('Financing inputs'!$B17="Euro",'Financing inputs'!N17/Euro_USD,0)))</f>
        <v/>
      </c>
      <c r="O17" s="84">
        <f t="shared" si="2"/>
        <v>0</v>
      </c>
      <c r="P17" s="120" t="str">
        <f t="shared" si="1"/>
        <v>Commodities</v>
      </c>
      <c r="R17" s="69" t="e">
        <f t="shared" si="3"/>
        <v>#DIV/0!</v>
      </c>
    </row>
    <row r="18" spans="1:19" x14ac:dyDescent="0.25">
      <c r="A18" s="64" t="str">
        <f>'Financing inputs'!A18</f>
        <v>Other</v>
      </c>
      <c r="B18" s="63"/>
      <c r="C18" s="84" t="str">
        <f>IF('Financing inputs'!C18="","",(IF('Financing inputs'!$B18="USD",'Financing inputs'!C18,0)+IF('Financing inputs'!$B18="Local Currency",'Financing inputs'!C18/Loc_USD,0)+IF('Financing inputs'!$B18="Euro",'Financing inputs'!C18/Euro_USD,0)))</f>
        <v/>
      </c>
      <c r="D18" s="84" t="str">
        <f>IF('Financing inputs'!D18="","",(IF('Financing inputs'!$B18="USD",'Financing inputs'!D18,0)+IF('Financing inputs'!$B18="Local Currency",'Financing inputs'!D18/Loc_USD,0)+IF('Financing inputs'!$B18="Euro",'Financing inputs'!D18/Euro_USD,0)))</f>
        <v/>
      </c>
      <c r="E18" s="84" t="str">
        <f>IF('Financing inputs'!E18="","",(IF('Financing inputs'!$B18="USD",'Financing inputs'!E18,0)+IF('Financing inputs'!$B18="Local Currency",'Financing inputs'!E18/Loc_USD,0)+IF('Financing inputs'!$B18="Euro",'Financing inputs'!E18/Euro_USD,0)))</f>
        <v/>
      </c>
      <c r="F18" s="84" t="str">
        <f>IF('Financing inputs'!F18="","",(IF('Financing inputs'!$B18="USD",'Financing inputs'!F18,0)+IF('Financing inputs'!$B18="Local Currency",'Financing inputs'!F18/Loc_USD,0)+IF('Financing inputs'!$B18="Euro",'Financing inputs'!F18/Euro_USD,0)))</f>
        <v/>
      </c>
      <c r="G18" s="84" t="str">
        <f>IF('Financing inputs'!G18="","",(IF('Financing inputs'!$B18="USD",'Financing inputs'!G18,0)+IF('Financing inputs'!$B18="Local Currency",'Financing inputs'!G18/Loc_USD,0)+IF('Financing inputs'!$B18="Euro",'Financing inputs'!G18/Euro_USD,0)))</f>
        <v/>
      </c>
      <c r="H18" s="84" t="str">
        <f>IF('Financing inputs'!H18="","",(IF('Financing inputs'!$B18="USD",'Financing inputs'!H18,0)+IF('Financing inputs'!$B18="Local Currency",'Financing inputs'!H18/Loc_USD,0)+IF('Financing inputs'!$B18="Euro",'Financing inputs'!H18/Euro_USD,0)))</f>
        <v/>
      </c>
      <c r="I18" s="84" t="str">
        <f>IF('Financing inputs'!I18="","",(IF('Financing inputs'!$B18="USD",'Financing inputs'!I18,0)+IF('Financing inputs'!$B18="Local Currency",'Financing inputs'!I18/Loc_USD,0)+IF('Financing inputs'!$B18="Euro",'Financing inputs'!I18/Euro_USD,0)))</f>
        <v/>
      </c>
      <c r="J18" s="84" t="str">
        <f>IF('Financing inputs'!J18="","",(IF('Financing inputs'!$B18="USD",'Financing inputs'!J18,0)+IF('Financing inputs'!$B18="Local Currency",'Financing inputs'!J18/Loc_USD,0)+IF('Financing inputs'!$B18="Euro",'Financing inputs'!J18/Euro_USD,0)))</f>
        <v/>
      </c>
      <c r="K18" s="84" t="str">
        <f>IF('Financing inputs'!K18="","",(IF('Financing inputs'!$B18="USD",'Financing inputs'!K18,0)+IF('Financing inputs'!$B18="Local Currency",'Financing inputs'!K18/Loc_USD,0)+IF('Financing inputs'!$B18="Euro",'Financing inputs'!K18/Euro_USD,0)))</f>
        <v/>
      </c>
      <c r="L18" s="84" t="str">
        <f>IF('Financing inputs'!L18="","",(IF('Financing inputs'!$B18="USD",'Financing inputs'!L18,0)+IF('Financing inputs'!$B18="Local Currency",'Financing inputs'!L18/Loc_USD,0)+IF('Financing inputs'!$B18="Euro",'Financing inputs'!L18/Euro_USD,0)))</f>
        <v/>
      </c>
      <c r="M18" s="84" t="str">
        <f>IF('Financing inputs'!M18="","",(IF('Financing inputs'!$B18="USD",'Financing inputs'!M18,0)+IF('Financing inputs'!$B18="Local Currency",'Financing inputs'!M18/Loc_USD,0)+IF('Financing inputs'!$B18="Euro",'Financing inputs'!M18/Euro_USD,0)))</f>
        <v/>
      </c>
      <c r="N18" s="84" t="str">
        <f>IF('Financing inputs'!N18="","",(IF('Financing inputs'!$B18="USD",'Financing inputs'!N18,0)+IF('Financing inputs'!$B18="Local Currency",'Financing inputs'!N18/Loc_USD,0)+IF('Financing inputs'!$B18="Euro",'Financing inputs'!N18/Euro_USD,0)))</f>
        <v/>
      </c>
      <c r="O18" s="84">
        <f t="shared" si="2"/>
        <v>0</v>
      </c>
      <c r="P18" s="120" t="str">
        <f t="shared" si="1"/>
        <v>Commodities</v>
      </c>
      <c r="R18" s="69" t="e">
        <f t="shared" si="3"/>
        <v>#DIV/0!</v>
      </c>
    </row>
    <row r="19" spans="1:19" x14ac:dyDescent="0.25">
      <c r="A19" s="64" t="str">
        <f>'Financing inputs'!A19</f>
        <v>Other</v>
      </c>
      <c r="B19" s="63"/>
      <c r="C19" s="84" t="str">
        <f>IF('Financing inputs'!C19="","",(IF('Financing inputs'!$B19="USD",'Financing inputs'!C19,0)+IF('Financing inputs'!$B19="Local Currency",'Financing inputs'!C19/Loc_USD,0)+IF('Financing inputs'!$B19="Euro",'Financing inputs'!C19/Euro_USD,0)))</f>
        <v/>
      </c>
      <c r="D19" s="84" t="str">
        <f>IF('Financing inputs'!D19="","",(IF('Financing inputs'!$B19="USD",'Financing inputs'!D19,0)+IF('Financing inputs'!$B19="Local Currency",'Financing inputs'!D19/Loc_USD,0)+IF('Financing inputs'!$B19="Euro",'Financing inputs'!D19/Euro_USD,0)))</f>
        <v/>
      </c>
      <c r="E19" s="84" t="str">
        <f>IF('Financing inputs'!E19="","",(IF('Financing inputs'!$B19="USD",'Financing inputs'!E19,0)+IF('Financing inputs'!$B19="Local Currency",'Financing inputs'!E19/Loc_USD,0)+IF('Financing inputs'!$B19="Euro",'Financing inputs'!E19/Euro_USD,0)))</f>
        <v/>
      </c>
      <c r="F19" s="84" t="str">
        <f>IF('Financing inputs'!F19="","",(IF('Financing inputs'!$B19="USD",'Financing inputs'!F19,0)+IF('Financing inputs'!$B19="Local Currency",'Financing inputs'!F19/Loc_USD,0)+IF('Financing inputs'!$B19="Euro",'Financing inputs'!F19/Euro_USD,0)))</f>
        <v/>
      </c>
      <c r="G19" s="84" t="str">
        <f>IF('Financing inputs'!G19="","",(IF('Financing inputs'!$B19="USD",'Financing inputs'!G19,0)+IF('Financing inputs'!$B19="Local Currency",'Financing inputs'!G19/Loc_USD,0)+IF('Financing inputs'!$B19="Euro",'Financing inputs'!G19/Euro_USD,0)))</f>
        <v/>
      </c>
      <c r="H19" s="84" t="str">
        <f>IF('Financing inputs'!H19="","",(IF('Financing inputs'!$B19="USD",'Financing inputs'!H19,0)+IF('Financing inputs'!$B19="Local Currency",'Financing inputs'!H19/Loc_USD,0)+IF('Financing inputs'!$B19="Euro",'Financing inputs'!H19/Euro_USD,0)))</f>
        <v/>
      </c>
      <c r="I19" s="84" t="str">
        <f>IF('Financing inputs'!I19="","",(IF('Financing inputs'!$B19="USD",'Financing inputs'!I19,0)+IF('Financing inputs'!$B19="Local Currency",'Financing inputs'!I19/Loc_USD,0)+IF('Financing inputs'!$B19="Euro",'Financing inputs'!I19/Euro_USD,0)))</f>
        <v/>
      </c>
      <c r="J19" s="84" t="str">
        <f>IF('Financing inputs'!J19="","",(IF('Financing inputs'!$B19="USD",'Financing inputs'!J19,0)+IF('Financing inputs'!$B19="Local Currency",'Financing inputs'!J19/Loc_USD,0)+IF('Financing inputs'!$B19="Euro",'Financing inputs'!J19/Euro_USD,0)))</f>
        <v/>
      </c>
      <c r="K19" s="84" t="str">
        <f>IF('Financing inputs'!K19="","",(IF('Financing inputs'!$B19="USD",'Financing inputs'!K19,0)+IF('Financing inputs'!$B19="Local Currency",'Financing inputs'!K19/Loc_USD,0)+IF('Financing inputs'!$B19="Euro",'Financing inputs'!K19/Euro_USD,0)))</f>
        <v/>
      </c>
      <c r="L19" s="84" t="str">
        <f>IF('Financing inputs'!L19="","",(IF('Financing inputs'!$B19="USD",'Financing inputs'!L19,0)+IF('Financing inputs'!$B19="Local Currency",'Financing inputs'!L19/Loc_USD,0)+IF('Financing inputs'!$B19="Euro",'Financing inputs'!L19/Euro_USD,0)))</f>
        <v/>
      </c>
      <c r="M19" s="84" t="str">
        <f>IF('Financing inputs'!M19="","",(IF('Financing inputs'!$B19="USD",'Financing inputs'!M19,0)+IF('Financing inputs'!$B19="Local Currency",'Financing inputs'!M19/Loc_USD,0)+IF('Financing inputs'!$B19="Euro",'Financing inputs'!M19/Euro_USD,0)))</f>
        <v/>
      </c>
      <c r="N19" s="84" t="str">
        <f>IF('Financing inputs'!N19="","",(IF('Financing inputs'!$B19="USD",'Financing inputs'!N19,0)+IF('Financing inputs'!$B19="Local Currency",'Financing inputs'!N19/Loc_USD,0)+IF('Financing inputs'!$B19="Euro",'Financing inputs'!N19/Euro_USD,0)))</f>
        <v/>
      </c>
      <c r="O19" s="84">
        <f t="shared" si="2"/>
        <v>0</v>
      </c>
      <c r="P19" s="120" t="str">
        <f t="shared" si="1"/>
        <v>Commodities</v>
      </c>
      <c r="R19" s="69" t="e">
        <f t="shared" si="3"/>
        <v>#DIV/0!</v>
      </c>
    </row>
    <row r="20" spans="1:19" x14ac:dyDescent="0.25">
      <c r="A20" s="64" t="str">
        <f>'Financing inputs'!A20</f>
        <v>Other</v>
      </c>
      <c r="B20" s="63"/>
      <c r="C20" s="84" t="str">
        <f>IF('Financing inputs'!C20="","",(IF('Financing inputs'!$B20="USD",'Financing inputs'!C20,0)+IF('Financing inputs'!$B20="Local Currency",'Financing inputs'!C20/Loc_USD,0)+IF('Financing inputs'!$B20="Euro",'Financing inputs'!C20/Euro_USD,0)))</f>
        <v/>
      </c>
      <c r="D20" s="84" t="str">
        <f>IF('Financing inputs'!D20="","",(IF('Financing inputs'!$B20="USD",'Financing inputs'!D20,0)+IF('Financing inputs'!$B20="Local Currency",'Financing inputs'!D20/Loc_USD,0)+IF('Financing inputs'!$B20="Euro",'Financing inputs'!D20/Euro_USD,0)))</f>
        <v/>
      </c>
      <c r="E20" s="84" t="str">
        <f>IF('Financing inputs'!E20="","",(IF('Financing inputs'!$B20="USD",'Financing inputs'!E20,0)+IF('Financing inputs'!$B20="Local Currency",'Financing inputs'!E20/Loc_USD,0)+IF('Financing inputs'!$B20="Euro",'Financing inputs'!E20/Euro_USD,0)))</f>
        <v/>
      </c>
      <c r="F20" s="84" t="str">
        <f>IF('Financing inputs'!F20="","",(IF('Financing inputs'!$B20="USD",'Financing inputs'!F20,0)+IF('Financing inputs'!$B20="Local Currency",'Financing inputs'!F20/Loc_USD,0)+IF('Financing inputs'!$B20="Euro",'Financing inputs'!F20/Euro_USD,0)))</f>
        <v/>
      </c>
      <c r="G20" s="84" t="str">
        <f>IF('Financing inputs'!G20="","",(IF('Financing inputs'!$B20="USD",'Financing inputs'!G20,0)+IF('Financing inputs'!$B20="Local Currency",'Financing inputs'!G20/Loc_USD,0)+IF('Financing inputs'!$B20="Euro",'Financing inputs'!G20/Euro_USD,0)))</f>
        <v/>
      </c>
      <c r="H20" s="84" t="str">
        <f>IF('Financing inputs'!H20="","",(IF('Financing inputs'!$B20="USD",'Financing inputs'!H20,0)+IF('Financing inputs'!$B20="Local Currency",'Financing inputs'!H20/Loc_USD,0)+IF('Financing inputs'!$B20="Euro",'Financing inputs'!H20/Euro_USD,0)))</f>
        <v/>
      </c>
      <c r="I20" s="84" t="str">
        <f>IF('Financing inputs'!I20="","",(IF('Financing inputs'!$B20="USD",'Financing inputs'!I20,0)+IF('Financing inputs'!$B20="Local Currency",'Financing inputs'!I20/Loc_USD,0)+IF('Financing inputs'!$B20="Euro",'Financing inputs'!I20/Euro_USD,0)))</f>
        <v/>
      </c>
      <c r="J20" s="84" t="str">
        <f>IF('Financing inputs'!J20="","",(IF('Financing inputs'!$B20="USD",'Financing inputs'!J20,0)+IF('Financing inputs'!$B20="Local Currency",'Financing inputs'!J20/Loc_USD,0)+IF('Financing inputs'!$B20="Euro",'Financing inputs'!J20/Euro_USD,0)))</f>
        <v/>
      </c>
      <c r="K20" s="84" t="str">
        <f>IF('Financing inputs'!K20="","",(IF('Financing inputs'!$B20="USD",'Financing inputs'!K20,0)+IF('Financing inputs'!$B20="Local Currency",'Financing inputs'!K20/Loc_USD,0)+IF('Financing inputs'!$B20="Euro",'Financing inputs'!K20/Euro_USD,0)))</f>
        <v/>
      </c>
      <c r="L20" s="84" t="str">
        <f>IF('Financing inputs'!L20="","",(IF('Financing inputs'!$B20="USD",'Financing inputs'!L20,0)+IF('Financing inputs'!$B20="Local Currency",'Financing inputs'!L20/Loc_USD,0)+IF('Financing inputs'!$B20="Euro",'Financing inputs'!L20/Euro_USD,0)))</f>
        <v/>
      </c>
      <c r="M20" s="84" t="str">
        <f>IF('Financing inputs'!M20="","",(IF('Financing inputs'!$B20="USD",'Financing inputs'!M20,0)+IF('Financing inputs'!$B20="Local Currency",'Financing inputs'!M20/Loc_USD,0)+IF('Financing inputs'!$B20="Euro",'Financing inputs'!M20/Euro_USD,0)))</f>
        <v/>
      </c>
      <c r="N20" s="84" t="str">
        <f>IF('Financing inputs'!N20="","",(IF('Financing inputs'!$B20="USD",'Financing inputs'!N20,0)+IF('Financing inputs'!$B20="Local Currency",'Financing inputs'!N20/Loc_USD,0)+IF('Financing inputs'!$B20="Euro",'Financing inputs'!N20/Euro_USD,0)))</f>
        <v/>
      </c>
      <c r="O20" s="84">
        <f t="shared" si="2"/>
        <v>0</v>
      </c>
      <c r="P20" s="120" t="str">
        <f t="shared" si="1"/>
        <v>Commodities</v>
      </c>
      <c r="R20" s="69" t="e">
        <f t="shared" si="3"/>
        <v>#DIV/0!</v>
      </c>
    </row>
    <row r="21" spans="1:19" x14ac:dyDescent="0.25">
      <c r="A21" s="64" t="str">
        <f>'Financing inputs'!A21</f>
        <v>Other</v>
      </c>
      <c r="B21" s="63"/>
      <c r="C21" s="84" t="str">
        <f>IF('Financing inputs'!C21="","",(IF('Financing inputs'!$B21="USD",'Financing inputs'!C21,0)+IF('Financing inputs'!$B21="Local Currency",'Financing inputs'!C21/Loc_USD,0)+IF('Financing inputs'!$B21="Euro",'Financing inputs'!C21/Euro_USD,0)))</f>
        <v/>
      </c>
      <c r="D21" s="84" t="str">
        <f>IF('Financing inputs'!D21="","",(IF('Financing inputs'!$B21="USD",'Financing inputs'!D21,0)+IF('Financing inputs'!$B21="Local Currency",'Financing inputs'!D21/Loc_USD,0)+IF('Financing inputs'!$B21="Euro",'Financing inputs'!D21/Euro_USD,0)))</f>
        <v/>
      </c>
      <c r="E21" s="84" t="str">
        <f>IF('Financing inputs'!E21="","",(IF('Financing inputs'!$B21="USD",'Financing inputs'!E21,0)+IF('Financing inputs'!$B21="Local Currency",'Financing inputs'!E21/Loc_USD,0)+IF('Financing inputs'!$B21="Euro",'Financing inputs'!E21/Euro_USD,0)))</f>
        <v/>
      </c>
      <c r="F21" s="84" t="str">
        <f>IF('Financing inputs'!F21="","",(IF('Financing inputs'!$B21="USD",'Financing inputs'!F21,0)+IF('Financing inputs'!$B21="Local Currency",'Financing inputs'!F21/Loc_USD,0)+IF('Financing inputs'!$B21="Euro",'Financing inputs'!F21/Euro_USD,0)))</f>
        <v/>
      </c>
      <c r="G21" s="84" t="str">
        <f>IF('Financing inputs'!G21="","",(IF('Financing inputs'!$B21="USD",'Financing inputs'!G21,0)+IF('Financing inputs'!$B21="Local Currency",'Financing inputs'!G21/Loc_USD,0)+IF('Financing inputs'!$B21="Euro",'Financing inputs'!G21/Euro_USD,0)))</f>
        <v/>
      </c>
      <c r="H21" s="84" t="str">
        <f>IF('Financing inputs'!H21="","",(IF('Financing inputs'!$B21="USD",'Financing inputs'!H21,0)+IF('Financing inputs'!$B21="Local Currency",'Financing inputs'!H21/Loc_USD,0)+IF('Financing inputs'!$B21="Euro",'Financing inputs'!H21/Euro_USD,0)))</f>
        <v/>
      </c>
      <c r="I21" s="84" t="str">
        <f>IF('Financing inputs'!I21="","",(IF('Financing inputs'!$B21="USD",'Financing inputs'!I21,0)+IF('Financing inputs'!$B21="Local Currency",'Financing inputs'!I21/Loc_USD,0)+IF('Financing inputs'!$B21="Euro",'Financing inputs'!I21/Euro_USD,0)))</f>
        <v/>
      </c>
      <c r="J21" s="84" t="str">
        <f>IF('Financing inputs'!J21="","",(IF('Financing inputs'!$B21="USD",'Financing inputs'!J21,0)+IF('Financing inputs'!$B21="Local Currency",'Financing inputs'!J21/Loc_USD,0)+IF('Financing inputs'!$B21="Euro",'Financing inputs'!J21/Euro_USD,0)))</f>
        <v/>
      </c>
      <c r="K21" s="84" t="str">
        <f>IF('Financing inputs'!K21="","",(IF('Financing inputs'!$B21="USD",'Financing inputs'!K21,0)+IF('Financing inputs'!$B21="Local Currency",'Financing inputs'!K21/Loc_USD,0)+IF('Financing inputs'!$B21="Euro",'Financing inputs'!K21/Euro_USD,0)))</f>
        <v/>
      </c>
      <c r="L21" s="84" t="str">
        <f>IF('Financing inputs'!L21="","",(IF('Financing inputs'!$B21="USD",'Financing inputs'!L21,0)+IF('Financing inputs'!$B21="Local Currency",'Financing inputs'!L21/Loc_USD,0)+IF('Financing inputs'!$B21="Euro",'Financing inputs'!L21/Euro_USD,0)))</f>
        <v/>
      </c>
      <c r="M21" s="84" t="str">
        <f>IF('Financing inputs'!M21="","",(IF('Financing inputs'!$B21="USD",'Financing inputs'!M21,0)+IF('Financing inputs'!$B21="Local Currency",'Financing inputs'!M21/Loc_USD,0)+IF('Financing inputs'!$B21="Euro",'Financing inputs'!M21/Euro_USD,0)))</f>
        <v/>
      </c>
      <c r="N21" s="84" t="str">
        <f>IF('Financing inputs'!N21="","",(IF('Financing inputs'!$B21="USD",'Financing inputs'!N21,0)+IF('Financing inputs'!$B21="Local Currency",'Financing inputs'!N21/Loc_USD,0)+IF('Financing inputs'!$B21="Euro",'Financing inputs'!N21/Euro_USD,0)))</f>
        <v/>
      </c>
      <c r="O21" s="84">
        <f t="shared" si="2"/>
        <v>0</v>
      </c>
      <c r="P21" s="120" t="str">
        <f t="shared" si="1"/>
        <v>Commodities</v>
      </c>
      <c r="R21" s="69" t="e">
        <f t="shared" si="3"/>
        <v>#DIV/0!</v>
      </c>
    </row>
    <row r="22" spans="1:19" x14ac:dyDescent="0.25">
      <c r="A22" s="64" t="str">
        <f>'Financing inputs'!A22</f>
        <v>Other</v>
      </c>
      <c r="B22" s="63"/>
      <c r="C22" s="84" t="str">
        <f>IF('Financing inputs'!C22="","",(IF('Financing inputs'!$B22="USD",'Financing inputs'!C22,0)+IF('Financing inputs'!$B22="Local Currency",'Financing inputs'!C22/Loc_USD,0)+IF('Financing inputs'!$B22="Euro",'Financing inputs'!C22/Euro_USD,0)))</f>
        <v/>
      </c>
      <c r="D22" s="84" t="str">
        <f>IF('Financing inputs'!D22="","",(IF('Financing inputs'!$B22="USD",'Financing inputs'!D22,0)+IF('Financing inputs'!$B22="Local Currency",'Financing inputs'!D22/Loc_USD,0)+IF('Financing inputs'!$B22="Euro",'Financing inputs'!D22/Euro_USD,0)))</f>
        <v/>
      </c>
      <c r="E22" s="84" t="str">
        <f>IF('Financing inputs'!E22="","",(IF('Financing inputs'!$B22="USD",'Financing inputs'!E22,0)+IF('Financing inputs'!$B22="Local Currency",'Financing inputs'!E22/Loc_USD,0)+IF('Financing inputs'!$B22="Euro",'Financing inputs'!E22/Euro_USD,0)))</f>
        <v/>
      </c>
      <c r="F22" s="84" t="str">
        <f>IF('Financing inputs'!F22="","",(IF('Financing inputs'!$B22="USD",'Financing inputs'!F22,0)+IF('Financing inputs'!$B22="Local Currency",'Financing inputs'!F22/Loc_USD,0)+IF('Financing inputs'!$B22="Euro",'Financing inputs'!F22/Euro_USD,0)))</f>
        <v/>
      </c>
      <c r="G22" s="84" t="str">
        <f>IF('Financing inputs'!G22="","",(IF('Financing inputs'!$B22="USD",'Financing inputs'!G22,0)+IF('Financing inputs'!$B22="Local Currency",'Financing inputs'!G22/Loc_USD,0)+IF('Financing inputs'!$B22="Euro",'Financing inputs'!G22/Euro_USD,0)))</f>
        <v/>
      </c>
      <c r="H22" s="84" t="str">
        <f>IF('Financing inputs'!H22="","",(IF('Financing inputs'!$B22="USD",'Financing inputs'!H22,0)+IF('Financing inputs'!$B22="Local Currency",'Financing inputs'!H22/Loc_USD,0)+IF('Financing inputs'!$B22="Euro",'Financing inputs'!H22/Euro_USD,0)))</f>
        <v/>
      </c>
      <c r="I22" s="84" t="str">
        <f>IF('Financing inputs'!I22="","",(IF('Financing inputs'!$B22="USD",'Financing inputs'!I22,0)+IF('Financing inputs'!$B22="Local Currency",'Financing inputs'!I22/Loc_USD,0)+IF('Financing inputs'!$B22="Euro",'Financing inputs'!I22/Euro_USD,0)))</f>
        <v/>
      </c>
      <c r="J22" s="84" t="str">
        <f>IF('Financing inputs'!J22="","",(IF('Financing inputs'!$B22="USD",'Financing inputs'!J22,0)+IF('Financing inputs'!$B22="Local Currency",'Financing inputs'!J22/Loc_USD,0)+IF('Financing inputs'!$B22="Euro",'Financing inputs'!J22/Euro_USD,0)))</f>
        <v/>
      </c>
      <c r="K22" s="84" t="str">
        <f>IF('Financing inputs'!K22="","",(IF('Financing inputs'!$B22="USD",'Financing inputs'!K22,0)+IF('Financing inputs'!$B22="Local Currency",'Financing inputs'!K22/Loc_USD,0)+IF('Financing inputs'!$B22="Euro",'Financing inputs'!K22/Euro_USD,0)))</f>
        <v/>
      </c>
      <c r="L22" s="84" t="str">
        <f>IF('Financing inputs'!L22="","",(IF('Financing inputs'!$B22="USD",'Financing inputs'!L22,0)+IF('Financing inputs'!$B22="Local Currency",'Financing inputs'!L22/Loc_USD,0)+IF('Financing inputs'!$B22="Euro",'Financing inputs'!L22/Euro_USD,0)))</f>
        <v/>
      </c>
      <c r="M22" s="84" t="str">
        <f>IF('Financing inputs'!M22="","",(IF('Financing inputs'!$B22="USD",'Financing inputs'!M22,0)+IF('Financing inputs'!$B22="Local Currency",'Financing inputs'!M22/Loc_USD,0)+IF('Financing inputs'!$B22="Euro",'Financing inputs'!M22/Euro_USD,0)))</f>
        <v/>
      </c>
      <c r="N22" s="84" t="str">
        <f>IF('Financing inputs'!N22="","",(IF('Financing inputs'!$B22="USD",'Financing inputs'!N22,0)+IF('Financing inputs'!$B22="Local Currency",'Financing inputs'!N22/Loc_USD,0)+IF('Financing inputs'!$B22="Euro",'Financing inputs'!N22/Euro_USD,0)))</f>
        <v/>
      </c>
      <c r="O22" s="84">
        <f t="shared" si="2"/>
        <v>0</v>
      </c>
      <c r="P22" s="120" t="str">
        <f t="shared" si="1"/>
        <v>Commodities</v>
      </c>
      <c r="R22" s="69" t="e">
        <f t="shared" si="3"/>
        <v>#DIV/0!</v>
      </c>
    </row>
    <row r="23" spans="1:19" x14ac:dyDescent="0.25">
      <c r="A23" s="64" t="str">
        <f>'Financing inputs'!A23</f>
        <v>Other</v>
      </c>
      <c r="B23" s="63"/>
      <c r="C23" s="84" t="str">
        <f>IF('Financing inputs'!C23="","",(IF('Financing inputs'!$B23="USD",'Financing inputs'!C23,0)+IF('Financing inputs'!$B23="Local Currency",'Financing inputs'!C23/Loc_USD,0)+IF('Financing inputs'!$B23="Euro",'Financing inputs'!C23/Euro_USD,0)))</f>
        <v/>
      </c>
      <c r="D23" s="84" t="str">
        <f>IF('Financing inputs'!D23="","",(IF('Financing inputs'!$B23="USD",'Financing inputs'!D23,0)+IF('Financing inputs'!$B23="Local Currency",'Financing inputs'!D23/Loc_USD,0)+IF('Financing inputs'!$B23="Euro",'Financing inputs'!D23/Euro_USD,0)))</f>
        <v/>
      </c>
      <c r="E23" s="84" t="str">
        <f>IF('Financing inputs'!E23="","",(IF('Financing inputs'!$B23="USD",'Financing inputs'!E23,0)+IF('Financing inputs'!$B23="Local Currency",'Financing inputs'!E23/Loc_USD,0)+IF('Financing inputs'!$B23="Euro",'Financing inputs'!E23/Euro_USD,0)))</f>
        <v/>
      </c>
      <c r="F23" s="84" t="str">
        <f>IF('Financing inputs'!F23="","",(IF('Financing inputs'!$B23="USD",'Financing inputs'!F23,0)+IF('Financing inputs'!$B23="Local Currency",'Financing inputs'!F23/Loc_USD,0)+IF('Financing inputs'!$B23="Euro",'Financing inputs'!F23/Euro_USD,0)))</f>
        <v/>
      </c>
      <c r="G23" s="84" t="str">
        <f>IF('Financing inputs'!G23="","",(IF('Financing inputs'!$B23="USD",'Financing inputs'!G23,0)+IF('Financing inputs'!$B23="Local Currency",'Financing inputs'!G23/Loc_USD,0)+IF('Financing inputs'!$B23="Euro",'Financing inputs'!G23/Euro_USD,0)))</f>
        <v/>
      </c>
      <c r="H23" s="84" t="str">
        <f>IF('Financing inputs'!H23="","",(IF('Financing inputs'!$B23="USD",'Financing inputs'!H23,0)+IF('Financing inputs'!$B23="Local Currency",'Financing inputs'!H23/Loc_USD,0)+IF('Financing inputs'!$B23="Euro",'Financing inputs'!H23/Euro_USD,0)))</f>
        <v/>
      </c>
      <c r="I23" s="84" t="str">
        <f>IF('Financing inputs'!I23="","",(IF('Financing inputs'!$B23="USD",'Financing inputs'!I23,0)+IF('Financing inputs'!$B23="Local Currency",'Financing inputs'!I23/Loc_USD,0)+IF('Financing inputs'!$B23="Euro",'Financing inputs'!I23/Euro_USD,0)))</f>
        <v/>
      </c>
      <c r="J23" s="84" t="str">
        <f>IF('Financing inputs'!J23="","",(IF('Financing inputs'!$B23="USD",'Financing inputs'!J23,0)+IF('Financing inputs'!$B23="Local Currency",'Financing inputs'!J23/Loc_USD,0)+IF('Financing inputs'!$B23="Euro",'Financing inputs'!J23/Euro_USD,0)))</f>
        <v/>
      </c>
      <c r="K23" s="84" t="str">
        <f>IF('Financing inputs'!K23="","",(IF('Financing inputs'!$B23="USD",'Financing inputs'!K23,0)+IF('Financing inputs'!$B23="Local Currency",'Financing inputs'!K23/Loc_USD,0)+IF('Financing inputs'!$B23="Euro",'Financing inputs'!K23/Euro_USD,0)))</f>
        <v/>
      </c>
      <c r="L23" s="84" t="str">
        <f>IF('Financing inputs'!L23="","",(IF('Financing inputs'!$B23="USD",'Financing inputs'!L23,0)+IF('Financing inputs'!$B23="Local Currency",'Financing inputs'!L23/Loc_USD,0)+IF('Financing inputs'!$B23="Euro",'Financing inputs'!L23/Euro_USD,0)))</f>
        <v/>
      </c>
      <c r="M23" s="84" t="str">
        <f>IF('Financing inputs'!M23="","",(IF('Financing inputs'!$B23="USD",'Financing inputs'!M23,0)+IF('Financing inputs'!$B23="Local Currency",'Financing inputs'!M23/Loc_USD,0)+IF('Financing inputs'!$B23="Euro",'Financing inputs'!M23/Euro_USD,0)))</f>
        <v/>
      </c>
      <c r="N23" s="84" t="str">
        <f>IF('Financing inputs'!N23="","",(IF('Financing inputs'!$B23="USD",'Financing inputs'!N23,0)+IF('Financing inputs'!$B23="Local Currency",'Financing inputs'!N23/Loc_USD,0)+IF('Financing inputs'!$B23="Euro",'Financing inputs'!N23/Euro_USD,0)))</f>
        <v/>
      </c>
      <c r="O23" s="84">
        <f t="shared" si="2"/>
        <v>0</v>
      </c>
      <c r="P23" s="120" t="str">
        <f t="shared" si="1"/>
        <v>Commodities</v>
      </c>
      <c r="R23" s="69" t="e">
        <f t="shared" si="3"/>
        <v>#DIV/0!</v>
      </c>
    </row>
    <row r="24" spans="1:19" x14ac:dyDescent="0.25">
      <c r="A24" s="64" t="str">
        <f>'Financing inputs'!A24</f>
        <v>Other</v>
      </c>
      <c r="B24" s="63"/>
      <c r="C24" s="84" t="str">
        <f>IF('Financing inputs'!C24="","",(IF('Financing inputs'!$B24="USD",'Financing inputs'!C24,0)+IF('Financing inputs'!$B24="Local Currency",'Financing inputs'!C24/Loc_USD,0)+IF('Financing inputs'!$B24="Euro",'Financing inputs'!C24/Euro_USD,0)))</f>
        <v/>
      </c>
      <c r="D24" s="84" t="str">
        <f>IF('Financing inputs'!D24="","",(IF('Financing inputs'!$B24="USD",'Financing inputs'!D24,0)+IF('Financing inputs'!$B24="Local Currency",'Financing inputs'!D24/Loc_USD,0)+IF('Financing inputs'!$B24="Euro",'Financing inputs'!D24/Euro_USD,0)))</f>
        <v/>
      </c>
      <c r="E24" s="84" t="str">
        <f>IF('Financing inputs'!E24="","",(IF('Financing inputs'!$B24="USD",'Financing inputs'!E24,0)+IF('Financing inputs'!$B24="Local Currency",'Financing inputs'!E24/Loc_USD,0)+IF('Financing inputs'!$B24="Euro",'Financing inputs'!E24/Euro_USD,0)))</f>
        <v/>
      </c>
      <c r="F24" s="84" t="str">
        <f>IF('Financing inputs'!F24="","",(IF('Financing inputs'!$B24="USD",'Financing inputs'!F24,0)+IF('Financing inputs'!$B24="Local Currency",'Financing inputs'!F24/Loc_USD,0)+IF('Financing inputs'!$B24="Euro",'Financing inputs'!F24/Euro_USD,0)))</f>
        <v/>
      </c>
      <c r="G24" s="84" t="str">
        <f>IF('Financing inputs'!G24="","",(IF('Financing inputs'!$B24="USD",'Financing inputs'!G24,0)+IF('Financing inputs'!$B24="Local Currency",'Financing inputs'!G24/Loc_USD,0)+IF('Financing inputs'!$B24="Euro",'Financing inputs'!G24/Euro_USD,0)))</f>
        <v/>
      </c>
      <c r="H24" s="84" t="str">
        <f>IF('Financing inputs'!H24="","",(IF('Financing inputs'!$B24="USD",'Financing inputs'!H24,0)+IF('Financing inputs'!$B24="Local Currency",'Financing inputs'!H24/Loc_USD,0)+IF('Financing inputs'!$B24="Euro",'Financing inputs'!H24/Euro_USD,0)))</f>
        <v/>
      </c>
      <c r="I24" s="84" t="str">
        <f>IF('Financing inputs'!I24="","",(IF('Financing inputs'!$B24="USD",'Financing inputs'!I24,0)+IF('Financing inputs'!$B24="Local Currency",'Financing inputs'!I24/Loc_USD,0)+IF('Financing inputs'!$B24="Euro",'Financing inputs'!I24/Euro_USD,0)))</f>
        <v/>
      </c>
      <c r="J24" s="84" t="str">
        <f>IF('Financing inputs'!J24="","",(IF('Financing inputs'!$B24="USD",'Financing inputs'!J24,0)+IF('Financing inputs'!$B24="Local Currency",'Financing inputs'!J24/Loc_USD,0)+IF('Financing inputs'!$B24="Euro",'Financing inputs'!J24/Euro_USD,0)))</f>
        <v/>
      </c>
      <c r="K24" s="84" t="str">
        <f>IF('Financing inputs'!K24="","",(IF('Financing inputs'!$B24="USD",'Financing inputs'!K24,0)+IF('Financing inputs'!$B24="Local Currency",'Financing inputs'!K24/Loc_USD,0)+IF('Financing inputs'!$B24="Euro",'Financing inputs'!K24/Euro_USD,0)))</f>
        <v/>
      </c>
      <c r="L24" s="84" t="str">
        <f>IF('Financing inputs'!L24="","",(IF('Financing inputs'!$B24="USD",'Financing inputs'!L24,0)+IF('Financing inputs'!$B24="Local Currency",'Financing inputs'!L24/Loc_USD,0)+IF('Financing inputs'!$B24="Euro",'Financing inputs'!L24/Euro_USD,0)))</f>
        <v/>
      </c>
      <c r="M24" s="84" t="str">
        <f>IF('Financing inputs'!M24="","",(IF('Financing inputs'!$B24="USD",'Financing inputs'!M24,0)+IF('Financing inputs'!$B24="Local Currency",'Financing inputs'!M24/Loc_USD,0)+IF('Financing inputs'!$B24="Euro",'Financing inputs'!M24/Euro_USD,0)))</f>
        <v/>
      </c>
      <c r="N24" s="84" t="str">
        <f>IF('Financing inputs'!N24="","",(IF('Financing inputs'!$B24="USD",'Financing inputs'!N24,0)+IF('Financing inputs'!$B24="Local Currency",'Financing inputs'!N24/Loc_USD,0)+IF('Financing inputs'!$B24="Euro",'Financing inputs'!N24/Euro_USD,0)))</f>
        <v/>
      </c>
      <c r="O24" s="84">
        <f t="shared" si="2"/>
        <v>0</v>
      </c>
      <c r="P24" s="120" t="str">
        <f t="shared" si="1"/>
        <v>Commodities</v>
      </c>
      <c r="R24" s="69" t="e">
        <f t="shared" si="3"/>
        <v>#DIV/0!</v>
      </c>
    </row>
    <row r="25" spans="1:19" x14ac:dyDescent="0.25">
      <c r="A25" s="65" t="s">
        <v>72</v>
      </c>
      <c r="B25" s="65"/>
      <c r="C25" s="85">
        <f>SUM(C6:C24)</f>
        <v>0</v>
      </c>
      <c r="D25" s="85">
        <f t="shared" ref="D25" si="4">SUM(D6:D24)</f>
        <v>0</v>
      </c>
      <c r="E25" s="85">
        <f t="shared" ref="E25" si="5">SUM(E6:E24)</f>
        <v>0</v>
      </c>
      <c r="F25" s="85">
        <f t="shared" ref="F25" si="6">SUM(F6:F24)</f>
        <v>0</v>
      </c>
      <c r="G25" s="85">
        <f t="shared" ref="G25" si="7">SUM(G6:G24)</f>
        <v>0</v>
      </c>
      <c r="H25" s="85">
        <f t="shared" ref="H25" si="8">SUM(H6:H24)</f>
        <v>0</v>
      </c>
      <c r="I25" s="85">
        <f t="shared" ref="I25" si="9">SUM(I6:I24)</f>
        <v>0</v>
      </c>
      <c r="J25" s="85">
        <f t="shared" ref="J25" si="10">SUM(J6:J24)</f>
        <v>0</v>
      </c>
      <c r="K25" s="85">
        <f t="shared" ref="K25" si="11">SUM(K6:K24)</f>
        <v>0</v>
      </c>
      <c r="L25" s="85">
        <f t="shared" ref="L25" si="12">SUM(L6:L24)</f>
        <v>0</v>
      </c>
      <c r="M25" s="85">
        <f t="shared" ref="M25" si="13">SUM(M6:M24)</f>
        <v>0</v>
      </c>
      <c r="N25" s="85">
        <f t="shared" ref="N25" si="14">SUM(N6:N24)</f>
        <v>0</v>
      </c>
      <c r="O25" s="85">
        <f t="shared" ref="O25" si="15">SUM(O6:O24)</f>
        <v>0</v>
      </c>
      <c r="P25" s="120" t="str">
        <f>$A$3</f>
        <v>Commodities</v>
      </c>
      <c r="R25" s="59"/>
      <c r="S25" s="61" t="e">
        <f>IF(ROUND(SUM(R5:R24),0)&lt;&gt;1,"Check","Okay")</f>
        <v>#DIV/0!</v>
      </c>
    </row>
    <row r="26" spans="1:19" x14ac:dyDescent="0.25">
      <c r="A26" s="124" t="str">
        <f>'Financing inputs'!A26</f>
        <v>Demand Generation</v>
      </c>
      <c r="B26" s="124"/>
      <c r="C26" s="124"/>
      <c r="D26" s="124"/>
      <c r="E26" s="124"/>
      <c r="F26" s="124"/>
      <c r="G26" s="124"/>
      <c r="H26" s="124"/>
      <c r="I26" s="124"/>
      <c r="J26" s="124"/>
      <c r="K26" s="124"/>
      <c r="L26" s="124"/>
      <c r="M26" s="124"/>
      <c r="N26" s="124"/>
      <c r="O26" s="124"/>
      <c r="P26" s="120"/>
      <c r="R26" s="73"/>
    </row>
    <row r="27" spans="1:19" x14ac:dyDescent="0.25">
      <c r="A27" s="39" t="str">
        <f>'Financing inputs'!A27</f>
        <v>CIP Costs</v>
      </c>
      <c r="B27" s="63"/>
      <c r="C27" s="84" t="str">
        <f>IF('Financing inputs'!C27="","",(IF('Financing inputs'!$B27="USD",'Financing inputs'!C27,0)+IF('Financing inputs'!$B27="Local Currency",'Financing inputs'!C27/Loc_USD,0)+IF('Financing inputs'!$B27="Euro",'Financing inputs'!C27/Euro_USD,0)))</f>
        <v/>
      </c>
      <c r="D27" s="84" t="str">
        <f>IF('Financing inputs'!D27="","",(IF('Financing inputs'!$B27="USD",'Financing inputs'!D27,0)+IF('Financing inputs'!$B27="Local Currency",'Financing inputs'!D27/Loc_USD,0)+IF('Financing inputs'!$B27="Euro",'Financing inputs'!D27/Euro_USD,0)))</f>
        <v/>
      </c>
      <c r="E27" s="84" t="str">
        <f>IF('Financing inputs'!E27="","",(IF('Financing inputs'!$B27="USD",'Financing inputs'!E27,0)+IF('Financing inputs'!$B27="Local Currency",'Financing inputs'!E27/Loc_USD,0)+IF('Financing inputs'!$B27="Euro",'Financing inputs'!E27/Euro_USD,0)))</f>
        <v/>
      </c>
      <c r="F27" s="84" t="str">
        <f>IF('Financing inputs'!F27="","",(IF('Financing inputs'!$B27="USD",'Financing inputs'!F27,0)+IF('Financing inputs'!$B27="Local Currency",'Financing inputs'!F27/Loc_USD,0)+IF('Financing inputs'!$B27="Euro",'Financing inputs'!F27/Euro_USD,0)))</f>
        <v/>
      </c>
      <c r="G27" s="84" t="str">
        <f>IF('Financing inputs'!G27="","",(IF('Financing inputs'!$B27="USD",'Financing inputs'!G27,0)+IF('Financing inputs'!$B27="Local Currency",'Financing inputs'!G27/Loc_USD,0)+IF('Financing inputs'!$B27="Euro",'Financing inputs'!G27/Euro_USD,0)))</f>
        <v/>
      </c>
      <c r="H27" s="84" t="str">
        <f>IF('Financing inputs'!H27="","",(IF('Financing inputs'!$B27="USD",'Financing inputs'!H27,0)+IF('Financing inputs'!$B27="Local Currency",'Financing inputs'!H27/Loc_USD,0)+IF('Financing inputs'!$B27="Euro",'Financing inputs'!H27/Euro_USD,0)))</f>
        <v/>
      </c>
      <c r="I27" s="84" t="str">
        <f>IF('Financing inputs'!I27="","",(IF('Financing inputs'!$B27="USD",'Financing inputs'!I27,0)+IF('Financing inputs'!$B27="Local Currency",'Financing inputs'!I27/Loc_USD,0)+IF('Financing inputs'!$B27="Euro",'Financing inputs'!I27/Euro_USD,0)))</f>
        <v/>
      </c>
      <c r="J27" s="84" t="str">
        <f>IF('Financing inputs'!J27="","",(IF('Financing inputs'!$B27="USD",'Financing inputs'!J27,0)+IF('Financing inputs'!$B27="Local Currency",'Financing inputs'!J27/Loc_USD,0)+IF('Financing inputs'!$B27="Euro",'Financing inputs'!J27/Euro_USD,0)))</f>
        <v/>
      </c>
      <c r="K27" s="84" t="str">
        <f>IF('Financing inputs'!K27="","",(IF('Financing inputs'!$B27="USD",'Financing inputs'!K27,0)+IF('Financing inputs'!$B27="Local Currency",'Financing inputs'!K27/Loc_USD,0)+IF('Financing inputs'!$B27="Euro",'Financing inputs'!K27/Euro_USD,0)))</f>
        <v/>
      </c>
      <c r="L27" s="84" t="str">
        <f>IF('Financing inputs'!L27="","",(IF('Financing inputs'!$B27="USD",'Financing inputs'!L27,0)+IF('Financing inputs'!$B27="Local Currency",'Financing inputs'!L27/Loc_USD,0)+IF('Financing inputs'!$B27="Euro",'Financing inputs'!L27/Euro_USD,0)))</f>
        <v/>
      </c>
      <c r="M27" s="84" t="str">
        <f>IF('Financing inputs'!M27="","",(IF('Financing inputs'!$B27="USD",'Financing inputs'!M27,0)+IF('Financing inputs'!$B27="Local Currency",'Financing inputs'!M27/Loc_USD,0)+IF('Financing inputs'!$B27="Euro",'Financing inputs'!M27/Euro_USD,0)))</f>
        <v/>
      </c>
      <c r="N27" s="84" t="str">
        <f>IF('Financing inputs'!N27="","",(IF('Financing inputs'!$B27="USD",'Financing inputs'!N27,0)+IF('Financing inputs'!$B27="Local Currency",'Financing inputs'!N27/Loc_USD,0)+IF('Financing inputs'!$B27="Euro",'Financing inputs'!N27/Euro_USD,0)))</f>
        <v/>
      </c>
      <c r="O27" s="84">
        <f>SUM(C27:N27)</f>
        <v>0</v>
      </c>
      <c r="P27" s="120" t="str">
        <f t="shared" ref="P27:P47" si="16">$A$26</f>
        <v>Demand Generation</v>
      </c>
      <c r="R27" s="68"/>
    </row>
    <row r="28" spans="1:19" x14ac:dyDescent="0.25">
      <c r="A28" s="39" t="str">
        <f>'Financing inputs'!A28</f>
        <v>National government funding allocated</v>
      </c>
      <c r="B28" s="63"/>
      <c r="C28" s="84" t="str">
        <f>IF('Financing inputs'!C28="","",(IF('Financing inputs'!$B28="USD",'Financing inputs'!C28,0)+IF('Financing inputs'!$B28="Local Currency",'Financing inputs'!C28/Loc_USD,0)+IF('Financing inputs'!$B28="Euro",'Financing inputs'!C28/Euro_USD,0)))</f>
        <v/>
      </c>
      <c r="D28" s="84" t="str">
        <f>IF('Financing inputs'!D28="","",(IF('Financing inputs'!$B28="USD",'Financing inputs'!D28,0)+IF('Financing inputs'!$B28="Local Currency",'Financing inputs'!D28/Loc_USD,0)+IF('Financing inputs'!$B28="Euro",'Financing inputs'!D28/Euro_USD,0)))</f>
        <v/>
      </c>
      <c r="E28" s="84" t="str">
        <f>IF('Financing inputs'!E28="","",(IF('Financing inputs'!$B28="USD",'Financing inputs'!E28,0)+IF('Financing inputs'!$B28="Local Currency",'Financing inputs'!E28/Loc_USD,0)+IF('Financing inputs'!$B28="Euro",'Financing inputs'!E28/Euro_USD,0)))</f>
        <v/>
      </c>
      <c r="F28" s="84" t="str">
        <f>IF('Financing inputs'!F28="","",(IF('Financing inputs'!$B28="USD",'Financing inputs'!F28,0)+IF('Financing inputs'!$B28="Local Currency",'Financing inputs'!F28/Loc_USD,0)+IF('Financing inputs'!$B28="Euro",'Financing inputs'!F28/Euro_USD,0)))</f>
        <v/>
      </c>
      <c r="G28" s="84" t="str">
        <f>IF('Financing inputs'!G28="","",(IF('Financing inputs'!$B28="USD",'Financing inputs'!G28,0)+IF('Financing inputs'!$B28="Local Currency",'Financing inputs'!G28/Loc_USD,0)+IF('Financing inputs'!$B28="Euro",'Financing inputs'!G28/Euro_USD,0)))</f>
        <v/>
      </c>
      <c r="H28" s="84" t="str">
        <f>IF('Financing inputs'!H28="","",(IF('Financing inputs'!$B28="USD",'Financing inputs'!H28,0)+IF('Financing inputs'!$B28="Local Currency",'Financing inputs'!H28/Loc_USD,0)+IF('Financing inputs'!$B28="Euro",'Financing inputs'!H28/Euro_USD,0)))</f>
        <v/>
      </c>
      <c r="I28" s="84" t="str">
        <f>IF('Financing inputs'!I28="","",(IF('Financing inputs'!$B28="USD",'Financing inputs'!I28,0)+IF('Financing inputs'!$B28="Local Currency",'Financing inputs'!I28/Loc_USD,0)+IF('Financing inputs'!$B28="Euro",'Financing inputs'!I28/Euro_USD,0)))</f>
        <v/>
      </c>
      <c r="J28" s="84" t="str">
        <f>IF('Financing inputs'!J28="","",(IF('Financing inputs'!$B28="USD",'Financing inputs'!J28,0)+IF('Financing inputs'!$B28="Local Currency",'Financing inputs'!J28/Loc_USD,0)+IF('Financing inputs'!$B28="Euro",'Financing inputs'!J28/Euro_USD,0)))</f>
        <v/>
      </c>
      <c r="K28" s="84" t="str">
        <f>IF('Financing inputs'!K28="","",(IF('Financing inputs'!$B28="USD",'Financing inputs'!K28,0)+IF('Financing inputs'!$B28="Local Currency",'Financing inputs'!K28/Loc_USD,0)+IF('Financing inputs'!$B28="Euro",'Financing inputs'!K28/Euro_USD,0)))</f>
        <v/>
      </c>
      <c r="L28" s="84" t="str">
        <f>IF('Financing inputs'!L28="","",(IF('Financing inputs'!$B28="USD",'Financing inputs'!L28,0)+IF('Financing inputs'!$B28="Local Currency",'Financing inputs'!L28/Loc_USD,0)+IF('Financing inputs'!$B28="Euro",'Financing inputs'!L28/Euro_USD,0)))</f>
        <v/>
      </c>
      <c r="M28" s="84" t="str">
        <f>IF('Financing inputs'!M28="","",(IF('Financing inputs'!$B28="USD",'Financing inputs'!M28,0)+IF('Financing inputs'!$B28="Local Currency",'Financing inputs'!M28/Loc_USD,0)+IF('Financing inputs'!$B28="Euro",'Financing inputs'!M28/Euro_USD,0)))</f>
        <v/>
      </c>
      <c r="N28" s="84" t="str">
        <f>IF('Financing inputs'!N28="","",(IF('Financing inputs'!$B28="USD",'Financing inputs'!N28,0)+IF('Financing inputs'!$B28="Local Currency",'Financing inputs'!N28/Loc_USD,0)+IF('Financing inputs'!$B28="Euro",'Financing inputs'!N28/Euro_USD,0)))</f>
        <v/>
      </c>
      <c r="O28" s="84">
        <f t="shared" ref="O28:O47" si="17">SUM(C28:N28)</f>
        <v>0</v>
      </c>
      <c r="P28" s="120" t="str">
        <f t="shared" si="16"/>
        <v>Demand Generation</v>
      </c>
      <c r="R28" s="69" t="e">
        <f t="shared" ref="R28:R47" si="18">O28/SUM($O$28:$O$47)</f>
        <v>#DIV/0!</v>
      </c>
    </row>
    <row r="29" spans="1:19" x14ac:dyDescent="0.25">
      <c r="A29" s="64" t="str">
        <f>'Financing inputs'!A29</f>
        <v>USAID funding allocated</v>
      </c>
      <c r="B29" s="63"/>
      <c r="C29" s="84" t="str">
        <f>IF('Financing inputs'!C29="","",(IF('Financing inputs'!$B29="USD",'Financing inputs'!C29,0)+IF('Financing inputs'!$B29="Local Currency",'Financing inputs'!C29/Loc_USD,0)+IF('Financing inputs'!$B29="Euro",'Financing inputs'!C29/Euro_USD,0)))</f>
        <v/>
      </c>
      <c r="D29" s="84" t="str">
        <f>IF('Financing inputs'!D29="","",(IF('Financing inputs'!$B29="USD",'Financing inputs'!D29,0)+IF('Financing inputs'!$B29="Local Currency",'Financing inputs'!D29/Loc_USD,0)+IF('Financing inputs'!$B29="Euro",'Financing inputs'!D29/Euro_USD,0)))</f>
        <v/>
      </c>
      <c r="E29" s="84" t="str">
        <f>IF('Financing inputs'!E29="","",(IF('Financing inputs'!$B29="USD",'Financing inputs'!E29,0)+IF('Financing inputs'!$B29="Local Currency",'Financing inputs'!E29/Loc_USD,0)+IF('Financing inputs'!$B29="Euro",'Financing inputs'!E29/Euro_USD,0)))</f>
        <v/>
      </c>
      <c r="F29" s="84" t="str">
        <f>IF('Financing inputs'!F29="","",(IF('Financing inputs'!$B29="USD",'Financing inputs'!F29,0)+IF('Financing inputs'!$B29="Local Currency",'Financing inputs'!F29/Loc_USD,0)+IF('Financing inputs'!$B29="Euro",'Financing inputs'!F29/Euro_USD,0)))</f>
        <v/>
      </c>
      <c r="G29" s="84" t="str">
        <f>IF('Financing inputs'!G29="","",(IF('Financing inputs'!$B29="USD",'Financing inputs'!G29,0)+IF('Financing inputs'!$B29="Local Currency",'Financing inputs'!G29/Loc_USD,0)+IF('Financing inputs'!$B29="Euro",'Financing inputs'!G29/Euro_USD,0)))</f>
        <v/>
      </c>
      <c r="H29" s="84" t="str">
        <f>IF('Financing inputs'!H29="","",(IF('Financing inputs'!$B29="USD",'Financing inputs'!H29,0)+IF('Financing inputs'!$B29="Local Currency",'Financing inputs'!H29/Loc_USD,0)+IF('Financing inputs'!$B29="Euro",'Financing inputs'!H29/Euro_USD,0)))</f>
        <v/>
      </c>
      <c r="I29" s="84" t="str">
        <f>IF('Financing inputs'!I29="","",(IF('Financing inputs'!$B29="USD",'Financing inputs'!I29,0)+IF('Financing inputs'!$B29="Local Currency",'Financing inputs'!I29/Loc_USD,0)+IF('Financing inputs'!$B29="Euro",'Financing inputs'!I29/Euro_USD,0)))</f>
        <v/>
      </c>
      <c r="J29" s="84" t="str">
        <f>IF('Financing inputs'!J29="","",(IF('Financing inputs'!$B29="USD",'Financing inputs'!J29,0)+IF('Financing inputs'!$B29="Local Currency",'Financing inputs'!J29/Loc_USD,0)+IF('Financing inputs'!$B29="Euro",'Financing inputs'!J29/Euro_USD,0)))</f>
        <v/>
      </c>
      <c r="K29" s="84" t="str">
        <f>IF('Financing inputs'!K29="","",(IF('Financing inputs'!$B29="USD",'Financing inputs'!K29,0)+IF('Financing inputs'!$B29="Local Currency",'Financing inputs'!K29/Loc_USD,0)+IF('Financing inputs'!$B29="Euro",'Financing inputs'!K29/Euro_USD,0)))</f>
        <v/>
      </c>
      <c r="L29" s="84" t="str">
        <f>IF('Financing inputs'!L29="","",(IF('Financing inputs'!$B29="USD",'Financing inputs'!L29,0)+IF('Financing inputs'!$B29="Local Currency",'Financing inputs'!L29/Loc_USD,0)+IF('Financing inputs'!$B29="Euro",'Financing inputs'!L29/Euro_USD,0)))</f>
        <v/>
      </c>
      <c r="M29" s="84" t="str">
        <f>IF('Financing inputs'!M29="","",(IF('Financing inputs'!$B29="USD",'Financing inputs'!M29,0)+IF('Financing inputs'!$B29="Local Currency",'Financing inputs'!M29/Loc_USD,0)+IF('Financing inputs'!$B29="Euro",'Financing inputs'!M29/Euro_USD,0)))</f>
        <v/>
      </c>
      <c r="N29" s="84" t="str">
        <f>IF('Financing inputs'!N29="","",(IF('Financing inputs'!$B29="USD",'Financing inputs'!N29,0)+IF('Financing inputs'!$B29="Local Currency",'Financing inputs'!N29/Loc_USD,0)+IF('Financing inputs'!$B29="Euro",'Financing inputs'!N29/Euro_USD,0)))</f>
        <v/>
      </c>
      <c r="O29" s="84">
        <f t="shared" si="17"/>
        <v>0</v>
      </c>
      <c r="P29" s="120" t="str">
        <f t="shared" si="16"/>
        <v>Demand Generation</v>
      </c>
      <c r="R29" s="69" t="e">
        <f t="shared" si="18"/>
        <v>#DIV/0!</v>
      </c>
    </row>
    <row r="30" spans="1:19" x14ac:dyDescent="0.25">
      <c r="A30" s="64" t="str">
        <f>'Financing inputs'!A30</f>
        <v>UNFPA funding allocated</v>
      </c>
      <c r="B30" s="63"/>
      <c r="C30" s="84" t="str">
        <f>IF('Financing inputs'!C30="","",(IF('Financing inputs'!$B30="USD",'Financing inputs'!C30,0)+IF('Financing inputs'!$B30="Local Currency",'Financing inputs'!C30/Loc_USD,0)+IF('Financing inputs'!$B30="Euro",'Financing inputs'!C30/Euro_USD,0)))</f>
        <v/>
      </c>
      <c r="D30" s="84" t="str">
        <f>IF('Financing inputs'!D30="","",(IF('Financing inputs'!$B30="USD",'Financing inputs'!D30,0)+IF('Financing inputs'!$B30="Local Currency",'Financing inputs'!D30/Loc_USD,0)+IF('Financing inputs'!$B30="Euro",'Financing inputs'!D30/Euro_USD,0)))</f>
        <v/>
      </c>
      <c r="E30" s="84" t="str">
        <f>IF('Financing inputs'!E30="","",(IF('Financing inputs'!$B30="USD",'Financing inputs'!E30,0)+IF('Financing inputs'!$B30="Local Currency",'Financing inputs'!E30/Loc_USD,0)+IF('Financing inputs'!$B30="Euro",'Financing inputs'!E30/Euro_USD,0)))</f>
        <v/>
      </c>
      <c r="F30" s="84" t="str">
        <f>IF('Financing inputs'!F30="","",(IF('Financing inputs'!$B30="USD",'Financing inputs'!F30,0)+IF('Financing inputs'!$B30="Local Currency",'Financing inputs'!F30/Loc_USD,0)+IF('Financing inputs'!$B30="Euro",'Financing inputs'!F30/Euro_USD,0)))</f>
        <v/>
      </c>
      <c r="G30" s="84" t="str">
        <f>IF('Financing inputs'!G30="","",(IF('Financing inputs'!$B30="USD",'Financing inputs'!G30,0)+IF('Financing inputs'!$B30="Local Currency",'Financing inputs'!G30/Loc_USD,0)+IF('Financing inputs'!$B30="Euro",'Financing inputs'!G30/Euro_USD,0)))</f>
        <v/>
      </c>
      <c r="H30" s="84" t="str">
        <f>IF('Financing inputs'!H30="","",(IF('Financing inputs'!$B30="USD",'Financing inputs'!H30,0)+IF('Financing inputs'!$B30="Local Currency",'Financing inputs'!H30/Loc_USD,0)+IF('Financing inputs'!$B30="Euro",'Financing inputs'!H30/Euro_USD,0)))</f>
        <v/>
      </c>
      <c r="I30" s="84" t="str">
        <f>IF('Financing inputs'!I30="","",(IF('Financing inputs'!$B30="USD",'Financing inputs'!I30,0)+IF('Financing inputs'!$B30="Local Currency",'Financing inputs'!I30/Loc_USD,0)+IF('Financing inputs'!$B30="Euro",'Financing inputs'!I30/Euro_USD,0)))</f>
        <v/>
      </c>
      <c r="J30" s="84" t="str">
        <f>IF('Financing inputs'!J30="","",(IF('Financing inputs'!$B30="USD",'Financing inputs'!J30,0)+IF('Financing inputs'!$B30="Local Currency",'Financing inputs'!J30/Loc_USD,0)+IF('Financing inputs'!$B30="Euro",'Financing inputs'!J30/Euro_USD,0)))</f>
        <v/>
      </c>
      <c r="K30" s="84" t="str">
        <f>IF('Financing inputs'!K30="","",(IF('Financing inputs'!$B30="USD",'Financing inputs'!K30,0)+IF('Financing inputs'!$B30="Local Currency",'Financing inputs'!K30/Loc_USD,0)+IF('Financing inputs'!$B30="Euro",'Financing inputs'!K30/Euro_USD,0)))</f>
        <v/>
      </c>
      <c r="L30" s="84" t="str">
        <f>IF('Financing inputs'!L30="","",(IF('Financing inputs'!$B30="USD",'Financing inputs'!L30,0)+IF('Financing inputs'!$B30="Local Currency",'Financing inputs'!L30/Loc_USD,0)+IF('Financing inputs'!$B30="Euro",'Financing inputs'!L30/Euro_USD,0)))</f>
        <v/>
      </c>
      <c r="M30" s="84" t="str">
        <f>IF('Financing inputs'!M30="","",(IF('Financing inputs'!$B30="USD",'Financing inputs'!M30,0)+IF('Financing inputs'!$B30="Local Currency",'Financing inputs'!M30/Loc_USD,0)+IF('Financing inputs'!$B30="Euro",'Financing inputs'!M30/Euro_USD,0)))</f>
        <v/>
      </c>
      <c r="N30" s="84" t="str">
        <f>IF('Financing inputs'!N30="","",(IF('Financing inputs'!$B30="USD",'Financing inputs'!N30,0)+IF('Financing inputs'!$B30="Local Currency",'Financing inputs'!N30/Loc_USD,0)+IF('Financing inputs'!$B30="Euro",'Financing inputs'!N30/Euro_USD,0)))</f>
        <v/>
      </c>
      <c r="O30" s="84">
        <f t="shared" si="17"/>
        <v>0</v>
      </c>
      <c r="P30" s="120" t="str">
        <f t="shared" si="16"/>
        <v>Demand Generation</v>
      </c>
      <c r="R30" s="69" t="e">
        <f t="shared" si="18"/>
        <v>#DIV/0!</v>
      </c>
    </row>
    <row r="31" spans="1:19" x14ac:dyDescent="0.25">
      <c r="A31" s="64" t="str">
        <f>'Financing inputs'!A31</f>
        <v>KfW funding allocated</v>
      </c>
      <c r="B31" s="63"/>
      <c r="C31" s="84" t="str">
        <f>IF('Financing inputs'!C31="","",(IF('Financing inputs'!$B31="USD",'Financing inputs'!C31,0)+IF('Financing inputs'!$B31="Local Currency",'Financing inputs'!C31/Loc_USD,0)+IF('Financing inputs'!$B31="Euro",'Financing inputs'!C31/Euro_USD,0)))</f>
        <v/>
      </c>
      <c r="D31" s="84" t="str">
        <f>IF('Financing inputs'!D31="","",(IF('Financing inputs'!$B31="USD",'Financing inputs'!D31,0)+IF('Financing inputs'!$B31="Local Currency",'Financing inputs'!D31/Loc_USD,0)+IF('Financing inputs'!$B31="Euro",'Financing inputs'!D31/Euro_USD,0)))</f>
        <v/>
      </c>
      <c r="E31" s="84" t="str">
        <f>IF('Financing inputs'!E31="","",(IF('Financing inputs'!$B31="USD",'Financing inputs'!E31,0)+IF('Financing inputs'!$B31="Local Currency",'Financing inputs'!E31/Loc_USD,0)+IF('Financing inputs'!$B31="Euro",'Financing inputs'!E31/Euro_USD,0)))</f>
        <v/>
      </c>
      <c r="F31" s="84" t="str">
        <f>IF('Financing inputs'!F31="","",(IF('Financing inputs'!$B31="USD",'Financing inputs'!F31,0)+IF('Financing inputs'!$B31="Local Currency",'Financing inputs'!F31/Loc_USD,0)+IF('Financing inputs'!$B31="Euro",'Financing inputs'!F31/Euro_USD,0)))</f>
        <v/>
      </c>
      <c r="G31" s="84" t="str">
        <f>IF('Financing inputs'!G31="","",(IF('Financing inputs'!$B31="USD",'Financing inputs'!G31,0)+IF('Financing inputs'!$B31="Local Currency",'Financing inputs'!G31/Loc_USD,0)+IF('Financing inputs'!$B31="Euro",'Financing inputs'!G31/Euro_USD,0)))</f>
        <v/>
      </c>
      <c r="H31" s="84" t="str">
        <f>IF('Financing inputs'!H31="","",(IF('Financing inputs'!$B31="USD",'Financing inputs'!H31,0)+IF('Financing inputs'!$B31="Local Currency",'Financing inputs'!H31/Loc_USD,0)+IF('Financing inputs'!$B31="Euro",'Financing inputs'!H31/Euro_USD,0)))</f>
        <v/>
      </c>
      <c r="I31" s="84" t="str">
        <f>IF('Financing inputs'!I31="","",(IF('Financing inputs'!$B31="USD",'Financing inputs'!I31,0)+IF('Financing inputs'!$B31="Local Currency",'Financing inputs'!I31/Loc_USD,0)+IF('Financing inputs'!$B31="Euro",'Financing inputs'!I31/Euro_USD,0)))</f>
        <v/>
      </c>
      <c r="J31" s="84" t="str">
        <f>IF('Financing inputs'!J31="","",(IF('Financing inputs'!$B31="USD",'Financing inputs'!J31,0)+IF('Financing inputs'!$B31="Local Currency",'Financing inputs'!J31/Loc_USD,0)+IF('Financing inputs'!$B31="Euro",'Financing inputs'!J31/Euro_USD,0)))</f>
        <v/>
      </c>
      <c r="K31" s="84" t="str">
        <f>IF('Financing inputs'!K31="","",(IF('Financing inputs'!$B31="USD",'Financing inputs'!K31,0)+IF('Financing inputs'!$B31="Local Currency",'Financing inputs'!K31/Loc_USD,0)+IF('Financing inputs'!$B31="Euro",'Financing inputs'!K31/Euro_USD,0)))</f>
        <v/>
      </c>
      <c r="L31" s="84" t="str">
        <f>IF('Financing inputs'!L31="","",(IF('Financing inputs'!$B31="USD",'Financing inputs'!L31,0)+IF('Financing inputs'!$B31="Local Currency",'Financing inputs'!L31/Loc_USD,0)+IF('Financing inputs'!$B31="Euro",'Financing inputs'!L31/Euro_USD,0)))</f>
        <v/>
      </c>
      <c r="M31" s="84" t="str">
        <f>IF('Financing inputs'!M31="","",(IF('Financing inputs'!$B31="USD",'Financing inputs'!M31,0)+IF('Financing inputs'!$B31="Local Currency",'Financing inputs'!M31/Loc_USD,0)+IF('Financing inputs'!$B31="Euro",'Financing inputs'!M31/Euro_USD,0)))</f>
        <v/>
      </c>
      <c r="N31" s="84" t="str">
        <f>IF('Financing inputs'!N31="","",(IF('Financing inputs'!$B31="USD",'Financing inputs'!N31,0)+IF('Financing inputs'!$B31="Local Currency",'Financing inputs'!N31/Loc_USD,0)+IF('Financing inputs'!$B31="Euro",'Financing inputs'!N31/Euro_USD,0)))</f>
        <v/>
      </c>
      <c r="O31" s="84">
        <f t="shared" si="17"/>
        <v>0</v>
      </c>
      <c r="P31" s="120" t="str">
        <f t="shared" si="16"/>
        <v>Demand Generation</v>
      </c>
      <c r="R31" s="69" t="e">
        <f t="shared" si="18"/>
        <v>#DIV/0!</v>
      </c>
    </row>
    <row r="32" spans="1:19" x14ac:dyDescent="0.25">
      <c r="A32" s="64" t="str">
        <f>'Financing inputs'!A32</f>
        <v>DfID funding allocated</v>
      </c>
      <c r="B32" s="63"/>
      <c r="C32" s="84" t="str">
        <f>IF('Financing inputs'!C32="","",(IF('Financing inputs'!$B32="USD",'Financing inputs'!C32,0)+IF('Financing inputs'!$B32="Local Currency",'Financing inputs'!C32/Loc_USD,0)+IF('Financing inputs'!$B32="Euro",'Financing inputs'!C32/Euro_USD,0)))</f>
        <v/>
      </c>
      <c r="D32" s="84" t="str">
        <f>IF('Financing inputs'!D32="","",(IF('Financing inputs'!$B32="USD",'Financing inputs'!D32,0)+IF('Financing inputs'!$B32="Local Currency",'Financing inputs'!D32/Loc_USD,0)+IF('Financing inputs'!$B32="Euro",'Financing inputs'!D32/Euro_USD,0)))</f>
        <v/>
      </c>
      <c r="E32" s="84" t="str">
        <f>IF('Financing inputs'!E32="","",(IF('Financing inputs'!$B32="USD",'Financing inputs'!E32,0)+IF('Financing inputs'!$B32="Local Currency",'Financing inputs'!E32/Loc_USD,0)+IF('Financing inputs'!$B32="Euro",'Financing inputs'!E32/Euro_USD,0)))</f>
        <v/>
      </c>
      <c r="F32" s="84" t="str">
        <f>IF('Financing inputs'!F32="","",(IF('Financing inputs'!$B32="USD",'Financing inputs'!F32,0)+IF('Financing inputs'!$B32="Local Currency",'Financing inputs'!F32/Loc_USD,0)+IF('Financing inputs'!$B32="Euro",'Financing inputs'!F32/Euro_USD,0)))</f>
        <v/>
      </c>
      <c r="G32" s="84" t="str">
        <f>IF('Financing inputs'!G32="","",(IF('Financing inputs'!$B32="USD",'Financing inputs'!G32,0)+IF('Financing inputs'!$B32="Local Currency",'Financing inputs'!G32/Loc_USD,0)+IF('Financing inputs'!$B32="Euro",'Financing inputs'!G32/Euro_USD,0)))</f>
        <v/>
      </c>
      <c r="H32" s="84" t="str">
        <f>IF('Financing inputs'!H32="","",(IF('Financing inputs'!$B32="USD",'Financing inputs'!H32,0)+IF('Financing inputs'!$B32="Local Currency",'Financing inputs'!H32/Loc_USD,0)+IF('Financing inputs'!$B32="Euro",'Financing inputs'!H32/Euro_USD,0)))</f>
        <v/>
      </c>
      <c r="I32" s="84" t="str">
        <f>IF('Financing inputs'!I32="","",(IF('Financing inputs'!$B32="USD",'Financing inputs'!I32,0)+IF('Financing inputs'!$B32="Local Currency",'Financing inputs'!I32/Loc_USD,0)+IF('Financing inputs'!$B32="Euro",'Financing inputs'!I32/Euro_USD,0)))</f>
        <v/>
      </c>
      <c r="J32" s="84" t="str">
        <f>IF('Financing inputs'!J32="","",(IF('Financing inputs'!$B32="USD",'Financing inputs'!J32,0)+IF('Financing inputs'!$B32="Local Currency",'Financing inputs'!J32/Loc_USD,0)+IF('Financing inputs'!$B32="Euro",'Financing inputs'!J32/Euro_USD,0)))</f>
        <v/>
      </c>
      <c r="K32" s="84" t="str">
        <f>IF('Financing inputs'!K32="","",(IF('Financing inputs'!$B32="USD",'Financing inputs'!K32,0)+IF('Financing inputs'!$B32="Local Currency",'Financing inputs'!K32/Loc_USD,0)+IF('Financing inputs'!$B32="Euro",'Financing inputs'!K32/Euro_USD,0)))</f>
        <v/>
      </c>
      <c r="L32" s="84" t="str">
        <f>IF('Financing inputs'!L32="","",(IF('Financing inputs'!$B32="USD",'Financing inputs'!L32,0)+IF('Financing inputs'!$B32="Local Currency",'Financing inputs'!L32/Loc_USD,0)+IF('Financing inputs'!$B32="Euro",'Financing inputs'!L32/Euro_USD,0)))</f>
        <v/>
      </c>
      <c r="M32" s="84" t="str">
        <f>IF('Financing inputs'!M32="","",(IF('Financing inputs'!$B32="USD",'Financing inputs'!M32,0)+IF('Financing inputs'!$B32="Local Currency",'Financing inputs'!M32/Loc_USD,0)+IF('Financing inputs'!$B32="Euro",'Financing inputs'!M32/Euro_USD,0)))</f>
        <v/>
      </c>
      <c r="N32" s="84" t="str">
        <f>IF('Financing inputs'!N32="","",(IF('Financing inputs'!$B32="USD",'Financing inputs'!N32,0)+IF('Financing inputs'!$B32="Local Currency",'Financing inputs'!N32/Loc_USD,0)+IF('Financing inputs'!$B32="Euro",'Financing inputs'!N32/Euro_USD,0)))</f>
        <v/>
      </c>
      <c r="O32" s="84">
        <f t="shared" si="17"/>
        <v>0</v>
      </c>
      <c r="P32" s="120" t="str">
        <f t="shared" si="16"/>
        <v>Demand Generation</v>
      </c>
      <c r="R32" s="69" t="e">
        <f t="shared" si="18"/>
        <v>#DIV/0!</v>
      </c>
    </row>
    <row r="33" spans="1:19" x14ac:dyDescent="0.25">
      <c r="A33" s="64" t="str">
        <f>'Financing inputs'!A33</f>
        <v>EU funding allocated</v>
      </c>
      <c r="B33" s="63"/>
      <c r="C33" s="84" t="str">
        <f>IF('Financing inputs'!C33="","",(IF('Financing inputs'!$B33="USD",'Financing inputs'!C33,0)+IF('Financing inputs'!$B33="Local Currency",'Financing inputs'!C33/Loc_USD,0)+IF('Financing inputs'!$B33="Euro",'Financing inputs'!C33/Euro_USD,0)))</f>
        <v/>
      </c>
      <c r="D33" s="84" t="str">
        <f>IF('Financing inputs'!D33="","",(IF('Financing inputs'!$B33="USD",'Financing inputs'!D33,0)+IF('Financing inputs'!$B33="Local Currency",'Financing inputs'!D33/Loc_USD,0)+IF('Financing inputs'!$B33="Euro",'Financing inputs'!D33/Euro_USD,0)))</f>
        <v/>
      </c>
      <c r="E33" s="84" t="str">
        <f>IF('Financing inputs'!E33="","",(IF('Financing inputs'!$B33="USD",'Financing inputs'!E33,0)+IF('Financing inputs'!$B33="Local Currency",'Financing inputs'!E33/Loc_USD,0)+IF('Financing inputs'!$B33="Euro",'Financing inputs'!E33/Euro_USD,0)))</f>
        <v/>
      </c>
      <c r="F33" s="84" t="str">
        <f>IF('Financing inputs'!F33="","",(IF('Financing inputs'!$B33="USD",'Financing inputs'!F33,0)+IF('Financing inputs'!$B33="Local Currency",'Financing inputs'!F33/Loc_USD,0)+IF('Financing inputs'!$B33="Euro",'Financing inputs'!F33/Euro_USD,0)))</f>
        <v/>
      </c>
      <c r="G33" s="84" t="str">
        <f>IF('Financing inputs'!G33="","",(IF('Financing inputs'!$B33="USD",'Financing inputs'!G33,0)+IF('Financing inputs'!$B33="Local Currency",'Financing inputs'!G33/Loc_USD,0)+IF('Financing inputs'!$B33="Euro",'Financing inputs'!G33/Euro_USD,0)))</f>
        <v/>
      </c>
      <c r="H33" s="84" t="str">
        <f>IF('Financing inputs'!H33="","",(IF('Financing inputs'!$B33="USD",'Financing inputs'!H33,0)+IF('Financing inputs'!$B33="Local Currency",'Financing inputs'!H33/Loc_USD,0)+IF('Financing inputs'!$B33="Euro",'Financing inputs'!H33/Euro_USD,0)))</f>
        <v/>
      </c>
      <c r="I33" s="84" t="str">
        <f>IF('Financing inputs'!I33="","",(IF('Financing inputs'!$B33="USD",'Financing inputs'!I33,0)+IF('Financing inputs'!$B33="Local Currency",'Financing inputs'!I33/Loc_USD,0)+IF('Financing inputs'!$B33="Euro",'Financing inputs'!I33/Euro_USD,0)))</f>
        <v/>
      </c>
      <c r="J33" s="84" t="str">
        <f>IF('Financing inputs'!J33="","",(IF('Financing inputs'!$B33="USD",'Financing inputs'!J33,0)+IF('Financing inputs'!$B33="Local Currency",'Financing inputs'!J33/Loc_USD,0)+IF('Financing inputs'!$B33="Euro",'Financing inputs'!J33/Euro_USD,0)))</f>
        <v/>
      </c>
      <c r="K33" s="84" t="str">
        <f>IF('Financing inputs'!K33="","",(IF('Financing inputs'!$B33="USD",'Financing inputs'!K33,0)+IF('Financing inputs'!$B33="Local Currency",'Financing inputs'!K33/Loc_USD,0)+IF('Financing inputs'!$B33="Euro",'Financing inputs'!K33/Euro_USD,0)))</f>
        <v/>
      </c>
      <c r="L33" s="84" t="str">
        <f>IF('Financing inputs'!L33="","",(IF('Financing inputs'!$B33="USD",'Financing inputs'!L33,0)+IF('Financing inputs'!$B33="Local Currency",'Financing inputs'!L33/Loc_USD,0)+IF('Financing inputs'!$B33="Euro",'Financing inputs'!L33/Euro_USD,0)))</f>
        <v/>
      </c>
      <c r="M33" s="84" t="str">
        <f>IF('Financing inputs'!M33="","",(IF('Financing inputs'!$B33="USD",'Financing inputs'!M33,0)+IF('Financing inputs'!$B33="Local Currency",'Financing inputs'!M33/Loc_USD,0)+IF('Financing inputs'!$B33="Euro",'Financing inputs'!M33/Euro_USD,0)))</f>
        <v/>
      </c>
      <c r="N33" s="84" t="str">
        <f>IF('Financing inputs'!N33="","",(IF('Financing inputs'!$B33="USD",'Financing inputs'!N33,0)+IF('Financing inputs'!$B33="Local Currency",'Financing inputs'!N33/Loc_USD,0)+IF('Financing inputs'!$B33="Euro",'Financing inputs'!N33/Euro_USD,0)))</f>
        <v/>
      </c>
      <c r="O33" s="84">
        <f t="shared" si="17"/>
        <v>0</v>
      </c>
      <c r="P33" s="120" t="str">
        <f t="shared" si="16"/>
        <v>Demand Generation</v>
      </c>
      <c r="R33" s="69" t="e">
        <f t="shared" si="18"/>
        <v>#DIV/0!</v>
      </c>
    </row>
    <row r="34" spans="1:19" x14ac:dyDescent="0.25">
      <c r="A34" s="64" t="str">
        <f>'Financing inputs'!A34</f>
        <v>CIDA funding allocated</v>
      </c>
      <c r="B34" s="63"/>
      <c r="C34" s="84" t="str">
        <f>IF('Financing inputs'!C34="","",(IF('Financing inputs'!$B34="USD",'Financing inputs'!C34,0)+IF('Financing inputs'!$B34="Local Currency",'Financing inputs'!C34/Loc_USD,0)+IF('Financing inputs'!$B34="Euro",'Financing inputs'!C34/Euro_USD,0)))</f>
        <v/>
      </c>
      <c r="D34" s="84" t="str">
        <f>IF('Financing inputs'!D34="","",(IF('Financing inputs'!$B34="USD",'Financing inputs'!D34,0)+IF('Financing inputs'!$B34="Local Currency",'Financing inputs'!D34/Loc_USD,0)+IF('Financing inputs'!$B34="Euro",'Financing inputs'!D34/Euro_USD,0)))</f>
        <v/>
      </c>
      <c r="E34" s="84" t="str">
        <f>IF('Financing inputs'!E34="","",(IF('Financing inputs'!$B34="USD",'Financing inputs'!E34,0)+IF('Financing inputs'!$B34="Local Currency",'Financing inputs'!E34/Loc_USD,0)+IF('Financing inputs'!$B34="Euro",'Financing inputs'!E34/Euro_USD,0)))</f>
        <v/>
      </c>
      <c r="F34" s="84" t="str">
        <f>IF('Financing inputs'!F34="","",(IF('Financing inputs'!$B34="USD",'Financing inputs'!F34,0)+IF('Financing inputs'!$B34="Local Currency",'Financing inputs'!F34/Loc_USD,0)+IF('Financing inputs'!$B34="Euro",'Financing inputs'!F34/Euro_USD,0)))</f>
        <v/>
      </c>
      <c r="G34" s="84" t="str">
        <f>IF('Financing inputs'!G34="","",(IF('Financing inputs'!$B34="USD",'Financing inputs'!G34,0)+IF('Financing inputs'!$B34="Local Currency",'Financing inputs'!G34/Loc_USD,0)+IF('Financing inputs'!$B34="Euro",'Financing inputs'!G34/Euro_USD,0)))</f>
        <v/>
      </c>
      <c r="H34" s="84" t="str">
        <f>IF('Financing inputs'!H34="","",(IF('Financing inputs'!$B34="USD",'Financing inputs'!H34,0)+IF('Financing inputs'!$B34="Local Currency",'Financing inputs'!H34/Loc_USD,0)+IF('Financing inputs'!$B34="Euro",'Financing inputs'!H34/Euro_USD,0)))</f>
        <v/>
      </c>
      <c r="I34" s="84" t="str">
        <f>IF('Financing inputs'!I34="","",(IF('Financing inputs'!$B34="USD",'Financing inputs'!I34,0)+IF('Financing inputs'!$B34="Local Currency",'Financing inputs'!I34/Loc_USD,0)+IF('Financing inputs'!$B34="Euro",'Financing inputs'!I34/Euro_USD,0)))</f>
        <v/>
      </c>
      <c r="J34" s="84" t="str">
        <f>IF('Financing inputs'!J34="","",(IF('Financing inputs'!$B34="USD",'Financing inputs'!J34,0)+IF('Financing inputs'!$B34="Local Currency",'Financing inputs'!J34/Loc_USD,0)+IF('Financing inputs'!$B34="Euro",'Financing inputs'!J34/Euro_USD,0)))</f>
        <v/>
      </c>
      <c r="K34" s="84" t="str">
        <f>IF('Financing inputs'!K34="","",(IF('Financing inputs'!$B34="USD",'Financing inputs'!K34,0)+IF('Financing inputs'!$B34="Local Currency",'Financing inputs'!K34/Loc_USD,0)+IF('Financing inputs'!$B34="Euro",'Financing inputs'!K34/Euro_USD,0)))</f>
        <v/>
      </c>
      <c r="L34" s="84" t="str">
        <f>IF('Financing inputs'!L34="","",(IF('Financing inputs'!$B34="USD",'Financing inputs'!L34,0)+IF('Financing inputs'!$B34="Local Currency",'Financing inputs'!L34/Loc_USD,0)+IF('Financing inputs'!$B34="Euro",'Financing inputs'!L34/Euro_USD,0)))</f>
        <v/>
      </c>
      <c r="M34" s="84" t="str">
        <f>IF('Financing inputs'!M34="","",(IF('Financing inputs'!$B34="USD",'Financing inputs'!M34,0)+IF('Financing inputs'!$B34="Local Currency",'Financing inputs'!M34/Loc_USD,0)+IF('Financing inputs'!$B34="Euro",'Financing inputs'!M34/Euro_USD,0)))</f>
        <v/>
      </c>
      <c r="N34" s="84" t="str">
        <f>IF('Financing inputs'!N34="","",(IF('Financing inputs'!$B34="USD",'Financing inputs'!N34,0)+IF('Financing inputs'!$B34="Local Currency",'Financing inputs'!N34/Loc_USD,0)+IF('Financing inputs'!$B34="Euro",'Financing inputs'!N34/Euro_USD,0)))</f>
        <v/>
      </c>
      <c r="O34" s="84">
        <f t="shared" si="17"/>
        <v>0</v>
      </c>
      <c r="P34" s="120" t="str">
        <f t="shared" si="16"/>
        <v>Demand Generation</v>
      </c>
      <c r="R34" s="69" t="e">
        <f t="shared" si="18"/>
        <v>#DIV/0!</v>
      </c>
    </row>
    <row r="35" spans="1:19" x14ac:dyDescent="0.25">
      <c r="A35" s="64" t="str">
        <f>'Financing inputs'!A35</f>
        <v>PSI funding allocated</v>
      </c>
      <c r="B35" s="63"/>
      <c r="C35" s="84" t="str">
        <f>IF('Financing inputs'!C35="","",(IF('Financing inputs'!$B35="USD",'Financing inputs'!C35,0)+IF('Financing inputs'!$B35="Local Currency",'Financing inputs'!C35/Loc_USD,0)+IF('Financing inputs'!$B35="Euro",'Financing inputs'!C35/Euro_USD,0)))</f>
        <v/>
      </c>
      <c r="D35" s="84" t="str">
        <f>IF('Financing inputs'!D35="","",(IF('Financing inputs'!$B35="USD",'Financing inputs'!D35,0)+IF('Financing inputs'!$B35="Local Currency",'Financing inputs'!D35/Loc_USD,0)+IF('Financing inputs'!$B35="Euro",'Financing inputs'!D35/Euro_USD,0)))</f>
        <v/>
      </c>
      <c r="E35" s="84" t="str">
        <f>IF('Financing inputs'!E35="","",(IF('Financing inputs'!$B35="USD",'Financing inputs'!E35,0)+IF('Financing inputs'!$B35="Local Currency",'Financing inputs'!E35/Loc_USD,0)+IF('Financing inputs'!$B35="Euro",'Financing inputs'!E35/Euro_USD,0)))</f>
        <v/>
      </c>
      <c r="F35" s="84" t="str">
        <f>IF('Financing inputs'!F35="","",(IF('Financing inputs'!$B35="USD",'Financing inputs'!F35,0)+IF('Financing inputs'!$B35="Local Currency",'Financing inputs'!F35/Loc_USD,0)+IF('Financing inputs'!$B35="Euro",'Financing inputs'!F35/Euro_USD,0)))</f>
        <v/>
      </c>
      <c r="G35" s="84" t="str">
        <f>IF('Financing inputs'!G35="","",(IF('Financing inputs'!$B35="USD",'Financing inputs'!G35,0)+IF('Financing inputs'!$B35="Local Currency",'Financing inputs'!G35/Loc_USD,0)+IF('Financing inputs'!$B35="Euro",'Financing inputs'!G35/Euro_USD,0)))</f>
        <v/>
      </c>
      <c r="H35" s="84" t="str">
        <f>IF('Financing inputs'!H35="","",(IF('Financing inputs'!$B35="USD",'Financing inputs'!H35,0)+IF('Financing inputs'!$B35="Local Currency",'Financing inputs'!H35/Loc_USD,0)+IF('Financing inputs'!$B35="Euro",'Financing inputs'!H35/Euro_USD,0)))</f>
        <v/>
      </c>
      <c r="I35" s="84" t="str">
        <f>IF('Financing inputs'!I35="","",(IF('Financing inputs'!$B35="USD",'Financing inputs'!I35,0)+IF('Financing inputs'!$B35="Local Currency",'Financing inputs'!I35/Loc_USD,0)+IF('Financing inputs'!$B35="Euro",'Financing inputs'!I35/Euro_USD,0)))</f>
        <v/>
      </c>
      <c r="J35" s="84" t="str">
        <f>IF('Financing inputs'!J35="","",(IF('Financing inputs'!$B35="USD",'Financing inputs'!J35,0)+IF('Financing inputs'!$B35="Local Currency",'Financing inputs'!J35/Loc_USD,0)+IF('Financing inputs'!$B35="Euro",'Financing inputs'!J35/Euro_USD,0)))</f>
        <v/>
      </c>
      <c r="K35" s="84" t="str">
        <f>IF('Financing inputs'!K35="","",(IF('Financing inputs'!$B35="USD",'Financing inputs'!K35,0)+IF('Financing inputs'!$B35="Local Currency",'Financing inputs'!K35/Loc_USD,0)+IF('Financing inputs'!$B35="Euro",'Financing inputs'!K35/Euro_USD,0)))</f>
        <v/>
      </c>
      <c r="L35" s="84" t="str">
        <f>IF('Financing inputs'!L35="","",(IF('Financing inputs'!$B35="USD",'Financing inputs'!L35,0)+IF('Financing inputs'!$B35="Local Currency",'Financing inputs'!L35/Loc_USD,0)+IF('Financing inputs'!$B35="Euro",'Financing inputs'!L35/Euro_USD,0)))</f>
        <v/>
      </c>
      <c r="M35" s="84" t="str">
        <f>IF('Financing inputs'!M35="","",(IF('Financing inputs'!$B35="USD",'Financing inputs'!M35,0)+IF('Financing inputs'!$B35="Local Currency",'Financing inputs'!M35/Loc_USD,0)+IF('Financing inputs'!$B35="Euro",'Financing inputs'!M35/Euro_USD,0)))</f>
        <v/>
      </c>
      <c r="N35" s="84" t="str">
        <f>IF('Financing inputs'!N35="","",(IF('Financing inputs'!$B35="USD",'Financing inputs'!N35,0)+IF('Financing inputs'!$B35="Local Currency",'Financing inputs'!N35/Loc_USD,0)+IF('Financing inputs'!$B35="Euro",'Financing inputs'!N35/Euro_USD,0)))</f>
        <v/>
      </c>
      <c r="O35" s="84">
        <f t="shared" si="17"/>
        <v>0</v>
      </c>
      <c r="P35" s="120" t="str">
        <f t="shared" si="16"/>
        <v>Demand Generation</v>
      </c>
      <c r="R35" s="69" t="e">
        <f t="shared" si="18"/>
        <v>#DIV/0!</v>
      </c>
    </row>
    <row r="36" spans="1:19" x14ac:dyDescent="0.25">
      <c r="A36" s="64" t="str">
        <f>'Financing inputs'!A36</f>
        <v>DKT funding allocated</v>
      </c>
      <c r="B36" s="63"/>
      <c r="C36" s="84" t="str">
        <f>IF('Financing inputs'!C36="","",(IF('Financing inputs'!$B36="USD",'Financing inputs'!C36,0)+IF('Financing inputs'!$B36="Local Currency",'Financing inputs'!C36/Loc_USD,0)+IF('Financing inputs'!$B36="Euro",'Financing inputs'!C36/Euro_USD,0)))</f>
        <v/>
      </c>
      <c r="D36" s="84" t="str">
        <f>IF('Financing inputs'!D36="","",(IF('Financing inputs'!$B36="USD",'Financing inputs'!D36,0)+IF('Financing inputs'!$B36="Local Currency",'Financing inputs'!D36/Loc_USD,0)+IF('Financing inputs'!$B36="Euro",'Financing inputs'!D36/Euro_USD,0)))</f>
        <v/>
      </c>
      <c r="E36" s="84" t="str">
        <f>IF('Financing inputs'!E36="","",(IF('Financing inputs'!$B36="USD",'Financing inputs'!E36,0)+IF('Financing inputs'!$B36="Local Currency",'Financing inputs'!E36/Loc_USD,0)+IF('Financing inputs'!$B36="Euro",'Financing inputs'!E36/Euro_USD,0)))</f>
        <v/>
      </c>
      <c r="F36" s="84" t="str">
        <f>IF('Financing inputs'!F36="","",(IF('Financing inputs'!$B36="USD",'Financing inputs'!F36,0)+IF('Financing inputs'!$B36="Local Currency",'Financing inputs'!F36/Loc_USD,0)+IF('Financing inputs'!$B36="Euro",'Financing inputs'!F36/Euro_USD,0)))</f>
        <v/>
      </c>
      <c r="G36" s="84" t="str">
        <f>IF('Financing inputs'!G36="","",(IF('Financing inputs'!$B36="USD",'Financing inputs'!G36,0)+IF('Financing inputs'!$B36="Local Currency",'Financing inputs'!G36/Loc_USD,0)+IF('Financing inputs'!$B36="Euro",'Financing inputs'!G36/Euro_USD,0)))</f>
        <v/>
      </c>
      <c r="H36" s="84" t="str">
        <f>IF('Financing inputs'!H36="","",(IF('Financing inputs'!$B36="USD",'Financing inputs'!H36,0)+IF('Financing inputs'!$B36="Local Currency",'Financing inputs'!H36/Loc_USD,0)+IF('Financing inputs'!$B36="Euro",'Financing inputs'!H36/Euro_USD,0)))</f>
        <v/>
      </c>
      <c r="I36" s="84" t="str">
        <f>IF('Financing inputs'!I36="","",(IF('Financing inputs'!$B36="USD",'Financing inputs'!I36,0)+IF('Financing inputs'!$B36="Local Currency",'Financing inputs'!I36/Loc_USD,0)+IF('Financing inputs'!$B36="Euro",'Financing inputs'!I36/Euro_USD,0)))</f>
        <v/>
      </c>
      <c r="J36" s="84" t="str">
        <f>IF('Financing inputs'!J36="","",(IF('Financing inputs'!$B36="USD",'Financing inputs'!J36,0)+IF('Financing inputs'!$B36="Local Currency",'Financing inputs'!J36/Loc_USD,0)+IF('Financing inputs'!$B36="Euro",'Financing inputs'!J36/Euro_USD,0)))</f>
        <v/>
      </c>
      <c r="K36" s="84" t="str">
        <f>IF('Financing inputs'!K36="","",(IF('Financing inputs'!$B36="USD",'Financing inputs'!K36,0)+IF('Financing inputs'!$B36="Local Currency",'Financing inputs'!K36/Loc_USD,0)+IF('Financing inputs'!$B36="Euro",'Financing inputs'!K36/Euro_USD,0)))</f>
        <v/>
      </c>
      <c r="L36" s="84" t="str">
        <f>IF('Financing inputs'!L36="","",(IF('Financing inputs'!$B36="USD",'Financing inputs'!L36,0)+IF('Financing inputs'!$B36="Local Currency",'Financing inputs'!L36/Loc_USD,0)+IF('Financing inputs'!$B36="Euro",'Financing inputs'!L36/Euro_USD,0)))</f>
        <v/>
      </c>
      <c r="M36" s="84" t="str">
        <f>IF('Financing inputs'!M36="","",(IF('Financing inputs'!$B36="USD",'Financing inputs'!M36,0)+IF('Financing inputs'!$B36="Local Currency",'Financing inputs'!M36/Loc_USD,0)+IF('Financing inputs'!$B36="Euro",'Financing inputs'!M36/Euro_USD,0)))</f>
        <v/>
      </c>
      <c r="N36" s="84" t="str">
        <f>IF('Financing inputs'!N36="","",(IF('Financing inputs'!$B36="USD",'Financing inputs'!N36,0)+IF('Financing inputs'!$B36="Local Currency",'Financing inputs'!N36/Loc_USD,0)+IF('Financing inputs'!$B36="Euro",'Financing inputs'!N36/Euro_USD,0)))</f>
        <v/>
      </c>
      <c r="O36" s="84">
        <f t="shared" si="17"/>
        <v>0</v>
      </c>
      <c r="P36" s="120" t="str">
        <f t="shared" si="16"/>
        <v>Demand Generation</v>
      </c>
      <c r="R36" s="69" t="e">
        <f t="shared" si="18"/>
        <v>#DIV/0!</v>
      </c>
    </row>
    <row r="37" spans="1:19" x14ac:dyDescent="0.25">
      <c r="A37" s="64" t="str">
        <f>'Financing inputs'!A37</f>
        <v>MSI funding allocated</v>
      </c>
      <c r="B37" s="63"/>
      <c r="C37" s="84" t="str">
        <f>IF('Financing inputs'!C37="","",(IF('Financing inputs'!$B37="USD",'Financing inputs'!C37,0)+IF('Financing inputs'!$B37="Local Currency",'Financing inputs'!C37/Loc_USD,0)+IF('Financing inputs'!$B37="Euro",'Financing inputs'!C37/Euro_USD,0)))</f>
        <v/>
      </c>
      <c r="D37" s="84" t="str">
        <f>IF('Financing inputs'!D37="","",(IF('Financing inputs'!$B37="USD",'Financing inputs'!D37,0)+IF('Financing inputs'!$B37="Local Currency",'Financing inputs'!D37/Loc_USD,0)+IF('Financing inputs'!$B37="Euro",'Financing inputs'!D37/Euro_USD,0)))</f>
        <v/>
      </c>
      <c r="E37" s="84" t="str">
        <f>IF('Financing inputs'!E37="","",(IF('Financing inputs'!$B37="USD",'Financing inputs'!E37,0)+IF('Financing inputs'!$B37="Local Currency",'Financing inputs'!E37/Loc_USD,0)+IF('Financing inputs'!$B37="Euro",'Financing inputs'!E37/Euro_USD,0)))</f>
        <v/>
      </c>
      <c r="F37" s="84" t="str">
        <f>IF('Financing inputs'!F37="","",(IF('Financing inputs'!$B37="USD",'Financing inputs'!F37,0)+IF('Financing inputs'!$B37="Local Currency",'Financing inputs'!F37/Loc_USD,0)+IF('Financing inputs'!$B37="Euro",'Financing inputs'!F37/Euro_USD,0)))</f>
        <v/>
      </c>
      <c r="G37" s="84" t="str">
        <f>IF('Financing inputs'!G37="","",(IF('Financing inputs'!$B37="USD",'Financing inputs'!G37,0)+IF('Financing inputs'!$B37="Local Currency",'Financing inputs'!G37/Loc_USD,0)+IF('Financing inputs'!$B37="Euro",'Financing inputs'!G37/Euro_USD,0)))</f>
        <v/>
      </c>
      <c r="H37" s="84" t="str">
        <f>IF('Financing inputs'!H37="","",(IF('Financing inputs'!$B37="USD",'Financing inputs'!H37,0)+IF('Financing inputs'!$B37="Local Currency",'Financing inputs'!H37/Loc_USD,0)+IF('Financing inputs'!$B37="Euro",'Financing inputs'!H37/Euro_USD,0)))</f>
        <v/>
      </c>
      <c r="I37" s="84" t="str">
        <f>IF('Financing inputs'!I37="","",(IF('Financing inputs'!$B37="USD",'Financing inputs'!I37,0)+IF('Financing inputs'!$B37="Local Currency",'Financing inputs'!I37/Loc_USD,0)+IF('Financing inputs'!$B37="Euro",'Financing inputs'!I37/Euro_USD,0)))</f>
        <v/>
      </c>
      <c r="J37" s="84" t="str">
        <f>IF('Financing inputs'!J37="","",(IF('Financing inputs'!$B37="USD",'Financing inputs'!J37,0)+IF('Financing inputs'!$B37="Local Currency",'Financing inputs'!J37/Loc_USD,0)+IF('Financing inputs'!$B37="Euro",'Financing inputs'!J37/Euro_USD,0)))</f>
        <v/>
      </c>
      <c r="K37" s="84" t="str">
        <f>IF('Financing inputs'!K37="","",(IF('Financing inputs'!$B37="USD",'Financing inputs'!K37,0)+IF('Financing inputs'!$B37="Local Currency",'Financing inputs'!K37/Loc_USD,0)+IF('Financing inputs'!$B37="Euro",'Financing inputs'!K37/Euro_USD,0)))</f>
        <v/>
      </c>
      <c r="L37" s="84" t="str">
        <f>IF('Financing inputs'!L37="","",(IF('Financing inputs'!$B37="USD",'Financing inputs'!L37,0)+IF('Financing inputs'!$B37="Local Currency",'Financing inputs'!L37/Loc_USD,0)+IF('Financing inputs'!$B37="Euro",'Financing inputs'!L37/Euro_USD,0)))</f>
        <v/>
      </c>
      <c r="M37" s="84" t="str">
        <f>IF('Financing inputs'!M37="","",(IF('Financing inputs'!$B37="USD",'Financing inputs'!M37,0)+IF('Financing inputs'!$B37="Local Currency",'Financing inputs'!M37/Loc_USD,0)+IF('Financing inputs'!$B37="Euro",'Financing inputs'!M37/Euro_USD,0)))</f>
        <v/>
      </c>
      <c r="N37" s="84" t="str">
        <f>IF('Financing inputs'!N37="","",(IF('Financing inputs'!$B37="USD",'Financing inputs'!N37,0)+IF('Financing inputs'!$B37="Local Currency",'Financing inputs'!N37/Loc_USD,0)+IF('Financing inputs'!$B37="Euro",'Financing inputs'!N37/Euro_USD,0)))</f>
        <v/>
      </c>
      <c r="O37" s="84">
        <f t="shared" si="17"/>
        <v>0</v>
      </c>
      <c r="P37" s="120" t="str">
        <f t="shared" si="16"/>
        <v>Demand Generation</v>
      </c>
      <c r="R37" s="69" t="e">
        <f t="shared" si="18"/>
        <v>#DIV/0!</v>
      </c>
    </row>
    <row r="38" spans="1:19" x14ac:dyDescent="0.25">
      <c r="A38" s="64" t="str">
        <f>'Financing inputs'!A38</f>
        <v>Gates funding allocated</v>
      </c>
      <c r="B38" s="63"/>
      <c r="C38" s="84" t="str">
        <f>IF('Financing inputs'!C38="","",(IF('Financing inputs'!$B38="USD",'Financing inputs'!C38,0)+IF('Financing inputs'!$B38="Local Currency",'Financing inputs'!C38/Loc_USD,0)+IF('Financing inputs'!$B38="Euro",'Financing inputs'!C38/Euro_USD,0)))</f>
        <v/>
      </c>
      <c r="D38" s="84" t="str">
        <f>IF('Financing inputs'!D38="","",(IF('Financing inputs'!$B38="USD",'Financing inputs'!D38,0)+IF('Financing inputs'!$B38="Local Currency",'Financing inputs'!D38/Loc_USD,0)+IF('Financing inputs'!$B38="Euro",'Financing inputs'!D38/Euro_USD,0)))</f>
        <v/>
      </c>
      <c r="E38" s="84" t="str">
        <f>IF('Financing inputs'!E38="","",(IF('Financing inputs'!$B38="USD",'Financing inputs'!E38,0)+IF('Financing inputs'!$B38="Local Currency",'Financing inputs'!E38/Loc_USD,0)+IF('Financing inputs'!$B38="Euro",'Financing inputs'!E38/Euro_USD,0)))</f>
        <v/>
      </c>
      <c r="F38" s="84" t="str">
        <f>IF('Financing inputs'!F38="","",(IF('Financing inputs'!$B38="USD",'Financing inputs'!F38,0)+IF('Financing inputs'!$B38="Local Currency",'Financing inputs'!F38/Loc_USD,0)+IF('Financing inputs'!$B38="Euro",'Financing inputs'!F38/Euro_USD,0)))</f>
        <v/>
      </c>
      <c r="G38" s="84" t="str">
        <f>IF('Financing inputs'!G38="","",(IF('Financing inputs'!$B38="USD",'Financing inputs'!G38,0)+IF('Financing inputs'!$B38="Local Currency",'Financing inputs'!G38/Loc_USD,0)+IF('Financing inputs'!$B38="Euro",'Financing inputs'!G38/Euro_USD,0)))</f>
        <v/>
      </c>
      <c r="H38" s="84" t="str">
        <f>IF('Financing inputs'!H38="","",(IF('Financing inputs'!$B38="USD",'Financing inputs'!H38,0)+IF('Financing inputs'!$B38="Local Currency",'Financing inputs'!H38/Loc_USD,0)+IF('Financing inputs'!$B38="Euro",'Financing inputs'!H38/Euro_USD,0)))</f>
        <v/>
      </c>
      <c r="I38" s="84" t="str">
        <f>IF('Financing inputs'!I38="","",(IF('Financing inputs'!$B38="USD",'Financing inputs'!I38,0)+IF('Financing inputs'!$B38="Local Currency",'Financing inputs'!I38/Loc_USD,0)+IF('Financing inputs'!$B38="Euro",'Financing inputs'!I38/Euro_USD,0)))</f>
        <v/>
      </c>
      <c r="J38" s="84" t="str">
        <f>IF('Financing inputs'!J38="","",(IF('Financing inputs'!$B38="USD",'Financing inputs'!J38,0)+IF('Financing inputs'!$B38="Local Currency",'Financing inputs'!J38/Loc_USD,0)+IF('Financing inputs'!$B38="Euro",'Financing inputs'!J38/Euro_USD,0)))</f>
        <v/>
      </c>
      <c r="K38" s="84" t="str">
        <f>IF('Financing inputs'!K38="","",(IF('Financing inputs'!$B38="USD",'Financing inputs'!K38,0)+IF('Financing inputs'!$B38="Local Currency",'Financing inputs'!K38/Loc_USD,0)+IF('Financing inputs'!$B38="Euro",'Financing inputs'!K38/Euro_USD,0)))</f>
        <v/>
      </c>
      <c r="L38" s="84" t="str">
        <f>IF('Financing inputs'!L38="","",(IF('Financing inputs'!$B38="USD",'Financing inputs'!L38,0)+IF('Financing inputs'!$B38="Local Currency",'Financing inputs'!L38/Loc_USD,0)+IF('Financing inputs'!$B38="Euro",'Financing inputs'!L38/Euro_USD,0)))</f>
        <v/>
      </c>
      <c r="M38" s="84" t="str">
        <f>IF('Financing inputs'!M38="","",(IF('Financing inputs'!$B38="USD",'Financing inputs'!M38,0)+IF('Financing inputs'!$B38="Local Currency",'Financing inputs'!M38/Loc_USD,0)+IF('Financing inputs'!$B38="Euro",'Financing inputs'!M38/Euro_USD,0)))</f>
        <v/>
      </c>
      <c r="N38" s="84" t="str">
        <f>IF('Financing inputs'!N38="","",(IF('Financing inputs'!$B38="USD",'Financing inputs'!N38,0)+IF('Financing inputs'!$B38="Local Currency",'Financing inputs'!N38/Loc_USD,0)+IF('Financing inputs'!$B38="Euro",'Financing inputs'!N38/Euro_USD,0)))</f>
        <v/>
      </c>
      <c r="O38" s="84">
        <f t="shared" si="17"/>
        <v>0</v>
      </c>
      <c r="P38" s="120" t="str">
        <f t="shared" si="16"/>
        <v>Demand Generation</v>
      </c>
      <c r="R38" s="69" t="e">
        <f t="shared" si="18"/>
        <v>#DIV/0!</v>
      </c>
    </row>
    <row r="39" spans="1:19" x14ac:dyDescent="0.25">
      <c r="A39" s="64" t="str">
        <f>'Financing inputs'!A39</f>
        <v>Packard funding allocated</v>
      </c>
      <c r="B39" s="63"/>
      <c r="C39" s="84" t="str">
        <f>IF('Financing inputs'!C39="","",(IF('Financing inputs'!$B39="USD",'Financing inputs'!C39,0)+IF('Financing inputs'!$B39="Local Currency",'Financing inputs'!C39/Loc_USD,0)+IF('Financing inputs'!$B39="Euro",'Financing inputs'!C39/Euro_USD,0)))</f>
        <v/>
      </c>
      <c r="D39" s="84" t="str">
        <f>IF('Financing inputs'!D39="","",(IF('Financing inputs'!$B39="USD",'Financing inputs'!D39,0)+IF('Financing inputs'!$B39="Local Currency",'Financing inputs'!D39/Loc_USD,0)+IF('Financing inputs'!$B39="Euro",'Financing inputs'!D39/Euro_USD,0)))</f>
        <v/>
      </c>
      <c r="E39" s="84" t="str">
        <f>IF('Financing inputs'!E39="","",(IF('Financing inputs'!$B39="USD",'Financing inputs'!E39,0)+IF('Financing inputs'!$B39="Local Currency",'Financing inputs'!E39/Loc_USD,0)+IF('Financing inputs'!$B39="Euro",'Financing inputs'!E39/Euro_USD,0)))</f>
        <v/>
      </c>
      <c r="F39" s="84" t="str">
        <f>IF('Financing inputs'!F39="","",(IF('Financing inputs'!$B39="USD",'Financing inputs'!F39,0)+IF('Financing inputs'!$B39="Local Currency",'Financing inputs'!F39/Loc_USD,0)+IF('Financing inputs'!$B39="Euro",'Financing inputs'!F39/Euro_USD,0)))</f>
        <v/>
      </c>
      <c r="G39" s="84" t="str">
        <f>IF('Financing inputs'!G39="","",(IF('Financing inputs'!$B39="USD",'Financing inputs'!G39,0)+IF('Financing inputs'!$B39="Local Currency",'Financing inputs'!G39/Loc_USD,0)+IF('Financing inputs'!$B39="Euro",'Financing inputs'!G39/Euro_USD,0)))</f>
        <v/>
      </c>
      <c r="H39" s="84" t="str">
        <f>IF('Financing inputs'!H39="","",(IF('Financing inputs'!$B39="USD",'Financing inputs'!H39,0)+IF('Financing inputs'!$B39="Local Currency",'Financing inputs'!H39/Loc_USD,0)+IF('Financing inputs'!$B39="Euro",'Financing inputs'!H39/Euro_USD,0)))</f>
        <v/>
      </c>
      <c r="I39" s="84" t="str">
        <f>IF('Financing inputs'!I39="","",(IF('Financing inputs'!$B39="USD",'Financing inputs'!I39,0)+IF('Financing inputs'!$B39="Local Currency",'Financing inputs'!I39/Loc_USD,0)+IF('Financing inputs'!$B39="Euro",'Financing inputs'!I39/Euro_USD,0)))</f>
        <v/>
      </c>
      <c r="J39" s="84" t="str">
        <f>IF('Financing inputs'!J39="","",(IF('Financing inputs'!$B39="USD",'Financing inputs'!J39,0)+IF('Financing inputs'!$B39="Local Currency",'Financing inputs'!J39/Loc_USD,0)+IF('Financing inputs'!$B39="Euro",'Financing inputs'!J39/Euro_USD,0)))</f>
        <v/>
      </c>
      <c r="K39" s="84" t="str">
        <f>IF('Financing inputs'!K39="","",(IF('Financing inputs'!$B39="USD",'Financing inputs'!K39,0)+IF('Financing inputs'!$B39="Local Currency",'Financing inputs'!K39/Loc_USD,0)+IF('Financing inputs'!$B39="Euro",'Financing inputs'!K39/Euro_USD,0)))</f>
        <v/>
      </c>
      <c r="L39" s="84" t="str">
        <f>IF('Financing inputs'!L39="","",(IF('Financing inputs'!$B39="USD",'Financing inputs'!L39,0)+IF('Financing inputs'!$B39="Local Currency",'Financing inputs'!L39/Loc_USD,0)+IF('Financing inputs'!$B39="Euro",'Financing inputs'!L39/Euro_USD,0)))</f>
        <v/>
      </c>
      <c r="M39" s="84" t="str">
        <f>IF('Financing inputs'!M39="","",(IF('Financing inputs'!$B39="USD",'Financing inputs'!M39,0)+IF('Financing inputs'!$B39="Local Currency",'Financing inputs'!M39/Loc_USD,0)+IF('Financing inputs'!$B39="Euro",'Financing inputs'!M39/Euro_USD,0)))</f>
        <v/>
      </c>
      <c r="N39" s="84" t="str">
        <f>IF('Financing inputs'!N39="","",(IF('Financing inputs'!$B39="USD",'Financing inputs'!N39,0)+IF('Financing inputs'!$B39="Local Currency",'Financing inputs'!N39/Loc_USD,0)+IF('Financing inputs'!$B39="Euro",'Financing inputs'!N39/Euro_USD,0)))</f>
        <v/>
      </c>
      <c r="O39" s="84">
        <f t="shared" si="17"/>
        <v>0</v>
      </c>
      <c r="P39" s="120" t="str">
        <f t="shared" si="16"/>
        <v>Demand Generation</v>
      </c>
      <c r="R39" s="69" t="e">
        <f t="shared" si="18"/>
        <v>#DIV/0!</v>
      </c>
    </row>
    <row r="40" spans="1:19" x14ac:dyDescent="0.25">
      <c r="A40" s="64" t="str">
        <f>'Financing inputs'!A40</f>
        <v>PAA</v>
      </c>
      <c r="B40" s="63"/>
      <c r="C40" s="84" t="str">
        <f>IF('Financing inputs'!C40="","",(IF('Financing inputs'!$B40="USD",'Financing inputs'!C40,0)+IF('Financing inputs'!$B40="Local Currency",'Financing inputs'!C40/Loc_USD,0)+IF('Financing inputs'!$B40="Euro",'Financing inputs'!C40/Euro_USD,0)))</f>
        <v/>
      </c>
      <c r="D40" s="84" t="str">
        <f>IF('Financing inputs'!D40="","",(IF('Financing inputs'!$B40="USD",'Financing inputs'!D40,0)+IF('Financing inputs'!$B40="Local Currency",'Financing inputs'!D40/Loc_USD,0)+IF('Financing inputs'!$B40="Euro",'Financing inputs'!D40/Euro_USD,0)))</f>
        <v/>
      </c>
      <c r="E40" s="84" t="str">
        <f>IF('Financing inputs'!E40="","",(IF('Financing inputs'!$B40="USD",'Financing inputs'!E40,0)+IF('Financing inputs'!$B40="Local Currency",'Financing inputs'!E40/Loc_USD,0)+IF('Financing inputs'!$B40="Euro",'Financing inputs'!E40/Euro_USD,0)))</f>
        <v/>
      </c>
      <c r="F40" s="84" t="str">
        <f>IF('Financing inputs'!F40="","",(IF('Financing inputs'!$B40="USD",'Financing inputs'!F40,0)+IF('Financing inputs'!$B40="Local Currency",'Financing inputs'!F40/Loc_USD,0)+IF('Financing inputs'!$B40="Euro",'Financing inputs'!F40/Euro_USD,0)))</f>
        <v/>
      </c>
      <c r="G40" s="84" t="str">
        <f>IF('Financing inputs'!G40="","",(IF('Financing inputs'!$B40="USD",'Financing inputs'!G40,0)+IF('Financing inputs'!$B40="Local Currency",'Financing inputs'!G40/Loc_USD,0)+IF('Financing inputs'!$B40="Euro",'Financing inputs'!G40/Euro_USD,0)))</f>
        <v/>
      </c>
      <c r="H40" s="84" t="str">
        <f>IF('Financing inputs'!H40="","",(IF('Financing inputs'!$B40="USD",'Financing inputs'!H40,0)+IF('Financing inputs'!$B40="Local Currency",'Financing inputs'!H40/Loc_USD,0)+IF('Financing inputs'!$B40="Euro",'Financing inputs'!H40/Euro_USD,0)))</f>
        <v/>
      </c>
      <c r="I40" s="84" t="str">
        <f>IF('Financing inputs'!I40="","",(IF('Financing inputs'!$B40="USD",'Financing inputs'!I40,0)+IF('Financing inputs'!$B40="Local Currency",'Financing inputs'!I40/Loc_USD,0)+IF('Financing inputs'!$B40="Euro",'Financing inputs'!I40/Euro_USD,0)))</f>
        <v/>
      </c>
      <c r="J40" s="84" t="str">
        <f>IF('Financing inputs'!J40="","",(IF('Financing inputs'!$B40="USD",'Financing inputs'!J40,0)+IF('Financing inputs'!$B40="Local Currency",'Financing inputs'!J40/Loc_USD,0)+IF('Financing inputs'!$B40="Euro",'Financing inputs'!J40/Euro_USD,0)))</f>
        <v/>
      </c>
      <c r="K40" s="84" t="str">
        <f>IF('Financing inputs'!K40="","",(IF('Financing inputs'!$B40="USD",'Financing inputs'!K40,0)+IF('Financing inputs'!$B40="Local Currency",'Financing inputs'!K40/Loc_USD,0)+IF('Financing inputs'!$B40="Euro",'Financing inputs'!K40/Euro_USD,0)))</f>
        <v/>
      </c>
      <c r="L40" s="84" t="str">
        <f>IF('Financing inputs'!L40="","",(IF('Financing inputs'!$B40="USD",'Financing inputs'!L40,0)+IF('Financing inputs'!$B40="Local Currency",'Financing inputs'!L40/Loc_USD,0)+IF('Financing inputs'!$B40="Euro",'Financing inputs'!L40/Euro_USD,0)))</f>
        <v/>
      </c>
      <c r="M40" s="84" t="str">
        <f>IF('Financing inputs'!M40="","",(IF('Financing inputs'!$B40="USD",'Financing inputs'!M40,0)+IF('Financing inputs'!$B40="Local Currency",'Financing inputs'!M40/Loc_USD,0)+IF('Financing inputs'!$B40="Euro",'Financing inputs'!M40/Euro_USD,0)))</f>
        <v/>
      </c>
      <c r="N40" s="84" t="str">
        <f>IF('Financing inputs'!N40="","",(IF('Financing inputs'!$B40="USD",'Financing inputs'!N40,0)+IF('Financing inputs'!$B40="Local Currency",'Financing inputs'!N40/Loc_USD,0)+IF('Financing inputs'!$B40="Euro",'Financing inputs'!N40/Euro_USD,0)))</f>
        <v/>
      </c>
      <c r="O40" s="84">
        <f t="shared" si="17"/>
        <v>0</v>
      </c>
      <c r="P40" s="120" t="str">
        <f t="shared" si="16"/>
        <v>Demand Generation</v>
      </c>
      <c r="R40" s="69" t="e">
        <f t="shared" si="18"/>
        <v>#DIV/0!</v>
      </c>
    </row>
    <row r="41" spans="1:19" x14ac:dyDescent="0.25">
      <c r="A41" s="64" t="str">
        <f>'Financing inputs'!A41</f>
        <v>Other</v>
      </c>
      <c r="B41" s="63"/>
      <c r="C41" s="84" t="str">
        <f>IF('Financing inputs'!C41="","",(IF('Financing inputs'!$B41="USD",'Financing inputs'!C41,0)+IF('Financing inputs'!$B41="Local Currency",'Financing inputs'!C41/Loc_USD,0)+IF('Financing inputs'!$B41="Euro",'Financing inputs'!C41/Euro_USD,0)))</f>
        <v/>
      </c>
      <c r="D41" s="84" t="str">
        <f>IF('Financing inputs'!D41="","",(IF('Financing inputs'!$B41="USD",'Financing inputs'!D41,0)+IF('Financing inputs'!$B41="Local Currency",'Financing inputs'!D41/Loc_USD,0)+IF('Financing inputs'!$B41="Euro",'Financing inputs'!D41/Euro_USD,0)))</f>
        <v/>
      </c>
      <c r="E41" s="84" t="str">
        <f>IF('Financing inputs'!E41="","",(IF('Financing inputs'!$B41="USD",'Financing inputs'!E41,0)+IF('Financing inputs'!$B41="Local Currency",'Financing inputs'!E41/Loc_USD,0)+IF('Financing inputs'!$B41="Euro",'Financing inputs'!E41/Euro_USD,0)))</f>
        <v/>
      </c>
      <c r="F41" s="84" t="str">
        <f>IF('Financing inputs'!F41="","",(IF('Financing inputs'!$B41="USD",'Financing inputs'!F41,0)+IF('Financing inputs'!$B41="Local Currency",'Financing inputs'!F41/Loc_USD,0)+IF('Financing inputs'!$B41="Euro",'Financing inputs'!F41/Euro_USD,0)))</f>
        <v/>
      </c>
      <c r="G41" s="84" t="str">
        <f>IF('Financing inputs'!G41="","",(IF('Financing inputs'!$B41="USD",'Financing inputs'!G41,0)+IF('Financing inputs'!$B41="Local Currency",'Financing inputs'!G41/Loc_USD,0)+IF('Financing inputs'!$B41="Euro",'Financing inputs'!G41/Euro_USD,0)))</f>
        <v/>
      </c>
      <c r="H41" s="84" t="str">
        <f>IF('Financing inputs'!H41="","",(IF('Financing inputs'!$B41="USD",'Financing inputs'!H41,0)+IF('Financing inputs'!$B41="Local Currency",'Financing inputs'!H41/Loc_USD,0)+IF('Financing inputs'!$B41="Euro",'Financing inputs'!H41/Euro_USD,0)))</f>
        <v/>
      </c>
      <c r="I41" s="84" t="str">
        <f>IF('Financing inputs'!I41="","",(IF('Financing inputs'!$B41="USD",'Financing inputs'!I41,0)+IF('Financing inputs'!$B41="Local Currency",'Financing inputs'!I41/Loc_USD,0)+IF('Financing inputs'!$B41="Euro",'Financing inputs'!I41/Euro_USD,0)))</f>
        <v/>
      </c>
      <c r="J41" s="84" t="str">
        <f>IF('Financing inputs'!J41="","",(IF('Financing inputs'!$B41="USD",'Financing inputs'!J41,0)+IF('Financing inputs'!$B41="Local Currency",'Financing inputs'!J41/Loc_USD,0)+IF('Financing inputs'!$B41="Euro",'Financing inputs'!J41/Euro_USD,0)))</f>
        <v/>
      </c>
      <c r="K41" s="84" t="str">
        <f>IF('Financing inputs'!K41="","",(IF('Financing inputs'!$B41="USD",'Financing inputs'!K41,0)+IF('Financing inputs'!$B41="Local Currency",'Financing inputs'!K41/Loc_USD,0)+IF('Financing inputs'!$B41="Euro",'Financing inputs'!K41/Euro_USD,0)))</f>
        <v/>
      </c>
      <c r="L41" s="84" t="str">
        <f>IF('Financing inputs'!L41="","",(IF('Financing inputs'!$B41="USD",'Financing inputs'!L41,0)+IF('Financing inputs'!$B41="Local Currency",'Financing inputs'!L41/Loc_USD,0)+IF('Financing inputs'!$B41="Euro",'Financing inputs'!L41/Euro_USD,0)))</f>
        <v/>
      </c>
      <c r="M41" s="84" t="str">
        <f>IF('Financing inputs'!M41="","",(IF('Financing inputs'!$B41="USD",'Financing inputs'!M41,0)+IF('Financing inputs'!$B41="Local Currency",'Financing inputs'!M41/Loc_USD,0)+IF('Financing inputs'!$B41="Euro",'Financing inputs'!M41/Euro_USD,0)))</f>
        <v/>
      </c>
      <c r="N41" s="84" t="str">
        <f>IF('Financing inputs'!N41="","",(IF('Financing inputs'!$B41="USD",'Financing inputs'!N41,0)+IF('Financing inputs'!$B41="Local Currency",'Financing inputs'!N41/Loc_USD,0)+IF('Financing inputs'!$B41="Euro",'Financing inputs'!N41/Euro_USD,0)))</f>
        <v/>
      </c>
      <c r="O41" s="84">
        <f t="shared" si="17"/>
        <v>0</v>
      </c>
      <c r="P41" s="120" t="str">
        <f t="shared" si="16"/>
        <v>Demand Generation</v>
      </c>
      <c r="R41" s="69" t="e">
        <f t="shared" si="18"/>
        <v>#DIV/0!</v>
      </c>
    </row>
    <row r="42" spans="1:19" x14ac:dyDescent="0.25">
      <c r="A42" s="64" t="str">
        <f>'Financing inputs'!A42</f>
        <v>Other</v>
      </c>
      <c r="B42" s="63"/>
      <c r="C42" s="84" t="str">
        <f>IF('Financing inputs'!C42="","",(IF('Financing inputs'!$B42="USD",'Financing inputs'!C42,0)+IF('Financing inputs'!$B42="Local Currency",'Financing inputs'!C42/Loc_USD,0)+IF('Financing inputs'!$B42="Euro",'Financing inputs'!C42/Euro_USD,0)))</f>
        <v/>
      </c>
      <c r="D42" s="84" t="str">
        <f>IF('Financing inputs'!D42="","",(IF('Financing inputs'!$B42="USD",'Financing inputs'!D42,0)+IF('Financing inputs'!$B42="Local Currency",'Financing inputs'!D42/Loc_USD,0)+IF('Financing inputs'!$B42="Euro",'Financing inputs'!D42/Euro_USD,0)))</f>
        <v/>
      </c>
      <c r="E42" s="84" t="str">
        <f>IF('Financing inputs'!E42="","",(IF('Financing inputs'!$B42="USD",'Financing inputs'!E42,0)+IF('Financing inputs'!$B42="Local Currency",'Financing inputs'!E42/Loc_USD,0)+IF('Financing inputs'!$B42="Euro",'Financing inputs'!E42/Euro_USD,0)))</f>
        <v/>
      </c>
      <c r="F42" s="84" t="str">
        <f>IF('Financing inputs'!F42="","",(IF('Financing inputs'!$B42="USD",'Financing inputs'!F42,0)+IF('Financing inputs'!$B42="Local Currency",'Financing inputs'!F42/Loc_USD,0)+IF('Financing inputs'!$B42="Euro",'Financing inputs'!F42/Euro_USD,0)))</f>
        <v/>
      </c>
      <c r="G42" s="84" t="str">
        <f>IF('Financing inputs'!G42="","",(IF('Financing inputs'!$B42="USD",'Financing inputs'!G42,0)+IF('Financing inputs'!$B42="Local Currency",'Financing inputs'!G42/Loc_USD,0)+IF('Financing inputs'!$B42="Euro",'Financing inputs'!G42/Euro_USD,0)))</f>
        <v/>
      </c>
      <c r="H42" s="84" t="str">
        <f>IF('Financing inputs'!H42="","",(IF('Financing inputs'!$B42="USD",'Financing inputs'!H42,0)+IF('Financing inputs'!$B42="Local Currency",'Financing inputs'!H42/Loc_USD,0)+IF('Financing inputs'!$B42="Euro",'Financing inputs'!H42/Euro_USD,0)))</f>
        <v/>
      </c>
      <c r="I42" s="84" t="str">
        <f>IF('Financing inputs'!I42="","",(IF('Financing inputs'!$B42="USD",'Financing inputs'!I42,0)+IF('Financing inputs'!$B42="Local Currency",'Financing inputs'!I42/Loc_USD,0)+IF('Financing inputs'!$B42="Euro",'Financing inputs'!I42/Euro_USD,0)))</f>
        <v/>
      </c>
      <c r="J42" s="84" t="str">
        <f>IF('Financing inputs'!J42="","",(IF('Financing inputs'!$B42="USD",'Financing inputs'!J42,0)+IF('Financing inputs'!$B42="Local Currency",'Financing inputs'!J42/Loc_USD,0)+IF('Financing inputs'!$B42="Euro",'Financing inputs'!J42/Euro_USD,0)))</f>
        <v/>
      </c>
      <c r="K42" s="84" t="str">
        <f>IF('Financing inputs'!K42="","",(IF('Financing inputs'!$B42="USD",'Financing inputs'!K42,0)+IF('Financing inputs'!$B42="Local Currency",'Financing inputs'!K42/Loc_USD,0)+IF('Financing inputs'!$B42="Euro",'Financing inputs'!K42/Euro_USD,0)))</f>
        <v/>
      </c>
      <c r="L42" s="84" t="str">
        <f>IF('Financing inputs'!L42="","",(IF('Financing inputs'!$B42="USD",'Financing inputs'!L42,0)+IF('Financing inputs'!$B42="Local Currency",'Financing inputs'!L42/Loc_USD,0)+IF('Financing inputs'!$B42="Euro",'Financing inputs'!L42/Euro_USD,0)))</f>
        <v/>
      </c>
      <c r="M42" s="84" t="str">
        <f>IF('Financing inputs'!M42="","",(IF('Financing inputs'!$B42="USD",'Financing inputs'!M42,0)+IF('Financing inputs'!$B42="Local Currency",'Financing inputs'!M42/Loc_USD,0)+IF('Financing inputs'!$B42="Euro",'Financing inputs'!M42/Euro_USD,0)))</f>
        <v/>
      </c>
      <c r="N42" s="84" t="str">
        <f>IF('Financing inputs'!N42="","",(IF('Financing inputs'!$B42="USD",'Financing inputs'!N42,0)+IF('Financing inputs'!$B42="Local Currency",'Financing inputs'!N42/Loc_USD,0)+IF('Financing inputs'!$B42="Euro",'Financing inputs'!N42/Euro_USD,0)))</f>
        <v/>
      </c>
      <c r="O42" s="84">
        <f t="shared" si="17"/>
        <v>0</v>
      </c>
      <c r="P42" s="120" t="str">
        <f t="shared" si="16"/>
        <v>Demand Generation</v>
      </c>
      <c r="R42" s="69" t="e">
        <f t="shared" si="18"/>
        <v>#DIV/0!</v>
      </c>
    </row>
    <row r="43" spans="1:19" x14ac:dyDescent="0.25">
      <c r="A43" s="64" t="str">
        <f>'Financing inputs'!A43</f>
        <v>Other</v>
      </c>
      <c r="B43" s="63"/>
      <c r="C43" s="84" t="str">
        <f>IF('Financing inputs'!C43="","",(IF('Financing inputs'!$B43="USD",'Financing inputs'!C43,0)+IF('Financing inputs'!$B43="Local Currency",'Financing inputs'!C43/Loc_USD,0)+IF('Financing inputs'!$B43="Euro",'Financing inputs'!C43/Euro_USD,0)))</f>
        <v/>
      </c>
      <c r="D43" s="84" t="str">
        <f>IF('Financing inputs'!D43="","",(IF('Financing inputs'!$B43="USD",'Financing inputs'!D43,0)+IF('Financing inputs'!$B43="Local Currency",'Financing inputs'!D43/Loc_USD,0)+IF('Financing inputs'!$B43="Euro",'Financing inputs'!D43/Euro_USD,0)))</f>
        <v/>
      </c>
      <c r="E43" s="84" t="str">
        <f>IF('Financing inputs'!E43="","",(IF('Financing inputs'!$B43="USD",'Financing inputs'!E43,0)+IF('Financing inputs'!$B43="Local Currency",'Financing inputs'!E43/Loc_USD,0)+IF('Financing inputs'!$B43="Euro",'Financing inputs'!E43/Euro_USD,0)))</f>
        <v/>
      </c>
      <c r="F43" s="84" t="str">
        <f>IF('Financing inputs'!F43="","",(IF('Financing inputs'!$B43="USD",'Financing inputs'!F43,0)+IF('Financing inputs'!$B43="Local Currency",'Financing inputs'!F43/Loc_USD,0)+IF('Financing inputs'!$B43="Euro",'Financing inputs'!F43/Euro_USD,0)))</f>
        <v/>
      </c>
      <c r="G43" s="84" t="str">
        <f>IF('Financing inputs'!G43="","",(IF('Financing inputs'!$B43="USD",'Financing inputs'!G43,0)+IF('Financing inputs'!$B43="Local Currency",'Financing inputs'!G43/Loc_USD,0)+IF('Financing inputs'!$B43="Euro",'Financing inputs'!G43/Euro_USD,0)))</f>
        <v/>
      </c>
      <c r="H43" s="84" t="str">
        <f>IF('Financing inputs'!H43="","",(IF('Financing inputs'!$B43="USD",'Financing inputs'!H43,0)+IF('Financing inputs'!$B43="Local Currency",'Financing inputs'!H43/Loc_USD,0)+IF('Financing inputs'!$B43="Euro",'Financing inputs'!H43/Euro_USD,0)))</f>
        <v/>
      </c>
      <c r="I43" s="84" t="str">
        <f>IF('Financing inputs'!I43="","",(IF('Financing inputs'!$B43="USD",'Financing inputs'!I43,0)+IF('Financing inputs'!$B43="Local Currency",'Financing inputs'!I43/Loc_USD,0)+IF('Financing inputs'!$B43="Euro",'Financing inputs'!I43/Euro_USD,0)))</f>
        <v/>
      </c>
      <c r="J43" s="84" t="str">
        <f>IF('Financing inputs'!J43="","",(IF('Financing inputs'!$B43="USD",'Financing inputs'!J43,0)+IF('Financing inputs'!$B43="Local Currency",'Financing inputs'!J43/Loc_USD,0)+IF('Financing inputs'!$B43="Euro",'Financing inputs'!J43/Euro_USD,0)))</f>
        <v/>
      </c>
      <c r="K43" s="84" t="str">
        <f>IF('Financing inputs'!K43="","",(IF('Financing inputs'!$B43="USD",'Financing inputs'!K43,0)+IF('Financing inputs'!$B43="Local Currency",'Financing inputs'!K43/Loc_USD,0)+IF('Financing inputs'!$B43="Euro",'Financing inputs'!K43/Euro_USD,0)))</f>
        <v/>
      </c>
      <c r="L43" s="84" t="str">
        <f>IF('Financing inputs'!L43="","",(IF('Financing inputs'!$B43="USD",'Financing inputs'!L43,0)+IF('Financing inputs'!$B43="Local Currency",'Financing inputs'!L43/Loc_USD,0)+IF('Financing inputs'!$B43="Euro",'Financing inputs'!L43/Euro_USD,0)))</f>
        <v/>
      </c>
      <c r="M43" s="84" t="str">
        <f>IF('Financing inputs'!M43="","",(IF('Financing inputs'!$B43="USD",'Financing inputs'!M43,0)+IF('Financing inputs'!$B43="Local Currency",'Financing inputs'!M43/Loc_USD,0)+IF('Financing inputs'!$B43="Euro",'Financing inputs'!M43/Euro_USD,0)))</f>
        <v/>
      </c>
      <c r="N43" s="84" t="str">
        <f>IF('Financing inputs'!N43="","",(IF('Financing inputs'!$B43="USD",'Financing inputs'!N43,0)+IF('Financing inputs'!$B43="Local Currency",'Financing inputs'!N43/Loc_USD,0)+IF('Financing inputs'!$B43="Euro",'Financing inputs'!N43/Euro_USD,0)))</f>
        <v/>
      </c>
      <c r="O43" s="84">
        <f t="shared" si="17"/>
        <v>0</v>
      </c>
      <c r="P43" s="120" t="str">
        <f t="shared" si="16"/>
        <v>Demand Generation</v>
      </c>
      <c r="R43" s="69" t="e">
        <f t="shared" si="18"/>
        <v>#DIV/0!</v>
      </c>
    </row>
    <row r="44" spans="1:19" x14ac:dyDescent="0.25">
      <c r="A44" s="64" t="str">
        <f>'Financing inputs'!A44</f>
        <v>Other</v>
      </c>
      <c r="B44" s="63"/>
      <c r="C44" s="84" t="str">
        <f>IF('Financing inputs'!C44="","",(IF('Financing inputs'!$B44="USD",'Financing inputs'!C44,0)+IF('Financing inputs'!$B44="Local Currency",'Financing inputs'!C44/Loc_USD,0)+IF('Financing inputs'!$B44="Euro",'Financing inputs'!C44/Euro_USD,0)))</f>
        <v/>
      </c>
      <c r="D44" s="84" t="str">
        <f>IF('Financing inputs'!D44="","",(IF('Financing inputs'!$B44="USD",'Financing inputs'!D44,0)+IF('Financing inputs'!$B44="Local Currency",'Financing inputs'!D44/Loc_USD,0)+IF('Financing inputs'!$B44="Euro",'Financing inputs'!D44/Euro_USD,0)))</f>
        <v/>
      </c>
      <c r="E44" s="84" t="str">
        <f>IF('Financing inputs'!E44="","",(IF('Financing inputs'!$B44="USD",'Financing inputs'!E44,0)+IF('Financing inputs'!$B44="Local Currency",'Financing inputs'!E44/Loc_USD,0)+IF('Financing inputs'!$B44="Euro",'Financing inputs'!E44/Euro_USD,0)))</f>
        <v/>
      </c>
      <c r="F44" s="84" t="str">
        <f>IF('Financing inputs'!F44="","",(IF('Financing inputs'!$B44="USD",'Financing inputs'!F44,0)+IF('Financing inputs'!$B44="Local Currency",'Financing inputs'!F44/Loc_USD,0)+IF('Financing inputs'!$B44="Euro",'Financing inputs'!F44/Euro_USD,0)))</f>
        <v/>
      </c>
      <c r="G44" s="84" t="str">
        <f>IF('Financing inputs'!G44="","",(IF('Financing inputs'!$B44="USD",'Financing inputs'!G44,0)+IF('Financing inputs'!$B44="Local Currency",'Financing inputs'!G44/Loc_USD,0)+IF('Financing inputs'!$B44="Euro",'Financing inputs'!G44/Euro_USD,0)))</f>
        <v/>
      </c>
      <c r="H44" s="84" t="str">
        <f>IF('Financing inputs'!H44="","",(IF('Financing inputs'!$B44="USD",'Financing inputs'!H44,0)+IF('Financing inputs'!$B44="Local Currency",'Financing inputs'!H44/Loc_USD,0)+IF('Financing inputs'!$B44="Euro",'Financing inputs'!H44/Euro_USD,0)))</f>
        <v/>
      </c>
      <c r="I44" s="84" t="str">
        <f>IF('Financing inputs'!I44="","",(IF('Financing inputs'!$B44="USD",'Financing inputs'!I44,0)+IF('Financing inputs'!$B44="Local Currency",'Financing inputs'!I44/Loc_USD,0)+IF('Financing inputs'!$B44="Euro",'Financing inputs'!I44/Euro_USD,0)))</f>
        <v/>
      </c>
      <c r="J44" s="84" t="str">
        <f>IF('Financing inputs'!J44="","",(IF('Financing inputs'!$B44="USD",'Financing inputs'!J44,0)+IF('Financing inputs'!$B44="Local Currency",'Financing inputs'!J44/Loc_USD,0)+IF('Financing inputs'!$B44="Euro",'Financing inputs'!J44/Euro_USD,0)))</f>
        <v/>
      </c>
      <c r="K44" s="84" t="str">
        <f>IF('Financing inputs'!K44="","",(IF('Financing inputs'!$B44="USD",'Financing inputs'!K44,0)+IF('Financing inputs'!$B44="Local Currency",'Financing inputs'!K44/Loc_USD,0)+IF('Financing inputs'!$B44="Euro",'Financing inputs'!K44/Euro_USD,0)))</f>
        <v/>
      </c>
      <c r="L44" s="84" t="str">
        <f>IF('Financing inputs'!L44="","",(IF('Financing inputs'!$B44="USD",'Financing inputs'!L44,0)+IF('Financing inputs'!$B44="Local Currency",'Financing inputs'!L44/Loc_USD,0)+IF('Financing inputs'!$B44="Euro",'Financing inputs'!L44/Euro_USD,0)))</f>
        <v/>
      </c>
      <c r="M44" s="84" t="str">
        <f>IF('Financing inputs'!M44="","",(IF('Financing inputs'!$B44="USD",'Financing inputs'!M44,0)+IF('Financing inputs'!$B44="Local Currency",'Financing inputs'!M44/Loc_USD,0)+IF('Financing inputs'!$B44="Euro",'Financing inputs'!M44/Euro_USD,0)))</f>
        <v/>
      </c>
      <c r="N44" s="84" t="str">
        <f>IF('Financing inputs'!N44="","",(IF('Financing inputs'!$B44="USD",'Financing inputs'!N44,0)+IF('Financing inputs'!$B44="Local Currency",'Financing inputs'!N44/Loc_USD,0)+IF('Financing inputs'!$B44="Euro",'Financing inputs'!N44/Euro_USD,0)))</f>
        <v/>
      </c>
      <c r="O44" s="84">
        <f t="shared" si="17"/>
        <v>0</v>
      </c>
      <c r="P44" s="120" t="str">
        <f t="shared" si="16"/>
        <v>Demand Generation</v>
      </c>
      <c r="R44" s="69" t="e">
        <f t="shared" si="18"/>
        <v>#DIV/0!</v>
      </c>
    </row>
    <row r="45" spans="1:19" x14ac:dyDescent="0.25">
      <c r="A45" s="64" t="str">
        <f>'Financing inputs'!A45</f>
        <v>Other</v>
      </c>
      <c r="B45" s="63"/>
      <c r="C45" s="84" t="str">
        <f>IF('Financing inputs'!C45="","",(IF('Financing inputs'!$B45="USD",'Financing inputs'!C45,0)+IF('Financing inputs'!$B45="Local Currency",'Financing inputs'!C45/Loc_USD,0)+IF('Financing inputs'!$B45="Euro",'Financing inputs'!C45/Euro_USD,0)))</f>
        <v/>
      </c>
      <c r="D45" s="84" t="str">
        <f>IF('Financing inputs'!D45="","",(IF('Financing inputs'!$B45="USD",'Financing inputs'!D45,0)+IF('Financing inputs'!$B45="Local Currency",'Financing inputs'!D45/Loc_USD,0)+IF('Financing inputs'!$B45="Euro",'Financing inputs'!D45/Euro_USD,0)))</f>
        <v/>
      </c>
      <c r="E45" s="84" t="str">
        <f>IF('Financing inputs'!E45="","",(IF('Financing inputs'!$B45="USD",'Financing inputs'!E45,0)+IF('Financing inputs'!$B45="Local Currency",'Financing inputs'!E45/Loc_USD,0)+IF('Financing inputs'!$B45="Euro",'Financing inputs'!E45/Euro_USD,0)))</f>
        <v/>
      </c>
      <c r="F45" s="84" t="str">
        <f>IF('Financing inputs'!F45="","",(IF('Financing inputs'!$B45="USD",'Financing inputs'!F45,0)+IF('Financing inputs'!$B45="Local Currency",'Financing inputs'!F45/Loc_USD,0)+IF('Financing inputs'!$B45="Euro",'Financing inputs'!F45/Euro_USD,0)))</f>
        <v/>
      </c>
      <c r="G45" s="84" t="str">
        <f>IF('Financing inputs'!G45="","",(IF('Financing inputs'!$B45="USD",'Financing inputs'!G45,0)+IF('Financing inputs'!$B45="Local Currency",'Financing inputs'!G45/Loc_USD,0)+IF('Financing inputs'!$B45="Euro",'Financing inputs'!G45/Euro_USD,0)))</f>
        <v/>
      </c>
      <c r="H45" s="84" t="str">
        <f>IF('Financing inputs'!H45="","",(IF('Financing inputs'!$B45="USD",'Financing inputs'!H45,0)+IF('Financing inputs'!$B45="Local Currency",'Financing inputs'!H45/Loc_USD,0)+IF('Financing inputs'!$B45="Euro",'Financing inputs'!H45/Euro_USD,0)))</f>
        <v/>
      </c>
      <c r="I45" s="84" t="str">
        <f>IF('Financing inputs'!I45="","",(IF('Financing inputs'!$B45="USD",'Financing inputs'!I45,0)+IF('Financing inputs'!$B45="Local Currency",'Financing inputs'!I45/Loc_USD,0)+IF('Financing inputs'!$B45="Euro",'Financing inputs'!I45/Euro_USD,0)))</f>
        <v/>
      </c>
      <c r="J45" s="84" t="str">
        <f>IF('Financing inputs'!J45="","",(IF('Financing inputs'!$B45="USD",'Financing inputs'!J45,0)+IF('Financing inputs'!$B45="Local Currency",'Financing inputs'!J45/Loc_USD,0)+IF('Financing inputs'!$B45="Euro",'Financing inputs'!J45/Euro_USD,0)))</f>
        <v/>
      </c>
      <c r="K45" s="84" t="str">
        <f>IF('Financing inputs'!K45="","",(IF('Financing inputs'!$B45="USD",'Financing inputs'!K45,0)+IF('Financing inputs'!$B45="Local Currency",'Financing inputs'!K45/Loc_USD,0)+IF('Financing inputs'!$B45="Euro",'Financing inputs'!K45/Euro_USD,0)))</f>
        <v/>
      </c>
      <c r="L45" s="84" t="str">
        <f>IF('Financing inputs'!L45="","",(IF('Financing inputs'!$B45="USD",'Financing inputs'!L45,0)+IF('Financing inputs'!$B45="Local Currency",'Financing inputs'!L45/Loc_USD,0)+IF('Financing inputs'!$B45="Euro",'Financing inputs'!L45/Euro_USD,0)))</f>
        <v/>
      </c>
      <c r="M45" s="84" t="str">
        <f>IF('Financing inputs'!M45="","",(IF('Financing inputs'!$B45="USD",'Financing inputs'!M45,0)+IF('Financing inputs'!$B45="Local Currency",'Financing inputs'!M45/Loc_USD,0)+IF('Financing inputs'!$B45="Euro",'Financing inputs'!M45/Euro_USD,0)))</f>
        <v/>
      </c>
      <c r="N45" s="84" t="str">
        <f>IF('Financing inputs'!N45="","",(IF('Financing inputs'!$B45="USD",'Financing inputs'!N45,0)+IF('Financing inputs'!$B45="Local Currency",'Financing inputs'!N45/Loc_USD,0)+IF('Financing inputs'!$B45="Euro",'Financing inputs'!N45/Euro_USD,0)))</f>
        <v/>
      </c>
      <c r="O45" s="84">
        <f t="shared" si="17"/>
        <v>0</v>
      </c>
      <c r="P45" s="120" t="str">
        <f t="shared" si="16"/>
        <v>Demand Generation</v>
      </c>
      <c r="R45" s="69" t="e">
        <f t="shared" si="18"/>
        <v>#DIV/0!</v>
      </c>
    </row>
    <row r="46" spans="1:19" x14ac:dyDescent="0.25">
      <c r="A46" s="64" t="str">
        <f>'Financing inputs'!A46</f>
        <v>Other</v>
      </c>
      <c r="B46" s="63"/>
      <c r="C46" s="84" t="str">
        <f>IF('Financing inputs'!C46="","",(IF('Financing inputs'!$B46="USD",'Financing inputs'!C46,0)+IF('Financing inputs'!$B46="Local Currency",'Financing inputs'!C46/Loc_USD,0)+IF('Financing inputs'!$B46="Euro",'Financing inputs'!C46/Euro_USD,0)))</f>
        <v/>
      </c>
      <c r="D46" s="84" t="str">
        <f>IF('Financing inputs'!D46="","",(IF('Financing inputs'!$B46="USD",'Financing inputs'!D46,0)+IF('Financing inputs'!$B46="Local Currency",'Financing inputs'!D46/Loc_USD,0)+IF('Financing inputs'!$B46="Euro",'Financing inputs'!D46/Euro_USD,0)))</f>
        <v/>
      </c>
      <c r="E46" s="84" t="str">
        <f>IF('Financing inputs'!E46="","",(IF('Financing inputs'!$B46="USD",'Financing inputs'!E46,0)+IF('Financing inputs'!$B46="Local Currency",'Financing inputs'!E46/Loc_USD,0)+IF('Financing inputs'!$B46="Euro",'Financing inputs'!E46/Euro_USD,0)))</f>
        <v/>
      </c>
      <c r="F46" s="84" t="str">
        <f>IF('Financing inputs'!F46="","",(IF('Financing inputs'!$B46="USD",'Financing inputs'!F46,0)+IF('Financing inputs'!$B46="Local Currency",'Financing inputs'!F46/Loc_USD,0)+IF('Financing inputs'!$B46="Euro",'Financing inputs'!F46/Euro_USD,0)))</f>
        <v/>
      </c>
      <c r="G46" s="84" t="str">
        <f>IF('Financing inputs'!G46="","",(IF('Financing inputs'!$B46="USD",'Financing inputs'!G46,0)+IF('Financing inputs'!$B46="Local Currency",'Financing inputs'!G46/Loc_USD,0)+IF('Financing inputs'!$B46="Euro",'Financing inputs'!G46/Euro_USD,0)))</f>
        <v/>
      </c>
      <c r="H46" s="84" t="str">
        <f>IF('Financing inputs'!H46="","",(IF('Financing inputs'!$B46="USD",'Financing inputs'!H46,0)+IF('Financing inputs'!$B46="Local Currency",'Financing inputs'!H46/Loc_USD,0)+IF('Financing inputs'!$B46="Euro",'Financing inputs'!H46/Euro_USD,0)))</f>
        <v/>
      </c>
      <c r="I46" s="84" t="str">
        <f>IF('Financing inputs'!I46="","",(IF('Financing inputs'!$B46="USD",'Financing inputs'!I46,0)+IF('Financing inputs'!$B46="Local Currency",'Financing inputs'!I46/Loc_USD,0)+IF('Financing inputs'!$B46="Euro",'Financing inputs'!I46/Euro_USD,0)))</f>
        <v/>
      </c>
      <c r="J46" s="84" t="str">
        <f>IF('Financing inputs'!J46="","",(IF('Financing inputs'!$B46="USD",'Financing inputs'!J46,0)+IF('Financing inputs'!$B46="Local Currency",'Financing inputs'!J46/Loc_USD,0)+IF('Financing inputs'!$B46="Euro",'Financing inputs'!J46/Euro_USD,0)))</f>
        <v/>
      </c>
      <c r="K46" s="84" t="str">
        <f>IF('Financing inputs'!K46="","",(IF('Financing inputs'!$B46="USD",'Financing inputs'!K46,0)+IF('Financing inputs'!$B46="Local Currency",'Financing inputs'!K46/Loc_USD,0)+IF('Financing inputs'!$B46="Euro",'Financing inputs'!K46/Euro_USD,0)))</f>
        <v/>
      </c>
      <c r="L46" s="84" t="str">
        <f>IF('Financing inputs'!L46="","",(IF('Financing inputs'!$B46="USD",'Financing inputs'!L46,0)+IF('Financing inputs'!$B46="Local Currency",'Financing inputs'!L46/Loc_USD,0)+IF('Financing inputs'!$B46="Euro",'Financing inputs'!L46/Euro_USD,0)))</f>
        <v/>
      </c>
      <c r="M46" s="84" t="str">
        <f>IF('Financing inputs'!M46="","",(IF('Financing inputs'!$B46="USD",'Financing inputs'!M46,0)+IF('Financing inputs'!$B46="Local Currency",'Financing inputs'!M46/Loc_USD,0)+IF('Financing inputs'!$B46="Euro",'Financing inputs'!M46/Euro_USD,0)))</f>
        <v/>
      </c>
      <c r="N46" s="84" t="str">
        <f>IF('Financing inputs'!N46="","",(IF('Financing inputs'!$B46="USD",'Financing inputs'!N46,0)+IF('Financing inputs'!$B46="Local Currency",'Financing inputs'!N46/Loc_USD,0)+IF('Financing inputs'!$B46="Euro",'Financing inputs'!N46/Euro_USD,0)))</f>
        <v/>
      </c>
      <c r="O46" s="84">
        <f t="shared" si="17"/>
        <v>0</v>
      </c>
      <c r="P46" s="120" t="str">
        <f t="shared" si="16"/>
        <v>Demand Generation</v>
      </c>
      <c r="R46" s="69" t="e">
        <f t="shared" si="18"/>
        <v>#DIV/0!</v>
      </c>
    </row>
    <row r="47" spans="1:19" x14ac:dyDescent="0.25">
      <c r="A47" s="64" t="str">
        <f>'Financing inputs'!A47</f>
        <v>Other</v>
      </c>
      <c r="B47" s="63"/>
      <c r="C47" s="84" t="str">
        <f>IF('Financing inputs'!C47="","",(IF('Financing inputs'!$B47="USD",'Financing inputs'!C47,0)+IF('Financing inputs'!$B47="Local Currency",'Financing inputs'!C47/Loc_USD,0)+IF('Financing inputs'!$B47="Euro",'Financing inputs'!C47/Euro_USD,0)))</f>
        <v/>
      </c>
      <c r="D47" s="84" t="str">
        <f>IF('Financing inputs'!D47="","",(IF('Financing inputs'!$B47="USD",'Financing inputs'!D47,0)+IF('Financing inputs'!$B47="Local Currency",'Financing inputs'!D47/Loc_USD,0)+IF('Financing inputs'!$B47="Euro",'Financing inputs'!D47/Euro_USD,0)))</f>
        <v/>
      </c>
      <c r="E47" s="84" t="str">
        <f>IF('Financing inputs'!E47="","",(IF('Financing inputs'!$B47="USD",'Financing inputs'!E47,0)+IF('Financing inputs'!$B47="Local Currency",'Financing inputs'!E47/Loc_USD,0)+IF('Financing inputs'!$B47="Euro",'Financing inputs'!E47/Euro_USD,0)))</f>
        <v/>
      </c>
      <c r="F47" s="84" t="str">
        <f>IF('Financing inputs'!F47="","",(IF('Financing inputs'!$B47="USD",'Financing inputs'!F47,0)+IF('Financing inputs'!$B47="Local Currency",'Financing inputs'!F47/Loc_USD,0)+IF('Financing inputs'!$B47="Euro",'Financing inputs'!F47/Euro_USD,0)))</f>
        <v/>
      </c>
      <c r="G47" s="84" t="str">
        <f>IF('Financing inputs'!G47="","",(IF('Financing inputs'!$B47="USD",'Financing inputs'!G47,0)+IF('Financing inputs'!$B47="Local Currency",'Financing inputs'!G47/Loc_USD,0)+IF('Financing inputs'!$B47="Euro",'Financing inputs'!G47/Euro_USD,0)))</f>
        <v/>
      </c>
      <c r="H47" s="84" t="str">
        <f>IF('Financing inputs'!H47="","",(IF('Financing inputs'!$B47="USD",'Financing inputs'!H47,0)+IF('Financing inputs'!$B47="Local Currency",'Financing inputs'!H47/Loc_USD,0)+IF('Financing inputs'!$B47="Euro",'Financing inputs'!H47/Euro_USD,0)))</f>
        <v/>
      </c>
      <c r="I47" s="84" t="str">
        <f>IF('Financing inputs'!I47="","",(IF('Financing inputs'!$B47="USD",'Financing inputs'!I47,0)+IF('Financing inputs'!$B47="Local Currency",'Financing inputs'!I47/Loc_USD,0)+IF('Financing inputs'!$B47="Euro",'Financing inputs'!I47/Euro_USD,0)))</f>
        <v/>
      </c>
      <c r="J47" s="84" t="str">
        <f>IF('Financing inputs'!J47="","",(IF('Financing inputs'!$B47="USD",'Financing inputs'!J47,0)+IF('Financing inputs'!$B47="Local Currency",'Financing inputs'!J47/Loc_USD,0)+IF('Financing inputs'!$B47="Euro",'Financing inputs'!J47/Euro_USD,0)))</f>
        <v/>
      </c>
      <c r="K47" s="84" t="str">
        <f>IF('Financing inputs'!K47="","",(IF('Financing inputs'!$B47="USD",'Financing inputs'!K47,0)+IF('Financing inputs'!$B47="Local Currency",'Financing inputs'!K47/Loc_USD,0)+IF('Financing inputs'!$B47="Euro",'Financing inputs'!K47/Euro_USD,0)))</f>
        <v/>
      </c>
      <c r="L47" s="84" t="str">
        <f>IF('Financing inputs'!L47="","",(IF('Financing inputs'!$B47="USD",'Financing inputs'!L47,0)+IF('Financing inputs'!$B47="Local Currency",'Financing inputs'!L47/Loc_USD,0)+IF('Financing inputs'!$B47="Euro",'Financing inputs'!L47/Euro_USD,0)))</f>
        <v/>
      </c>
      <c r="M47" s="84" t="str">
        <f>IF('Financing inputs'!M47="","",(IF('Financing inputs'!$B47="USD",'Financing inputs'!M47,0)+IF('Financing inputs'!$B47="Local Currency",'Financing inputs'!M47/Loc_USD,0)+IF('Financing inputs'!$B47="Euro",'Financing inputs'!M47/Euro_USD,0)))</f>
        <v/>
      </c>
      <c r="N47" s="84" t="str">
        <f>IF('Financing inputs'!N47="","",(IF('Financing inputs'!$B47="USD",'Financing inputs'!N47,0)+IF('Financing inputs'!$B47="Local Currency",'Financing inputs'!N47/Loc_USD,0)+IF('Financing inputs'!$B47="Euro",'Financing inputs'!N47/Euro_USD,0)))</f>
        <v/>
      </c>
      <c r="O47" s="84">
        <f t="shared" si="17"/>
        <v>0</v>
      </c>
      <c r="P47" s="120" t="str">
        <f t="shared" si="16"/>
        <v>Demand Generation</v>
      </c>
      <c r="R47" s="69" t="e">
        <f t="shared" si="18"/>
        <v>#DIV/0!</v>
      </c>
    </row>
    <row r="48" spans="1:19" x14ac:dyDescent="0.25">
      <c r="A48" s="65" t="s">
        <v>72</v>
      </c>
      <c r="B48" s="65"/>
      <c r="C48" s="85">
        <f>SUM(C29:C47)</f>
        <v>0</v>
      </c>
      <c r="D48" s="85">
        <f t="shared" ref="D48" si="19">SUM(D29:D47)</f>
        <v>0</v>
      </c>
      <c r="E48" s="85">
        <f t="shared" ref="E48" si="20">SUM(E29:E47)</f>
        <v>0</v>
      </c>
      <c r="F48" s="85">
        <f t="shared" ref="F48" si="21">SUM(F29:F47)</f>
        <v>0</v>
      </c>
      <c r="G48" s="85">
        <f t="shared" ref="G48" si="22">SUM(G29:G47)</f>
        <v>0</v>
      </c>
      <c r="H48" s="85">
        <f t="shared" ref="H48" si="23">SUM(H29:H47)</f>
        <v>0</v>
      </c>
      <c r="I48" s="85">
        <f t="shared" ref="I48" si="24">SUM(I29:I47)</f>
        <v>0</v>
      </c>
      <c r="J48" s="85">
        <f t="shared" ref="J48" si="25">SUM(J29:J47)</f>
        <v>0</v>
      </c>
      <c r="K48" s="85">
        <f t="shared" ref="K48" si="26">SUM(K29:K47)</f>
        <v>0</v>
      </c>
      <c r="L48" s="85">
        <f t="shared" ref="L48" si="27">SUM(L29:L47)</f>
        <v>0</v>
      </c>
      <c r="M48" s="85">
        <f t="shared" ref="M48" si="28">SUM(M29:M47)</f>
        <v>0</v>
      </c>
      <c r="N48" s="85">
        <f t="shared" ref="N48" si="29">SUM(N29:N47)</f>
        <v>0</v>
      </c>
      <c r="O48" s="85">
        <f t="shared" ref="O48" si="30">SUM(O29:O47)</f>
        <v>0</v>
      </c>
      <c r="P48" s="120" t="str">
        <f>$A$26</f>
        <v>Demand Generation</v>
      </c>
      <c r="R48" s="59"/>
      <c r="S48" s="61" t="e">
        <f>IF(ROUND(SUM(R28:R47),0)&lt;&gt;1,"Check","Okay")</f>
        <v>#DIV/0!</v>
      </c>
    </row>
    <row r="49" spans="1:18" x14ac:dyDescent="0.25">
      <c r="A49" s="124" t="str">
        <f>'Financing inputs'!A49</f>
        <v>Service Delivery</v>
      </c>
      <c r="B49" s="124"/>
      <c r="C49" s="124"/>
      <c r="D49" s="124"/>
      <c r="E49" s="124"/>
      <c r="F49" s="124"/>
      <c r="G49" s="124"/>
      <c r="H49" s="124"/>
      <c r="I49" s="124"/>
      <c r="J49" s="124"/>
      <c r="K49" s="124"/>
      <c r="L49" s="124"/>
      <c r="M49" s="124"/>
      <c r="N49" s="124"/>
      <c r="O49" s="124"/>
      <c r="P49" s="120"/>
      <c r="R49" s="73"/>
    </row>
    <row r="50" spans="1:18" x14ac:dyDescent="0.25">
      <c r="A50" s="39" t="str">
        <f>'Financing inputs'!A50</f>
        <v>CIP Costs</v>
      </c>
      <c r="B50" s="63"/>
      <c r="C50" s="84" t="str">
        <f>IF('Financing inputs'!C50="","",(IF('Financing inputs'!$B50="USD",'Financing inputs'!C50,0)+IF('Financing inputs'!$B50="Local Currency",'Financing inputs'!C50/Loc_USD,0)+IF('Financing inputs'!$B50="Euro",'Financing inputs'!C50/Euro_USD,0)))</f>
        <v/>
      </c>
      <c r="D50" s="84" t="str">
        <f>IF('Financing inputs'!D50="","",(IF('Financing inputs'!$B50="USD",'Financing inputs'!D50,0)+IF('Financing inputs'!$B50="Local Currency",'Financing inputs'!D50/Loc_USD,0)+IF('Financing inputs'!$B50="Euro",'Financing inputs'!D50/Euro_USD,0)))</f>
        <v/>
      </c>
      <c r="E50" s="84" t="str">
        <f>IF('Financing inputs'!E50="","",(IF('Financing inputs'!$B50="USD",'Financing inputs'!E50,0)+IF('Financing inputs'!$B50="Local Currency",'Financing inputs'!E50/Loc_USD,0)+IF('Financing inputs'!$B50="Euro",'Financing inputs'!E50/Euro_USD,0)))</f>
        <v/>
      </c>
      <c r="F50" s="84" t="str">
        <f>IF('Financing inputs'!F50="","",(IF('Financing inputs'!$B50="USD",'Financing inputs'!F50,0)+IF('Financing inputs'!$B50="Local Currency",'Financing inputs'!F50/Loc_USD,0)+IF('Financing inputs'!$B50="Euro",'Financing inputs'!F50/Euro_USD,0)))</f>
        <v/>
      </c>
      <c r="G50" s="84" t="str">
        <f>IF('Financing inputs'!G50="","",(IF('Financing inputs'!$B50="USD",'Financing inputs'!G50,0)+IF('Financing inputs'!$B50="Local Currency",'Financing inputs'!G50/Loc_USD,0)+IF('Financing inputs'!$B50="Euro",'Financing inputs'!G50/Euro_USD,0)))</f>
        <v/>
      </c>
      <c r="H50" s="84" t="str">
        <f>IF('Financing inputs'!H50="","",(IF('Financing inputs'!$B50="USD",'Financing inputs'!H50,0)+IF('Financing inputs'!$B50="Local Currency",'Financing inputs'!H50/Loc_USD,0)+IF('Financing inputs'!$B50="Euro",'Financing inputs'!H50/Euro_USD,0)))</f>
        <v/>
      </c>
      <c r="I50" s="84" t="str">
        <f>IF('Financing inputs'!I50="","",(IF('Financing inputs'!$B50="USD",'Financing inputs'!I50,0)+IF('Financing inputs'!$B50="Local Currency",'Financing inputs'!I50/Loc_USD,0)+IF('Financing inputs'!$B50="Euro",'Financing inputs'!I50/Euro_USD,0)))</f>
        <v/>
      </c>
      <c r="J50" s="84" t="str">
        <f>IF('Financing inputs'!J50="","",(IF('Financing inputs'!$B50="USD",'Financing inputs'!J50,0)+IF('Financing inputs'!$B50="Local Currency",'Financing inputs'!J50/Loc_USD,0)+IF('Financing inputs'!$B50="Euro",'Financing inputs'!J50/Euro_USD,0)))</f>
        <v/>
      </c>
      <c r="K50" s="84" t="str">
        <f>IF('Financing inputs'!K50="","",(IF('Financing inputs'!$B50="USD",'Financing inputs'!K50,0)+IF('Financing inputs'!$B50="Local Currency",'Financing inputs'!K50/Loc_USD,0)+IF('Financing inputs'!$B50="Euro",'Financing inputs'!K50/Euro_USD,0)))</f>
        <v/>
      </c>
      <c r="L50" s="84" t="str">
        <f>IF('Financing inputs'!L50="","",(IF('Financing inputs'!$B50="USD",'Financing inputs'!L50,0)+IF('Financing inputs'!$B50="Local Currency",'Financing inputs'!L50/Loc_USD,0)+IF('Financing inputs'!$B50="Euro",'Financing inputs'!L50/Euro_USD,0)))</f>
        <v/>
      </c>
      <c r="M50" s="84" t="str">
        <f>IF('Financing inputs'!M50="","",(IF('Financing inputs'!$B50="USD",'Financing inputs'!M50,0)+IF('Financing inputs'!$B50="Local Currency",'Financing inputs'!M50/Loc_USD,0)+IF('Financing inputs'!$B50="Euro",'Financing inputs'!M50/Euro_USD,0)))</f>
        <v/>
      </c>
      <c r="N50" s="84" t="str">
        <f>IF('Financing inputs'!N50="","",(IF('Financing inputs'!$B50="USD",'Financing inputs'!N50,0)+IF('Financing inputs'!$B50="Local Currency",'Financing inputs'!N50/Loc_USD,0)+IF('Financing inputs'!$B50="Euro",'Financing inputs'!N50/Euro_USD,0)))</f>
        <v/>
      </c>
      <c r="O50" s="84">
        <f>SUM(C50:N50)</f>
        <v>0</v>
      </c>
      <c r="P50" s="120" t="str">
        <f t="shared" ref="P50:P70" si="31">$A$49</f>
        <v>Service Delivery</v>
      </c>
      <c r="R50" s="68"/>
    </row>
    <row r="51" spans="1:18" x14ac:dyDescent="0.25">
      <c r="A51" s="39" t="str">
        <f>'Financing inputs'!A51</f>
        <v>National government funding allocated</v>
      </c>
      <c r="B51" s="63"/>
      <c r="C51" s="84" t="str">
        <f>IF('Financing inputs'!C51="","",(IF('Financing inputs'!$B51="USD",'Financing inputs'!C51,0)+IF('Financing inputs'!$B51="Local Currency",'Financing inputs'!C51/Loc_USD,0)+IF('Financing inputs'!$B51="Euro",'Financing inputs'!C51/Euro_USD,0)))</f>
        <v/>
      </c>
      <c r="D51" s="84" t="str">
        <f>IF('Financing inputs'!D51="","",(IF('Financing inputs'!$B51="USD",'Financing inputs'!D51,0)+IF('Financing inputs'!$B51="Local Currency",'Financing inputs'!D51/Loc_USD,0)+IF('Financing inputs'!$B51="Euro",'Financing inputs'!D51/Euro_USD,0)))</f>
        <v/>
      </c>
      <c r="E51" s="84" t="str">
        <f>IF('Financing inputs'!E51="","",(IF('Financing inputs'!$B51="USD",'Financing inputs'!E51,0)+IF('Financing inputs'!$B51="Local Currency",'Financing inputs'!E51/Loc_USD,0)+IF('Financing inputs'!$B51="Euro",'Financing inputs'!E51/Euro_USD,0)))</f>
        <v/>
      </c>
      <c r="F51" s="84" t="str">
        <f>IF('Financing inputs'!F51="","",(IF('Financing inputs'!$B51="USD",'Financing inputs'!F51,0)+IF('Financing inputs'!$B51="Local Currency",'Financing inputs'!F51/Loc_USD,0)+IF('Financing inputs'!$B51="Euro",'Financing inputs'!F51/Euro_USD,0)))</f>
        <v/>
      </c>
      <c r="G51" s="84" t="str">
        <f>IF('Financing inputs'!G51="","",(IF('Financing inputs'!$B51="USD",'Financing inputs'!G51,0)+IF('Financing inputs'!$B51="Local Currency",'Financing inputs'!G51/Loc_USD,0)+IF('Financing inputs'!$B51="Euro",'Financing inputs'!G51/Euro_USD,0)))</f>
        <v/>
      </c>
      <c r="H51" s="84" t="str">
        <f>IF('Financing inputs'!H51="","",(IF('Financing inputs'!$B51="USD",'Financing inputs'!H51,0)+IF('Financing inputs'!$B51="Local Currency",'Financing inputs'!H51/Loc_USD,0)+IF('Financing inputs'!$B51="Euro",'Financing inputs'!H51/Euro_USD,0)))</f>
        <v/>
      </c>
      <c r="I51" s="84" t="str">
        <f>IF('Financing inputs'!I51="","",(IF('Financing inputs'!$B51="USD",'Financing inputs'!I51,0)+IF('Financing inputs'!$B51="Local Currency",'Financing inputs'!I51/Loc_USD,0)+IF('Financing inputs'!$B51="Euro",'Financing inputs'!I51/Euro_USD,0)))</f>
        <v/>
      </c>
      <c r="J51" s="84" t="str">
        <f>IF('Financing inputs'!J51="","",(IF('Financing inputs'!$B51="USD",'Financing inputs'!J51,0)+IF('Financing inputs'!$B51="Local Currency",'Financing inputs'!J51/Loc_USD,0)+IF('Financing inputs'!$B51="Euro",'Financing inputs'!J51/Euro_USD,0)))</f>
        <v/>
      </c>
      <c r="K51" s="84" t="str">
        <f>IF('Financing inputs'!K51="","",(IF('Financing inputs'!$B51="USD",'Financing inputs'!K51,0)+IF('Financing inputs'!$B51="Local Currency",'Financing inputs'!K51/Loc_USD,0)+IF('Financing inputs'!$B51="Euro",'Financing inputs'!K51/Euro_USD,0)))</f>
        <v/>
      </c>
      <c r="L51" s="84" t="str">
        <f>IF('Financing inputs'!L51="","",(IF('Financing inputs'!$B51="USD",'Financing inputs'!L51,0)+IF('Financing inputs'!$B51="Local Currency",'Financing inputs'!L51/Loc_USD,0)+IF('Financing inputs'!$B51="Euro",'Financing inputs'!L51/Euro_USD,0)))</f>
        <v/>
      </c>
      <c r="M51" s="84" t="str">
        <f>IF('Financing inputs'!M51="","",(IF('Financing inputs'!$B51="USD",'Financing inputs'!M51,0)+IF('Financing inputs'!$B51="Local Currency",'Financing inputs'!M51/Loc_USD,0)+IF('Financing inputs'!$B51="Euro",'Financing inputs'!M51/Euro_USD,0)))</f>
        <v/>
      </c>
      <c r="N51" s="84" t="str">
        <f>IF('Financing inputs'!N51="","",(IF('Financing inputs'!$B51="USD",'Financing inputs'!N51,0)+IF('Financing inputs'!$B51="Local Currency",'Financing inputs'!N51/Loc_USD,0)+IF('Financing inputs'!$B51="Euro",'Financing inputs'!N51/Euro_USD,0)))</f>
        <v/>
      </c>
      <c r="O51" s="84">
        <f t="shared" ref="O51:O70" si="32">SUM(C51:N51)</f>
        <v>0</v>
      </c>
      <c r="P51" s="120" t="str">
        <f t="shared" si="31"/>
        <v>Service Delivery</v>
      </c>
      <c r="R51" s="69" t="e">
        <f>O51/SUM($O$51:$O$70)</f>
        <v>#DIV/0!</v>
      </c>
    </row>
    <row r="52" spans="1:18" x14ac:dyDescent="0.25">
      <c r="A52" s="64" t="str">
        <f>'Financing inputs'!A52</f>
        <v>USAID funding allocated</v>
      </c>
      <c r="B52" s="63"/>
      <c r="C52" s="84" t="str">
        <f>IF('Financing inputs'!C52="","",(IF('Financing inputs'!$B52="USD",'Financing inputs'!C52,0)+IF('Financing inputs'!$B52="Local Currency",'Financing inputs'!C52/Loc_USD,0)+IF('Financing inputs'!$B52="Euro",'Financing inputs'!C52/Euro_USD,0)))</f>
        <v/>
      </c>
      <c r="D52" s="84" t="str">
        <f>IF('Financing inputs'!D52="","",(IF('Financing inputs'!$B52="USD",'Financing inputs'!D52,0)+IF('Financing inputs'!$B52="Local Currency",'Financing inputs'!D52/Loc_USD,0)+IF('Financing inputs'!$B52="Euro",'Financing inputs'!D52/Euro_USD,0)))</f>
        <v/>
      </c>
      <c r="E52" s="84" t="str">
        <f>IF('Financing inputs'!E52="","",(IF('Financing inputs'!$B52="USD",'Financing inputs'!E52,0)+IF('Financing inputs'!$B52="Local Currency",'Financing inputs'!E52/Loc_USD,0)+IF('Financing inputs'!$B52="Euro",'Financing inputs'!E52/Euro_USD,0)))</f>
        <v/>
      </c>
      <c r="F52" s="84" t="str">
        <f>IF('Financing inputs'!F52="","",(IF('Financing inputs'!$B52="USD",'Financing inputs'!F52,0)+IF('Financing inputs'!$B52="Local Currency",'Financing inputs'!F52/Loc_USD,0)+IF('Financing inputs'!$B52="Euro",'Financing inputs'!F52/Euro_USD,0)))</f>
        <v/>
      </c>
      <c r="G52" s="84" t="str">
        <f>IF('Financing inputs'!G52="","",(IF('Financing inputs'!$B52="USD",'Financing inputs'!G52,0)+IF('Financing inputs'!$B52="Local Currency",'Financing inputs'!G52/Loc_USD,0)+IF('Financing inputs'!$B52="Euro",'Financing inputs'!G52/Euro_USD,0)))</f>
        <v/>
      </c>
      <c r="H52" s="84" t="str">
        <f>IF('Financing inputs'!H52="","",(IF('Financing inputs'!$B52="USD",'Financing inputs'!H52,0)+IF('Financing inputs'!$B52="Local Currency",'Financing inputs'!H52/Loc_USD,0)+IF('Financing inputs'!$B52="Euro",'Financing inputs'!H52/Euro_USD,0)))</f>
        <v/>
      </c>
      <c r="I52" s="84" t="str">
        <f>IF('Financing inputs'!I52="","",(IF('Financing inputs'!$B52="USD",'Financing inputs'!I52,0)+IF('Financing inputs'!$B52="Local Currency",'Financing inputs'!I52/Loc_USD,0)+IF('Financing inputs'!$B52="Euro",'Financing inputs'!I52/Euro_USD,0)))</f>
        <v/>
      </c>
      <c r="J52" s="84" t="str">
        <f>IF('Financing inputs'!J52="","",(IF('Financing inputs'!$B52="USD",'Financing inputs'!J52,0)+IF('Financing inputs'!$B52="Local Currency",'Financing inputs'!J52/Loc_USD,0)+IF('Financing inputs'!$B52="Euro",'Financing inputs'!J52/Euro_USD,0)))</f>
        <v/>
      </c>
      <c r="K52" s="84" t="str">
        <f>IF('Financing inputs'!K52="","",(IF('Financing inputs'!$B52="USD",'Financing inputs'!K52,0)+IF('Financing inputs'!$B52="Local Currency",'Financing inputs'!K52/Loc_USD,0)+IF('Financing inputs'!$B52="Euro",'Financing inputs'!K52/Euro_USD,0)))</f>
        <v/>
      </c>
      <c r="L52" s="84" t="str">
        <f>IF('Financing inputs'!L52="","",(IF('Financing inputs'!$B52="USD",'Financing inputs'!L52,0)+IF('Financing inputs'!$B52="Local Currency",'Financing inputs'!L52/Loc_USD,0)+IF('Financing inputs'!$B52="Euro",'Financing inputs'!L52/Euro_USD,0)))</f>
        <v/>
      </c>
      <c r="M52" s="84" t="str">
        <f>IF('Financing inputs'!M52="","",(IF('Financing inputs'!$B52="USD",'Financing inputs'!M52,0)+IF('Financing inputs'!$B52="Local Currency",'Financing inputs'!M52/Loc_USD,0)+IF('Financing inputs'!$B52="Euro",'Financing inputs'!M52/Euro_USD,0)))</f>
        <v/>
      </c>
      <c r="N52" s="84" t="str">
        <f>IF('Financing inputs'!N52="","",(IF('Financing inputs'!$B52="USD",'Financing inputs'!N52,0)+IF('Financing inputs'!$B52="Local Currency",'Financing inputs'!N52/Loc_USD,0)+IF('Financing inputs'!$B52="Euro",'Financing inputs'!N52/Euro_USD,0)))</f>
        <v/>
      </c>
      <c r="O52" s="84">
        <f t="shared" si="32"/>
        <v>0</v>
      </c>
      <c r="P52" s="120" t="str">
        <f t="shared" si="31"/>
        <v>Service Delivery</v>
      </c>
      <c r="R52" s="69" t="e">
        <f t="shared" ref="R52:R70" si="33">O52/SUM($O$51:$O$70)</f>
        <v>#DIV/0!</v>
      </c>
    </row>
    <row r="53" spans="1:18" x14ac:dyDescent="0.25">
      <c r="A53" s="64" t="str">
        <f>'Financing inputs'!A53</f>
        <v>UNFPA funding allocated</v>
      </c>
      <c r="B53" s="63"/>
      <c r="C53" s="84" t="str">
        <f>IF('Financing inputs'!C53="","",(IF('Financing inputs'!$B53="USD",'Financing inputs'!C53,0)+IF('Financing inputs'!$B53="Local Currency",'Financing inputs'!C53/Loc_USD,0)+IF('Financing inputs'!$B53="Euro",'Financing inputs'!C53/Euro_USD,0)))</f>
        <v/>
      </c>
      <c r="D53" s="84" t="str">
        <f>IF('Financing inputs'!D53="","",(IF('Financing inputs'!$B53="USD",'Financing inputs'!D53,0)+IF('Financing inputs'!$B53="Local Currency",'Financing inputs'!D53/Loc_USD,0)+IF('Financing inputs'!$B53="Euro",'Financing inputs'!D53/Euro_USD,0)))</f>
        <v/>
      </c>
      <c r="E53" s="84" t="str">
        <f>IF('Financing inputs'!E53="","",(IF('Financing inputs'!$B53="USD",'Financing inputs'!E53,0)+IF('Financing inputs'!$B53="Local Currency",'Financing inputs'!E53/Loc_USD,0)+IF('Financing inputs'!$B53="Euro",'Financing inputs'!E53/Euro_USD,0)))</f>
        <v/>
      </c>
      <c r="F53" s="84" t="str">
        <f>IF('Financing inputs'!F53="","",(IF('Financing inputs'!$B53="USD",'Financing inputs'!F53,0)+IF('Financing inputs'!$B53="Local Currency",'Financing inputs'!F53/Loc_USD,0)+IF('Financing inputs'!$B53="Euro",'Financing inputs'!F53/Euro_USD,0)))</f>
        <v/>
      </c>
      <c r="G53" s="84" t="str">
        <f>IF('Financing inputs'!G53="","",(IF('Financing inputs'!$B53="USD",'Financing inputs'!G53,0)+IF('Financing inputs'!$B53="Local Currency",'Financing inputs'!G53/Loc_USD,0)+IF('Financing inputs'!$B53="Euro",'Financing inputs'!G53/Euro_USD,0)))</f>
        <v/>
      </c>
      <c r="H53" s="84" t="str">
        <f>IF('Financing inputs'!H53="","",(IF('Financing inputs'!$B53="USD",'Financing inputs'!H53,0)+IF('Financing inputs'!$B53="Local Currency",'Financing inputs'!H53/Loc_USD,0)+IF('Financing inputs'!$B53="Euro",'Financing inputs'!H53/Euro_USD,0)))</f>
        <v/>
      </c>
      <c r="I53" s="84" t="str">
        <f>IF('Financing inputs'!I53="","",(IF('Financing inputs'!$B53="USD",'Financing inputs'!I53,0)+IF('Financing inputs'!$B53="Local Currency",'Financing inputs'!I53/Loc_USD,0)+IF('Financing inputs'!$B53="Euro",'Financing inputs'!I53/Euro_USD,0)))</f>
        <v/>
      </c>
      <c r="J53" s="84" t="str">
        <f>IF('Financing inputs'!J53="","",(IF('Financing inputs'!$B53="USD",'Financing inputs'!J53,0)+IF('Financing inputs'!$B53="Local Currency",'Financing inputs'!J53/Loc_USD,0)+IF('Financing inputs'!$B53="Euro",'Financing inputs'!J53/Euro_USD,0)))</f>
        <v/>
      </c>
      <c r="K53" s="84" t="str">
        <f>IF('Financing inputs'!K53="","",(IF('Financing inputs'!$B53="USD",'Financing inputs'!K53,0)+IF('Financing inputs'!$B53="Local Currency",'Financing inputs'!K53/Loc_USD,0)+IF('Financing inputs'!$B53="Euro",'Financing inputs'!K53/Euro_USD,0)))</f>
        <v/>
      </c>
      <c r="L53" s="84" t="str">
        <f>IF('Financing inputs'!L53="","",(IF('Financing inputs'!$B53="USD",'Financing inputs'!L53,0)+IF('Financing inputs'!$B53="Local Currency",'Financing inputs'!L53/Loc_USD,0)+IF('Financing inputs'!$B53="Euro",'Financing inputs'!L53/Euro_USD,0)))</f>
        <v/>
      </c>
      <c r="M53" s="84" t="str">
        <f>IF('Financing inputs'!M53="","",(IF('Financing inputs'!$B53="USD",'Financing inputs'!M53,0)+IF('Financing inputs'!$B53="Local Currency",'Financing inputs'!M53/Loc_USD,0)+IF('Financing inputs'!$B53="Euro",'Financing inputs'!M53/Euro_USD,0)))</f>
        <v/>
      </c>
      <c r="N53" s="84" t="str">
        <f>IF('Financing inputs'!N53="","",(IF('Financing inputs'!$B53="USD",'Financing inputs'!N53,0)+IF('Financing inputs'!$B53="Local Currency",'Financing inputs'!N53/Loc_USD,0)+IF('Financing inputs'!$B53="Euro",'Financing inputs'!N53/Euro_USD,0)))</f>
        <v/>
      </c>
      <c r="O53" s="84">
        <f t="shared" si="32"/>
        <v>0</v>
      </c>
      <c r="P53" s="120" t="str">
        <f t="shared" si="31"/>
        <v>Service Delivery</v>
      </c>
      <c r="R53" s="69" t="e">
        <f t="shared" si="33"/>
        <v>#DIV/0!</v>
      </c>
    </row>
    <row r="54" spans="1:18" x14ac:dyDescent="0.25">
      <c r="A54" s="64" t="str">
        <f>'Financing inputs'!A54</f>
        <v>KfW funding allocated</v>
      </c>
      <c r="B54" s="63"/>
      <c r="C54" s="84" t="str">
        <f>IF('Financing inputs'!C54="","",(IF('Financing inputs'!$B54="USD",'Financing inputs'!C54,0)+IF('Financing inputs'!$B54="Local Currency",'Financing inputs'!C54/Loc_USD,0)+IF('Financing inputs'!$B54="Euro",'Financing inputs'!C54/Euro_USD,0)))</f>
        <v/>
      </c>
      <c r="D54" s="84" t="str">
        <f>IF('Financing inputs'!D54="","",(IF('Financing inputs'!$B54="USD",'Financing inputs'!D54,0)+IF('Financing inputs'!$B54="Local Currency",'Financing inputs'!D54/Loc_USD,0)+IF('Financing inputs'!$B54="Euro",'Financing inputs'!D54/Euro_USD,0)))</f>
        <v/>
      </c>
      <c r="E54" s="84" t="str">
        <f>IF('Financing inputs'!E54="","",(IF('Financing inputs'!$B54="USD",'Financing inputs'!E54,0)+IF('Financing inputs'!$B54="Local Currency",'Financing inputs'!E54/Loc_USD,0)+IF('Financing inputs'!$B54="Euro",'Financing inputs'!E54/Euro_USD,0)))</f>
        <v/>
      </c>
      <c r="F54" s="84" t="str">
        <f>IF('Financing inputs'!F54="","",(IF('Financing inputs'!$B54="USD",'Financing inputs'!F54,0)+IF('Financing inputs'!$B54="Local Currency",'Financing inputs'!F54/Loc_USD,0)+IF('Financing inputs'!$B54="Euro",'Financing inputs'!F54/Euro_USD,0)))</f>
        <v/>
      </c>
      <c r="G54" s="84" t="str">
        <f>IF('Financing inputs'!G54="","",(IF('Financing inputs'!$B54="USD",'Financing inputs'!G54,0)+IF('Financing inputs'!$B54="Local Currency",'Financing inputs'!G54/Loc_USD,0)+IF('Financing inputs'!$B54="Euro",'Financing inputs'!G54/Euro_USD,0)))</f>
        <v/>
      </c>
      <c r="H54" s="84" t="str">
        <f>IF('Financing inputs'!H54="","",(IF('Financing inputs'!$B54="USD",'Financing inputs'!H54,0)+IF('Financing inputs'!$B54="Local Currency",'Financing inputs'!H54/Loc_USD,0)+IF('Financing inputs'!$B54="Euro",'Financing inputs'!H54/Euro_USD,0)))</f>
        <v/>
      </c>
      <c r="I54" s="84" t="str">
        <f>IF('Financing inputs'!I54="","",(IF('Financing inputs'!$B54="USD",'Financing inputs'!I54,0)+IF('Financing inputs'!$B54="Local Currency",'Financing inputs'!I54/Loc_USD,0)+IF('Financing inputs'!$B54="Euro",'Financing inputs'!I54/Euro_USD,0)))</f>
        <v/>
      </c>
      <c r="J54" s="84" t="str">
        <f>IF('Financing inputs'!J54="","",(IF('Financing inputs'!$B54="USD",'Financing inputs'!J54,0)+IF('Financing inputs'!$B54="Local Currency",'Financing inputs'!J54/Loc_USD,0)+IF('Financing inputs'!$B54="Euro",'Financing inputs'!J54/Euro_USD,0)))</f>
        <v/>
      </c>
      <c r="K54" s="84" t="str">
        <f>IF('Financing inputs'!K54="","",(IF('Financing inputs'!$B54="USD",'Financing inputs'!K54,0)+IF('Financing inputs'!$B54="Local Currency",'Financing inputs'!K54/Loc_USD,0)+IF('Financing inputs'!$B54="Euro",'Financing inputs'!K54/Euro_USD,0)))</f>
        <v/>
      </c>
      <c r="L54" s="84" t="str">
        <f>IF('Financing inputs'!L54="","",(IF('Financing inputs'!$B54="USD",'Financing inputs'!L54,0)+IF('Financing inputs'!$B54="Local Currency",'Financing inputs'!L54/Loc_USD,0)+IF('Financing inputs'!$B54="Euro",'Financing inputs'!L54/Euro_USD,0)))</f>
        <v/>
      </c>
      <c r="M54" s="84" t="str">
        <f>IF('Financing inputs'!M54="","",(IF('Financing inputs'!$B54="USD",'Financing inputs'!M54,0)+IF('Financing inputs'!$B54="Local Currency",'Financing inputs'!M54/Loc_USD,0)+IF('Financing inputs'!$B54="Euro",'Financing inputs'!M54/Euro_USD,0)))</f>
        <v/>
      </c>
      <c r="N54" s="84" t="str">
        <f>IF('Financing inputs'!N54="","",(IF('Financing inputs'!$B54="USD",'Financing inputs'!N54,0)+IF('Financing inputs'!$B54="Local Currency",'Financing inputs'!N54/Loc_USD,0)+IF('Financing inputs'!$B54="Euro",'Financing inputs'!N54/Euro_USD,0)))</f>
        <v/>
      </c>
      <c r="O54" s="84">
        <f t="shared" si="32"/>
        <v>0</v>
      </c>
      <c r="P54" s="120" t="str">
        <f t="shared" si="31"/>
        <v>Service Delivery</v>
      </c>
      <c r="R54" s="69" t="e">
        <f t="shared" si="33"/>
        <v>#DIV/0!</v>
      </c>
    </row>
    <row r="55" spans="1:18" x14ac:dyDescent="0.25">
      <c r="A55" s="64" t="str">
        <f>'Financing inputs'!A55</f>
        <v>DfID funding allocated</v>
      </c>
      <c r="B55" s="63"/>
      <c r="C55" s="84" t="str">
        <f>IF('Financing inputs'!C55="","",(IF('Financing inputs'!$B55="USD",'Financing inputs'!C55,0)+IF('Financing inputs'!$B55="Local Currency",'Financing inputs'!C55/Loc_USD,0)+IF('Financing inputs'!$B55="Euro",'Financing inputs'!C55/Euro_USD,0)))</f>
        <v/>
      </c>
      <c r="D55" s="84" t="str">
        <f>IF('Financing inputs'!D55="","",(IF('Financing inputs'!$B55="USD",'Financing inputs'!D55,0)+IF('Financing inputs'!$B55="Local Currency",'Financing inputs'!D55/Loc_USD,0)+IF('Financing inputs'!$B55="Euro",'Financing inputs'!D55/Euro_USD,0)))</f>
        <v/>
      </c>
      <c r="E55" s="84" t="str">
        <f>IF('Financing inputs'!E55="","",(IF('Financing inputs'!$B55="USD",'Financing inputs'!E55,0)+IF('Financing inputs'!$B55="Local Currency",'Financing inputs'!E55/Loc_USD,0)+IF('Financing inputs'!$B55="Euro",'Financing inputs'!E55/Euro_USD,0)))</f>
        <v/>
      </c>
      <c r="F55" s="84" t="str">
        <f>IF('Financing inputs'!F55="","",(IF('Financing inputs'!$B55="USD",'Financing inputs'!F55,0)+IF('Financing inputs'!$B55="Local Currency",'Financing inputs'!F55/Loc_USD,0)+IF('Financing inputs'!$B55="Euro",'Financing inputs'!F55/Euro_USD,0)))</f>
        <v/>
      </c>
      <c r="G55" s="84" t="str">
        <f>IF('Financing inputs'!G55="","",(IF('Financing inputs'!$B55="USD",'Financing inputs'!G55,0)+IF('Financing inputs'!$B55="Local Currency",'Financing inputs'!G55/Loc_USD,0)+IF('Financing inputs'!$B55="Euro",'Financing inputs'!G55/Euro_USD,0)))</f>
        <v/>
      </c>
      <c r="H55" s="84" t="str">
        <f>IF('Financing inputs'!H55="","",(IF('Financing inputs'!$B55="USD",'Financing inputs'!H55,0)+IF('Financing inputs'!$B55="Local Currency",'Financing inputs'!H55/Loc_USD,0)+IF('Financing inputs'!$B55="Euro",'Financing inputs'!H55/Euro_USD,0)))</f>
        <v/>
      </c>
      <c r="I55" s="84" t="str">
        <f>IF('Financing inputs'!I55="","",(IF('Financing inputs'!$B55="USD",'Financing inputs'!I55,0)+IF('Financing inputs'!$B55="Local Currency",'Financing inputs'!I55/Loc_USD,0)+IF('Financing inputs'!$B55="Euro",'Financing inputs'!I55/Euro_USD,0)))</f>
        <v/>
      </c>
      <c r="J55" s="84" t="str">
        <f>IF('Financing inputs'!J55="","",(IF('Financing inputs'!$B55="USD",'Financing inputs'!J55,0)+IF('Financing inputs'!$B55="Local Currency",'Financing inputs'!J55/Loc_USD,0)+IF('Financing inputs'!$B55="Euro",'Financing inputs'!J55/Euro_USD,0)))</f>
        <v/>
      </c>
      <c r="K55" s="84" t="str">
        <f>IF('Financing inputs'!K55="","",(IF('Financing inputs'!$B55="USD",'Financing inputs'!K55,0)+IF('Financing inputs'!$B55="Local Currency",'Financing inputs'!K55/Loc_USD,0)+IF('Financing inputs'!$B55="Euro",'Financing inputs'!K55/Euro_USD,0)))</f>
        <v/>
      </c>
      <c r="L55" s="84" t="str">
        <f>IF('Financing inputs'!L55="","",(IF('Financing inputs'!$B55="USD",'Financing inputs'!L55,0)+IF('Financing inputs'!$B55="Local Currency",'Financing inputs'!L55/Loc_USD,0)+IF('Financing inputs'!$B55="Euro",'Financing inputs'!L55/Euro_USD,0)))</f>
        <v/>
      </c>
      <c r="M55" s="84" t="str">
        <f>IF('Financing inputs'!M55="","",(IF('Financing inputs'!$B55="USD",'Financing inputs'!M55,0)+IF('Financing inputs'!$B55="Local Currency",'Financing inputs'!M55/Loc_USD,0)+IF('Financing inputs'!$B55="Euro",'Financing inputs'!M55/Euro_USD,0)))</f>
        <v/>
      </c>
      <c r="N55" s="84" t="str">
        <f>IF('Financing inputs'!N55="","",(IF('Financing inputs'!$B55="USD",'Financing inputs'!N55,0)+IF('Financing inputs'!$B55="Local Currency",'Financing inputs'!N55/Loc_USD,0)+IF('Financing inputs'!$B55="Euro",'Financing inputs'!N55/Euro_USD,0)))</f>
        <v/>
      </c>
      <c r="O55" s="84">
        <f t="shared" si="32"/>
        <v>0</v>
      </c>
      <c r="P55" s="120" t="str">
        <f t="shared" si="31"/>
        <v>Service Delivery</v>
      </c>
      <c r="R55" s="69" t="e">
        <f t="shared" si="33"/>
        <v>#DIV/0!</v>
      </c>
    </row>
    <row r="56" spans="1:18" x14ac:dyDescent="0.25">
      <c r="A56" s="64" t="str">
        <f>'Financing inputs'!A56</f>
        <v>EU funding allocated</v>
      </c>
      <c r="B56" s="63"/>
      <c r="C56" s="84" t="str">
        <f>IF('Financing inputs'!C56="","",(IF('Financing inputs'!$B56="USD",'Financing inputs'!C56,0)+IF('Financing inputs'!$B56="Local Currency",'Financing inputs'!C56/Loc_USD,0)+IF('Financing inputs'!$B56="Euro",'Financing inputs'!C56/Euro_USD,0)))</f>
        <v/>
      </c>
      <c r="D56" s="84" t="str">
        <f>IF('Financing inputs'!D56="","",(IF('Financing inputs'!$B56="USD",'Financing inputs'!D56,0)+IF('Financing inputs'!$B56="Local Currency",'Financing inputs'!D56/Loc_USD,0)+IF('Financing inputs'!$B56="Euro",'Financing inputs'!D56/Euro_USD,0)))</f>
        <v/>
      </c>
      <c r="E56" s="84" t="str">
        <f>IF('Financing inputs'!E56="","",(IF('Financing inputs'!$B56="USD",'Financing inputs'!E56,0)+IF('Financing inputs'!$B56="Local Currency",'Financing inputs'!E56/Loc_USD,0)+IF('Financing inputs'!$B56="Euro",'Financing inputs'!E56/Euro_USD,0)))</f>
        <v/>
      </c>
      <c r="F56" s="84" t="str">
        <f>IF('Financing inputs'!F56="","",(IF('Financing inputs'!$B56="USD",'Financing inputs'!F56,0)+IF('Financing inputs'!$B56="Local Currency",'Financing inputs'!F56/Loc_USD,0)+IF('Financing inputs'!$B56="Euro",'Financing inputs'!F56/Euro_USD,0)))</f>
        <v/>
      </c>
      <c r="G56" s="84" t="str">
        <f>IF('Financing inputs'!G56="","",(IF('Financing inputs'!$B56="USD",'Financing inputs'!G56,0)+IF('Financing inputs'!$B56="Local Currency",'Financing inputs'!G56/Loc_USD,0)+IF('Financing inputs'!$B56="Euro",'Financing inputs'!G56/Euro_USD,0)))</f>
        <v/>
      </c>
      <c r="H56" s="84" t="str">
        <f>IF('Financing inputs'!H56="","",(IF('Financing inputs'!$B56="USD",'Financing inputs'!H56,0)+IF('Financing inputs'!$B56="Local Currency",'Financing inputs'!H56/Loc_USD,0)+IF('Financing inputs'!$B56="Euro",'Financing inputs'!H56/Euro_USD,0)))</f>
        <v/>
      </c>
      <c r="I56" s="84" t="str">
        <f>IF('Financing inputs'!I56="","",(IF('Financing inputs'!$B56="USD",'Financing inputs'!I56,0)+IF('Financing inputs'!$B56="Local Currency",'Financing inputs'!I56/Loc_USD,0)+IF('Financing inputs'!$B56="Euro",'Financing inputs'!I56/Euro_USD,0)))</f>
        <v/>
      </c>
      <c r="J56" s="84" t="str">
        <f>IF('Financing inputs'!J56="","",(IF('Financing inputs'!$B56="USD",'Financing inputs'!J56,0)+IF('Financing inputs'!$B56="Local Currency",'Financing inputs'!J56/Loc_USD,0)+IF('Financing inputs'!$B56="Euro",'Financing inputs'!J56/Euro_USD,0)))</f>
        <v/>
      </c>
      <c r="K56" s="84" t="str">
        <f>IF('Financing inputs'!K56="","",(IF('Financing inputs'!$B56="USD",'Financing inputs'!K56,0)+IF('Financing inputs'!$B56="Local Currency",'Financing inputs'!K56/Loc_USD,0)+IF('Financing inputs'!$B56="Euro",'Financing inputs'!K56/Euro_USD,0)))</f>
        <v/>
      </c>
      <c r="L56" s="84" t="str">
        <f>IF('Financing inputs'!L56="","",(IF('Financing inputs'!$B56="USD",'Financing inputs'!L56,0)+IF('Financing inputs'!$B56="Local Currency",'Financing inputs'!L56/Loc_USD,0)+IF('Financing inputs'!$B56="Euro",'Financing inputs'!L56/Euro_USD,0)))</f>
        <v/>
      </c>
      <c r="M56" s="84" t="str">
        <f>IF('Financing inputs'!M56="","",(IF('Financing inputs'!$B56="USD",'Financing inputs'!M56,0)+IF('Financing inputs'!$B56="Local Currency",'Financing inputs'!M56/Loc_USD,0)+IF('Financing inputs'!$B56="Euro",'Financing inputs'!M56/Euro_USD,0)))</f>
        <v/>
      </c>
      <c r="N56" s="84" t="str">
        <f>IF('Financing inputs'!N56="","",(IF('Financing inputs'!$B56="USD",'Financing inputs'!N56,0)+IF('Financing inputs'!$B56="Local Currency",'Financing inputs'!N56/Loc_USD,0)+IF('Financing inputs'!$B56="Euro",'Financing inputs'!N56/Euro_USD,0)))</f>
        <v/>
      </c>
      <c r="O56" s="84">
        <f t="shared" si="32"/>
        <v>0</v>
      </c>
      <c r="P56" s="120" t="str">
        <f t="shared" si="31"/>
        <v>Service Delivery</v>
      </c>
      <c r="R56" s="69" t="e">
        <f t="shared" si="33"/>
        <v>#DIV/0!</v>
      </c>
    </row>
    <row r="57" spans="1:18" x14ac:dyDescent="0.25">
      <c r="A57" s="64" t="str">
        <f>'Financing inputs'!A57</f>
        <v>CIDA funding allocated</v>
      </c>
      <c r="B57" s="63"/>
      <c r="C57" s="84" t="str">
        <f>IF('Financing inputs'!C57="","",(IF('Financing inputs'!$B57="USD",'Financing inputs'!C57,0)+IF('Financing inputs'!$B57="Local Currency",'Financing inputs'!C57/Loc_USD,0)+IF('Financing inputs'!$B57="Euro",'Financing inputs'!C57/Euro_USD,0)))</f>
        <v/>
      </c>
      <c r="D57" s="84" t="str">
        <f>IF('Financing inputs'!D57="","",(IF('Financing inputs'!$B57="USD",'Financing inputs'!D57,0)+IF('Financing inputs'!$B57="Local Currency",'Financing inputs'!D57/Loc_USD,0)+IF('Financing inputs'!$B57="Euro",'Financing inputs'!D57/Euro_USD,0)))</f>
        <v/>
      </c>
      <c r="E57" s="84" t="str">
        <f>IF('Financing inputs'!E57="","",(IF('Financing inputs'!$B57="USD",'Financing inputs'!E57,0)+IF('Financing inputs'!$B57="Local Currency",'Financing inputs'!E57/Loc_USD,0)+IF('Financing inputs'!$B57="Euro",'Financing inputs'!E57/Euro_USD,0)))</f>
        <v/>
      </c>
      <c r="F57" s="84" t="str">
        <f>IF('Financing inputs'!F57="","",(IF('Financing inputs'!$B57="USD",'Financing inputs'!F57,0)+IF('Financing inputs'!$B57="Local Currency",'Financing inputs'!F57/Loc_USD,0)+IF('Financing inputs'!$B57="Euro",'Financing inputs'!F57/Euro_USD,0)))</f>
        <v/>
      </c>
      <c r="G57" s="84" t="str">
        <f>IF('Financing inputs'!G57="","",(IF('Financing inputs'!$B57="USD",'Financing inputs'!G57,0)+IF('Financing inputs'!$B57="Local Currency",'Financing inputs'!G57/Loc_USD,0)+IF('Financing inputs'!$B57="Euro",'Financing inputs'!G57/Euro_USD,0)))</f>
        <v/>
      </c>
      <c r="H57" s="84" t="str">
        <f>IF('Financing inputs'!H57="","",(IF('Financing inputs'!$B57="USD",'Financing inputs'!H57,0)+IF('Financing inputs'!$B57="Local Currency",'Financing inputs'!H57/Loc_USD,0)+IF('Financing inputs'!$B57="Euro",'Financing inputs'!H57/Euro_USD,0)))</f>
        <v/>
      </c>
      <c r="I57" s="84" t="str">
        <f>IF('Financing inputs'!I57="","",(IF('Financing inputs'!$B57="USD",'Financing inputs'!I57,0)+IF('Financing inputs'!$B57="Local Currency",'Financing inputs'!I57/Loc_USD,0)+IF('Financing inputs'!$B57="Euro",'Financing inputs'!I57/Euro_USD,0)))</f>
        <v/>
      </c>
      <c r="J57" s="84" t="str">
        <f>IF('Financing inputs'!J57="","",(IF('Financing inputs'!$B57="USD",'Financing inputs'!J57,0)+IF('Financing inputs'!$B57="Local Currency",'Financing inputs'!J57/Loc_USD,0)+IF('Financing inputs'!$B57="Euro",'Financing inputs'!J57/Euro_USD,0)))</f>
        <v/>
      </c>
      <c r="K57" s="84" t="str">
        <f>IF('Financing inputs'!K57="","",(IF('Financing inputs'!$B57="USD",'Financing inputs'!K57,0)+IF('Financing inputs'!$B57="Local Currency",'Financing inputs'!K57/Loc_USD,0)+IF('Financing inputs'!$B57="Euro",'Financing inputs'!K57/Euro_USD,0)))</f>
        <v/>
      </c>
      <c r="L57" s="84" t="str">
        <f>IF('Financing inputs'!L57="","",(IF('Financing inputs'!$B57="USD",'Financing inputs'!L57,0)+IF('Financing inputs'!$B57="Local Currency",'Financing inputs'!L57/Loc_USD,0)+IF('Financing inputs'!$B57="Euro",'Financing inputs'!L57/Euro_USD,0)))</f>
        <v/>
      </c>
      <c r="M57" s="84" t="str">
        <f>IF('Financing inputs'!M57="","",(IF('Financing inputs'!$B57="USD",'Financing inputs'!M57,0)+IF('Financing inputs'!$B57="Local Currency",'Financing inputs'!M57/Loc_USD,0)+IF('Financing inputs'!$B57="Euro",'Financing inputs'!M57/Euro_USD,0)))</f>
        <v/>
      </c>
      <c r="N57" s="84" t="str">
        <f>IF('Financing inputs'!N57="","",(IF('Financing inputs'!$B57="USD",'Financing inputs'!N57,0)+IF('Financing inputs'!$B57="Local Currency",'Financing inputs'!N57/Loc_USD,0)+IF('Financing inputs'!$B57="Euro",'Financing inputs'!N57/Euro_USD,0)))</f>
        <v/>
      </c>
      <c r="O57" s="84">
        <f t="shared" si="32"/>
        <v>0</v>
      </c>
      <c r="P57" s="120" t="str">
        <f t="shared" si="31"/>
        <v>Service Delivery</v>
      </c>
      <c r="R57" s="69" t="e">
        <f t="shared" si="33"/>
        <v>#DIV/0!</v>
      </c>
    </row>
    <row r="58" spans="1:18" x14ac:dyDescent="0.25">
      <c r="A58" s="64" t="str">
        <f>'Financing inputs'!A58</f>
        <v>PSI funding allocated</v>
      </c>
      <c r="B58" s="63"/>
      <c r="C58" s="84" t="str">
        <f>IF('Financing inputs'!C58="","",(IF('Financing inputs'!$B58="USD",'Financing inputs'!C58,0)+IF('Financing inputs'!$B58="Local Currency",'Financing inputs'!C58/Loc_USD,0)+IF('Financing inputs'!$B58="Euro",'Financing inputs'!C58/Euro_USD,0)))</f>
        <v/>
      </c>
      <c r="D58" s="84" t="str">
        <f>IF('Financing inputs'!D58="","",(IF('Financing inputs'!$B58="USD",'Financing inputs'!D58,0)+IF('Financing inputs'!$B58="Local Currency",'Financing inputs'!D58/Loc_USD,0)+IF('Financing inputs'!$B58="Euro",'Financing inputs'!D58/Euro_USD,0)))</f>
        <v/>
      </c>
      <c r="E58" s="84" t="str">
        <f>IF('Financing inputs'!E58="","",(IF('Financing inputs'!$B58="USD",'Financing inputs'!E58,0)+IF('Financing inputs'!$B58="Local Currency",'Financing inputs'!E58/Loc_USD,0)+IF('Financing inputs'!$B58="Euro",'Financing inputs'!E58/Euro_USD,0)))</f>
        <v/>
      </c>
      <c r="F58" s="84" t="str">
        <f>IF('Financing inputs'!F58="","",(IF('Financing inputs'!$B58="USD",'Financing inputs'!F58,0)+IF('Financing inputs'!$B58="Local Currency",'Financing inputs'!F58/Loc_USD,0)+IF('Financing inputs'!$B58="Euro",'Financing inputs'!F58/Euro_USD,0)))</f>
        <v/>
      </c>
      <c r="G58" s="84" t="str">
        <f>IF('Financing inputs'!G58="","",(IF('Financing inputs'!$B58="USD",'Financing inputs'!G58,0)+IF('Financing inputs'!$B58="Local Currency",'Financing inputs'!G58/Loc_USD,0)+IF('Financing inputs'!$B58="Euro",'Financing inputs'!G58/Euro_USD,0)))</f>
        <v/>
      </c>
      <c r="H58" s="84" t="str">
        <f>IF('Financing inputs'!H58="","",(IF('Financing inputs'!$B58="USD",'Financing inputs'!H58,0)+IF('Financing inputs'!$B58="Local Currency",'Financing inputs'!H58/Loc_USD,0)+IF('Financing inputs'!$B58="Euro",'Financing inputs'!H58/Euro_USD,0)))</f>
        <v/>
      </c>
      <c r="I58" s="84" t="str">
        <f>IF('Financing inputs'!I58="","",(IF('Financing inputs'!$B58="USD",'Financing inputs'!I58,0)+IF('Financing inputs'!$B58="Local Currency",'Financing inputs'!I58/Loc_USD,0)+IF('Financing inputs'!$B58="Euro",'Financing inputs'!I58/Euro_USD,0)))</f>
        <v/>
      </c>
      <c r="J58" s="84" t="str">
        <f>IF('Financing inputs'!J58="","",(IF('Financing inputs'!$B58="USD",'Financing inputs'!J58,0)+IF('Financing inputs'!$B58="Local Currency",'Financing inputs'!J58/Loc_USD,0)+IF('Financing inputs'!$B58="Euro",'Financing inputs'!J58/Euro_USD,0)))</f>
        <v/>
      </c>
      <c r="K58" s="84" t="str">
        <f>IF('Financing inputs'!K58="","",(IF('Financing inputs'!$B58="USD",'Financing inputs'!K58,0)+IF('Financing inputs'!$B58="Local Currency",'Financing inputs'!K58/Loc_USD,0)+IF('Financing inputs'!$B58="Euro",'Financing inputs'!K58/Euro_USD,0)))</f>
        <v/>
      </c>
      <c r="L58" s="84" t="str">
        <f>IF('Financing inputs'!L58="","",(IF('Financing inputs'!$B58="USD",'Financing inputs'!L58,0)+IF('Financing inputs'!$B58="Local Currency",'Financing inputs'!L58/Loc_USD,0)+IF('Financing inputs'!$B58="Euro",'Financing inputs'!L58/Euro_USD,0)))</f>
        <v/>
      </c>
      <c r="M58" s="84" t="str">
        <f>IF('Financing inputs'!M58="","",(IF('Financing inputs'!$B58="USD",'Financing inputs'!M58,0)+IF('Financing inputs'!$B58="Local Currency",'Financing inputs'!M58/Loc_USD,0)+IF('Financing inputs'!$B58="Euro",'Financing inputs'!M58/Euro_USD,0)))</f>
        <v/>
      </c>
      <c r="N58" s="84" t="str">
        <f>IF('Financing inputs'!N58="","",(IF('Financing inputs'!$B58="USD",'Financing inputs'!N58,0)+IF('Financing inputs'!$B58="Local Currency",'Financing inputs'!N58/Loc_USD,0)+IF('Financing inputs'!$B58="Euro",'Financing inputs'!N58/Euro_USD,0)))</f>
        <v/>
      </c>
      <c r="O58" s="84">
        <f t="shared" si="32"/>
        <v>0</v>
      </c>
      <c r="P58" s="120" t="str">
        <f t="shared" si="31"/>
        <v>Service Delivery</v>
      </c>
      <c r="R58" s="69" t="e">
        <f t="shared" si="33"/>
        <v>#DIV/0!</v>
      </c>
    </row>
    <row r="59" spans="1:18" x14ac:dyDescent="0.25">
      <c r="A59" s="64" t="str">
        <f>'Financing inputs'!A59</f>
        <v>DKT funding allocated</v>
      </c>
      <c r="B59" s="63"/>
      <c r="C59" s="84" t="str">
        <f>IF('Financing inputs'!C59="","",(IF('Financing inputs'!$B59="USD",'Financing inputs'!C59,0)+IF('Financing inputs'!$B59="Local Currency",'Financing inputs'!C59/Loc_USD,0)+IF('Financing inputs'!$B59="Euro",'Financing inputs'!C59/Euro_USD,0)))</f>
        <v/>
      </c>
      <c r="D59" s="84" t="str">
        <f>IF('Financing inputs'!D59="","",(IF('Financing inputs'!$B59="USD",'Financing inputs'!D59,0)+IF('Financing inputs'!$B59="Local Currency",'Financing inputs'!D59/Loc_USD,0)+IF('Financing inputs'!$B59="Euro",'Financing inputs'!D59/Euro_USD,0)))</f>
        <v/>
      </c>
      <c r="E59" s="84" t="str">
        <f>IF('Financing inputs'!E59="","",(IF('Financing inputs'!$B59="USD",'Financing inputs'!E59,0)+IF('Financing inputs'!$B59="Local Currency",'Financing inputs'!E59/Loc_USD,0)+IF('Financing inputs'!$B59="Euro",'Financing inputs'!E59/Euro_USD,0)))</f>
        <v/>
      </c>
      <c r="F59" s="84" t="str">
        <f>IF('Financing inputs'!F59="","",(IF('Financing inputs'!$B59="USD",'Financing inputs'!F59,0)+IF('Financing inputs'!$B59="Local Currency",'Financing inputs'!F59/Loc_USD,0)+IF('Financing inputs'!$B59="Euro",'Financing inputs'!F59/Euro_USD,0)))</f>
        <v/>
      </c>
      <c r="G59" s="84" t="str">
        <f>IF('Financing inputs'!G59="","",(IF('Financing inputs'!$B59="USD",'Financing inputs'!G59,0)+IF('Financing inputs'!$B59="Local Currency",'Financing inputs'!G59/Loc_USD,0)+IF('Financing inputs'!$B59="Euro",'Financing inputs'!G59/Euro_USD,0)))</f>
        <v/>
      </c>
      <c r="H59" s="84" t="str">
        <f>IF('Financing inputs'!H59="","",(IF('Financing inputs'!$B59="USD",'Financing inputs'!H59,0)+IF('Financing inputs'!$B59="Local Currency",'Financing inputs'!H59/Loc_USD,0)+IF('Financing inputs'!$B59="Euro",'Financing inputs'!H59/Euro_USD,0)))</f>
        <v/>
      </c>
      <c r="I59" s="84" t="str">
        <f>IF('Financing inputs'!I59="","",(IF('Financing inputs'!$B59="USD",'Financing inputs'!I59,0)+IF('Financing inputs'!$B59="Local Currency",'Financing inputs'!I59/Loc_USD,0)+IF('Financing inputs'!$B59="Euro",'Financing inputs'!I59/Euro_USD,0)))</f>
        <v/>
      </c>
      <c r="J59" s="84" t="str">
        <f>IF('Financing inputs'!J59="","",(IF('Financing inputs'!$B59="USD",'Financing inputs'!J59,0)+IF('Financing inputs'!$B59="Local Currency",'Financing inputs'!J59/Loc_USD,0)+IF('Financing inputs'!$B59="Euro",'Financing inputs'!J59/Euro_USD,0)))</f>
        <v/>
      </c>
      <c r="K59" s="84" t="str">
        <f>IF('Financing inputs'!K59="","",(IF('Financing inputs'!$B59="USD",'Financing inputs'!K59,0)+IF('Financing inputs'!$B59="Local Currency",'Financing inputs'!K59/Loc_USD,0)+IF('Financing inputs'!$B59="Euro",'Financing inputs'!K59/Euro_USD,0)))</f>
        <v/>
      </c>
      <c r="L59" s="84" t="str">
        <f>IF('Financing inputs'!L59="","",(IF('Financing inputs'!$B59="USD",'Financing inputs'!L59,0)+IF('Financing inputs'!$B59="Local Currency",'Financing inputs'!L59/Loc_USD,0)+IF('Financing inputs'!$B59="Euro",'Financing inputs'!L59/Euro_USD,0)))</f>
        <v/>
      </c>
      <c r="M59" s="84" t="str">
        <f>IF('Financing inputs'!M59="","",(IF('Financing inputs'!$B59="USD",'Financing inputs'!M59,0)+IF('Financing inputs'!$B59="Local Currency",'Financing inputs'!M59/Loc_USD,0)+IF('Financing inputs'!$B59="Euro",'Financing inputs'!M59/Euro_USD,0)))</f>
        <v/>
      </c>
      <c r="N59" s="84" t="str">
        <f>IF('Financing inputs'!N59="","",(IF('Financing inputs'!$B59="USD",'Financing inputs'!N59,0)+IF('Financing inputs'!$B59="Local Currency",'Financing inputs'!N59/Loc_USD,0)+IF('Financing inputs'!$B59="Euro",'Financing inputs'!N59/Euro_USD,0)))</f>
        <v/>
      </c>
      <c r="O59" s="84">
        <f t="shared" si="32"/>
        <v>0</v>
      </c>
      <c r="P59" s="120" t="str">
        <f t="shared" si="31"/>
        <v>Service Delivery</v>
      </c>
      <c r="R59" s="69" t="e">
        <f t="shared" si="33"/>
        <v>#DIV/0!</v>
      </c>
    </row>
    <row r="60" spans="1:18" x14ac:dyDescent="0.25">
      <c r="A60" s="64" t="str">
        <f>'Financing inputs'!A60</f>
        <v>MSI funding allocated</v>
      </c>
      <c r="B60" s="63"/>
      <c r="C60" s="84" t="str">
        <f>IF('Financing inputs'!C60="","",(IF('Financing inputs'!$B60="USD",'Financing inputs'!C60,0)+IF('Financing inputs'!$B60="Local Currency",'Financing inputs'!C60/Loc_USD,0)+IF('Financing inputs'!$B60="Euro",'Financing inputs'!C60/Euro_USD,0)))</f>
        <v/>
      </c>
      <c r="D60" s="84" t="str">
        <f>IF('Financing inputs'!D60="","",(IF('Financing inputs'!$B60="USD",'Financing inputs'!D60,0)+IF('Financing inputs'!$B60="Local Currency",'Financing inputs'!D60/Loc_USD,0)+IF('Financing inputs'!$B60="Euro",'Financing inputs'!D60/Euro_USD,0)))</f>
        <v/>
      </c>
      <c r="E60" s="84" t="str">
        <f>IF('Financing inputs'!E60="","",(IF('Financing inputs'!$B60="USD",'Financing inputs'!E60,0)+IF('Financing inputs'!$B60="Local Currency",'Financing inputs'!E60/Loc_USD,0)+IF('Financing inputs'!$B60="Euro",'Financing inputs'!E60/Euro_USD,0)))</f>
        <v/>
      </c>
      <c r="F60" s="84" t="str">
        <f>IF('Financing inputs'!F60="","",(IF('Financing inputs'!$B60="USD",'Financing inputs'!F60,0)+IF('Financing inputs'!$B60="Local Currency",'Financing inputs'!F60/Loc_USD,0)+IF('Financing inputs'!$B60="Euro",'Financing inputs'!F60/Euro_USD,0)))</f>
        <v/>
      </c>
      <c r="G60" s="84" t="str">
        <f>IF('Financing inputs'!G60="","",(IF('Financing inputs'!$B60="USD",'Financing inputs'!G60,0)+IF('Financing inputs'!$B60="Local Currency",'Financing inputs'!G60/Loc_USD,0)+IF('Financing inputs'!$B60="Euro",'Financing inputs'!G60/Euro_USD,0)))</f>
        <v/>
      </c>
      <c r="H60" s="84" t="str">
        <f>IF('Financing inputs'!H60="","",(IF('Financing inputs'!$B60="USD",'Financing inputs'!H60,0)+IF('Financing inputs'!$B60="Local Currency",'Financing inputs'!H60/Loc_USD,0)+IF('Financing inputs'!$B60="Euro",'Financing inputs'!H60/Euro_USD,0)))</f>
        <v/>
      </c>
      <c r="I60" s="84" t="str">
        <f>IF('Financing inputs'!I60="","",(IF('Financing inputs'!$B60="USD",'Financing inputs'!I60,0)+IF('Financing inputs'!$B60="Local Currency",'Financing inputs'!I60/Loc_USD,0)+IF('Financing inputs'!$B60="Euro",'Financing inputs'!I60/Euro_USD,0)))</f>
        <v/>
      </c>
      <c r="J60" s="84" t="str">
        <f>IF('Financing inputs'!J60="","",(IF('Financing inputs'!$B60="USD",'Financing inputs'!J60,0)+IF('Financing inputs'!$B60="Local Currency",'Financing inputs'!J60/Loc_USD,0)+IF('Financing inputs'!$B60="Euro",'Financing inputs'!J60/Euro_USD,0)))</f>
        <v/>
      </c>
      <c r="K60" s="84" t="str">
        <f>IF('Financing inputs'!K60="","",(IF('Financing inputs'!$B60="USD",'Financing inputs'!K60,0)+IF('Financing inputs'!$B60="Local Currency",'Financing inputs'!K60/Loc_USD,0)+IF('Financing inputs'!$B60="Euro",'Financing inputs'!K60/Euro_USD,0)))</f>
        <v/>
      </c>
      <c r="L60" s="84" t="str">
        <f>IF('Financing inputs'!L60="","",(IF('Financing inputs'!$B60="USD",'Financing inputs'!L60,0)+IF('Financing inputs'!$B60="Local Currency",'Financing inputs'!L60/Loc_USD,0)+IF('Financing inputs'!$B60="Euro",'Financing inputs'!L60/Euro_USD,0)))</f>
        <v/>
      </c>
      <c r="M60" s="84" t="str">
        <f>IF('Financing inputs'!M60="","",(IF('Financing inputs'!$B60="USD",'Financing inputs'!M60,0)+IF('Financing inputs'!$B60="Local Currency",'Financing inputs'!M60/Loc_USD,0)+IF('Financing inputs'!$B60="Euro",'Financing inputs'!M60/Euro_USD,0)))</f>
        <v/>
      </c>
      <c r="N60" s="84" t="str">
        <f>IF('Financing inputs'!N60="","",(IF('Financing inputs'!$B60="USD",'Financing inputs'!N60,0)+IF('Financing inputs'!$B60="Local Currency",'Financing inputs'!N60/Loc_USD,0)+IF('Financing inputs'!$B60="Euro",'Financing inputs'!N60/Euro_USD,0)))</f>
        <v/>
      </c>
      <c r="O60" s="84">
        <f t="shared" si="32"/>
        <v>0</v>
      </c>
      <c r="P60" s="120" t="str">
        <f t="shared" si="31"/>
        <v>Service Delivery</v>
      </c>
      <c r="R60" s="69" t="e">
        <f t="shared" si="33"/>
        <v>#DIV/0!</v>
      </c>
    </row>
    <row r="61" spans="1:18" x14ac:dyDescent="0.25">
      <c r="A61" s="64" t="str">
        <f>'Financing inputs'!A61</f>
        <v>Gates funding allocated</v>
      </c>
      <c r="B61" s="63"/>
      <c r="C61" s="84" t="str">
        <f>IF('Financing inputs'!C61="","",(IF('Financing inputs'!$B61="USD",'Financing inputs'!C61,0)+IF('Financing inputs'!$B61="Local Currency",'Financing inputs'!C61/Loc_USD,0)+IF('Financing inputs'!$B61="Euro",'Financing inputs'!C61/Euro_USD,0)))</f>
        <v/>
      </c>
      <c r="D61" s="84" t="str">
        <f>IF('Financing inputs'!D61="","",(IF('Financing inputs'!$B61="USD",'Financing inputs'!D61,0)+IF('Financing inputs'!$B61="Local Currency",'Financing inputs'!D61/Loc_USD,0)+IF('Financing inputs'!$B61="Euro",'Financing inputs'!D61/Euro_USD,0)))</f>
        <v/>
      </c>
      <c r="E61" s="84" t="str">
        <f>IF('Financing inputs'!E61="","",(IF('Financing inputs'!$B61="USD",'Financing inputs'!E61,0)+IF('Financing inputs'!$B61="Local Currency",'Financing inputs'!E61/Loc_USD,0)+IF('Financing inputs'!$B61="Euro",'Financing inputs'!E61/Euro_USD,0)))</f>
        <v/>
      </c>
      <c r="F61" s="84" t="str">
        <f>IF('Financing inputs'!F61="","",(IF('Financing inputs'!$B61="USD",'Financing inputs'!F61,0)+IF('Financing inputs'!$B61="Local Currency",'Financing inputs'!F61/Loc_USD,0)+IF('Financing inputs'!$B61="Euro",'Financing inputs'!F61/Euro_USD,0)))</f>
        <v/>
      </c>
      <c r="G61" s="84" t="str">
        <f>IF('Financing inputs'!G61="","",(IF('Financing inputs'!$B61="USD",'Financing inputs'!G61,0)+IF('Financing inputs'!$B61="Local Currency",'Financing inputs'!G61/Loc_USD,0)+IF('Financing inputs'!$B61="Euro",'Financing inputs'!G61/Euro_USD,0)))</f>
        <v/>
      </c>
      <c r="H61" s="84" t="str">
        <f>IF('Financing inputs'!H61="","",(IF('Financing inputs'!$B61="USD",'Financing inputs'!H61,0)+IF('Financing inputs'!$B61="Local Currency",'Financing inputs'!H61/Loc_USD,0)+IF('Financing inputs'!$B61="Euro",'Financing inputs'!H61/Euro_USD,0)))</f>
        <v/>
      </c>
      <c r="I61" s="84" t="str">
        <f>IF('Financing inputs'!I61="","",(IF('Financing inputs'!$B61="USD",'Financing inputs'!I61,0)+IF('Financing inputs'!$B61="Local Currency",'Financing inputs'!I61/Loc_USD,0)+IF('Financing inputs'!$B61="Euro",'Financing inputs'!I61/Euro_USD,0)))</f>
        <v/>
      </c>
      <c r="J61" s="84" t="str">
        <f>IF('Financing inputs'!J61="","",(IF('Financing inputs'!$B61="USD",'Financing inputs'!J61,0)+IF('Financing inputs'!$B61="Local Currency",'Financing inputs'!J61/Loc_USD,0)+IF('Financing inputs'!$B61="Euro",'Financing inputs'!J61/Euro_USD,0)))</f>
        <v/>
      </c>
      <c r="K61" s="84" t="str">
        <f>IF('Financing inputs'!K61="","",(IF('Financing inputs'!$B61="USD",'Financing inputs'!K61,0)+IF('Financing inputs'!$B61="Local Currency",'Financing inputs'!K61/Loc_USD,0)+IF('Financing inputs'!$B61="Euro",'Financing inputs'!K61/Euro_USD,0)))</f>
        <v/>
      </c>
      <c r="L61" s="84" t="str">
        <f>IF('Financing inputs'!L61="","",(IF('Financing inputs'!$B61="USD",'Financing inputs'!L61,0)+IF('Financing inputs'!$B61="Local Currency",'Financing inputs'!L61/Loc_USD,0)+IF('Financing inputs'!$B61="Euro",'Financing inputs'!L61/Euro_USD,0)))</f>
        <v/>
      </c>
      <c r="M61" s="84" t="str">
        <f>IF('Financing inputs'!M61="","",(IF('Financing inputs'!$B61="USD",'Financing inputs'!M61,0)+IF('Financing inputs'!$B61="Local Currency",'Financing inputs'!M61/Loc_USD,0)+IF('Financing inputs'!$B61="Euro",'Financing inputs'!M61/Euro_USD,0)))</f>
        <v/>
      </c>
      <c r="N61" s="84" t="str">
        <f>IF('Financing inputs'!N61="","",(IF('Financing inputs'!$B61="USD",'Financing inputs'!N61,0)+IF('Financing inputs'!$B61="Local Currency",'Financing inputs'!N61/Loc_USD,0)+IF('Financing inputs'!$B61="Euro",'Financing inputs'!N61/Euro_USD,0)))</f>
        <v/>
      </c>
      <c r="O61" s="84">
        <f t="shared" si="32"/>
        <v>0</v>
      </c>
      <c r="P61" s="120" t="str">
        <f t="shared" si="31"/>
        <v>Service Delivery</v>
      </c>
      <c r="R61" s="69" t="e">
        <f t="shared" si="33"/>
        <v>#DIV/0!</v>
      </c>
    </row>
    <row r="62" spans="1:18" x14ac:dyDescent="0.25">
      <c r="A62" s="64" t="str">
        <f>'Financing inputs'!A62</f>
        <v>Packard funding allocated</v>
      </c>
      <c r="B62" s="63"/>
      <c r="C62" s="84" t="str">
        <f>IF('Financing inputs'!C62="","",(IF('Financing inputs'!$B62="USD",'Financing inputs'!C62,0)+IF('Financing inputs'!$B62="Local Currency",'Financing inputs'!C62/Loc_USD,0)+IF('Financing inputs'!$B62="Euro",'Financing inputs'!C62/Euro_USD,0)))</f>
        <v/>
      </c>
      <c r="D62" s="84" t="str">
        <f>IF('Financing inputs'!D62="","",(IF('Financing inputs'!$B62="USD",'Financing inputs'!D62,0)+IF('Financing inputs'!$B62="Local Currency",'Financing inputs'!D62/Loc_USD,0)+IF('Financing inputs'!$B62="Euro",'Financing inputs'!D62/Euro_USD,0)))</f>
        <v/>
      </c>
      <c r="E62" s="84" t="str">
        <f>IF('Financing inputs'!E62="","",(IF('Financing inputs'!$B62="USD",'Financing inputs'!E62,0)+IF('Financing inputs'!$B62="Local Currency",'Financing inputs'!E62/Loc_USD,0)+IF('Financing inputs'!$B62="Euro",'Financing inputs'!E62/Euro_USD,0)))</f>
        <v/>
      </c>
      <c r="F62" s="84" t="str">
        <f>IF('Financing inputs'!F62="","",(IF('Financing inputs'!$B62="USD",'Financing inputs'!F62,0)+IF('Financing inputs'!$B62="Local Currency",'Financing inputs'!F62/Loc_USD,0)+IF('Financing inputs'!$B62="Euro",'Financing inputs'!F62/Euro_USD,0)))</f>
        <v/>
      </c>
      <c r="G62" s="84" t="str">
        <f>IF('Financing inputs'!G62="","",(IF('Financing inputs'!$B62="USD",'Financing inputs'!G62,0)+IF('Financing inputs'!$B62="Local Currency",'Financing inputs'!G62/Loc_USD,0)+IF('Financing inputs'!$B62="Euro",'Financing inputs'!G62/Euro_USD,0)))</f>
        <v/>
      </c>
      <c r="H62" s="84" t="str">
        <f>IF('Financing inputs'!H62="","",(IF('Financing inputs'!$B62="USD",'Financing inputs'!H62,0)+IF('Financing inputs'!$B62="Local Currency",'Financing inputs'!H62/Loc_USD,0)+IF('Financing inputs'!$B62="Euro",'Financing inputs'!H62/Euro_USD,0)))</f>
        <v/>
      </c>
      <c r="I62" s="84" t="str">
        <f>IF('Financing inputs'!I62="","",(IF('Financing inputs'!$B62="USD",'Financing inputs'!I62,0)+IF('Financing inputs'!$B62="Local Currency",'Financing inputs'!I62/Loc_USD,0)+IF('Financing inputs'!$B62="Euro",'Financing inputs'!I62/Euro_USD,0)))</f>
        <v/>
      </c>
      <c r="J62" s="84" t="str">
        <f>IF('Financing inputs'!J62="","",(IF('Financing inputs'!$B62="USD",'Financing inputs'!J62,0)+IF('Financing inputs'!$B62="Local Currency",'Financing inputs'!J62/Loc_USD,0)+IF('Financing inputs'!$B62="Euro",'Financing inputs'!J62/Euro_USD,0)))</f>
        <v/>
      </c>
      <c r="K62" s="84" t="str">
        <f>IF('Financing inputs'!K62="","",(IF('Financing inputs'!$B62="USD",'Financing inputs'!K62,0)+IF('Financing inputs'!$B62="Local Currency",'Financing inputs'!K62/Loc_USD,0)+IF('Financing inputs'!$B62="Euro",'Financing inputs'!K62/Euro_USD,0)))</f>
        <v/>
      </c>
      <c r="L62" s="84" t="str">
        <f>IF('Financing inputs'!L62="","",(IF('Financing inputs'!$B62="USD",'Financing inputs'!L62,0)+IF('Financing inputs'!$B62="Local Currency",'Financing inputs'!L62/Loc_USD,0)+IF('Financing inputs'!$B62="Euro",'Financing inputs'!L62/Euro_USD,0)))</f>
        <v/>
      </c>
      <c r="M62" s="84" t="str">
        <f>IF('Financing inputs'!M62="","",(IF('Financing inputs'!$B62="USD",'Financing inputs'!M62,0)+IF('Financing inputs'!$B62="Local Currency",'Financing inputs'!M62/Loc_USD,0)+IF('Financing inputs'!$B62="Euro",'Financing inputs'!M62/Euro_USD,0)))</f>
        <v/>
      </c>
      <c r="N62" s="84" t="str">
        <f>IF('Financing inputs'!N62="","",(IF('Financing inputs'!$B62="USD",'Financing inputs'!N62,0)+IF('Financing inputs'!$B62="Local Currency",'Financing inputs'!N62/Loc_USD,0)+IF('Financing inputs'!$B62="Euro",'Financing inputs'!N62/Euro_USD,0)))</f>
        <v/>
      </c>
      <c r="O62" s="84">
        <f t="shared" si="32"/>
        <v>0</v>
      </c>
      <c r="P62" s="120" t="str">
        <f t="shared" si="31"/>
        <v>Service Delivery</v>
      </c>
      <c r="R62" s="69" t="e">
        <f t="shared" si="33"/>
        <v>#DIV/0!</v>
      </c>
    </row>
    <row r="63" spans="1:18" x14ac:dyDescent="0.25">
      <c r="A63" s="64" t="str">
        <f>'Financing inputs'!A63</f>
        <v>PAA</v>
      </c>
      <c r="B63" s="63"/>
      <c r="C63" s="84" t="str">
        <f>IF('Financing inputs'!C63="","",(IF('Financing inputs'!$B63="USD",'Financing inputs'!C63,0)+IF('Financing inputs'!$B63="Local Currency",'Financing inputs'!C63/Loc_USD,0)+IF('Financing inputs'!$B63="Euro",'Financing inputs'!C63/Euro_USD,0)))</f>
        <v/>
      </c>
      <c r="D63" s="84" t="str">
        <f>IF('Financing inputs'!D63="","",(IF('Financing inputs'!$B63="USD",'Financing inputs'!D63,0)+IF('Financing inputs'!$B63="Local Currency",'Financing inputs'!D63/Loc_USD,0)+IF('Financing inputs'!$B63="Euro",'Financing inputs'!D63/Euro_USD,0)))</f>
        <v/>
      </c>
      <c r="E63" s="84" t="str">
        <f>IF('Financing inputs'!E63="","",(IF('Financing inputs'!$B63="USD",'Financing inputs'!E63,0)+IF('Financing inputs'!$B63="Local Currency",'Financing inputs'!E63/Loc_USD,0)+IF('Financing inputs'!$B63="Euro",'Financing inputs'!E63/Euro_USD,0)))</f>
        <v/>
      </c>
      <c r="F63" s="84" t="str">
        <f>IF('Financing inputs'!F63="","",(IF('Financing inputs'!$B63="USD",'Financing inputs'!F63,0)+IF('Financing inputs'!$B63="Local Currency",'Financing inputs'!F63/Loc_USD,0)+IF('Financing inputs'!$B63="Euro",'Financing inputs'!F63/Euro_USD,0)))</f>
        <v/>
      </c>
      <c r="G63" s="84" t="str">
        <f>IF('Financing inputs'!G63="","",(IF('Financing inputs'!$B63="USD",'Financing inputs'!G63,0)+IF('Financing inputs'!$B63="Local Currency",'Financing inputs'!G63/Loc_USD,0)+IF('Financing inputs'!$B63="Euro",'Financing inputs'!G63/Euro_USD,0)))</f>
        <v/>
      </c>
      <c r="H63" s="84" t="str">
        <f>IF('Financing inputs'!H63="","",(IF('Financing inputs'!$B63="USD",'Financing inputs'!H63,0)+IF('Financing inputs'!$B63="Local Currency",'Financing inputs'!H63/Loc_USD,0)+IF('Financing inputs'!$B63="Euro",'Financing inputs'!H63/Euro_USD,0)))</f>
        <v/>
      </c>
      <c r="I63" s="84" t="str">
        <f>IF('Financing inputs'!I63="","",(IF('Financing inputs'!$B63="USD",'Financing inputs'!I63,0)+IF('Financing inputs'!$B63="Local Currency",'Financing inputs'!I63/Loc_USD,0)+IF('Financing inputs'!$B63="Euro",'Financing inputs'!I63/Euro_USD,0)))</f>
        <v/>
      </c>
      <c r="J63" s="84" t="str">
        <f>IF('Financing inputs'!J63="","",(IF('Financing inputs'!$B63="USD",'Financing inputs'!J63,0)+IF('Financing inputs'!$B63="Local Currency",'Financing inputs'!J63/Loc_USD,0)+IF('Financing inputs'!$B63="Euro",'Financing inputs'!J63/Euro_USD,0)))</f>
        <v/>
      </c>
      <c r="K63" s="84" t="str">
        <f>IF('Financing inputs'!K63="","",(IF('Financing inputs'!$B63="USD",'Financing inputs'!K63,0)+IF('Financing inputs'!$B63="Local Currency",'Financing inputs'!K63/Loc_USD,0)+IF('Financing inputs'!$B63="Euro",'Financing inputs'!K63/Euro_USD,0)))</f>
        <v/>
      </c>
      <c r="L63" s="84" t="str">
        <f>IF('Financing inputs'!L63="","",(IF('Financing inputs'!$B63="USD",'Financing inputs'!L63,0)+IF('Financing inputs'!$B63="Local Currency",'Financing inputs'!L63/Loc_USD,0)+IF('Financing inputs'!$B63="Euro",'Financing inputs'!L63/Euro_USD,0)))</f>
        <v/>
      </c>
      <c r="M63" s="84" t="str">
        <f>IF('Financing inputs'!M63="","",(IF('Financing inputs'!$B63="USD",'Financing inputs'!M63,0)+IF('Financing inputs'!$B63="Local Currency",'Financing inputs'!M63/Loc_USD,0)+IF('Financing inputs'!$B63="Euro",'Financing inputs'!M63/Euro_USD,0)))</f>
        <v/>
      </c>
      <c r="N63" s="84" t="str">
        <f>IF('Financing inputs'!N63="","",(IF('Financing inputs'!$B63="USD",'Financing inputs'!N63,0)+IF('Financing inputs'!$B63="Local Currency",'Financing inputs'!N63/Loc_USD,0)+IF('Financing inputs'!$B63="Euro",'Financing inputs'!N63/Euro_USD,0)))</f>
        <v/>
      </c>
      <c r="O63" s="84">
        <f t="shared" si="32"/>
        <v>0</v>
      </c>
      <c r="P63" s="120" t="str">
        <f t="shared" si="31"/>
        <v>Service Delivery</v>
      </c>
      <c r="R63" s="69" t="e">
        <f t="shared" si="33"/>
        <v>#DIV/0!</v>
      </c>
    </row>
    <row r="64" spans="1:18" x14ac:dyDescent="0.25">
      <c r="A64" s="64" t="str">
        <f>'Financing inputs'!A64</f>
        <v>Other</v>
      </c>
      <c r="B64" s="63"/>
      <c r="C64" s="84" t="str">
        <f>IF('Financing inputs'!C64="","",(IF('Financing inputs'!$B64="USD",'Financing inputs'!C64,0)+IF('Financing inputs'!$B64="Local Currency",'Financing inputs'!C64/Loc_USD,0)+IF('Financing inputs'!$B64="Euro",'Financing inputs'!C64/Euro_USD,0)))</f>
        <v/>
      </c>
      <c r="D64" s="84" t="str">
        <f>IF('Financing inputs'!D64="","",(IF('Financing inputs'!$B64="USD",'Financing inputs'!D64,0)+IF('Financing inputs'!$B64="Local Currency",'Financing inputs'!D64/Loc_USD,0)+IF('Financing inputs'!$B64="Euro",'Financing inputs'!D64/Euro_USD,0)))</f>
        <v/>
      </c>
      <c r="E64" s="84" t="str">
        <f>IF('Financing inputs'!E64="","",(IF('Financing inputs'!$B64="USD",'Financing inputs'!E64,0)+IF('Financing inputs'!$B64="Local Currency",'Financing inputs'!E64/Loc_USD,0)+IF('Financing inputs'!$B64="Euro",'Financing inputs'!E64/Euro_USD,0)))</f>
        <v/>
      </c>
      <c r="F64" s="84" t="str">
        <f>IF('Financing inputs'!F64="","",(IF('Financing inputs'!$B64="USD",'Financing inputs'!F64,0)+IF('Financing inputs'!$B64="Local Currency",'Financing inputs'!F64/Loc_USD,0)+IF('Financing inputs'!$B64="Euro",'Financing inputs'!F64/Euro_USD,0)))</f>
        <v/>
      </c>
      <c r="G64" s="84" t="str">
        <f>IF('Financing inputs'!G64="","",(IF('Financing inputs'!$B64="USD",'Financing inputs'!G64,0)+IF('Financing inputs'!$B64="Local Currency",'Financing inputs'!G64/Loc_USD,0)+IF('Financing inputs'!$B64="Euro",'Financing inputs'!G64/Euro_USD,0)))</f>
        <v/>
      </c>
      <c r="H64" s="84" t="str">
        <f>IF('Financing inputs'!H64="","",(IF('Financing inputs'!$B64="USD",'Financing inputs'!H64,0)+IF('Financing inputs'!$B64="Local Currency",'Financing inputs'!H64/Loc_USD,0)+IF('Financing inputs'!$B64="Euro",'Financing inputs'!H64/Euro_USD,0)))</f>
        <v/>
      </c>
      <c r="I64" s="84" t="str">
        <f>IF('Financing inputs'!I64="","",(IF('Financing inputs'!$B64="USD",'Financing inputs'!I64,0)+IF('Financing inputs'!$B64="Local Currency",'Financing inputs'!I64/Loc_USD,0)+IF('Financing inputs'!$B64="Euro",'Financing inputs'!I64/Euro_USD,0)))</f>
        <v/>
      </c>
      <c r="J64" s="84" t="str">
        <f>IF('Financing inputs'!J64="","",(IF('Financing inputs'!$B64="USD",'Financing inputs'!J64,0)+IF('Financing inputs'!$B64="Local Currency",'Financing inputs'!J64/Loc_USD,0)+IF('Financing inputs'!$B64="Euro",'Financing inputs'!J64/Euro_USD,0)))</f>
        <v/>
      </c>
      <c r="K64" s="84" t="str">
        <f>IF('Financing inputs'!K64="","",(IF('Financing inputs'!$B64="USD",'Financing inputs'!K64,0)+IF('Financing inputs'!$B64="Local Currency",'Financing inputs'!K64/Loc_USD,0)+IF('Financing inputs'!$B64="Euro",'Financing inputs'!K64/Euro_USD,0)))</f>
        <v/>
      </c>
      <c r="L64" s="84" t="str">
        <f>IF('Financing inputs'!L64="","",(IF('Financing inputs'!$B64="USD",'Financing inputs'!L64,0)+IF('Financing inputs'!$B64="Local Currency",'Financing inputs'!L64/Loc_USD,0)+IF('Financing inputs'!$B64="Euro",'Financing inputs'!L64/Euro_USD,0)))</f>
        <v/>
      </c>
      <c r="M64" s="84" t="str">
        <f>IF('Financing inputs'!M64="","",(IF('Financing inputs'!$B64="USD",'Financing inputs'!M64,0)+IF('Financing inputs'!$B64="Local Currency",'Financing inputs'!M64/Loc_USD,0)+IF('Financing inputs'!$B64="Euro",'Financing inputs'!M64/Euro_USD,0)))</f>
        <v/>
      </c>
      <c r="N64" s="84" t="str">
        <f>IF('Financing inputs'!N64="","",(IF('Financing inputs'!$B64="USD",'Financing inputs'!N64,0)+IF('Financing inputs'!$B64="Local Currency",'Financing inputs'!N64/Loc_USD,0)+IF('Financing inputs'!$B64="Euro",'Financing inputs'!N64/Euro_USD,0)))</f>
        <v/>
      </c>
      <c r="O64" s="84">
        <f t="shared" si="32"/>
        <v>0</v>
      </c>
      <c r="P64" s="120" t="str">
        <f t="shared" si="31"/>
        <v>Service Delivery</v>
      </c>
      <c r="R64" s="69" t="e">
        <f t="shared" si="33"/>
        <v>#DIV/0!</v>
      </c>
    </row>
    <row r="65" spans="1:19" x14ac:dyDescent="0.25">
      <c r="A65" s="64" t="str">
        <f>'Financing inputs'!A65</f>
        <v>Other</v>
      </c>
      <c r="B65" s="63"/>
      <c r="C65" s="84" t="str">
        <f>IF('Financing inputs'!C65="","",(IF('Financing inputs'!$B65="USD",'Financing inputs'!C65,0)+IF('Financing inputs'!$B65="Local Currency",'Financing inputs'!C65/Loc_USD,0)+IF('Financing inputs'!$B65="Euro",'Financing inputs'!C65/Euro_USD,0)))</f>
        <v/>
      </c>
      <c r="D65" s="84" t="str">
        <f>IF('Financing inputs'!D65="","",(IF('Financing inputs'!$B65="USD",'Financing inputs'!D65,0)+IF('Financing inputs'!$B65="Local Currency",'Financing inputs'!D65/Loc_USD,0)+IF('Financing inputs'!$B65="Euro",'Financing inputs'!D65/Euro_USD,0)))</f>
        <v/>
      </c>
      <c r="E65" s="84" t="str">
        <f>IF('Financing inputs'!E65="","",(IF('Financing inputs'!$B65="USD",'Financing inputs'!E65,0)+IF('Financing inputs'!$B65="Local Currency",'Financing inputs'!E65/Loc_USD,0)+IF('Financing inputs'!$B65="Euro",'Financing inputs'!E65/Euro_USD,0)))</f>
        <v/>
      </c>
      <c r="F65" s="84" t="str">
        <f>IF('Financing inputs'!F65="","",(IF('Financing inputs'!$B65="USD",'Financing inputs'!F65,0)+IF('Financing inputs'!$B65="Local Currency",'Financing inputs'!F65/Loc_USD,0)+IF('Financing inputs'!$B65="Euro",'Financing inputs'!F65/Euro_USD,0)))</f>
        <v/>
      </c>
      <c r="G65" s="84" t="str">
        <f>IF('Financing inputs'!G65="","",(IF('Financing inputs'!$B65="USD",'Financing inputs'!G65,0)+IF('Financing inputs'!$B65="Local Currency",'Financing inputs'!G65/Loc_USD,0)+IF('Financing inputs'!$B65="Euro",'Financing inputs'!G65/Euro_USD,0)))</f>
        <v/>
      </c>
      <c r="H65" s="84" t="str">
        <f>IF('Financing inputs'!H65="","",(IF('Financing inputs'!$B65="USD",'Financing inputs'!H65,0)+IF('Financing inputs'!$B65="Local Currency",'Financing inputs'!H65/Loc_USD,0)+IF('Financing inputs'!$B65="Euro",'Financing inputs'!H65/Euro_USD,0)))</f>
        <v/>
      </c>
      <c r="I65" s="84" t="str">
        <f>IF('Financing inputs'!I65="","",(IF('Financing inputs'!$B65="USD",'Financing inputs'!I65,0)+IF('Financing inputs'!$B65="Local Currency",'Financing inputs'!I65/Loc_USD,0)+IF('Financing inputs'!$B65="Euro",'Financing inputs'!I65/Euro_USD,0)))</f>
        <v/>
      </c>
      <c r="J65" s="84" t="str">
        <f>IF('Financing inputs'!J65="","",(IF('Financing inputs'!$B65="USD",'Financing inputs'!J65,0)+IF('Financing inputs'!$B65="Local Currency",'Financing inputs'!J65/Loc_USD,0)+IF('Financing inputs'!$B65="Euro",'Financing inputs'!J65/Euro_USD,0)))</f>
        <v/>
      </c>
      <c r="K65" s="84" t="str">
        <f>IF('Financing inputs'!K65="","",(IF('Financing inputs'!$B65="USD",'Financing inputs'!K65,0)+IF('Financing inputs'!$B65="Local Currency",'Financing inputs'!K65/Loc_USD,0)+IF('Financing inputs'!$B65="Euro",'Financing inputs'!K65/Euro_USD,0)))</f>
        <v/>
      </c>
      <c r="L65" s="84" t="str">
        <f>IF('Financing inputs'!L65="","",(IF('Financing inputs'!$B65="USD",'Financing inputs'!L65,0)+IF('Financing inputs'!$B65="Local Currency",'Financing inputs'!L65/Loc_USD,0)+IF('Financing inputs'!$B65="Euro",'Financing inputs'!L65/Euro_USD,0)))</f>
        <v/>
      </c>
      <c r="M65" s="84" t="str">
        <f>IF('Financing inputs'!M65="","",(IF('Financing inputs'!$B65="USD",'Financing inputs'!M65,0)+IF('Financing inputs'!$B65="Local Currency",'Financing inputs'!M65/Loc_USD,0)+IF('Financing inputs'!$B65="Euro",'Financing inputs'!M65/Euro_USD,0)))</f>
        <v/>
      </c>
      <c r="N65" s="84" t="str">
        <f>IF('Financing inputs'!N65="","",(IF('Financing inputs'!$B65="USD",'Financing inputs'!N65,0)+IF('Financing inputs'!$B65="Local Currency",'Financing inputs'!N65/Loc_USD,0)+IF('Financing inputs'!$B65="Euro",'Financing inputs'!N65/Euro_USD,0)))</f>
        <v/>
      </c>
      <c r="O65" s="84">
        <f t="shared" si="32"/>
        <v>0</v>
      </c>
      <c r="P65" s="120" t="str">
        <f t="shared" si="31"/>
        <v>Service Delivery</v>
      </c>
      <c r="R65" s="69" t="e">
        <f t="shared" si="33"/>
        <v>#DIV/0!</v>
      </c>
    </row>
    <row r="66" spans="1:19" x14ac:dyDescent="0.25">
      <c r="A66" s="64" t="str">
        <f>'Financing inputs'!A66</f>
        <v>Other</v>
      </c>
      <c r="B66" s="63"/>
      <c r="C66" s="84" t="str">
        <f>IF('Financing inputs'!C66="","",(IF('Financing inputs'!$B66="USD",'Financing inputs'!C66,0)+IF('Financing inputs'!$B66="Local Currency",'Financing inputs'!C66/Loc_USD,0)+IF('Financing inputs'!$B66="Euro",'Financing inputs'!C66/Euro_USD,0)))</f>
        <v/>
      </c>
      <c r="D66" s="84" t="str">
        <f>IF('Financing inputs'!D66="","",(IF('Financing inputs'!$B66="USD",'Financing inputs'!D66,0)+IF('Financing inputs'!$B66="Local Currency",'Financing inputs'!D66/Loc_USD,0)+IF('Financing inputs'!$B66="Euro",'Financing inputs'!D66/Euro_USD,0)))</f>
        <v/>
      </c>
      <c r="E66" s="84" t="str">
        <f>IF('Financing inputs'!E66="","",(IF('Financing inputs'!$B66="USD",'Financing inputs'!E66,0)+IF('Financing inputs'!$B66="Local Currency",'Financing inputs'!E66/Loc_USD,0)+IF('Financing inputs'!$B66="Euro",'Financing inputs'!E66/Euro_USD,0)))</f>
        <v/>
      </c>
      <c r="F66" s="84" t="str">
        <f>IF('Financing inputs'!F66="","",(IF('Financing inputs'!$B66="USD",'Financing inputs'!F66,0)+IF('Financing inputs'!$B66="Local Currency",'Financing inputs'!F66/Loc_USD,0)+IF('Financing inputs'!$B66="Euro",'Financing inputs'!F66/Euro_USD,0)))</f>
        <v/>
      </c>
      <c r="G66" s="84" t="str">
        <f>IF('Financing inputs'!G66="","",(IF('Financing inputs'!$B66="USD",'Financing inputs'!G66,0)+IF('Financing inputs'!$B66="Local Currency",'Financing inputs'!G66/Loc_USD,0)+IF('Financing inputs'!$B66="Euro",'Financing inputs'!G66/Euro_USD,0)))</f>
        <v/>
      </c>
      <c r="H66" s="84" t="str">
        <f>IF('Financing inputs'!H66="","",(IF('Financing inputs'!$B66="USD",'Financing inputs'!H66,0)+IF('Financing inputs'!$B66="Local Currency",'Financing inputs'!H66/Loc_USD,0)+IF('Financing inputs'!$B66="Euro",'Financing inputs'!H66/Euro_USD,0)))</f>
        <v/>
      </c>
      <c r="I66" s="84" t="str">
        <f>IF('Financing inputs'!I66="","",(IF('Financing inputs'!$B66="USD",'Financing inputs'!I66,0)+IF('Financing inputs'!$B66="Local Currency",'Financing inputs'!I66/Loc_USD,0)+IF('Financing inputs'!$B66="Euro",'Financing inputs'!I66/Euro_USD,0)))</f>
        <v/>
      </c>
      <c r="J66" s="84" t="str">
        <f>IF('Financing inputs'!J66="","",(IF('Financing inputs'!$B66="USD",'Financing inputs'!J66,0)+IF('Financing inputs'!$B66="Local Currency",'Financing inputs'!J66/Loc_USD,0)+IF('Financing inputs'!$B66="Euro",'Financing inputs'!J66/Euro_USD,0)))</f>
        <v/>
      </c>
      <c r="K66" s="84" t="str">
        <f>IF('Financing inputs'!K66="","",(IF('Financing inputs'!$B66="USD",'Financing inputs'!K66,0)+IF('Financing inputs'!$B66="Local Currency",'Financing inputs'!K66/Loc_USD,0)+IF('Financing inputs'!$B66="Euro",'Financing inputs'!K66/Euro_USD,0)))</f>
        <v/>
      </c>
      <c r="L66" s="84" t="str">
        <f>IF('Financing inputs'!L66="","",(IF('Financing inputs'!$B66="USD",'Financing inputs'!L66,0)+IF('Financing inputs'!$B66="Local Currency",'Financing inputs'!L66/Loc_USD,0)+IF('Financing inputs'!$B66="Euro",'Financing inputs'!L66/Euro_USD,0)))</f>
        <v/>
      </c>
      <c r="M66" s="84" t="str">
        <f>IF('Financing inputs'!M66="","",(IF('Financing inputs'!$B66="USD",'Financing inputs'!M66,0)+IF('Financing inputs'!$B66="Local Currency",'Financing inputs'!M66/Loc_USD,0)+IF('Financing inputs'!$B66="Euro",'Financing inputs'!M66/Euro_USD,0)))</f>
        <v/>
      </c>
      <c r="N66" s="84" t="str">
        <f>IF('Financing inputs'!N66="","",(IF('Financing inputs'!$B66="USD",'Financing inputs'!N66,0)+IF('Financing inputs'!$B66="Local Currency",'Financing inputs'!N66/Loc_USD,0)+IF('Financing inputs'!$B66="Euro",'Financing inputs'!N66/Euro_USD,0)))</f>
        <v/>
      </c>
      <c r="O66" s="84">
        <f t="shared" si="32"/>
        <v>0</v>
      </c>
      <c r="P66" s="120" t="str">
        <f t="shared" si="31"/>
        <v>Service Delivery</v>
      </c>
      <c r="R66" s="69" t="e">
        <f t="shared" si="33"/>
        <v>#DIV/0!</v>
      </c>
    </row>
    <row r="67" spans="1:19" x14ac:dyDescent="0.25">
      <c r="A67" s="64" t="str">
        <f>'Financing inputs'!A67</f>
        <v>Other</v>
      </c>
      <c r="B67" s="63"/>
      <c r="C67" s="84" t="str">
        <f>IF('Financing inputs'!C67="","",(IF('Financing inputs'!$B67="USD",'Financing inputs'!C67,0)+IF('Financing inputs'!$B67="Local Currency",'Financing inputs'!C67/Loc_USD,0)+IF('Financing inputs'!$B67="Euro",'Financing inputs'!C67/Euro_USD,0)))</f>
        <v/>
      </c>
      <c r="D67" s="84" t="str">
        <f>IF('Financing inputs'!D67="","",(IF('Financing inputs'!$B67="USD",'Financing inputs'!D67,0)+IF('Financing inputs'!$B67="Local Currency",'Financing inputs'!D67/Loc_USD,0)+IF('Financing inputs'!$B67="Euro",'Financing inputs'!D67/Euro_USD,0)))</f>
        <v/>
      </c>
      <c r="E67" s="84" t="str">
        <f>IF('Financing inputs'!E67="","",(IF('Financing inputs'!$B67="USD",'Financing inputs'!E67,0)+IF('Financing inputs'!$B67="Local Currency",'Financing inputs'!E67/Loc_USD,0)+IF('Financing inputs'!$B67="Euro",'Financing inputs'!E67/Euro_USD,0)))</f>
        <v/>
      </c>
      <c r="F67" s="84" t="str">
        <f>IF('Financing inputs'!F67="","",(IF('Financing inputs'!$B67="USD",'Financing inputs'!F67,0)+IF('Financing inputs'!$B67="Local Currency",'Financing inputs'!F67/Loc_USD,0)+IF('Financing inputs'!$B67="Euro",'Financing inputs'!F67/Euro_USD,0)))</f>
        <v/>
      </c>
      <c r="G67" s="84" t="str">
        <f>IF('Financing inputs'!G67="","",(IF('Financing inputs'!$B67="USD",'Financing inputs'!G67,0)+IF('Financing inputs'!$B67="Local Currency",'Financing inputs'!G67/Loc_USD,0)+IF('Financing inputs'!$B67="Euro",'Financing inputs'!G67/Euro_USD,0)))</f>
        <v/>
      </c>
      <c r="H67" s="84" t="str">
        <f>IF('Financing inputs'!H67="","",(IF('Financing inputs'!$B67="USD",'Financing inputs'!H67,0)+IF('Financing inputs'!$B67="Local Currency",'Financing inputs'!H67/Loc_USD,0)+IF('Financing inputs'!$B67="Euro",'Financing inputs'!H67/Euro_USD,0)))</f>
        <v/>
      </c>
      <c r="I67" s="84" t="str">
        <f>IF('Financing inputs'!I67="","",(IF('Financing inputs'!$B67="USD",'Financing inputs'!I67,0)+IF('Financing inputs'!$B67="Local Currency",'Financing inputs'!I67/Loc_USD,0)+IF('Financing inputs'!$B67="Euro",'Financing inputs'!I67/Euro_USD,0)))</f>
        <v/>
      </c>
      <c r="J67" s="84" t="str">
        <f>IF('Financing inputs'!J67="","",(IF('Financing inputs'!$B67="USD",'Financing inputs'!J67,0)+IF('Financing inputs'!$B67="Local Currency",'Financing inputs'!J67/Loc_USD,0)+IF('Financing inputs'!$B67="Euro",'Financing inputs'!J67/Euro_USD,0)))</f>
        <v/>
      </c>
      <c r="K67" s="84" t="str">
        <f>IF('Financing inputs'!K67="","",(IF('Financing inputs'!$B67="USD",'Financing inputs'!K67,0)+IF('Financing inputs'!$B67="Local Currency",'Financing inputs'!K67/Loc_USD,0)+IF('Financing inputs'!$B67="Euro",'Financing inputs'!K67/Euro_USD,0)))</f>
        <v/>
      </c>
      <c r="L67" s="84" t="str">
        <f>IF('Financing inputs'!L67="","",(IF('Financing inputs'!$B67="USD",'Financing inputs'!L67,0)+IF('Financing inputs'!$B67="Local Currency",'Financing inputs'!L67/Loc_USD,0)+IF('Financing inputs'!$B67="Euro",'Financing inputs'!L67/Euro_USD,0)))</f>
        <v/>
      </c>
      <c r="M67" s="84" t="str">
        <f>IF('Financing inputs'!M67="","",(IF('Financing inputs'!$B67="USD",'Financing inputs'!M67,0)+IF('Financing inputs'!$B67="Local Currency",'Financing inputs'!M67/Loc_USD,0)+IF('Financing inputs'!$B67="Euro",'Financing inputs'!M67/Euro_USD,0)))</f>
        <v/>
      </c>
      <c r="N67" s="84" t="str">
        <f>IF('Financing inputs'!N67="","",(IF('Financing inputs'!$B67="USD",'Financing inputs'!N67,0)+IF('Financing inputs'!$B67="Local Currency",'Financing inputs'!N67/Loc_USD,0)+IF('Financing inputs'!$B67="Euro",'Financing inputs'!N67/Euro_USD,0)))</f>
        <v/>
      </c>
      <c r="O67" s="84">
        <f t="shared" si="32"/>
        <v>0</v>
      </c>
      <c r="P67" s="120" t="str">
        <f t="shared" si="31"/>
        <v>Service Delivery</v>
      </c>
      <c r="R67" s="69" t="e">
        <f t="shared" si="33"/>
        <v>#DIV/0!</v>
      </c>
    </row>
    <row r="68" spans="1:19" x14ac:dyDescent="0.25">
      <c r="A68" s="64" t="str">
        <f>'Financing inputs'!A68</f>
        <v>Other</v>
      </c>
      <c r="B68" s="63"/>
      <c r="C68" s="84" t="str">
        <f>IF('Financing inputs'!C68="","",(IF('Financing inputs'!$B68="USD",'Financing inputs'!C68,0)+IF('Financing inputs'!$B68="Local Currency",'Financing inputs'!C68/Loc_USD,0)+IF('Financing inputs'!$B68="Euro",'Financing inputs'!C68/Euro_USD,0)))</f>
        <v/>
      </c>
      <c r="D68" s="84" t="str">
        <f>IF('Financing inputs'!D68="","",(IF('Financing inputs'!$B68="USD",'Financing inputs'!D68,0)+IF('Financing inputs'!$B68="Local Currency",'Financing inputs'!D68/Loc_USD,0)+IF('Financing inputs'!$B68="Euro",'Financing inputs'!D68/Euro_USD,0)))</f>
        <v/>
      </c>
      <c r="E68" s="84" t="str">
        <f>IF('Financing inputs'!E68="","",(IF('Financing inputs'!$B68="USD",'Financing inputs'!E68,0)+IF('Financing inputs'!$B68="Local Currency",'Financing inputs'!E68/Loc_USD,0)+IF('Financing inputs'!$B68="Euro",'Financing inputs'!E68/Euro_USD,0)))</f>
        <v/>
      </c>
      <c r="F68" s="84" t="str">
        <f>IF('Financing inputs'!F68="","",(IF('Financing inputs'!$B68="USD",'Financing inputs'!F68,0)+IF('Financing inputs'!$B68="Local Currency",'Financing inputs'!F68/Loc_USD,0)+IF('Financing inputs'!$B68="Euro",'Financing inputs'!F68/Euro_USD,0)))</f>
        <v/>
      </c>
      <c r="G68" s="84" t="str">
        <f>IF('Financing inputs'!G68="","",(IF('Financing inputs'!$B68="USD",'Financing inputs'!G68,0)+IF('Financing inputs'!$B68="Local Currency",'Financing inputs'!G68/Loc_USD,0)+IF('Financing inputs'!$B68="Euro",'Financing inputs'!G68/Euro_USD,0)))</f>
        <v/>
      </c>
      <c r="H68" s="84" t="str">
        <f>IF('Financing inputs'!H68="","",(IF('Financing inputs'!$B68="USD",'Financing inputs'!H68,0)+IF('Financing inputs'!$B68="Local Currency",'Financing inputs'!H68/Loc_USD,0)+IF('Financing inputs'!$B68="Euro",'Financing inputs'!H68/Euro_USD,0)))</f>
        <v/>
      </c>
      <c r="I68" s="84" t="str">
        <f>IF('Financing inputs'!I68="","",(IF('Financing inputs'!$B68="USD",'Financing inputs'!I68,0)+IF('Financing inputs'!$B68="Local Currency",'Financing inputs'!I68/Loc_USD,0)+IF('Financing inputs'!$B68="Euro",'Financing inputs'!I68/Euro_USD,0)))</f>
        <v/>
      </c>
      <c r="J68" s="84" t="str">
        <f>IF('Financing inputs'!J68="","",(IF('Financing inputs'!$B68="USD",'Financing inputs'!J68,0)+IF('Financing inputs'!$B68="Local Currency",'Financing inputs'!J68/Loc_USD,0)+IF('Financing inputs'!$B68="Euro",'Financing inputs'!J68/Euro_USD,0)))</f>
        <v/>
      </c>
      <c r="K68" s="84" t="str">
        <f>IF('Financing inputs'!K68="","",(IF('Financing inputs'!$B68="USD",'Financing inputs'!K68,0)+IF('Financing inputs'!$B68="Local Currency",'Financing inputs'!K68/Loc_USD,0)+IF('Financing inputs'!$B68="Euro",'Financing inputs'!K68/Euro_USD,0)))</f>
        <v/>
      </c>
      <c r="L68" s="84" t="str">
        <f>IF('Financing inputs'!L68="","",(IF('Financing inputs'!$B68="USD",'Financing inputs'!L68,0)+IF('Financing inputs'!$B68="Local Currency",'Financing inputs'!L68/Loc_USD,0)+IF('Financing inputs'!$B68="Euro",'Financing inputs'!L68/Euro_USD,0)))</f>
        <v/>
      </c>
      <c r="M68" s="84" t="str">
        <f>IF('Financing inputs'!M68="","",(IF('Financing inputs'!$B68="USD",'Financing inputs'!M68,0)+IF('Financing inputs'!$B68="Local Currency",'Financing inputs'!M68/Loc_USD,0)+IF('Financing inputs'!$B68="Euro",'Financing inputs'!M68/Euro_USD,0)))</f>
        <v/>
      </c>
      <c r="N68" s="84" t="str">
        <f>IF('Financing inputs'!N68="","",(IF('Financing inputs'!$B68="USD",'Financing inputs'!N68,0)+IF('Financing inputs'!$B68="Local Currency",'Financing inputs'!N68/Loc_USD,0)+IF('Financing inputs'!$B68="Euro",'Financing inputs'!N68/Euro_USD,0)))</f>
        <v/>
      </c>
      <c r="O68" s="84">
        <f t="shared" si="32"/>
        <v>0</v>
      </c>
      <c r="P68" s="120" t="str">
        <f t="shared" si="31"/>
        <v>Service Delivery</v>
      </c>
      <c r="R68" s="69" t="e">
        <f t="shared" si="33"/>
        <v>#DIV/0!</v>
      </c>
    </row>
    <row r="69" spans="1:19" x14ac:dyDescent="0.25">
      <c r="A69" s="64" t="str">
        <f>'Financing inputs'!A69</f>
        <v>Other</v>
      </c>
      <c r="B69" s="63"/>
      <c r="C69" s="84" t="str">
        <f>IF('Financing inputs'!C69="","",(IF('Financing inputs'!$B69="USD",'Financing inputs'!C69,0)+IF('Financing inputs'!$B69="Local Currency",'Financing inputs'!C69/Loc_USD,0)+IF('Financing inputs'!$B69="Euro",'Financing inputs'!C69/Euro_USD,0)))</f>
        <v/>
      </c>
      <c r="D69" s="84" t="str">
        <f>IF('Financing inputs'!D69="","",(IF('Financing inputs'!$B69="USD",'Financing inputs'!D69,0)+IF('Financing inputs'!$B69="Local Currency",'Financing inputs'!D69/Loc_USD,0)+IF('Financing inputs'!$B69="Euro",'Financing inputs'!D69/Euro_USD,0)))</f>
        <v/>
      </c>
      <c r="E69" s="84" t="str">
        <f>IF('Financing inputs'!E69="","",(IF('Financing inputs'!$B69="USD",'Financing inputs'!E69,0)+IF('Financing inputs'!$B69="Local Currency",'Financing inputs'!E69/Loc_USD,0)+IF('Financing inputs'!$B69="Euro",'Financing inputs'!E69/Euro_USD,0)))</f>
        <v/>
      </c>
      <c r="F69" s="84" t="str">
        <f>IF('Financing inputs'!F69="","",(IF('Financing inputs'!$B69="USD",'Financing inputs'!F69,0)+IF('Financing inputs'!$B69="Local Currency",'Financing inputs'!F69/Loc_USD,0)+IF('Financing inputs'!$B69="Euro",'Financing inputs'!F69/Euro_USD,0)))</f>
        <v/>
      </c>
      <c r="G69" s="84" t="str">
        <f>IF('Financing inputs'!G69="","",(IF('Financing inputs'!$B69="USD",'Financing inputs'!G69,0)+IF('Financing inputs'!$B69="Local Currency",'Financing inputs'!G69/Loc_USD,0)+IF('Financing inputs'!$B69="Euro",'Financing inputs'!G69/Euro_USD,0)))</f>
        <v/>
      </c>
      <c r="H69" s="84" t="str">
        <f>IF('Financing inputs'!H69="","",(IF('Financing inputs'!$B69="USD",'Financing inputs'!H69,0)+IF('Financing inputs'!$B69="Local Currency",'Financing inputs'!H69/Loc_USD,0)+IF('Financing inputs'!$B69="Euro",'Financing inputs'!H69/Euro_USD,0)))</f>
        <v/>
      </c>
      <c r="I69" s="84" t="str">
        <f>IF('Financing inputs'!I69="","",(IF('Financing inputs'!$B69="USD",'Financing inputs'!I69,0)+IF('Financing inputs'!$B69="Local Currency",'Financing inputs'!I69/Loc_USD,0)+IF('Financing inputs'!$B69="Euro",'Financing inputs'!I69/Euro_USD,0)))</f>
        <v/>
      </c>
      <c r="J69" s="84" t="str">
        <f>IF('Financing inputs'!J69="","",(IF('Financing inputs'!$B69="USD",'Financing inputs'!J69,0)+IF('Financing inputs'!$B69="Local Currency",'Financing inputs'!J69/Loc_USD,0)+IF('Financing inputs'!$B69="Euro",'Financing inputs'!J69/Euro_USD,0)))</f>
        <v/>
      </c>
      <c r="K69" s="84" t="str">
        <f>IF('Financing inputs'!K69="","",(IF('Financing inputs'!$B69="USD",'Financing inputs'!K69,0)+IF('Financing inputs'!$B69="Local Currency",'Financing inputs'!K69/Loc_USD,0)+IF('Financing inputs'!$B69="Euro",'Financing inputs'!K69/Euro_USD,0)))</f>
        <v/>
      </c>
      <c r="L69" s="84" t="str">
        <f>IF('Financing inputs'!L69="","",(IF('Financing inputs'!$B69="USD",'Financing inputs'!L69,0)+IF('Financing inputs'!$B69="Local Currency",'Financing inputs'!L69/Loc_USD,0)+IF('Financing inputs'!$B69="Euro",'Financing inputs'!L69/Euro_USD,0)))</f>
        <v/>
      </c>
      <c r="M69" s="84" t="str">
        <f>IF('Financing inputs'!M69="","",(IF('Financing inputs'!$B69="USD",'Financing inputs'!M69,0)+IF('Financing inputs'!$B69="Local Currency",'Financing inputs'!M69/Loc_USD,0)+IF('Financing inputs'!$B69="Euro",'Financing inputs'!M69/Euro_USD,0)))</f>
        <v/>
      </c>
      <c r="N69" s="84" t="str">
        <f>IF('Financing inputs'!N69="","",(IF('Financing inputs'!$B69="USD",'Financing inputs'!N69,0)+IF('Financing inputs'!$B69="Local Currency",'Financing inputs'!N69/Loc_USD,0)+IF('Financing inputs'!$B69="Euro",'Financing inputs'!N69/Euro_USD,0)))</f>
        <v/>
      </c>
      <c r="O69" s="84">
        <f t="shared" si="32"/>
        <v>0</v>
      </c>
      <c r="P69" s="120" t="str">
        <f t="shared" si="31"/>
        <v>Service Delivery</v>
      </c>
      <c r="R69" s="69" t="e">
        <f t="shared" si="33"/>
        <v>#DIV/0!</v>
      </c>
    </row>
    <row r="70" spans="1:19" x14ac:dyDescent="0.25">
      <c r="A70" s="64" t="str">
        <f>'Financing inputs'!A70</f>
        <v>Other</v>
      </c>
      <c r="B70" s="63"/>
      <c r="C70" s="84" t="str">
        <f>IF('Financing inputs'!C70="","",(IF('Financing inputs'!$B70="USD",'Financing inputs'!C70,0)+IF('Financing inputs'!$B70="Local Currency",'Financing inputs'!C70/Loc_USD,0)+IF('Financing inputs'!$B70="Euro",'Financing inputs'!C70/Euro_USD,0)))</f>
        <v/>
      </c>
      <c r="D70" s="84" t="str">
        <f>IF('Financing inputs'!D70="","",(IF('Financing inputs'!$B70="USD",'Financing inputs'!D70,0)+IF('Financing inputs'!$B70="Local Currency",'Financing inputs'!D70/Loc_USD,0)+IF('Financing inputs'!$B70="Euro",'Financing inputs'!D70/Euro_USD,0)))</f>
        <v/>
      </c>
      <c r="E70" s="84" t="str">
        <f>IF('Financing inputs'!E70="","",(IF('Financing inputs'!$B70="USD",'Financing inputs'!E70,0)+IF('Financing inputs'!$B70="Local Currency",'Financing inputs'!E70/Loc_USD,0)+IF('Financing inputs'!$B70="Euro",'Financing inputs'!E70/Euro_USD,0)))</f>
        <v/>
      </c>
      <c r="F70" s="84" t="str">
        <f>IF('Financing inputs'!F70="","",(IF('Financing inputs'!$B70="USD",'Financing inputs'!F70,0)+IF('Financing inputs'!$B70="Local Currency",'Financing inputs'!F70/Loc_USD,0)+IF('Financing inputs'!$B70="Euro",'Financing inputs'!F70/Euro_USD,0)))</f>
        <v/>
      </c>
      <c r="G70" s="84" t="str">
        <f>IF('Financing inputs'!G70="","",(IF('Financing inputs'!$B70="USD",'Financing inputs'!G70,0)+IF('Financing inputs'!$B70="Local Currency",'Financing inputs'!G70/Loc_USD,0)+IF('Financing inputs'!$B70="Euro",'Financing inputs'!G70/Euro_USD,0)))</f>
        <v/>
      </c>
      <c r="H70" s="84" t="str">
        <f>IF('Financing inputs'!H70="","",(IF('Financing inputs'!$B70="USD",'Financing inputs'!H70,0)+IF('Financing inputs'!$B70="Local Currency",'Financing inputs'!H70/Loc_USD,0)+IF('Financing inputs'!$B70="Euro",'Financing inputs'!H70/Euro_USD,0)))</f>
        <v/>
      </c>
      <c r="I70" s="84" t="str">
        <f>IF('Financing inputs'!I70="","",(IF('Financing inputs'!$B70="USD",'Financing inputs'!I70,0)+IF('Financing inputs'!$B70="Local Currency",'Financing inputs'!I70/Loc_USD,0)+IF('Financing inputs'!$B70="Euro",'Financing inputs'!I70/Euro_USD,0)))</f>
        <v/>
      </c>
      <c r="J70" s="84" t="str">
        <f>IF('Financing inputs'!J70="","",(IF('Financing inputs'!$B70="USD",'Financing inputs'!J70,0)+IF('Financing inputs'!$B70="Local Currency",'Financing inputs'!J70/Loc_USD,0)+IF('Financing inputs'!$B70="Euro",'Financing inputs'!J70/Euro_USD,0)))</f>
        <v/>
      </c>
      <c r="K70" s="84" t="str">
        <f>IF('Financing inputs'!K70="","",(IF('Financing inputs'!$B70="USD",'Financing inputs'!K70,0)+IF('Financing inputs'!$B70="Local Currency",'Financing inputs'!K70/Loc_USD,0)+IF('Financing inputs'!$B70="Euro",'Financing inputs'!K70/Euro_USD,0)))</f>
        <v/>
      </c>
      <c r="L70" s="84" t="str">
        <f>IF('Financing inputs'!L70="","",(IF('Financing inputs'!$B70="USD",'Financing inputs'!L70,0)+IF('Financing inputs'!$B70="Local Currency",'Financing inputs'!L70/Loc_USD,0)+IF('Financing inputs'!$B70="Euro",'Financing inputs'!L70/Euro_USD,0)))</f>
        <v/>
      </c>
      <c r="M70" s="84" t="str">
        <f>IF('Financing inputs'!M70="","",(IF('Financing inputs'!$B70="USD",'Financing inputs'!M70,0)+IF('Financing inputs'!$B70="Local Currency",'Financing inputs'!M70/Loc_USD,0)+IF('Financing inputs'!$B70="Euro",'Financing inputs'!M70/Euro_USD,0)))</f>
        <v/>
      </c>
      <c r="N70" s="84" t="str">
        <f>IF('Financing inputs'!N70="","",(IF('Financing inputs'!$B70="USD",'Financing inputs'!N70,0)+IF('Financing inputs'!$B70="Local Currency",'Financing inputs'!N70/Loc_USD,0)+IF('Financing inputs'!$B70="Euro",'Financing inputs'!N70/Euro_USD,0)))</f>
        <v/>
      </c>
      <c r="O70" s="84">
        <f t="shared" si="32"/>
        <v>0</v>
      </c>
      <c r="P70" s="120" t="str">
        <f t="shared" si="31"/>
        <v>Service Delivery</v>
      </c>
      <c r="R70" s="69" t="e">
        <f t="shared" si="33"/>
        <v>#DIV/0!</v>
      </c>
    </row>
    <row r="71" spans="1:19" x14ac:dyDescent="0.25">
      <c r="A71" s="65" t="s">
        <v>72</v>
      </c>
      <c r="B71" s="65"/>
      <c r="C71" s="85">
        <f>SUM(C52:C70)</f>
        <v>0</v>
      </c>
      <c r="D71" s="85">
        <f t="shared" ref="D71" si="34">SUM(D52:D70)</f>
        <v>0</v>
      </c>
      <c r="E71" s="85">
        <f t="shared" ref="E71" si="35">SUM(E52:E70)</f>
        <v>0</v>
      </c>
      <c r="F71" s="85">
        <f t="shared" ref="F71" si="36">SUM(F52:F70)</f>
        <v>0</v>
      </c>
      <c r="G71" s="85">
        <f t="shared" ref="G71" si="37">SUM(G52:G70)</f>
        <v>0</v>
      </c>
      <c r="H71" s="85">
        <f t="shared" ref="H71" si="38">SUM(H52:H70)</f>
        <v>0</v>
      </c>
      <c r="I71" s="85">
        <f t="shared" ref="I71" si="39">SUM(I52:I70)</f>
        <v>0</v>
      </c>
      <c r="J71" s="85">
        <f t="shared" ref="J71" si="40">SUM(J52:J70)</f>
        <v>0</v>
      </c>
      <c r="K71" s="85">
        <f t="shared" ref="K71" si="41">SUM(K52:K70)</f>
        <v>0</v>
      </c>
      <c r="L71" s="85">
        <f t="shared" ref="L71" si="42">SUM(L52:L70)</f>
        <v>0</v>
      </c>
      <c r="M71" s="85">
        <f t="shared" ref="M71" si="43">SUM(M52:M70)</f>
        <v>0</v>
      </c>
      <c r="N71" s="85">
        <f t="shared" ref="N71" si="44">SUM(N52:N70)</f>
        <v>0</v>
      </c>
      <c r="O71" s="85">
        <f t="shared" ref="O71" si="45">SUM(O52:O70)</f>
        <v>0</v>
      </c>
      <c r="P71" s="120" t="str">
        <f>$A$49</f>
        <v>Service Delivery</v>
      </c>
      <c r="R71" s="59"/>
      <c r="S71" s="61" t="e">
        <f>IF(ROUND(SUM(R51:R70),0)&lt;&gt;1,"Check","Okay")</f>
        <v>#DIV/0!</v>
      </c>
    </row>
    <row r="72" spans="1:19" x14ac:dyDescent="0.25">
      <c r="A72" s="124" t="str">
        <f>'Financing inputs'!A72</f>
        <v>Contraceptive Security</v>
      </c>
      <c r="B72" s="124"/>
      <c r="C72" s="124"/>
      <c r="D72" s="124"/>
      <c r="E72" s="124"/>
      <c r="F72" s="124"/>
      <c r="G72" s="124"/>
      <c r="H72" s="124"/>
      <c r="I72" s="124"/>
      <c r="J72" s="124"/>
      <c r="K72" s="124"/>
      <c r="L72" s="124"/>
      <c r="M72" s="124"/>
      <c r="N72" s="124"/>
      <c r="O72" s="124"/>
      <c r="P72" s="120"/>
      <c r="R72" s="73"/>
    </row>
    <row r="73" spans="1:19" x14ac:dyDescent="0.25">
      <c r="A73" s="39" t="str">
        <f>'Financing inputs'!A73</f>
        <v>CIP Costs</v>
      </c>
      <c r="B73" s="63"/>
      <c r="C73" s="84" t="str">
        <f>IF('Financing inputs'!C73="","",(IF('Financing inputs'!$B73="USD",'Financing inputs'!C73,0)+IF('Financing inputs'!$B73="Local Currency",'Financing inputs'!C73/Loc_USD,0)+IF('Financing inputs'!$B73="Euro",'Financing inputs'!C73/Euro_USD,0)))</f>
        <v/>
      </c>
      <c r="D73" s="84" t="str">
        <f>IF('Financing inputs'!D73="","",(IF('Financing inputs'!$B73="USD",'Financing inputs'!D73,0)+IF('Financing inputs'!$B73="Local Currency",'Financing inputs'!D73/Loc_USD,0)+IF('Financing inputs'!$B73="Euro",'Financing inputs'!D73/Euro_USD,0)))</f>
        <v/>
      </c>
      <c r="E73" s="84" t="str">
        <f>IF('Financing inputs'!E73="","",(IF('Financing inputs'!$B73="USD",'Financing inputs'!E73,0)+IF('Financing inputs'!$B73="Local Currency",'Financing inputs'!E73/Loc_USD,0)+IF('Financing inputs'!$B73="Euro",'Financing inputs'!E73/Euro_USD,0)))</f>
        <v/>
      </c>
      <c r="F73" s="84" t="str">
        <f>IF('Financing inputs'!F73="","",(IF('Financing inputs'!$B73="USD",'Financing inputs'!F73,0)+IF('Financing inputs'!$B73="Local Currency",'Financing inputs'!F73/Loc_USD,0)+IF('Financing inputs'!$B73="Euro",'Financing inputs'!F73/Euro_USD,0)))</f>
        <v/>
      </c>
      <c r="G73" s="84" t="str">
        <f>IF('Financing inputs'!G73="","",(IF('Financing inputs'!$B73="USD",'Financing inputs'!G73,0)+IF('Financing inputs'!$B73="Local Currency",'Financing inputs'!G73/Loc_USD,0)+IF('Financing inputs'!$B73="Euro",'Financing inputs'!G73/Euro_USD,0)))</f>
        <v/>
      </c>
      <c r="H73" s="84" t="str">
        <f>IF('Financing inputs'!H73="","",(IF('Financing inputs'!$B73="USD",'Financing inputs'!H73,0)+IF('Financing inputs'!$B73="Local Currency",'Financing inputs'!H73/Loc_USD,0)+IF('Financing inputs'!$B73="Euro",'Financing inputs'!H73/Euro_USD,0)))</f>
        <v/>
      </c>
      <c r="I73" s="84" t="str">
        <f>IF('Financing inputs'!I73="","",(IF('Financing inputs'!$B73="USD",'Financing inputs'!I73,0)+IF('Financing inputs'!$B73="Local Currency",'Financing inputs'!I73/Loc_USD,0)+IF('Financing inputs'!$B73="Euro",'Financing inputs'!I73/Euro_USD,0)))</f>
        <v/>
      </c>
      <c r="J73" s="84" t="str">
        <f>IF('Financing inputs'!J73="","",(IF('Financing inputs'!$B73="USD",'Financing inputs'!J73,0)+IF('Financing inputs'!$B73="Local Currency",'Financing inputs'!J73/Loc_USD,0)+IF('Financing inputs'!$B73="Euro",'Financing inputs'!J73/Euro_USD,0)))</f>
        <v/>
      </c>
      <c r="K73" s="84" t="str">
        <f>IF('Financing inputs'!K73="","",(IF('Financing inputs'!$B73="USD",'Financing inputs'!K73,0)+IF('Financing inputs'!$B73="Local Currency",'Financing inputs'!K73/Loc_USD,0)+IF('Financing inputs'!$B73="Euro",'Financing inputs'!K73/Euro_USD,0)))</f>
        <v/>
      </c>
      <c r="L73" s="84" t="str">
        <f>IF('Financing inputs'!L73="","",(IF('Financing inputs'!$B73="USD",'Financing inputs'!L73,0)+IF('Financing inputs'!$B73="Local Currency",'Financing inputs'!L73/Loc_USD,0)+IF('Financing inputs'!$B73="Euro",'Financing inputs'!L73/Euro_USD,0)))</f>
        <v/>
      </c>
      <c r="M73" s="84" t="str">
        <f>IF('Financing inputs'!M73="","",(IF('Financing inputs'!$B73="USD",'Financing inputs'!M73,0)+IF('Financing inputs'!$B73="Local Currency",'Financing inputs'!M73/Loc_USD,0)+IF('Financing inputs'!$B73="Euro",'Financing inputs'!M73/Euro_USD,0)))</f>
        <v/>
      </c>
      <c r="N73" s="84" t="str">
        <f>IF('Financing inputs'!N73="","",(IF('Financing inputs'!$B73="USD",'Financing inputs'!N73,0)+IF('Financing inputs'!$B73="Local Currency",'Financing inputs'!N73/Loc_USD,0)+IF('Financing inputs'!$B73="Euro",'Financing inputs'!N73/Euro_USD,0)))</f>
        <v/>
      </c>
      <c r="O73" s="84">
        <f>SUM(C73:N73)</f>
        <v>0</v>
      </c>
      <c r="P73" s="120" t="str">
        <f t="shared" ref="P73:P93" si="46">$A$72</f>
        <v>Contraceptive Security</v>
      </c>
      <c r="R73" s="68"/>
    </row>
    <row r="74" spans="1:19" x14ac:dyDescent="0.25">
      <c r="A74" s="39" t="str">
        <f>'Financing inputs'!A74</f>
        <v>National government funding allocated</v>
      </c>
      <c r="B74" s="63"/>
      <c r="C74" s="84" t="str">
        <f>IF('Financing inputs'!C74="","",(IF('Financing inputs'!$B74="USD",'Financing inputs'!C74,0)+IF('Financing inputs'!$B74="Local Currency",'Financing inputs'!C74/Loc_USD,0)+IF('Financing inputs'!$B74="Euro",'Financing inputs'!C74/Euro_USD,0)))</f>
        <v/>
      </c>
      <c r="D74" s="84" t="str">
        <f>IF('Financing inputs'!D74="","",(IF('Financing inputs'!$B74="USD",'Financing inputs'!D74,0)+IF('Financing inputs'!$B74="Local Currency",'Financing inputs'!D74/Loc_USD,0)+IF('Financing inputs'!$B74="Euro",'Financing inputs'!D74/Euro_USD,0)))</f>
        <v/>
      </c>
      <c r="E74" s="84" t="str">
        <f>IF('Financing inputs'!E74="","",(IF('Financing inputs'!$B74="USD",'Financing inputs'!E74,0)+IF('Financing inputs'!$B74="Local Currency",'Financing inputs'!E74/Loc_USD,0)+IF('Financing inputs'!$B74="Euro",'Financing inputs'!E74/Euro_USD,0)))</f>
        <v/>
      </c>
      <c r="F74" s="84" t="str">
        <f>IF('Financing inputs'!F74="","",(IF('Financing inputs'!$B74="USD",'Financing inputs'!F74,0)+IF('Financing inputs'!$B74="Local Currency",'Financing inputs'!F74/Loc_USD,0)+IF('Financing inputs'!$B74="Euro",'Financing inputs'!F74/Euro_USD,0)))</f>
        <v/>
      </c>
      <c r="G74" s="84" t="str">
        <f>IF('Financing inputs'!G74="","",(IF('Financing inputs'!$B74="USD",'Financing inputs'!G74,0)+IF('Financing inputs'!$B74="Local Currency",'Financing inputs'!G74/Loc_USD,0)+IF('Financing inputs'!$B74="Euro",'Financing inputs'!G74/Euro_USD,0)))</f>
        <v/>
      </c>
      <c r="H74" s="84" t="str">
        <f>IF('Financing inputs'!H74="","",(IF('Financing inputs'!$B74="USD",'Financing inputs'!H74,0)+IF('Financing inputs'!$B74="Local Currency",'Financing inputs'!H74/Loc_USD,0)+IF('Financing inputs'!$B74="Euro",'Financing inputs'!H74/Euro_USD,0)))</f>
        <v/>
      </c>
      <c r="I74" s="84" t="str">
        <f>IF('Financing inputs'!I74="","",(IF('Financing inputs'!$B74="USD",'Financing inputs'!I74,0)+IF('Financing inputs'!$B74="Local Currency",'Financing inputs'!I74/Loc_USD,0)+IF('Financing inputs'!$B74="Euro",'Financing inputs'!I74/Euro_USD,0)))</f>
        <v/>
      </c>
      <c r="J74" s="84" t="str">
        <f>IF('Financing inputs'!J74="","",(IF('Financing inputs'!$B74="USD",'Financing inputs'!J74,0)+IF('Financing inputs'!$B74="Local Currency",'Financing inputs'!J74/Loc_USD,0)+IF('Financing inputs'!$B74="Euro",'Financing inputs'!J74/Euro_USD,0)))</f>
        <v/>
      </c>
      <c r="K74" s="84" t="str">
        <f>IF('Financing inputs'!K74="","",(IF('Financing inputs'!$B74="USD",'Financing inputs'!K74,0)+IF('Financing inputs'!$B74="Local Currency",'Financing inputs'!K74/Loc_USD,0)+IF('Financing inputs'!$B74="Euro",'Financing inputs'!K74/Euro_USD,0)))</f>
        <v/>
      </c>
      <c r="L74" s="84" t="str">
        <f>IF('Financing inputs'!L74="","",(IF('Financing inputs'!$B74="USD",'Financing inputs'!L74,0)+IF('Financing inputs'!$B74="Local Currency",'Financing inputs'!L74/Loc_USD,0)+IF('Financing inputs'!$B74="Euro",'Financing inputs'!L74/Euro_USD,0)))</f>
        <v/>
      </c>
      <c r="M74" s="84" t="str">
        <f>IF('Financing inputs'!M74="","",(IF('Financing inputs'!$B74="USD",'Financing inputs'!M74,0)+IF('Financing inputs'!$B74="Local Currency",'Financing inputs'!M74/Loc_USD,0)+IF('Financing inputs'!$B74="Euro",'Financing inputs'!M74/Euro_USD,0)))</f>
        <v/>
      </c>
      <c r="N74" s="84" t="str">
        <f>IF('Financing inputs'!N74="","",(IF('Financing inputs'!$B74="USD",'Financing inputs'!N74,0)+IF('Financing inputs'!$B74="Local Currency",'Financing inputs'!N74/Loc_USD,0)+IF('Financing inputs'!$B74="Euro",'Financing inputs'!N74/Euro_USD,0)))</f>
        <v/>
      </c>
      <c r="O74" s="84">
        <f t="shared" ref="O74:O93" si="47">SUM(C74:N74)</f>
        <v>0</v>
      </c>
      <c r="P74" s="120" t="str">
        <f t="shared" si="46"/>
        <v>Contraceptive Security</v>
      </c>
      <c r="R74" s="69" t="e">
        <f>O74/SUM($O$74:$O$93)</f>
        <v>#DIV/0!</v>
      </c>
    </row>
    <row r="75" spans="1:19" x14ac:dyDescent="0.25">
      <c r="A75" s="64" t="str">
        <f>'Financing inputs'!A75</f>
        <v>USAID funding allocated</v>
      </c>
      <c r="B75" s="63"/>
      <c r="C75" s="84" t="str">
        <f>IF('Financing inputs'!C75="","",(IF('Financing inputs'!$B75="USD",'Financing inputs'!C75,0)+IF('Financing inputs'!$B75="Local Currency",'Financing inputs'!C75/Loc_USD,0)+IF('Financing inputs'!$B75="Euro",'Financing inputs'!C75/Euro_USD,0)))</f>
        <v/>
      </c>
      <c r="D75" s="84" t="str">
        <f>IF('Financing inputs'!D75="","",(IF('Financing inputs'!$B75="USD",'Financing inputs'!D75,0)+IF('Financing inputs'!$B75="Local Currency",'Financing inputs'!D75/Loc_USD,0)+IF('Financing inputs'!$B75="Euro",'Financing inputs'!D75/Euro_USD,0)))</f>
        <v/>
      </c>
      <c r="E75" s="84" t="str">
        <f>IF('Financing inputs'!E75="","",(IF('Financing inputs'!$B75="USD",'Financing inputs'!E75,0)+IF('Financing inputs'!$B75="Local Currency",'Financing inputs'!E75/Loc_USD,0)+IF('Financing inputs'!$B75="Euro",'Financing inputs'!E75/Euro_USD,0)))</f>
        <v/>
      </c>
      <c r="F75" s="84" t="str">
        <f>IF('Financing inputs'!F75="","",(IF('Financing inputs'!$B75="USD",'Financing inputs'!F75,0)+IF('Financing inputs'!$B75="Local Currency",'Financing inputs'!F75/Loc_USD,0)+IF('Financing inputs'!$B75="Euro",'Financing inputs'!F75/Euro_USD,0)))</f>
        <v/>
      </c>
      <c r="G75" s="84" t="str">
        <f>IF('Financing inputs'!G75="","",(IF('Financing inputs'!$B75="USD",'Financing inputs'!G75,0)+IF('Financing inputs'!$B75="Local Currency",'Financing inputs'!G75/Loc_USD,0)+IF('Financing inputs'!$B75="Euro",'Financing inputs'!G75/Euro_USD,0)))</f>
        <v/>
      </c>
      <c r="H75" s="84" t="str">
        <f>IF('Financing inputs'!H75="","",(IF('Financing inputs'!$B75="USD",'Financing inputs'!H75,0)+IF('Financing inputs'!$B75="Local Currency",'Financing inputs'!H75/Loc_USD,0)+IF('Financing inputs'!$B75="Euro",'Financing inputs'!H75/Euro_USD,0)))</f>
        <v/>
      </c>
      <c r="I75" s="84" t="str">
        <f>IF('Financing inputs'!I75="","",(IF('Financing inputs'!$B75="USD",'Financing inputs'!I75,0)+IF('Financing inputs'!$B75="Local Currency",'Financing inputs'!I75/Loc_USD,0)+IF('Financing inputs'!$B75="Euro",'Financing inputs'!I75/Euro_USD,0)))</f>
        <v/>
      </c>
      <c r="J75" s="84" t="str">
        <f>IF('Financing inputs'!J75="","",(IF('Financing inputs'!$B75="USD",'Financing inputs'!J75,0)+IF('Financing inputs'!$B75="Local Currency",'Financing inputs'!J75/Loc_USD,0)+IF('Financing inputs'!$B75="Euro",'Financing inputs'!J75/Euro_USD,0)))</f>
        <v/>
      </c>
      <c r="K75" s="84" t="str">
        <f>IF('Financing inputs'!K75="","",(IF('Financing inputs'!$B75="USD",'Financing inputs'!K75,0)+IF('Financing inputs'!$B75="Local Currency",'Financing inputs'!K75/Loc_USD,0)+IF('Financing inputs'!$B75="Euro",'Financing inputs'!K75/Euro_USD,0)))</f>
        <v/>
      </c>
      <c r="L75" s="84" t="str">
        <f>IF('Financing inputs'!L75="","",(IF('Financing inputs'!$B75="USD",'Financing inputs'!L75,0)+IF('Financing inputs'!$B75="Local Currency",'Financing inputs'!L75/Loc_USD,0)+IF('Financing inputs'!$B75="Euro",'Financing inputs'!L75/Euro_USD,0)))</f>
        <v/>
      </c>
      <c r="M75" s="84" t="str">
        <f>IF('Financing inputs'!M75="","",(IF('Financing inputs'!$B75="USD",'Financing inputs'!M75,0)+IF('Financing inputs'!$B75="Local Currency",'Financing inputs'!M75/Loc_USD,0)+IF('Financing inputs'!$B75="Euro",'Financing inputs'!M75/Euro_USD,0)))</f>
        <v/>
      </c>
      <c r="N75" s="84" t="str">
        <f>IF('Financing inputs'!N75="","",(IF('Financing inputs'!$B75="USD",'Financing inputs'!N75,0)+IF('Financing inputs'!$B75="Local Currency",'Financing inputs'!N75/Loc_USD,0)+IF('Financing inputs'!$B75="Euro",'Financing inputs'!N75/Euro_USD,0)))</f>
        <v/>
      </c>
      <c r="O75" s="84">
        <f t="shared" si="47"/>
        <v>0</v>
      </c>
      <c r="P75" s="120" t="str">
        <f t="shared" si="46"/>
        <v>Contraceptive Security</v>
      </c>
      <c r="R75" s="69" t="e">
        <f t="shared" ref="R75:R93" si="48">O75/SUM($O$74:$O$93)</f>
        <v>#DIV/0!</v>
      </c>
    </row>
    <row r="76" spans="1:19" x14ac:dyDescent="0.25">
      <c r="A76" s="64" t="str">
        <f>'Financing inputs'!A76</f>
        <v>UNFPA funding allocated</v>
      </c>
      <c r="B76" s="63"/>
      <c r="C76" s="84" t="str">
        <f>IF('Financing inputs'!C76="","",(IF('Financing inputs'!$B76="USD",'Financing inputs'!C76,0)+IF('Financing inputs'!$B76="Local Currency",'Financing inputs'!C76/Loc_USD,0)+IF('Financing inputs'!$B76="Euro",'Financing inputs'!C76/Euro_USD,0)))</f>
        <v/>
      </c>
      <c r="D76" s="84" t="str">
        <f>IF('Financing inputs'!D76="","",(IF('Financing inputs'!$B76="USD",'Financing inputs'!D76,0)+IF('Financing inputs'!$B76="Local Currency",'Financing inputs'!D76/Loc_USD,0)+IF('Financing inputs'!$B76="Euro",'Financing inputs'!D76/Euro_USD,0)))</f>
        <v/>
      </c>
      <c r="E76" s="84" t="str">
        <f>IF('Financing inputs'!E76="","",(IF('Financing inputs'!$B76="USD",'Financing inputs'!E76,0)+IF('Financing inputs'!$B76="Local Currency",'Financing inputs'!E76/Loc_USD,0)+IF('Financing inputs'!$B76="Euro",'Financing inputs'!E76/Euro_USD,0)))</f>
        <v/>
      </c>
      <c r="F76" s="84" t="str">
        <f>IF('Financing inputs'!F76="","",(IF('Financing inputs'!$B76="USD",'Financing inputs'!F76,0)+IF('Financing inputs'!$B76="Local Currency",'Financing inputs'!F76/Loc_USD,0)+IF('Financing inputs'!$B76="Euro",'Financing inputs'!F76/Euro_USD,0)))</f>
        <v/>
      </c>
      <c r="G76" s="84" t="str">
        <f>IF('Financing inputs'!G76="","",(IF('Financing inputs'!$B76="USD",'Financing inputs'!G76,0)+IF('Financing inputs'!$B76="Local Currency",'Financing inputs'!G76/Loc_USD,0)+IF('Financing inputs'!$B76="Euro",'Financing inputs'!G76/Euro_USD,0)))</f>
        <v/>
      </c>
      <c r="H76" s="84" t="str">
        <f>IF('Financing inputs'!H76="","",(IF('Financing inputs'!$B76="USD",'Financing inputs'!H76,0)+IF('Financing inputs'!$B76="Local Currency",'Financing inputs'!H76/Loc_USD,0)+IF('Financing inputs'!$B76="Euro",'Financing inputs'!H76/Euro_USD,0)))</f>
        <v/>
      </c>
      <c r="I76" s="84" t="str">
        <f>IF('Financing inputs'!I76="","",(IF('Financing inputs'!$B76="USD",'Financing inputs'!I76,0)+IF('Financing inputs'!$B76="Local Currency",'Financing inputs'!I76/Loc_USD,0)+IF('Financing inputs'!$B76="Euro",'Financing inputs'!I76/Euro_USD,0)))</f>
        <v/>
      </c>
      <c r="J76" s="84" t="str">
        <f>IF('Financing inputs'!J76="","",(IF('Financing inputs'!$B76="USD",'Financing inputs'!J76,0)+IF('Financing inputs'!$B76="Local Currency",'Financing inputs'!J76/Loc_USD,0)+IF('Financing inputs'!$B76="Euro",'Financing inputs'!J76/Euro_USD,0)))</f>
        <v/>
      </c>
      <c r="K76" s="84" t="str">
        <f>IF('Financing inputs'!K76="","",(IF('Financing inputs'!$B76="USD",'Financing inputs'!K76,0)+IF('Financing inputs'!$B76="Local Currency",'Financing inputs'!K76/Loc_USD,0)+IF('Financing inputs'!$B76="Euro",'Financing inputs'!K76/Euro_USD,0)))</f>
        <v/>
      </c>
      <c r="L76" s="84" t="str">
        <f>IF('Financing inputs'!L76="","",(IF('Financing inputs'!$B76="USD",'Financing inputs'!L76,0)+IF('Financing inputs'!$B76="Local Currency",'Financing inputs'!L76/Loc_USD,0)+IF('Financing inputs'!$B76="Euro",'Financing inputs'!L76/Euro_USD,0)))</f>
        <v/>
      </c>
      <c r="M76" s="84" t="str">
        <f>IF('Financing inputs'!M76="","",(IF('Financing inputs'!$B76="USD",'Financing inputs'!M76,0)+IF('Financing inputs'!$B76="Local Currency",'Financing inputs'!M76/Loc_USD,0)+IF('Financing inputs'!$B76="Euro",'Financing inputs'!M76/Euro_USD,0)))</f>
        <v/>
      </c>
      <c r="N76" s="84" t="str">
        <f>IF('Financing inputs'!N76="","",(IF('Financing inputs'!$B76="USD",'Financing inputs'!N76,0)+IF('Financing inputs'!$B76="Local Currency",'Financing inputs'!N76/Loc_USD,0)+IF('Financing inputs'!$B76="Euro",'Financing inputs'!N76/Euro_USD,0)))</f>
        <v/>
      </c>
      <c r="O76" s="84">
        <f t="shared" si="47"/>
        <v>0</v>
      </c>
      <c r="P76" s="120" t="str">
        <f t="shared" si="46"/>
        <v>Contraceptive Security</v>
      </c>
      <c r="R76" s="69" t="e">
        <f t="shared" si="48"/>
        <v>#DIV/0!</v>
      </c>
    </row>
    <row r="77" spans="1:19" x14ac:dyDescent="0.25">
      <c r="A77" s="64" t="str">
        <f>'Financing inputs'!A77</f>
        <v>KfW funding allocated</v>
      </c>
      <c r="B77" s="63"/>
      <c r="C77" s="84" t="str">
        <f>IF('Financing inputs'!C77="","",(IF('Financing inputs'!$B77="USD",'Financing inputs'!C77,0)+IF('Financing inputs'!$B77="Local Currency",'Financing inputs'!C77/Loc_USD,0)+IF('Financing inputs'!$B77="Euro",'Financing inputs'!C77/Euro_USD,0)))</f>
        <v/>
      </c>
      <c r="D77" s="84" t="str">
        <f>IF('Financing inputs'!D77="","",(IF('Financing inputs'!$B77="USD",'Financing inputs'!D77,0)+IF('Financing inputs'!$B77="Local Currency",'Financing inputs'!D77/Loc_USD,0)+IF('Financing inputs'!$B77="Euro",'Financing inputs'!D77/Euro_USD,0)))</f>
        <v/>
      </c>
      <c r="E77" s="84" t="str">
        <f>IF('Financing inputs'!E77="","",(IF('Financing inputs'!$B77="USD",'Financing inputs'!E77,0)+IF('Financing inputs'!$B77="Local Currency",'Financing inputs'!E77/Loc_USD,0)+IF('Financing inputs'!$B77="Euro",'Financing inputs'!E77/Euro_USD,0)))</f>
        <v/>
      </c>
      <c r="F77" s="84" t="str">
        <f>IF('Financing inputs'!F77="","",(IF('Financing inputs'!$B77="USD",'Financing inputs'!F77,0)+IF('Financing inputs'!$B77="Local Currency",'Financing inputs'!F77/Loc_USD,0)+IF('Financing inputs'!$B77="Euro",'Financing inputs'!F77/Euro_USD,0)))</f>
        <v/>
      </c>
      <c r="G77" s="84" t="str">
        <f>IF('Financing inputs'!G77="","",(IF('Financing inputs'!$B77="USD",'Financing inputs'!G77,0)+IF('Financing inputs'!$B77="Local Currency",'Financing inputs'!G77/Loc_USD,0)+IF('Financing inputs'!$B77="Euro",'Financing inputs'!G77/Euro_USD,0)))</f>
        <v/>
      </c>
      <c r="H77" s="84" t="str">
        <f>IF('Financing inputs'!H77="","",(IF('Financing inputs'!$B77="USD",'Financing inputs'!H77,0)+IF('Financing inputs'!$B77="Local Currency",'Financing inputs'!H77/Loc_USD,0)+IF('Financing inputs'!$B77="Euro",'Financing inputs'!H77/Euro_USD,0)))</f>
        <v/>
      </c>
      <c r="I77" s="84" t="str">
        <f>IF('Financing inputs'!I77="","",(IF('Financing inputs'!$B77="USD",'Financing inputs'!I77,0)+IF('Financing inputs'!$B77="Local Currency",'Financing inputs'!I77/Loc_USD,0)+IF('Financing inputs'!$B77="Euro",'Financing inputs'!I77/Euro_USD,0)))</f>
        <v/>
      </c>
      <c r="J77" s="84" t="str">
        <f>IF('Financing inputs'!J77="","",(IF('Financing inputs'!$B77="USD",'Financing inputs'!J77,0)+IF('Financing inputs'!$B77="Local Currency",'Financing inputs'!J77/Loc_USD,0)+IF('Financing inputs'!$B77="Euro",'Financing inputs'!J77/Euro_USD,0)))</f>
        <v/>
      </c>
      <c r="K77" s="84" t="str">
        <f>IF('Financing inputs'!K77="","",(IF('Financing inputs'!$B77="USD",'Financing inputs'!K77,0)+IF('Financing inputs'!$B77="Local Currency",'Financing inputs'!K77/Loc_USD,0)+IF('Financing inputs'!$B77="Euro",'Financing inputs'!K77/Euro_USD,0)))</f>
        <v/>
      </c>
      <c r="L77" s="84" t="str">
        <f>IF('Financing inputs'!L77="","",(IF('Financing inputs'!$B77="USD",'Financing inputs'!L77,0)+IF('Financing inputs'!$B77="Local Currency",'Financing inputs'!L77/Loc_USD,0)+IF('Financing inputs'!$B77="Euro",'Financing inputs'!L77/Euro_USD,0)))</f>
        <v/>
      </c>
      <c r="M77" s="84" t="str">
        <f>IF('Financing inputs'!M77="","",(IF('Financing inputs'!$B77="USD",'Financing inputs'!M77,0)+IF('Financing inputs'!$B77="Local Currency",'Financing inputs'!M77/Loc_USD,0)+IF('Financing inputs'!$B77="Euro",'Financing inputs'!M77/Euro_USD,0)))</f>
        <v/>
      </c>
      <c r="N77" s="84" t="str">
        <f>IF('Financing inputs'!N77="","",(IF('Financing inputs'!$B77="USD",'Financing inputs'!N77,0)+IF('Financing inputs'!$B77="Local Currency",'Financing inputs'!N77/Loc_USD,0)+IF('Financing inputs'!$B77="Euro",'Financing inputs'!N77/Euro_USD,0)))</f>
        <v/>
      </c>
      <c r="O77" s="84">
        <f t="shared" si="47"/>
        <v>0</v>
      </c>
      <c r="P77" s="120" t="str">
        <f t="shared" si="46"/>
        <v>Contraceptive Security</v>
      </c>
      <c r="R77" s="69" t="e">
        <f t="shared" si="48"/>
        <v>#DIV/0!</v>
      </c>
    </row>
    <row r="78" spans="1:19" x14ac:dyDescent="0.25">
      <c r="A78" s="64" t="str">
        <f>'Financing inputs'!A78</f>
        <v>DfID funding allocated</v>
      </c>
      <c r="B78" s="63"/>
      <c r="C78" s="84" t="str">
        <f>IF('Financing inputs'!C78="","",(IF('Financing inputs'!$B78="USD",'Financing inputs'!C78,0)+IF('Financing inputs'!$B78="Local Currency",'Financing inputs'!C78/Loc_USD,0)+IF('Financing inputs'!$B78="Euro",'Financing inputs'!C78/Euro_USD,0)))</f>
        <v/>
      </c>
      <c r="D78" s="84" t="str">
        <f>IF('Financing inputs'!D78="","",(IF('Financing inputs'!$B78="USD",'Financing inputs'!D78,0)+IF('Financing inputs'!$B78="Local Currency",'Financing inputs'!D78/Loc_USD,0)+IF('Financing inputs'!$B78="Euro",'Financing inputs'!D78/Euro_USD,0)))</f>
        <v/>
      </c>
      <c r="E78" s="84" t="str">
        <f>IF('Financing inputs'!E78="","",(IF('Financing inputs'!$B78="USD",'Financing inputs'!E78,0)+IF('Financing inputs'!$B78="Local Currency",'Financing inputs'!E78/Loc_USD,0)+IF('Financing inputs'!$B78="Euro",'Financing inputs'!E78/Euro_USD,0)))</f>
        <v/>
      </c>
      <c r="F78" s="84" t="str">
        <f>IF('Financing inputs'!F78="","",(IF('Financing inputs'!$B78="USD",'Financing inputs'!F78,0)+IF('Financing inputs'!$B78="Local Currency",'Financing inputs'!F78/Loc_USD,0)+IF('Financing inputs'!$B78="Euro",'Financing inputs'!F78/Euro_USD,0)))</f>
        <v/>
      </c>
      <c r="G78" s="84" t="str">
        <f>IF('Financing inputs'!G78="","",(IF('Financing inputs'!$B78="USD",'Financing inputs'!G78,0)+IF('Financing inputs'!$B78="Local Currency",'Financing inputs'!G78/Loc_USD,0)+IF('Financing inputs'!$B78="Euro",'Financing inputs'!G78/Euro_USD,0)))</f>
        <v/>
      </c>
      <c r="H78" s="84" t="str">
        <f>IF('Financing inputs'!H78="","",(IF('Financing inputs'!$B78="USD",'Financing inputs'!H78,0)+IF('Financing inputs'!$B78="Local Currency",'Financing inputs'!H78/Loc_USD,0)+IF('Financing inputs'!$B78="Euro",'Financing inputs'!H78/Euro_USD,0)))</f>
        <v/>
      </c>
      <c r="I78" s="84" t="str">
        <f>IF('Financing inputs'!I78="","",(IF('Financing inputs'!$B78="USD",'Financing inputs'!I78,0)+IF('Financing inputs'!$B78="Local Currency",'Financing inputs'!I78/Loc_USD,0)+IF('Financing inputs'!$B78="Euro",'Financing inputs'!I78/Euro_USD,0)))</f>
        <v/>
      </c>
      <c r="J78" s="84" t="str">
        <f>IF('Financing inputs'!J78="","",(IF('Financing inputs'!$B78="USD",'Financing inputs'!J78,0)+IF('Financing inputs'!$B78="Local Currency",'Financing inputs'!J78/Loc_USD,0)+IF('Financing inputs'!$B78="Euro",'Financing inputs'!J78/Euro_USD,0)))</f>
        <v/>
      </c>
      <c r="K78" s="84" t="str">
        <f>IF('Financing inputs'!K78="","",(IF('Financing inputs'!$B78="USD",'Financing inputs'!K78,0)+IF('Financing inputs'!$B78="Local Currency",'Financing inputs'!K78/Loc_USD,0)+IF('Financing inputs'!$B78="Euro",'Financing inputs'!K78/Euro_USD,0)))</f>
        <v/>
      </c>
      <c r="L78" s="84" t="str">
        <f>IF('Financing inputs'!L78="","",(IF('Financing inputs'!$B78="USD",'Financing inputs'!L78,0)+IF('Financing inputs'!$B78="Local Currency",'Financing inputs'!L78/Loc_USD,0)+IF('Financing inputs'!$B78="Euro",'Financing inputs'!L78/Euro_USD,0)))</f>
        <v/>
      </c>
      <c r="M78" s="84" t="str">
        <f>IF('Financing inputs'!M78="","",(IF('Financing inputs'!$B78="USD",'Financing inputs'!M78,0)+IF('Financing inputs'!$B78="Local Currency",'Financing inputs'!M78/Loc_USD,0)+IF('Financing inputs'!$B78="Euro",'Financing inputs'!M78/Euro_USD,0)))</f>
        <v/>
      </c>
      <c r="N78" s="84" t="str">
        <f>IF('Financing inputs'!N78="","",(IF('Financing inputs'!$B78="USD",'Financing inputs'!N78,0)+IF('Financing inputs'!$B78="Local Currency",'Financing inputs'!N78/Loc_USD,0)+IF('Financing inputs'!$B78="Euro",'Financing inputs'!N78/Euro_USD,0)))</f>
        <v/>
      </c>
      <c r="O78" s="84">
        <f t="shared" si="47"/>
        <v>0</v>
      </c>
      <c r="P78" s="120" t="str">
        <f t="shared" si="46"/>
        <v>Contraceptive Security</v>
      </c>
      <c r="R78" s="69" t="e">
        <f t="shared" si="48"/>
        <v>#DIV/0!</v>
      </c>
    </row>
    <row r="79" spans="1:19" x14ac:dyDescent="0.25">
      <c r="A79" s="64" t="str">
        <f>'Financing inputs'!A79</f>
        <v>EU funding allocated</v>
      </c>
      <c r="B79" s="63"/>
      <c r="C79" s="84" t="str">
        <f>IF('Financing inputs'!C79="","",(IF('Financing inputs'!$B79="USD",'Financing inputs'!C79,0)+IF('Financing inputs'!$B79="Local Currency",'Financing inputs'!C79/Loc_USD,0)+IF('Financing inputs'!$B79="Euro",'Financing inputs'!C79/Euro_USD,0)))</f>
        <v/>
      </c>
      <c r="D79" s="84" t="str">
        <f>IF('Financing inputs'!D79="","",(IF('Financing inputs'!$B79="USD",'Financing inputs'!D79,0)+IF('Financing inputs'!$B79="Local Currency",'Financing inputs'!D79/Loc_USD,0)+IF('Financing inputs'!$B79="Euro",'Financing inputs'!D79/Euro_USD,0)))</f>
        <v/>
      </c>
      <c r="E79" s="84" t="str">
        <f>IF('Financing inputs'!E79="","",(IF('Financing inputs'!$B79="USD",'Financing inputs'!E79,0)+IF('Financing inputs'!$B79="Local Currency",'Financing inputs'!E79/Loc_USD,0)+IF('Financing inputs'!$B79="Euro",'Financing inputs'!E79/Euro_USD,0)))</f>
        <v/>
      </c>
      <c r="F79" s="84" t="str">
        <f>IF('Financing inputs'!F79="","",(IF('Financing inputs'!$B79="USD",'Financing inputs'!F79,0)+IF('Financing inputs'!$B79="Local Currency",'Financing inputs'!F79/Loc_USD,0)+IF('Financing inputs'!$B79="Euro",'Financing inputs'!F79/Euro_USD,0)))</f>
        <v/>
      </c>
      <c r="G79" s="84" t="str">
        <f>IF('Financing inputs'!G79="","",(IF('Financing inputs'!$B79="USD",'Financing inputs'!G79,0)+IF('Financing inputs'!$B79="Local Currency",'Financing inputs'!G79/Loc_USD,0)+IF('Financing inputs'!$B79="Euro",'Financing inputs'!G79/Euro_USD,0)))</f>
        <v/>
      </c>
      <c r="H79" s="84" t="str">
        <f>IF('Financing inputs'!H79="","",(IF('Financing inputs'!$B79="USD",'Financing inputs'!H79,0)+IF('Financing inputs'!$B79="Local Currency",'Financing inputs'!H79/Loc_USD,0)+IF('Financing inputs'!$B79="Euro",'Financing inputs'!H79/Euro_USD,0)))</f>
        <v/>
      </c>
      <c r="I79" s="84" t="str">
        <f>IF('Financing inputs'!I79="","",(IF('Financing inputs'!$B79="USD",'Financing inputs'!I79,0)+IF('Financing inputs'!$B79="Local Currency",'Financing inputs'!I79/Loc_USD,0)+IF('Financing inputs'!$B79="Euro",'Financing inputs'!I79/Euro_USD,0)))</f>
        <v/>
      </c>
      <c r="J79" s="84" t="str">
        <f>IF('Financing inputs'!J79="","",(IF('Financing inputs'!$B79="USD",'Financing inputs'!J79,0)+IF('Financing inputs'!$B79="Local Currency",'Financing inputs'!J79/Loc_USD,0)+IF('Financing inputs'!$B79="Euro",'Financing inputs'!J79/Euro_USD,0)))</f>
        <v/>
      </c>
      <c r="K79" s="84" t="str">
        <f>IF('Financing inputs'!K79="","",(IF('Financing inputs'!$B79="USD",'Financing inputs'!K79,0)+IF('Financing inputs'!$B79="Local Currency",'Financing inputs'!K79/Loc_USD,0)+IF('Financing inputs'!$B79="Euro",'Financing inputs'!K79/Euro_USD,0)))</f>
        <v/>
      </c>
      <c r="L79" s="84" t="str">
        <f>IF('Financing inputs'!L79="","",(IF('Financing inputs'!$B79="USD",'Financing inputs'!L79,0)+IF('Financing inputs'!$B79="Local Currency",'Financing inputs'!L79/Loc_USD,0)+IF('Financing inputs'!$B79="Euro",'Financing inputs'!L79/Euro_USD,0)))</f>
        <v/>
      </c>
      <c r="M79" s="84" t="str">
        <f>IF('Financing inputs'!M79="","",(IF('Financing inputs'!$B79="USD",'Financing inputs'!M79,0)+IF('Financing inputs'!$B79="Local Currency",'Financing inputs'!M79/Loc_USD,0)+IF('Financing inputs'!$B79="Euro",'Financing inputs'!M79/Euro_USD,0)))</f>
        <v/>
      </c>
      <c r="N79" s="84" t="str">
        <f>IF('Financing inputs'!N79="","",(IF('Financing inputs'!$B79="USD",'Financing inputs'!N79,0)+IF('Financing inputs'!$B79="Local Currency",'Financing inputs'!N79/Loc_USD,0)+IF('Financing inputs'!$B79="Euro",'Financing inputs'!N79/Euro_USD,0)))</f>
        <v/>
      </c>
      <c r="O79" s="84">
        <f t="shared" si="47"/>
        <v>0</v>
      </c>
      <c r="P79" s="120" t="str">
        <f t="shared" si="46"/>
        <v>Contraceptive Security</v>
      </c>
      <c r="R79" s="69" t="e">
        <f t="shared" si="48"/>
        <v>#DIV/0!</v>
      </c>
    </row>
    <row r="80" spans="1:19" x14ac:dyDescent="0.25">
      <c r="A80" s="64" t="str">
        <f>'Financing inputs'!A80</f>
        <v>CIDA funding allocated</v>
      </c>
      <c r="B80" s="63"/>
      <c r="C80" s="84" t="str">
        <f>IF('Financing inputs'!C80="","",(IF('Financing inputs'!$B80="USD",'Financing inputs'!C80,0)+IF('Financing inputs'!$B80="Local Currency",'Financing inputs'!C80/Loc_USD,0)+IF('Financing inputs'!$B80="Euro",'Financing inputs'!C80/Euro_USD,0)))</f>
        <v/>
      </c>
      <c r="D80" s="84" t="str">
        <f>IF('Financing inputs'!D80="","",(IF('Financing inputs'!$B80="USD",'Financing inputs'!D80,0)+IF('Financing inputs'!$B80="Local Currency",'Financing inputs'!D80/Loc_USD,0)+IF('Financing inputs'!$B80="Euro",'Financing inputs'!D80/Euro_USD,0)))</f>
        <v/>
      </c>
      <c r="E80" s="84" t="str">
        <f>IF('Financing inputs'!E80="","",(IF('Financing inputs'!$B80="USD",'Financing inputs'!E80,0)+IF('Financing inputs'!$B80="Local Currency",'Financing inputs'!E80/Loc_USD,0)+IF('Financing inputs'!$B80="Euro",'Financing inputs'!E80/Euro_USD,0)))</f>
        <v/>
      </c>
      <c r="F80" s="84" t="str">
        <f>IF('Financing inputs'!F80="","",(IF('Financing inputs'!$B80="USD",'Financing inputs'!F80,0)+IF('Financing inputs'!$B80="Local Currency",'Financing inputs'!F80/Loc_USD,0)+IF('Financing inputs'!$B80="Euro",'Financing inputs'!F80/Euro_USD,0)))</f>
        <v/>
      </c>
      <c r="G80" s="84" t="str">
        <f>IF('Financing inputs'!G80="","",(IF('Financing inputs'!$B80="USD",'Financing inputs'!G80,0)+IF('Financing inputs'!$B80="Local Currency",'Financing inputs'!G80/Loc_USD,0)+IF('Financing inputs'!$B80="Euro",'Financing inputs'!G80/Euro_USD,0)))</f>
        <v/>
      </c>
      <c r="H80" s="84" t="str">
        <f>IF('Financing inputs'!H80="","",(IF('Financing inputs'!$B80="USD",'Financing inputs'!H80,0)+IF('Financing inputs'!$B80="Local Currency",'Financing inputs'!H80/Loc_USD,0)+IF('Financing inputs'!$B80="Euro",'Financing inputs'!H80/Euro_USD,0)))</f>
        <v/>
      </c>
      <c r="I80" s="84" t="str">
        <f>IF('Financing inputs'!I80="","",(IF('Financing inputs'!$B80="USD",'Financing inputs'!I80,0)+IF('Financing inputs'!$B80="Local Currency",'Financing inputs'!I80/Loc_USD,0)+IF('Financing inputs'!$B80="Euro",'Financing inputs'!I80/Euro_USD,0)))</f>
        <v/>
      </c>
      <c r="J80" s="84" t="str">
        <f>IF('Financing inputs'!J80="","",(IF('Financing inputs'!$B80="USD",'Financing inputs'!J80,0)+IF('Financing inputs'!$B80="Local Currency",'Financing inputs'!J80/Loc_USD,0)+IF('Financing inputs'!$B80="Euro",'Financing inputs'!J80/Euro_USD,0)))</f>
        <v/>
      </c>
      <c r="K80" s="84" t="str">
        <f>IF('Financing inputs'!K80="","",(IF('Financing inputs'!$B80="USD",'Financing inputs'!K80,0)+IF('Financing inputs'!$B80="Local Currency",'Financing inputs'!K80/Loc_USD,0)+IF('Financing inputs'!$B80="Euro",'Financing inputs'!K80/Euro_USD,0)))</f>
        <v/>
      </c>
      <c r="L80" s="84" t="str">
        <f>IF('Financing inputs'!L80="","",(IF('Financing inputs'!$B80="USD",'Financing inputs'!L80,0)+IF('Financing inputs'!$B80="Local Currency",'Financing inputs'!L80/Loc_USD,0)+IF('Financing inputs'!$B80="Euro",'Financing inputs'!L80/Euro_USD,0)))</f>
        <v/>
      </c>
      <c r="M80" s="84" t="str">
        <f>IF('Financing inputs'!M80="","",(IF('Financing inputs'!$B80="USD",'Financing inputs'!M80,0)+IF('Financing inputs'!$B80="Local Currency",'Financing inputs'!M80/Loc_USD,0)+IF('Financing inputs'!$B80="Euro",'Financing inputs'!M80/Euro_USD,0)))</f>
        <v/>
      </c>
      <c r="N80" s="84" t="str">
        <f>IF('Financing inputs'!N80="","",(IF('Financing inputs'!$B80="USD",'Financing inputs'!N80,0)+IF('Financing inputs'!$B80="Local Currency",'Financing inputs'!N80/Loc_USD,0)+IF('Financing inputs'!$B80="Euro",'Financing inputs'!N80/Euro_USD,0)))</f>
        <v/>
      </c>
      <c r="O80" s="84">
        <f t="shared" si="47"/>
        <v>0</v>
      </c>
      <c r="P80" s="120" t="str">
        <f t="shared" si="46"/>
        <v>Contraceptive Security</v>
      </c>
      <c r="R80" s="69" t="e">
        <f t="shared" si="48"/>
        <v>#DIV/0!</v>
      </c>
    </row>
    <row r="81" spans="1:19" x14ac:dyDescent="0.25">
      <c r="A81" s="64" t="str">
        <f>'Financing inputs'!A81</f>
        <v>PSI funding allocated</v>
      </c>
      <c r="B81" s="63"/>
      <c r="C81" s="84" t="str">
        <f>IF('Financing inputs'!C81="","",(IF('Financing inputs'!$B81="USD",'Financing inputs'!C81,0)+IF('Financing inputs'!$B81="Local Currency",'Financing inputs'!C81/Loc_USD,0)+IF('Financing inputs'!$B81="Euro",'Financing inputs'!C81/Euro_USD,0)))</f>
        <v/>
      </c>
      <c r="D81" s="84" t="str">
        <f>IF('Financing inputs'!D81="","",(IF('Financing inputs'!$B81="USD",'Financing inputs'!D81,0)+IF('Financing inputs'!$B81="Local Currency",'Financing inputs'!D81/Loc_USD,0)+IF('Financing inputs'!$B81="Euro",'Financing inputs'!D81/Euro_USD,0)))</f>
        <v/>
      </c>
      <c r="E81" s="84" t="str">
        <f>IF('Financing inputs'!E81="","",(IF('Financing inputs'!$B81="USD",'Financing inputs'!E81,0)+IF('Financing inputs'!$B81="Local Currency",'Financing inputs'!E81/Loc_USD,0)+IF('Financing inputs'!$B81="Euro",'Financing inputs'!E81/Euro_USD,0)))</f>
        <v/>
      </c>
      <c r="F81" s="84" t="str">
        <f>IF('Financing inputs'!F81="","",(IF('Financing inputs'!$B81="USD",'Financing inputs'!F81,0)+IF('Financing inputs'!$B81="Local Currency",'Financing inputs'!F81/Loc_USD,0)+IF('Financing inputs'!$B81="Euro",'Financing inputs'!F81/Euro_USD,0)))</f>
        <v/>
      </c>
      <c r="G81" s="84" t="str">
        <f>IF('Financing inputs'!G81="","",(IF('Financing inputs'!$B81="USD",'Financing inputs'!G81,0)+IF('Financing inputs'!$B81="Local Currency",'Financing inputs'!G81/Loc_USD,0)+IF('Financing inputs'!$B81="Euro",'Financing inputs'!G81/Euro_USD,0)))</f>
        <v/>
      </c>
      <c r="H81" s="84" t="str">
        <f>IF('Financing inputs'!H81="","",(IF('Financing inputs'!$B81="USD",'Financing inputs'!H81,0)+IF('Financing inputs'!$B81="Local Currency",'Financing inputs'!H81/Loc_USD,0)+IF('Financing inputs'!$B81="Euro",'Financing inputs'!H81/Euro_USD,0)))</f>
        <v/>
      </c>
      <c r="I81" s="84" t="str">
        <f>IF('Financing inputs'!I81="","",(IF('Financing inputs'!$B81="USD",'Financing inputs'!I81,0)+IF('Financing inputs'!$B81="Local Currency",'Financing inputs'!I81/Loc_USD,0)+IF('Financing inputs'!$B81="Euro",'Financing inputs'!I81/Euro_USD,0)))</f>
        <v/>
      </c>
      <c r="J81" s="84" t="str">
        <f>IF('Financing inputs'!J81="","",(IF('Financing inputs'!$B81="USD",'Financing inputs'!J81,0)+IF('Financing inputs'!$B81="Local Currency",'Financing inputs'!J81/Loc_USD,0)+IF('Financing inputs'!$B81="Euro",'Financing inputs'!J81/Euro_USD,0)))</f>
        <v/>
      </c>
      <c r="K81" s="84" t="str">
        <f>IF('Financing inputs'!K81="","",(IF('Financing inputs'!$B81="USD",'Financing inputs'!K81,0)+IF('Financing inputs'!$B81="Local Currency",'Financing inputs'!K81/Loc_USD,0)+IF('Financing inputs'!$B81="Euro",'Financing inputs'!K81/Euro_USD,0)))</f>
        <v/>
      </c>
      <c r="L81" s="84" t="str">
        <f>IF('Financing inputs'!L81="","",(IF('Financing inputs'!$B81="USD",'Financing inputs'!L81,0)+IF('Financing inputs'!$B81="Local Currency",'Financing inputs'!L81/Loc_USD,0)+IF('Financing inputs'!$B81="Euro",'Financing inputs'!L81/Euro_USD,0)))</f>
        <v/>
      </c>
      <c r="M81" s="84" t="str">
        <f>IF('Financing inputs'!M81="","",(IF('Financing inputs'!$B81="USD",'Financing inputs'!M81,0)+IF('Financing inputs'!$B81="Local Currency",'Financing inputs'!M81/Loc_USD,0)+IF('Financing inputs'!$B81="Euro",'Financing inputs'!M81/Euro_USD,0)))</f>
        <v/>
      </c>
      <c r="N81" s="84" t="str">
        <f>IF('Financing inputs'!N81="","",(IF('Financing inputs'!$B81="USD",'Financing inputs'!N81,0)+IF('Financing inputs'!$B81="Local Currency",'Financing inputs'!N81/Loc_USD,0)+IF('Financing inputs'!$B81="Euro",'Financing inputs'!N81/Euro_USD,0)))</f>
        <v/>
      </c>
      <c r="O81" s="84">
        <f t="shared" si="47"/>
        <v>0</v>
      </c>
      <c r="P81" s="120" t="str">
        <f t="shared" si="46"/>
        <v>Contraceptive Security</v>
      </c>
      <c r="R81" s="69" t="e">
        <f t="shared" si="48"/>
        <v>#DIV/0!</v>
      </c>
    </row>
    <row r="82" spans="1:19" x14ac:dyDescent="0.25">
      <c r="A82" s="64" t="str">
        <f>'Financing inputs'!A82</f>
        <v>DKT funding allocated</v>
      </c>
      <c r="B82" s="63"/>
      <c r="C82" s="84" t="str">
        <f>IF('Financing inputs'!C82="","",(IF('Financing inputs'!$B82="USD",'Financing inputs'!C82,0)+IF('Financing inputs'!$B82="Local Currency",'Financing inputs'!C82/Loc_USD,0)+IF('Financing inputs'!$B82="Euro",'Financing inputs'!C82/Euro_USD,0)))</f>
        <v/>
      </c>
      <c r="D82" s="84" t="str">
        <f>IF('Financing inputs'!D82="","",(IF('Financing inputs'!$B82="USD",'Financing inputs'!D82,0)+IF('Financing inputs'!$B82="Local Currency",'Financing inputs'!D82/Loc_USD,0)+IF('Financing inputs'!$B82="Euro",'Financing inputs'!D82/Euro_USD,0)))</f>
        <v/>
      </c>
      <c r="E82" s="84" t="str">
        <f>IF('Financing inputs'!E82="","",(IF('Financing inputs'!$B82="USD",'Financing inputs'!E82,0)+IF('Financing inputs'!$B82="Local Currency",'Financing inputs'!E82/Loc_USD,0)+IF('Financing inputs'!$B82="Euro",'Financing inputs'!E82/Euro_USD,0)))</f>
        <v/>
      </c>
      <c r="F82" s="84" t="str">
        <f>IF('Financing inputs'!F82="","",(IF('Financing inputs'!$B82="USD",'Financing inputs'!F82,0)+IF('Financing inputs'!$B82="Local Currency",'Financing inputs'!F82/Loc_USD,0)+IF('Financing inputs'!$B82="Euro",'Financing inputs'!F82/Euro_USD,0)))</f>
        <v/>
      </c>
      <c r="G82" s="84" t="str">
        <f>IF('Financing inputs'!G82="","",(IF('Financing inputs'!$B82="USD",'Financing inputs'!G82,0)+IF('Financing inputs'!$B82="Local Currency",'Financing inputs'!G82/Loc_USD,0)+IF('Financing inputs'!$B82="Euro",'Financing inputs'!G82/Euro_USD,0)))</f>
        <v/>
      </c>
      <c r="H82" s="84" t="str">
        <f>IF('Financing inputs'!H82="","",(IF('Financing inputs'!$B82="USD",'Financing inputs'!H82,0)+IF('Financing inputs'!$B82="Local Currency",'Financing inputs'!H82/Loc_USD,0)+IF('Financing inputs'!$B82="Euro",'Financing inputs'!H82/Euro_USD,0)))</f>
        <v/>
      </c>
      <c r="I82" s="84" t="str">
        <f>IF('Financing inputs'!I82="","",(IF('Financing inputs'!$B82="USD",'Financing inputs'!I82,0)+IF('Financing inputs'!$B82="Local Currency",'Financing inputs'!I82/Loc_USD,0)+IF('Financing inputs'!$B82="Euro",'Financing inputs'!I82/Euro_USD,0)))</f>
        <v/>
      </c>
      <c r="J82" s="84" t="str">
        <f>IF('Financing inputs'!J82="","",(IF('Financing inputs'!$B82="USD",'Financing inputs'!J82,0)+IF('Financing inputs'!$B82="Local Currency",'Financing inputs'!J82/Loc_USD,0)+IF('Financing inputs'!$B82="Euro",'Financing inputs'!J82/Euro_USD,0)))</f>
        <v/>
      </c>
      <c r="K82" s="84" t="str">
        <f>IF('Financing inputs'!K82="","",(IF('Financing inputs'!$B82="USD",'Financing inputs'!K82,0)+IF('Financing inputs'!$B82="Local Currency",'Financing inputs'!K82/Loc_USD,0)+IF('Financing inputs'!$B82="Euro",'Financing inputs'!K82/Euro_USD,0)))</f>
        <v/>
      </c>
      <c r="L82" s="84" t="str">
        <f>IF('Financing inputs'!L82="","",(IF('Financing inputs'!$B82="USD",'Financing inputs'!L82,0)+IF('Financing inputs'!$B82="Local Currency",'Financing inputs'!L82/Loc_USD,0)+IF('Financing inputs'!$B82="Euro",'Financing inputs'!L82/Euro_USD,0)))</f>
        <v/>
      </c>
      <c r="M82" s="84" t="str">
        <f>IF('Financing inputs'!M82="","",(IF('Financing inputs'!$B82="USD",'Financing inputs'!M82,0)+IF('Financing inputs'!$B82="Local Currency",'Financing inputs'!M82/Loc_USD,0)+IF('Financing inputs'!$B82="Euro",'Financing inputs'!M82/Euro_USD,0)))</f>
        <v/>
      </c>
      <c r="N82" s="84" t="str">
        <f>IF('Financing inputs'!N82="","",(IF('Financing inputs'!$B82="USD",'Financing inputs'!N82,0)+IF('Financing inputs'!$B82="Local Currency",'Financing inputs'!N82/Loc_USD,0)+IF('Financing inputs'!$B82="Euro",'Financing inputs'!N82/Euro_USD,0)))</f>
        <v/>
      </c>
      <c r="O82" s="84">
        <f t="shared" si="47"/>
        <v>0</v>
      </c>
      <c r="P82" s="120" t="str">
        <f t="shared" si="46"/>
        <v>Contraceptive Security</v>
      </c>
      <c r="R82" s="69" t="e">
        <f t="shared" si="48"/>
        <v>#DIV/0!</v>
      </c>
    </row>
    <row r="83" spans="1:19" x14ac:dyDescent="0.25">
      <c r="A83" s="64" t="str">
        <f>'Financing inputs'!A83</f>
        <v>MSI funding allocated</v>
      </c>
      <c r="B83" s="63"/>
      <c r="C83" s="84" t="str">
        <f>IF('Financing inputs'!C83="","",(IF('Financing inputs'!$B83="USD",'Financing inputs'!C83,0)+IF('Financing inputs'!$B83="Local Currency",'Financing inputs'!C83/Loc_USD,0)+IF('Financing inputs'!$B83="Euro",'Financing inputs'!C83/Euro_USD,0)))</f>
        <v/>
      </c>
      <c r="D83" s="84" t="str">
        <f>IF('Financing inputs'!D83="","",(IF('Financing inputs'!$B83="USD",'Financing inputs'!D83,0)+IF('Financing inputs'!$B83="Local Currency",'Financing inputs'!D83/Loc_USD,0)+IF('Financing inputs'!$B83="Euro",'Financing inputs'!D83/Euro_USD,0)))</f>
        <v/>
      </c>
      <c r="E83" s="84" t="str">
        <f>IF('Financing inputs'!E83="","",(IF('Financing inputs'!$B83="USD",'Financing inputs'!E83,0)+IF('Financing inputs'!$B83="Local Currency",'Financing inputs'!E83/Loc_USD,0)+IF('Financing inputs'!$B83="Euro",'Financing inputs'!E83/Euro_USD,0)))</f>
        <v/>
      </c>
      <c r="F83" s="84" t="str">
        <f>IF('Financing inputs'!F83="","",(IF('Financing inputs'!$B83="USD",'Financing inputs'!F83,0)+IF('Financing inputs'!$B83="Local Currency",'Financing inputs'!F83/Loc_USD,0)+IF('Financing inputs'!$B83="Euro",'Financing inputs'!F83/Euro_USD,0)))</f>
        <v/>
      </c>
      <c r="G83" s="84" t="str">
        <f>IF('Financing inputs'!G83="","",(IF('Financing inputs'!$B83="USD",'Financing inputs'!G83,0)+IF('Financing inputs'!$B83="Local Currency",'Financing inputs'!G83/Loc_USD,0)+IF('Financing inputs'!$B83="Euro",'Financing inputs'!G83/Euro_USD,0)))</f>
        <v/>
      </c>
      <c r="H83" s="84" t="str">
        <f>IF('Financing inputs'!H83="","",(IF('Financing inputs'!$B83="USD",'Financing inputs'!H83,0)+IF('Financing inputs'!$B83="Local Currency",'Financing inputs'!H83/Loc_USD,0)+IF('Financing inputs'!$B83="Euro",'Financing inputs'!H83/Euro_USD,0)))</f>
        <v/>
      </c>
      <c r="I83" s="84" t="str">
        <f>IF('Financing inputs'!I83="","",(IF('Financing inputs'!$B83="USD",'Financing inputs'!I83,0)+IF('Financing inputs'!$B83="Local Currency",'Financing inputs'!I83/Loc_USD,0)+IF('Financing inputs'!$B83="Euro",'Financing inputs'!I83/Euro_USD,0)))</f>
        <v/>
      </c>
      <c r="J83" s="84" t="str">
        <f>IF('Financing inputs'!J83="","",(IF('Financing inputs'!$B83="USD",'Financing inputs'!J83,0)+IF('Financing inputs'!$B83="Local Currency",'Financing inputs'!J83/Loc_USD,0)+IF('Financing inputs'!$B83="Euro",'Financing inputs'!J83/Euro_USD,0)))</f>
        <v/>
      </c>
      <c r="K83" s="84" t="str">
        <f>IF('Financing inputs'!K83="","",(IF('Financing inputs'!$B83="USD",'Financing inputs'!K83,0)+IF('Financing inputs'!$B83="Local Currency",'Financing inputs'!K83/Loc_USD,0)+IF('Financing inputs'!$B83="Euro",'Financing inputs'!K83/Euro_USD,0)))</f>
        <v/>
      </c>
      <c r="L83" s="84" t="str">
        <f>IF('Financing inputs'!L83="","",(IF('Financing inputs'!$B83="USD",'Financing inputs'!L83,0)+IF('Financing inputs'!$B83="Local Currency",'Financing inputs'!L83/Loc_USD,0)+IF('Financing inputs'!$B83="Euro",'Financing inputs'!L83/Euro_USD,0)))</f>
        <v/>
      </c>
      <c r="M83" s="84" t="str">
        <f>IF('Financing inputs'!M83="","",(IF('Financing inputs'!$B83="USD",'Financing inputs'!M83,0)+IF('Financing inputs'!$B83="Local Currency",'Financing inputs'!M83/Loc_USD,0)+IF('Financing inputs'!$B83="Euro",'Financing inputs'!M83/Euro_USD,0)))</f>
        <v/>
      </c>
      <c r="N83" s="84" t="str">
        <f>IF('Financing inputs'!N83="","",(IF('Financing inputs'!$B83="USD",'Financing inputs'!N83,0)+IF('Financing inputs'!$B83="Local Currency",'Financing inputs'!N83/Loc_USD,0)+IF('Financing inputs'!$B83="Euro",'Financing inputs'!N83/Euro_USD,0)))</f>
        <v/>
      </c>
      <c r="O83" s="84">
        <f t="shared" si="47"/>
        <v>0</v>
      </c>
      <c r="P83" s="120" t="str">
        <f t="shared" si="46"/>
        <v>Contraceptive Security</v>
      </c>
      <c r="R83" s="69" t="e">
        <f t="shared" si="48"/>
        <v>#DIV/0!</v>
      </c>
    </row>
    <row r="84" spans="1:19" x14ac:dyDescent="0.25">
      <c r="A84" s="64" t="str">
        <f>'Financing inputs'!A84</f>
        <v>Gates funding allocated</v>
      </c>
      <c r="B84" s="63"/>
      <c r="C84" s="84" t="str">
        <f>IF('Financing inputs'!C84="","",(IF('Financing inputs'!$B84="USD",'Financing inputs'!C84,0)+IF('Financing inputs'!$B84="Local Currency",'Financing inputs'!C84/Loc_USD,0)+IF('Financing inputs'!$B84="Euro",'Financing inputs'!C84/Euro_USD,0)))</f>
        <v/>
      </c>
      <c r="D84" s="84" t="str">
        <f>IF('Financing inputs'!D84="","",(IF('Financing inputs'!$B84="USD",'Financing inputs'!D84,0)+IF('Financing inputs'!$B84="Local Currency",'Financing inputs'!D84/Loc_USD,0)+IF('Financing inputs'!$B84="Euro",'Financing inputs'!D84/Euro_USD,0)))</f>
        <v/>
      </c>
      <c r="E84" s="84" t="str">
        <f>IF('Financing inputs'!E84="","",(IF('Financing inputs'!$B84="USD",'Financing inputs'!E84,0)+IF('Financing inputs'!$B84="Local Currency",'Financing inputs'!E84/Loc_USD,0)+IF('Financing inputs'!$B84="Euro",'Financing inputs'!E84/Euro_USD,0)))</f>
        <v/>
      </c>
      <c r="F84" s="84" t="str">
        <f>IF('Financing inputs'!F84="","",(IF('Financing inputs'!$B84="USD",'Financing inputs'!F84,0)+IF('Financing inputs'!$B84="Local Currency",'Financing inputs'!F84/Loc_USD,0)+IF('Financing inputs'!$B84="Euro",'Financing inputs'!F84/Euro_USD,0)))</f>
        <v/>
      </c>
      <c r="G84" s="84" t="str">
        <f>IF('Financing inputs'!G84="","",(IF('Financing inputs'!$B84="USD",'Financing inputs'!G84,0)+IF('Financing inputs'!$B84="Local Currency",'Financing inputs'!G84/Loc_USD,0)+IF('Financing inputs'!$B84="Euro",'Financing inputs'!G84/Euro_USD,0)))</f>
        <v/>
      </c>
      <c r="H84" s="84" t="str">
        <f>IF('Financing inputs'!H84="","",(IF('Financing inputs'!$B84="USD",'Financing inputs'!H84,0)+IF('Financing inputs'!$B84="Local Currency",'Financing inputs'!H84/Loc_USD,0)+IF('Financing inputs'!$B84="Euro",'Financing inputs'!H84/Euro_USD,0)))</f>
        <v/>
      </c>
      <c r="I84" s="84" t="str">
        <f>IF('Financing inputs'!I84="","",(IF('Financing inputs'!$B84="USD",'Financing inputs'!I84,0)+IF('Financing inputs'!$B84="Local Currency",'Financing inputs'!I84/Loc_USD,0)+IF('Financing inputs'!$B84="Euro",'Financing inputs'!I84/Euro_USD,0)))</f>
        <v/>
      </c>
      <c r="J84" s="84" t="str">
        <f>IF('Financing inputs'!J84="","",(IF('Financing inputs'!$B84="USD",'Financing inputs'!J84,0)+IF('Financing inputs'!$B84="Local Currency",'Financing inputs'!J84/Loc_USD,0)+IF('Financing inputs'!$B84="Euro",'Financing inputs'!J84/Euro_USD,0)))</f>
        <v/>
      </c>
      <c r="K84" s="84" t="str">
        <f>IF('Financing inputs'!K84="","",(IF('Financing inputs'!$B84="USD",'Financing inputs'!K84,0)+IF('Financing inputs'!$B84="Local Currency",'Financing inputs'!K84/Loc_USD,0)+IF('Financing inputs'!$B84="Euro",'Financing inputs'!K84/Euro_USD,0)))</f>
        <v/>
      </c>
      <c r="L84" s="84" t="str">
        <f>IF('Financing inputs'!L84="","",(IF('Financing inputs'!$B84="USD",'Financing inputs'!L84,0)+IF('Financing inputs'!$B84="Local Currency",'Financing inputs'!L84/Loc_USD,0)+IF('Financing inputs'!$B84="Euro",'Financing inputs'!L84/Euro_USD,0)))</f>
        <v/>
      </c>
      <c r="M84" s="84" t="str">
        <f>IF('Financing inputs'!M84="","",(IF('Financing inputs'!$B84="USD",'Financing inputs'!M84,0)+IF('Financing inputs'!$B84="Local Currency",'Financing inputs'!M84/Loc_USD,0)+IF('Financing inputs'!$B84="Euro",'Financing inputs'!M84/Euro_USD,0)))</f>
        <v/>
      </c>
      <c r="N84" s="84" t="str">
        <f>IF('Financing inputs'!N84="","",(IF('Financing inputs'!$B84="USD",'Financing inputs'!N84,0)+IF('Financing inputs'!$B84="Local Currency",'Financing inputs'!N84/Loc_USD,0)+IF('Financing inputs'!$B84="Euro",'Financing inputs'!N84/Euro_USD,0)))</f>
        <v/>
      </c>
      <c r="O84" s="84">
        <f t="shared" si="47"/>
        <v>0</v>
      </c>
      <c r="P84" s="120" t="str">
        <f t="shared" si="46"/>
        <v>Contraceptive Security</v>
      </c>
      <c r="R84" s="69" t="e">
        <f t="shared" si="48"/>
        <v>#DIV/0!</v>
      </c>
    </row>
    <row r="85" spans="1:19" x14ac:dyDescent="0.25">
      <c r="A85" s="64" t="str">
        <f>'Financing inputs'!A85</f>
        <v>Packard funding allocated</v>
      </c>
      <c r="B85" s="63"/>
      <c r="C85" s="84" t="str">
        <f>IF('Financing inputs'!C85="","",(IF('Financing inputs'!$B85="USD",'Financing inputs'!C85,0)+IF('Financing inputs'!$B85="Local Currency",'Financing inputs'!C85/Loc_USD,0)+IF('Financing inputs'!$B85="Euro",'Financing inputs'!C85/Euro_USD,0)))</f>
        <v/>
      </c>
      <c r="D85" s="84" t="str">
        <f>IF('Financing inputs'!D85="","",(IF('Financing inputs'!$B85="USD",'Financing inputs'!D85,0)+IF('Financing inputs'!$B85="Local Currency",'Financing inputs'!D85/Loc_USD,0)+IF('Financing inputs'!$B85="Euro",'Financing inputs'!D85/Euro_USD,0)))</f>
        <v/>
      </c>
      <c r="E85" s="84" t="str">
        <f>IF('Financing inputs'!E85="","",(IF('Financing inputs'!$B85="USD",'Financing inputs'!E85,0)+IF('Financing inputs'!$B85="Local Currency",'Financing inputs'!E85/Loc_USD,0)+IF('Financing inputs'!$B85="Euro",'Financing inputs'!E85/Euro_USD,0)))</f>
        <v/>
      </c>
      <c r="F85" s="84" t="str">
        <f>IF('Financing inputs'!F85="","",(IF('Financing inputs'!$B85="USD",'Financing inputs'!F85,0)+IF('Financing inputs'!$B85="Local Currency",'Financing inputs'!F85/Loc_USD,0)+IF('Financing inputs'!$B85="Euro",'Financing inputs'!F85/Euro_USD,0)))</f>
        <v/>
      </c>
      <c r="G85" s="84" t="str">
        <f>IF('Financing inputs'!G85="","",(IF('Financing inputs'!$B85="USD",'Financing inputs'!G85,0)+IF('Financing inputs'!$B85="Local Currency",'Financing inputs'!G85/Loc_USD,0)+IF('Financing inputs'!$B85="Euro",'Financing inputs'!G85/Euro_USD,0)))</f>
        <v/>
      </c>
      <c r="H85" s="84" t="str">
        <f>IF('Financing inputs'!H85="","",(IF('Financing inputs'!$B85="USD",'Financing inputs'!H85,0)+IF('Financing inputs'!$B85="Local Currency",'Financing inputs'!H85/Loc_USD,0)+IF('Financing inputs'!$B85="Euro",'Financing inputs'!H85/Euro_USD,0)))</f>
        <v/>
      </c>
      <c r="I85" s="84" t="str">
        <f>IF('Financing inputs'!I85="","",(IF('Financing inputs'!$B85="USD",'Financing inputs'!I85,0)+IF('Financing inputs'!$B85="Local Currency",'Financing inputs'!I85/Loc_USD,0)+IF('Financing inputs'!$B85="Euro",'Financing inputs'!I85/Euro_USD,0)))</f>
        <v/>
      </c>
      <c r="J85" s="84" t="str">
        <f>IF('Financing inputs'!J85="","",(IF('Financing inputs'!$B85="USD",'Financing inputs'!J85,0)+IF('Financing inputs'!$B85="Local Currency",'Financing inputs'!J85/Loc_USD,0)+IF('Financing inputs'!$B85="Euro",'Financing inputs'!J85/Euro_USD,0)))</f>
        <v/>
      </c>
      <c r="K85" s="84" t="str">
        <f>IF('Financing inputs'!K85="","",(IF('Financing inputs'!$B85="USD",'Financing inputs'!K85,0)+IF('Financing inputs'!$B85="Local Currency",'Financing inputs'!K85/Loc_USD,0)+IF('Financing inputs'!$B85="Euro",'Financing inputs'!K85/Euro_USD,0)))</f>
        <v/>
      </c>
      <c r="L85" s="84" t="str">
        <f>IF('Financing inputs'!L85="","",(IF('Financing inputs'!$B85="USD",'Financing inputs'!L85,0)+IF('Financing inputs'!$B85="Local Currency",'Financing inputs'!L85/Loc_USD,0)+IF('Financing inputs'!$B85="Euro",'Financing inputs'!L85/Euro_USD,0)))</f>
        <v/>
      </c>
      <c r="M85" s="84" t="str">
        <f>IF('Financing inputs'!M85="","",(IF('Financing inputs'!$B85="USD",'Financing inputs'!M85,0)+IF('Financing inputs'!$B85="Local Currency",'Financing inputs'!M85/Loc_USD,0)+IF('Financing inputs'!$B85="Euro",'Financing inputs'!M85/Euro_USD,0)))</f>
        <v/>
      </c>
      <c r="N85" s="84" t="str">
        <f>IF('Financing inputs'!N85="","",(IF('Financing inputs'!$B85="USD",'Financing inputs'!N85,0)+IF('Financing inputs'!$B85="Local Currency",'Financing inputs'!N85/Loc_USD,0)+IF('Financing inputs'!$B85="Euro",'Financing inputs'!N85/Euro_USD,0)))</f>
        <v/>
      </c>
      <c r="O85" s="84">
        <f t="shared" si="47"/>
        <v>0</v>
      </c>
      <c r="P85" s="120" t="str">
        <f t="shared" si="46"/>
        <v>Contraceptive Security</v>
      </c>
      <c r="R85" s="69" t="e">
        <f t="shared" si="48"/>
        <v>#DIV/0!</v>
      </c>
    </row>
    <row r="86" spans="1:19" x14ac:dyDescent="0.25">
      <c r="A86" s="64" t="str">
        <f>'Financing inputs'!A86</f>
        <v>PAA</v>
      </c>
      <c r="B86" s="63"/>
      <c r="C86" s="84" t="str">
        <f>IF('Financing inputs'!C86="","",(IF('Financing inputs'!$B86="USD",'Financing inputs'!C86,0)+IF('Financing inputs'!$B86="Local Currency",'Financing inputs'!C86/Loc_USD,0)+IF('Financing inputs'!$B86="Euro",'Financing inputs'!C86/Euro_USD,0)))</f>
        <v/>
      </c>
      <c r="D86" s="84" t="str">
        <f>IF('Financing inputs'!D86="","",(IF('Financing inputs'!$B86="USD",'Financing inputs'!D86,0)+IF('Financing inputs'!$B86="Local Currency",'Financing inputs'!D86/Loc_USD,0)+IF('Financing inputs'!$B86="Euro",'Financing inputs'!D86/Euro_USD,0)))</f>
        <v/>
      </c>
      <c r="E86" s="84" t="str">
        <f>IF('Financing inputs'!E86="","",(IF('Financing inputs'!$B86="USD",'Financing inputs'!E86,0)+IF('Financing inputs'!$B86="Local Currency",'Financing inputs'!E86/Loc_USD,0)+IF('Financing inputs'!$B86="Euro",'Financing inputs'!E86/Euro_USD,0)))</f>
        <v/>
      </c>
      <c r="F86" s="84" t="str">
        <f>IF('Financing inputs'!F86="","",(IF('Financing inputs'!$B86="USD",'Financing inputs'!F86,0)+IF('Financing inputs'!$B86="Local Currency",'Financing inputs'!F86/Loc_USD,0)+IF('Financing inputs'!$B86="Euro",'Financing inputs'!F86/Euro_USD,0)))</f>
        <v/>
      </c>
      <c r="G86" s="84" t="str">
        <f>IF('Financing inputs'!G86="","",(IF('Financing inputs'!$B86="USD",'Financing inputs'!G86,0)+IF('Financing inputs'!$B86="Local Currency",'Financing inputs'!G86/Loc_USD,0)+IF('Financing inputs'!$B86="Euro",'Financing inputs'!G86/Euro_USD,0)))</f>
        <v/>
      </c>
      <c r="H86" s="84" t="str">
        <f>IF('Financing inputs'!H86="","",(IF('Financing inputs'!$B86="USD",'Financing inputs'!H86,0)+IF('Financing inputs'!$B86="Local Currency",'Financing inputs'!H86/Loc_USD,0)+IF('Financing inputs'!$B86="Euro",'Financing inputs'!H86/Euro_USD,0)))</f>
        <v/>
      </c>
      <c r="I86" s="84" t="str">
        <f>IF('Financing inputs'!I86="","",(IF('Financing inputs'!$B86="USD",'Financing inputs'!I86,0)+IF('Financing inputs'!$B86="Local Currency",'Financing inputs'!I86/Loc_USD,0)+IF('Financing inputs'!$B86="Euro",'Financing inputs'!I86/Euro_USD,0)))</f>
        <v/>
      </c>
      <c r="J86" s="84" t="str">
        <f>IF('Financing inputs'!J86="","",(IF('Financing inputs'!$B86="USD",'Financing inputs'!J86,0)+IF('Financing inputs'!$B86="Local Currency",'Financing inputs'!J86/Loc_USD,0)+IF('Financing inputs'!$B86="Euro",'Financing inputs'!J86/Euro_USD,0)))</f>
        <v/>
      </c>
      <c r="K86" s="84" t="str">
        <f>IF('Financing inputs'!K86="","",(IF('Financing inputs'!$B86="USD",'Financing inputs'!K86,0)+IF('Financing inputs'!$B86="Local Currency",'Financing inputs'!K86/Loc_USD,0)+IF('Financing inputs'!$B86="Euro",'Financing inputs'!K86/Euro_USD,0)))</f>
        <v/>
      </c>
      <c r="L86" s="84" t="str">
        <f>IF('Financing inputs'!L86="","",(IF('Financing inputs'!$B86="USD",'Financing inputs'!L86,0)+IF('Financing inputs'!$B86="Local Currency",'Financing inputs'!L86/Loc_USD,0)+IF('Financing inputs'!$B86="Euro",'Financing inputs'!L86/Euro_USD,0)))</f>
        <v/>
      </c>
      <c r="M86" s="84" t="str">
        <f>IF('Financing inputs'!M86="","",(IF('Financing inputs'!$B86="USD",'Financing inputs'!M86,0)+IF('Financing inputs'!$B86="Local Currency",'Financing inputs'!M86/Loc_USD,0)+IF('Financing inputs'!$B86="Euro",'Financing inputs'!M86/Euro_USD,0)))</f>
        <v/>
      </c>
      <c r="N86" s="84" t="str">
        <f>IF('Financing inputs'!N86="","",(IF('Financing inputs'!$B86="USD",'Financing inputs'!N86,0)+IF('Financing inputs'!$B86="Local Currency",'Financing inputs'!N86/Loc_USD,0)+IF('Financing inputs'!$B86="Euro",'Financing inputs'!N86/Euro_USD,0)))</f>
        <v/>
      </c>
      <c r="O86" s="84">
        <f t="shared" si="47"/>
        <v>0</v>
      </c>
      <c r="P86" s="120" t="str">
        <f t="shared" si="46"/>
        <v>Contraceptive Security</v>
      </c>
      <c r="R86" s="69" t="e">
        <f t="shared" si="48"/>
        <v>#DIV/0!</v>
      </c>
    </row>
    <row r="87" spans="1:19" x14ac:dyDescent="0.25">
      <c r="A87" s="64" t="str">
        <f>'Financing inputs'!A87</f>
        <v>Other</v>
      </c>
      <c r="B87" s="63"/>
      <c r="C87" s="84" t="str">
        <f>IF('Financing inputs'!C87="","",(IF('Financing inputs'!$B87="USD",'Financing inputs'!C87,0)+IF('Financing inputs'!$B87="Local Currency",'Financing inputs'!C87/Loc_USD,0)+IF('Financing inputs'!$B87="Euro",'Financing inputs'!C87/Euro_USD,0)))</f>
        <v/>
      </c>
      <c r="D87" s="84" t="str">
        <f>IF('Financing inputs'!D87="","",(IF('Financing inputs'!$B87="USD",'Financing inputs'!D87,0)+IF('Financing inputs'!$B87="Local Currency",'Financing inputs'!D87/Loc_USD,0)+IF('Financing inputs'!$B87="Euro",'Financing inputs'!D87/Euro_USD,0)))</f>
        <v/>
      </c>
      <c r="E87" s="84" t="str">
        <f>IF('Financing inputs'!E87="","",(IF('Financing inputs'!$B87="USD",'Financing inputs'!E87,0)+IF('Financing inputs'!$B87="Local Currency",'Financing inputs'!E87/Loc_USD,0)+IF('Financing inputs'!$B87="Euro",'Financing inputs'!E87/Euro_USD,0)))</f>
        <v/>
      </c>
      <c r="F87" s="84" t="str">
        <f>IF('Financing inputs'!F87="","",(IF('Financing inputs'!$B87="USD",'Financing inputs'!F87,0)+IF('Financing inputs'!$B87="Local Currency",'Financing inputs'!F87/Loc_USD,0)+IF('Financing inputs'!$B87="Euro",'Financing inputs'!F87/Euro_USD,0)))</f>
        <v/>
      </c>
      <c r="G87" s="84" t="str">
        <f>IF('Financing inputs'!G87="","",(IF('Financing inputs'!$B87="USD",'Financing inputs'!G87,0)+IF('Financing inputs'!$B87="Local Currency",'Financing inputs'!G87/Loc_USD,0)+IF('Financing inputs'!$B87="Euro",'Financing inputs'!G87/Euro_USD,0)))</f>
        <v/>
      </c>
      <c r="H87" s="84" t="str">
        <f>IF('Financing inputs'!H87="","",(IF('Financing inputs'!$B87="USD",'Financing inputs'!H87,0)+IF('Financing inputs'!$B87="Local Currency",'Financing inputs'!H87/Loc_USD,0)+IF('Financing inputs'!$B87="Euro",'Financing inputs'!H87/Euro_USD,0)))</f>
        <v/>
      </c>
      <c r="I87" s="84" t="str">
        <f>IF('Financing inputs'!I87="","",(IF('Financing inputs'!$B87="USD",'Financing inputs'!I87,0)+IF('Financing inputs'!$B87="Local Currency",'Financing inputs'!I87/Loc_USD,0)+IF('Financing inputs'!$B87="Euro",'Financing inputs'!I87/Euro_USD,0)))</f>
        <v/>
      </c>
      <c r="J87" s="84" t="str">
        <f>IF('Financing inputs'!J87="","",(IF('Financing inputs'!$B87="USD",'Financing inputs'!J87,0)+IF('Financing inputs'!$B87="Local Currency",'Financing inputs'!J87/Loc_USD,0)+IF('Financing inputs'!$B87="Euro",'Financing inputs'!J87/Euro_USD,0)))</f>
        <v/>
      </c>
      <c r="K87" s="84" t="str">
        <f>IF('Financing inputs'!K87="","",(IF('Financing inputs'!$B87="USD",'Financing inputs'!K87,0)+IF('Financing inputs'!$B87="Local Currency",'Financing inputs'!K87/Loc_USD,0)+IF('Financing inputs'!$B87="Euro",'Financing inputs'!K87/Euro_USD,0)))</f>
        <v/>
      </c>
      <c r="L87" s="84" t="str">
        <f>IF('Financing inputs'!L87="","",(IF('Financing inputs'!$B87="USD",'Financing inputs'!L87,0)+IF('Financing inputs'!$B87="Local Currency",'Financing inputs'!L87/Loc_USD,0)+IF('Financing inputs'!$B87="Euro",'Financing inputs'!L87/Euro_USD,0)))</f>
        <v/>
      </c>
      <c r="M87" s="84" t="str">
        <f>IF('Financing inputs'!M87="","",(IF('Financing inputs'!$B87="USD",'Financing inputs'!M87,0)+IF('Financing inputs'!$B87="Local Currency",'Financing inputs'!M87/Loc_USD,0)+IF('Financing inputs'!$B87="Euro",'Financing inputs'!M87/Euro_USD,0)))</f>
        <v/>
      </c>
      <c r="N87" s="84" t="str">
        <f>IF('Financing inputs'!N87="","",(IF('Financing inputs'!$B87="USD",'Financing inputs'!N87,0)+IF('Financing inputs'!$B87="Local Currency",'Financing inputs'!N87/Loc_USD,0)+IF('Financing inputs'!$B87="Euro",'Financing inputs'!N87/Euro_USD,0)))</f>
        <v/>
      </c>
      <c r="O87" s="84">
        <f t="shared" si="47"/>
        <v>0</v>
      </c>
      <c r="P87" s="120" t="str">
        <f t="shared" si="46"/>
        <v>Contraceptive Security</v>
      </c>
      <c r="R87" s="69" t="e">
        <f t="shared" si="48"/>
        <v>#DIV/0!</v>
      </c>
    </row>
    <row r="88" spans="1:19" x14ac:dyDescent="0.25">
      <c r="A88" s="64" t="str">
        <f>'Financing inputs'!A88</f>
        <v>Other</v>
      </c>
      <c r="B88" s="63"/>
      <c r="C88" s="84" t="str">
        <f>IF('Financing inputs'!C88="","",(IF('Financing inputs'!$B88="USD",'Financing inputs'!C88,0)+IF('Financing inputs'!$B88="Local Currency",'Financing inputs'!C88/Loc_USD,0)+IF('Financing inputs'!$B88="Euro",'Financing inputs'!C88/Euro_USD,0)))</f>
        <v/>
      </c>
      <c r="D88" s="84" t="str">
        <f>IF('Financing inputs'!D88="","",(IF('Financing inputs'!$B88="USD",'Financing inputs'!D88,0)+IF('Financing inputs'!$B88="Local Currency",'Financing inputs'!D88/Loc_USD,0)+IF('Financing inputs'!$B88="Euro",'Financing inputs'!D88/Euro_USD,0)))</f>
        <v/>
      </c>
      <c r="E88" s="84" t="str">
        <f>IF('Financing inputs'!E88="","",(IF('Financing inputs'!$B88="USD",'Financing inputs'!E88,0)+IF('Financing inputs'!$B88="Local Currency",'Financing inputs'!E88/Loc_USD,0)+IF('Financing inputs'!$B88="Euro",'Financing inputs'!E88/Euro_USD,0)))</f>
        <v/>
      </c>
      <c r="F88" s="84" t="str">
        <f>IF('Financing inputs'!F88="","",(IF('Financing inputs'!$B88="USD",'Financing inputs'!F88,0)+IF('Financing inputs'!$B88="Local Currency",'Financing inputs'!F88/Loc_USD,0)+IF('Financing inputs'!$B88="Euro",'Financing inputs'!F88/Euro_USD,0)))</f>
        <v/>
      </c>
      <c r="G88" s="84" t="str">
        <f>IF('Financing inputs'!G88="","",(IF('Financing inputs'!$B88="USD",'Financing inputs'!G88,0)+IF('Financing inputs'!$B88="Local Currency",'Financing inputs'!G88/Loc_USD,0)+IF('Financing inputs'!$B88="Euro",'Financing inputs'!G88/Euro_USD,0)))</f>
        <v/>
      </c>
      <c r="H88" s="84" t="str">
        <f>IF('Financing inputs'!H88="","",(IF('Financing inputs'!$B88="USD",'Financing inputs'!H88,0)+IF('Financing inputs'!$B88="Local Currency",'Financing inputs'!H88/Loc_USD,0)+IF('Financing inputs'!$B88="Euro",'Financing inputs'!H88/Euro_USD,0)))</f>
        <v/>
      </c>
      <c r="I88" s="84" t="str">
        <f>IF('Financing inputs'!I88="","",(IF('Financing inputs'!$B88="USD",'Financing inputs'!I88,0)+IF('Financing inputs'!$B88="Local Currency",'Financing inputs'!I88/Loc_USD,0)+IF('Financing inputs'!$B88="Euro",'Financing inputs'!I88/Euro_USD,0)))</f>
        <v/>
      </c>
      <c r="J88" s="84" t="str">
        <f>IF('Financing inputs'!J88="","",(IF('Financing inputs'!$B88="USD",'Financing inputs'!J88,0)+IF('Financing inputs'!$B88="Local Currency",'Financing inputs'!J88/Loc_USD,0)+IF('Financing inputs'!$B88="Euro",'Financing inputs'!J88/Euro_USD,0)))</f>
        <v/>
      </c>
      <c r="K88" s="84" t="str">
        <f>IF('Financing inputs'!K88="","",(IF('Financing inputs'!$B88="USD",'Financing inputs'!K88,0)+IF('Financing inputs'!$B88="Local Currency",'Financing inputs'!K88/Loc_USD,0)+IF('Financing inputs'!$B88="Euro",'Financing inputs'!K88/Euro_USD,0)))</f>
        <v/>
      </c>
      <c r="L88" s="84" t="str">
        <f>IF('Financing inputs'!L88="","",(IF('Financing inputs'!$B88="USD",'Financing inputs'!L88,0)+IF('Financing inputs'!$B88="Local Currency",'Financing inputs'!L88/Loc_USD,0)+IF('Financing inputs'!$B88="Euro",'Financing inputs'!L88/Euro_USD,0)))</f>
        <v/>
      </c>
      <c r="M88" s="84" t="str">
        <f>IF('Financing inputs'!M88="","",(IF('Financing inputs'!$B88="USD",'Financing inputs'!M88,0)+IF('Financing inputs'!$B88="Local Currency",'Financing inputs'!M88/Loc_USD,0)+IF('Financing inputs'!$B88="Euro",'Financing inputs'!M88/Euro_USD,0)))</f>
        <v/>
      </c>
      <c r="N88" s="84" t="str">
        <f>IF('Financing inputs'!N88="","",(IF('Financing inputs'!$B88="USD",'Financing inputs'!N88,0)+IF('Financing inputs'!$B88="Local Currency",'Financing inputs'!N88/Loc_USD,0)+IF('Financing inputs'!$B88="Euro",'Financing inputs'!N88/Euro_USD,0)))</f>
        <v/>
      </c>
      <c r="O88" s="84">
        <f t="shared" si="47"/>
        <v>0</v>
      </c>
      <c r="P88" s="120" t="str">
        <f t="shared" si="46"/>
        <v>Contraceptive Security</v>
      </c>
      <c r="R88" s="69" t="e">
        <f t="shared" si="48"/>
        <v>#DIV/0!</v>
      </c>
    </row>
    <row r="89" spans="1:19" x14ac:dyDescent="0.25">
      <c r="A89" s="64" t="str">
        <f>'Financing inputs'!A89</f>
        <v>Other</v>
      </c>
      <c r="B89" s="63"/>
      <c r="C89" s="84" t="str">
        <f>IF('Financing inputs'!C89="","",(IF('Financing inputs'!$B89="USD",'Financing inputs'!C89,0)+IF('Financing inputs'!$B89="Local Currency",'Financing inputs'!C89/Loc_USD,0)+IF('Financing inputs'!$B89="Euro",'Financing inputs'!C89/Euro_USD,0)))</f>
        <v/>
      </c>
      <c r="D89" s="84" t="str">
        <f>IF('Financing inputs'!D89="","",(IF('Financing inputs'!$B89="USD",'Financing inputs'!D89,0)+IF('Financing inputs'!$B89="Local Currency",'Financing inputs'!D89/Loc_USD,0)+IF('Financing inputs'!$B89="Euro",'Financing inputs'!D89/Euro_USD,0)))</f>
        <v/>
      </c>
      <c r="E89" s="84" t="str">
        <f>IF('Financing inputs'!E89="","",(IF('Financing inputs'!$B89="USD",'Financing inputs'!E89,0)+IF('Financing inputs'!$B89="Local Currency",'Financing inputs'!E89/Loc_USD,0)+IF('Financing inputs'!$B89="Euro",'Financing inputs'!E89/Euro_USD,0)))</f>
        <v/>
      </c>
      <c r="F89" s="84" t="str">
        <f>IF('Financing inputs'!F89="","",(IF('Financing inputs'!$B89="USD",'Financing inputs'!F89,0)+IF('Financing inputs'!$B89="Local Currency",'Financing inputs'!F89/Loc_USD,0)+IF('Financing inputs'!$B89="Euro",'Financing inputs'!F89/Euro_USD,0)))</f>
        <v/>
      </c>
      <c r="G89" s="84" t="str">
        <f>IF('Financing inputs'!G89="","",(IF('Financing inputs'!$B89="USD",'Financing inputs'!G89,0)+IF('Financing inputs'!$B89="Local Currency",'Financing inputs'!G89/Loc_USD,0)+IF('Financing inputs'!$B89="Euro",'Financing inputs'!G89/Euro_USD,0)))</f>
        <v/>
      </c>
      <c r="H89" s="84" t="str">
        <f>IF('Financing inputs'!H89="","",(IF('Financing inputs'!$B89="USD",'Financing inputs'!H89,0)+IF('Financing inputs'!$B89="Local Currency",'Financing inputs'!H89/Loc_USD,0)+IF('Financing inputs'!$B89="Euro",'Financing inputs'!H89/Euro_USD,0)))</f>
        <v/>
      </c>
      <c r="I89" s="84" t="str">
        <f>IF('Financing inputs'!I89="","",(IF('Financing inputs'!$B89="USD",'Financing inputs'!I89,0)+IF('Financing inputs'!$B89="Local Currency",'Financing inputs'!I89/Loc_USD,0)+IF('Financing inputs'!$B89="Euro",'Financing inputs'!I89/Euro_USD,0)))</f>
        <v/>
      </c>
      <c r="J89" s="84" t="str">
        <f>IF('Financing inputs'!J89="","",(IF('Financing inputs'!$B89="USD",'Financing inputs'!J89,0)+IF('Financing inputs'!$B89="Local Currency",'Financing inputs'!J89/Loc_USD,0)+IF('Financing inputs'!$B89="Euro",'Financing inputs'!J89/Euro_USD,0)))</f>
        <v/>
      </c>
      <c r="K89" s="84" t="str">
        <f>IF('Financing inputs'!K89="","",(IF('Financing inputs'!$B89="USD",'Financing inputs'!K89,0)+IF('Financing inputs'!$B89="Local Currency",'Financing inputs'!K89/Loc_USD,0)+IF('Financing inputs'!$B89="Euro",'Financing inputs'!K89/Euro_USD,0)))</f>
        <v/>
      </c>
      <c r="L89" s="84" t="str">
        <f>IF('Financing inputs'!L89="","",(IF('Financing inputs'!$B89="USD",'Financing inputs'!L89,0)+IF('Financing inputs'!$B89="Local Currency",'Financing inputs'!L89/Loc_USD,0)+IF('Financing inputs'!$B89="Euro",'Financing inputs'!L89/Euro_USD,0)))</f>
        <v/>
      </c>
      <c r="M89" s="84" t="str">
        <f>IF('Financing inputs'!M89="","",(IF('Financing inputs'!$B89="USD",'Financing inputs'!M89,0)+IF('Financing inputs'!$B89="Local Currency",'Financing inputs'!M89/Loc_USD,0)+IF('Financing inputs'!$B89="Euro",'Financing inputs'!M89/Euro_USD,0)))</f>
        <v/>
      </c>
      <c r="N89" s="84" t="str">
        <f>IF('Financing inputs'!N89="","",(IF('Financing inputs'!$B89="USD",'Financing inputs'!N89,0)+IF('Financing inputs'!$B89="Local Currency",'Financing inputs'!N89/Loc_USD,0)+IF('Financing inputs'!$B89="Euro",'Financing inputs'!N89/Euro_USD,0)))</f>
        <v/>
      </c>
      <c r="O89" s="84">
        <f t="shared" si="47"/>
        <v>0</v>
      </c>
      <c r="P89" s="120" t="str">
        <f t="shared" si="46"/>
        <v>Contraceptive Security</v>
      </c>
      <c r="R89" s="69" t="e">
        <f t="shared" si="48"/>
        <v>#DIV/0!</v>
      </c>
    </row>
    <row r="90" spans="1:19" x14ac:dyDescent="0.25">
      <c r="A90" s="64" t="str">
        <f>'Financing inputs'!A90</f>
        <v>Other</v>
      </c>
      <c r="B90" s="63"/>
      <c r="C90" s="84" t="str">
        <f>IF('Financing inputs'!C90="","",(IF('Financing inputs'!$B90="USD",'Financing inputs'!C90,0)+IF('Financing inputs'!$B90="Local Currency",'Financing inputs'!C90/Loc_USD,0)+IF('Financing inputs'!$B90="Euro",'Financing inputs'!C90/Euro_USD,0)))</f>
        <v/>
      </c>
      <c r="D90" s="84" t="str">
        <f>IF('Financing inputs'!D90="","",(IF('Financing inputs'!$B90="USD",'Financing inputs'!D90,0)+IF('Financing inputs'!$B90="Local Currency",'Financing inputs'!D90/Loc_USD,0)+IF('Financing inputs'!$B90="Euro",'Financing inputs'!D90/Euro_USD,0)))</f>
        <v/>
      </c>
      <c r="E90" s="84" t="str">
        <f>IF('Financing inputs'!E90="","",(IF('Financing inputs'!$B90="USD",'Financing inputs'!E90,0)+IF('Financing inputs'!$B90="Local Currency",'Financing inputs'!E90/Loc_USD,0)+IF('Financing inputs'!$B90="Euro",'Financing inputs'!E90/Euro_USD,0)))</f>
        <v/>
      </c>
      <c r="F90" s="84" t="str">
        <f>IF('Financing inputs'!F90="","",(IF('Financing inputs'!$B90="USD",'Financing inputs'!F90,0)+IF('Financing inputs'!$B90="Local Currency",'Financing inputs'!F90/Loc_USD,0)+IF('Financing inputs'!$B90="Euro",'Financing inputs'!F90/Euro_USD,0)))</f>
        <v/>
      </c>
      <c r="G90" s="84" t="str">
        <f>IF('Financing inputs'!G90="","",(IF('Financing inputs'!$B90="USD",'Financing inputs'!G90,0)+IF('Financing inputs'!$B90="Local Currency",'Financing inputs'!G90/Loc_USD,0)+IF('Financing inputs'!$B90="Euro",'Financing inputs'!G90/Euro_USD,0)))</f>
        <v/>
      </c>
      <c r="H90" s="84" t="str">
        <f>IF('Financing inputs'!H90="","",(IF('Financing inputs'!$B90="USD",'Financing inputs'!H90,0)+IF('Financing inputs'!$B90="Local Currency",'Financing inputs'!H90/Loc_USD,0)+IF('Financing inputs'!$B90="Euro",'Financing inputs'!H90/Euro_USD,0)))</f>
        <v/>
      </c>
      <c r="I90" s="84" t="str">
        <f>IF('Financing inputs'!I90="","",(IF('Financing inputs'!$B90="USD",'Financing inputs'!I90,0)+IF('Financing inputs'!$B90="Local Currency",'Financing inputs'!I90/Loc_USD,0)+IF('Financing inputs'!$B90="Euro",'Financing inputs'!I90/Euro_USD,0)))</f>
        <v/>
      </c>
      <c r="J90" s="84" t="str">
        <f>IF('Financing inputs'!J90="","",(IF('Financing inputs'!$B90="USD",'Financing inputs'!J90,0)+IF('Financing inputs'!$B90="Local Currency",'Financing inputs'!J90/Loc_USD,0)+IF('Financing inputs'!$B90="Euro",'Financing inputs'!J90/Euro_USD,0)))</f>
        <v/>
      </c>
      <c r="K90" s="84" t="str">
        <f>IF('Financing inputs'!K90="","",(IF('Financing inputs'!$B90="USD",'Financing inputs'!K90,0)+IF('Financing inputs'!$B90="Local Currency",'Financing inputs'!K90/Loc_USD,0)+IF('Financing inputs'!$B90="Euro",'Financing inputs'!K90/Euro_USD,0)))</f>
        <v/>
      </c>
      <c r="L90" s="84" t="str">
        <f>IF('Financing inputs'!L90="","",(IF('Financing inputs'!$B90="USD",'Financing inputs'!L90,0)+IF('Financing inputs'!$B90="Local Currency",'Financing inputs'!L90/Loc_USD,0)+IF('Financing inputs'!$B90="Euro",'Financing inputs'!L90/Euro_USD,0)))</f>
        <v/>
      </c>
      <c r="M90" s="84" t="str">
        <f>IF('Financing inputs'!M90="","",(IF('Financing inputs'!$B90="USD",'Financing inputs'!M90,0)+IF('Financing inputs'!$B90="Local Currency",'Financing inputs'!M90/Loc_USD,0)+IF('Financing inputs'!$B90="Euro",'Financing inputs'!M90/Euro_USD,0)))</f>
        <v/>
      </c>
      <c r="N90" s="84" t="str">
        <f>IF('Financing inputs'!N90="","",(IF('Financing inputs'!$B90="USD",'Financing inputs'!N90,0)+IF('Financing inputs'!$B90="Local Currency",'Financing inputs'!N90/Loc_USD,0)+IF('Financing inputs'!$B90="Euro",'Financing inputs'!N90/Euro_USD,0)))</f>
        <v/>
      </c>
      <c r="O90" s="84">
        <f t="shared" si="47"/>
        <v>0</v>
      </c>
      <c r="P90" s="120" t="str">
        <f t="shared" si="46"/>
        <v>Contraceptive Security</v>
      </c>
      <c r="R90" s="69" t="e">
        <f t="shared" si="48"/>
        <v>#DIV/0!</v>
      </c>
    </row>
    <row r="91" spans="1:19" x14ac:dyDescent="0.25">
      <c r="A91" s="64" t="str">
        <f>'Financing inputs'!A91</f>
        <v>Other</v>
      </c>
      <c r="B91" s="63"/>
      <c r="C91" s="84" t="str">
        <f>IF('Financing inputs'!C91="","",(IF('Financing inputs'!$B91="USD",'Financing inputs'!C91,0)+IF('Financing inputs'!$B91="Local Currency",'Financing inputs'!C91/Loc_USD,0)+IF('Financing inputs'!$B91="Euro",'Financing inputs'!C91/Euro_USD,0)))</f>
        <v/>
      </c>
      <c r="D91" s="84" t="str">
        <f>IF('Financing inputs'!D91="","",(IF('Financing inputs'!$B91="USD",'Financing inputs'!D91,0)+IF('Financing inputs'!$B91="Local Currency",'Financing inputs'!D91/Loc_USD,0)+IF('Financing inputs'!$B91="Euro",'Financing inputs'!D91/Euro_USD,0)))</f>
        <v/>
      </c>
      <c r="E91" s="84" t="str">
        <f>IF('Financing inputs'!E91="","",(IF('Financing inputs'!$B91="USD",'Financing inputs'!E91,0)+IF('Financing inputs'!$B91="Local Currency",'Financing inputs'!E91/Loc_USD,0)+IF('Financing inputs'!$B91="Euro",'Financing inputs'!E91/Euro_USD,0)))</f>
        <v/>
      </c>
      <c r="F91" s="84" t="str">
        <f>IF('Financing inputs'!F91="","",(IF('Financing inputs'!$B91="USD",'Financing inputs'!F91,0)+IF('Financing inputs'!$B91="Local Currency",'Financing inputs'!F91/Loc_USD,0)+IF('Financing inputs'!$B91="Euro",'Financing inputs'!F91/Euro_USD,0)))</f>
        <v/>
      </c>
      <c r="G91" s="84" t="str">
        <f>IF('Financing inputs'!G91="","",(IF('Financing inputs'!$B91="USD",'Financing inputs'!G91,0)+IF('Financing inputs'!$B91="Local Currency",'Financing inputs'!G91/Loc_USD,0)+IF('Financing inputs'!$B91="Euro",'Financing inputs'!G91/Euro_USD,0)))</f>
        <v/>
      </c>
      <c r="H91" s="84" t="str">
        <f>IF('Financing inputs'!H91="","",(IF('Financing inputs'!$B91="USD",'Financing inputs'!H91,0)+IF('Financing inputs'!$B91="Local Currency",'Financing inputs'!H91/Loc_USD,0)+IF('Financing inputs'!$B91="Euro",'Financing inputs'!H91/Euro_USD,0)))</f>
        <v/>
      </c>
      <c r="I91" s="84" t="str">
        <f>IF('Financing inputs'!I91="","",(IF('Financing inputs'!$B91="USD",'Financing inputs'!I91,0)+IF('Financing inputs'!$B91="Local Currency",'Financing inputs'!I91/Loc_USD,0)+IF('Financing inputs'!$B91="Euro",'Financing inputs'!I91/Euro_USD,0)))</f>
        <v/>
      </c>
      <c r="J91" s="84" t="str">
        <f>IF('Financing inputs'!J91="","",(IF('Financing inputs'!$B91="USD",'Financing inputs'!J91,0)+IF('Financing inputs'!$B91="Local Currency",'Financing inputs'!J91/Loc_USD,0)+IF('Financing inputs'!$B91="Euro",'Financing inputs'!J91/Euro_USD,0)))</f>
        <v/>
      </c>
      <c r="K91" s="84" t="str">
        <f>IF('Financing inputs'!K91="","",(IF('Financing inputs'!$B91="USD",'Financing inputs'!K91,0)+IF('Financing inputs'!$B91="Local Currency",'Financing inputs'!K91/Loc_USD,0)+IF('Financing inputs'!$B91="Euro",'Financing inputs'!K91/Euro_USD,0)))</f>
        <v/>
      </c>
      <c r="L91" s="84" t="str">
        <f>IF('Financing inputs'!L91="","",(IF('Financing inputs'!$B91="USD",'Financing inputs'!L91,0)+IF('Financing inputs'!$B91="Local Currency",'Financing inputs'!L91/Loc_USD,0)+IF('Financing inputs'!$B91="Euro",'Financing inputs'!L91/Euro_USD,0)))</f>
        <v/>
      </c>
      <c r="M91" s="84" t="str">
        <f>IF('Financing inputs'!M91="","",(IF('Financing inputs'!$B91="USD",'Financing inputs'!M91,0)+IF('Financing inputs'!$B91="Local Currency",'Financing inputs'!M91/Loc_USD,0)+IF('Financing inputs'!$B91="Euro",'Financing inputs'!M91/Euro_USD,0)))</f>
        <v/>
      </c>
      <c r="N91" s="84" t="str">
        <f>IF('Financing inputs'!N91="","",(IF('Financing inputs'!$B91="USD",'Financing inputs'!N91,0)+IF('Financing inputs'!$B91="Local Currency",'Financing inputs'!N91/Loc_USD,0)+IF('Financing inputs'!$B91="Euro",'Financing inputs'!N91/Euro_USD,0)))</f>
        <v/>
      </c>
      <c r="O91" s="84">
        <f t="shared" si="47"/>
        <v>0</v>
      </c>
      <c r="P91" s="120" t="str">
        <f t="shared" si="46"/>
        <v>Contraceptive Security</v>
      </c>
      <c r="R91" s="69" t="e">
        <f t="shared" si="48"/>
        <v>#DIV/0!</v>
      </c>
    </row>
    <row r="92" spans="1:19" x14ac:dyDescent="0.25">
      <c r="A92" s="64" t="str">
        <f>'Financing inputs'!A92</f>
        <v>Other</v>
      </c>
      <c r="B92" s="63"/>
      <c r="C92" s="84" t="str">
        <f>IF('Financing inputs'!C92="","",(IF('Financing inputs'!$B92="USD",'Financing inputs'!C92,0)+IF('Financing inputs'!$B92="Local Currency",'Financing inputs'!C92/Loc_USD,0)+IF('Financing inputs'!$B92="Euro",'Financing inputs'!C92/Euro_USD,0)))</f>
        <v/>
      </c>
      <c r="D92" s="84" t="str">
        <f>IF('Financing inputs'!D92="","",(IF('Financing inputs'!$B92="USD",'Financing inputs'!D92,0)+IF('Financing inputs'!$B92="Local Currency",'Financing inputs'!D92/Loc_USD,0)+IF('Financing inputs'!$B92="Euro",'Financing inputs'!D92/Euro_USD,0)))</f>
        <v/>
      </c>
      <c r="E92" s="84" t="str">
        <f>IF('Financing inputs'!E92="","",(IF('Financing inputs'!$B92="USD",'Financing inputs'!E92,0)+IF('Financing inputs'!$B92="Local Currency",'Financing inputs'!E92/Loc_USD,0)+IF('Financing inputs'!$B92="Euro",'Financing inputs'!E92/Euro_USD,0)))</f>
        <v/>
      </c>
      <c r="F92" s="84" t="str">
        <f>IF('Financing inputs'!F92="","",(IF('Financing inputs'!$B92="USD",'Financing inputs'!F92,0)+IF('Financing inputs'!$B92="Local Currency",'Financing inputs'!F92/Loc_USD,0)+IF('Financing inputs'!$B92="Euro",'Financing inputs'!F92/Euro_USD,0)))</f>
        <v/>
      </c>
      <c r="G92" s="84" t="str">
        <f>IF('Financing inputs'!G92="","",(IF('Financing inputs'!$B92="USD",'Financing inputs'!G92,0)+IF('Financing inputs'!$B92="Local Currency",'Financing inputs'!G92/Loc_USD,0)+IF('Financing inputs'!$B92="Euro",'Financing inputs'!G92/Euro_USD,0)))</f>
        <v/>
      </c>
      <c r="H92" s="84" t="str">
        <f>IF('Financing inputs'!H92="","",(IF('Financing inputs'!$B92="USD",'Financing inputs'!H92,0)+IF('Financing inputs'!$B92="Local Currency",'Financing inputs'!H92/Loc_USD,0)+IF('Financing inputs'!$B92="Euro",'Financing inputs'!H92/Euro_USD,0)))</f>
        <v/>
      </c>
      <c r="I92" s="84" t="str">
        <f>IF('Financing inputs'!I92="","",(IF('Financing inputs'!$B92="USD",'Financing inputs'!I92,0)+IF('Financing inputs'!$B92="Local Currency",'Financing inputs'!I92/Loc_USD,0)+IF('Financing inputs'!$B92="Euro",'Financing inputs'!I92/Euro_USD,0)))</f>
        <v/>
      </c>
      <c r="J92" s="84" t="str">
        <f>IF('Financing inputs'!J92="","",(IF('Financing inputs'!$B92="USD",'Financing inputs'!J92,0)+IF('Financing inputs'!$B92="Local Currency",'Financing inputs'!J92/Loc_USD,0)+IF('Financing inputs'!$B92="Euro",'Financing inputs'!J92/Euro_USD,0)))</f>
        <v/>
      </c>
      <c r="K92" s="84" t="str">
        <f>IF('Financing inputs'!K92="","",(IF('Financing inputs'!$B92="USD",'Financing inputs'!K92,0)+IF('Financing inputs'!$B92="Local Currency",'Financing inputs'!K92/Loc_USD,0)+IF('Financing inputs'!$B92="Euro",'Financing inputs'!K92/Euro_USD,0)))</f>
        <v/>
      </c>
      <c r="L92" s="84" t="str">
        <f>IF('Financing inputs'!L92="","",(IF('Financing inputs'!$B92="USD",'Financing inputs'!L92,0)+IF('Financing inputs'!$B92="Local Currency",'Financing inputs'!L92/Loc_USD,0)+IF('Financing inputs'!$B92="Euro",'Financing inputs'!L92/Euro_USD,0)))</f>
        <v/>
      </c>
      <c r="M92" s="84" t="str">
        <f>IF('Financing inputs'!M92="","",(IF('Financing inputs'!$B92="USD",'Financing inputs'!M92,0)+IF('Financing inputs'!$B92="Local Currency",'Financing inputs'!M92/Loc_USD,0)+IF('Financing inputs'!$B92="Euro",'Financing inputs'!M92/Euro_USD,0)))</f>
        <v/>
      </c>
      <c r="N92" s="84" t="str">
        <f>IF('Financing inputs'!N92="","",(IF('Financing inputs'!$B92="USD",'Financing inputs'!N92,0)+IF('Financing inputs'!$B92="Local Currency",'Financing inputs'!N92/Loc_USD,0)+IF('Financing inputs'!$B92="Euro",'Financing inputs'!N92/Euro_USD,0)))</f>
        <v/>
      </c>
      <c r="O92" s="84">
        <f t="shared" si="47"/>
        <v>0</v>
      </c>
      <c r="P92" s="120" t="str">
        <f t="shared" si="46"/>
        <v>Contraceptive Security</v>
      </c>
      <c r="R92" s="69" t="e">
        <f t="shared" si="48"/>
        <v>#DIV/0!</v>
      </c>
    </row>
    <row r="93" spans="1:19" x14ac:dyDescent="0.25">
      <c r="A93" s="64" t="str">
        <f>'Financing inputs'!A93</f>
        <v>Other</v>
      </c>
      <c r="B93" s="63"/>
      <c r="C93" s="84" t="str">
        <f>IF('Financing inputs'!C93="","",(IF('Financing inputs'!$B93="USD",'Financing inputs'!C93,0)+IF('Financing inputs'!$B93="Local Currency",'Financing inputs'!C93/Loc_USD,0)+IF('Financing inputs'!$B93="Euro",'Financing inputs'!C93/Euro_USD,0)))</f>
        <v/>
      </c>
      <c r="D93" s="84" t="str">
        <f>IF('Financing inputs'!D93="","",(IF('Financing inputs'!$B93="USD",'Financing inputs'!D93,0)+IF('Financing inputs'!$B93="Local Currency",'Financing inputs'!D93/Loc_USD,0)+IF('Financing inputs'!$B93="Euro",'Financing inputs'!D93/Euro_USD,0)))</f>
        <v/>
      </c>
      <c r="E93" s="84" t="str">
        <f>IF('Financing inputs'!E93="","",(IF('Financing inputs'!$B93="USD",'Financing inputs'!E93,0)+IF('Financing inputs'!$B93="Local Currency",'Financing inputs'!E93/Loc_USD,0)+IF('Financing inputs'!$B93="Euro",'Financing inputs'!E93/Euro_USD,0)))</f>
        <v/>
      </c>
      <c r="F93" s="84" t="str">
        <f>IF('Financing inputs'!F93="","",(IF('Financing inputs'!$B93="USD",'Financing inputs'!F93,0)+IF('Financing inputs'!$B93="Local Currency",'Financing inputs'!F93/Loc_USD,0)+IF('Financing inputs'!$B93="Euro",'Financing inputs'!F93/Euro_USD,0)))</f>
        <v/>
      </c>
      <c r="G93" s="84" t="str">
        <f>IF('Financing inputs'!G93="","",(IF('Financing inputs'!$B93="USD",'Financing inputs'!G93,0)+IF('Financing inputs'!$B93="Local Currency",'Financing inputs'!G93/Loc_USD,0)+IF('Financing inputs'!$B93="Euro",'Financing inputs'!G93/Euro_USD,0)))</f>
        <v/>
      </c>
      <c r="H93" s="84" t="str">
        <f>IF('Financing inputs'!H93="","",(IF('Financing inputs'!$B93="USD",'Financing inputs'!H93,0)+IF('Financing inputs'!$B93="Local Currency",'Financing inputs'!H93/Loc_USD,0)+IF('Financing inputs'!$B93="Euro",'Financing inputs'!H93/Euro_USD,0)))</f>
        <v/>
      </c>
      <c r="I93" s="84" t="str">
        <f>IF('Financing inputs'!I93="","",(IF('Financing inputs'!$B93="USD",'Financing inputs'!I93,0)+IF('Financing inputs'!$B93="Local Currency",'Financing inputs'!I93/Loc_USD,0)+IF('Financing inputs'!$B93="Euro",'Financing inputs'!I93/Euro_USD,0)))</f>
        <v/>
      </c>
      <c r="J93" s="84" t="str">
        <f>IF('Financing inputs'!J93="","",(IF('Financing inputs'!$B93="USD",'Financing inputs'!J93,0)+IF('Financing inputs'!$B93="Local Currency",'Financing inputs'!J93/Loc_USD,0)+IF('Financing inputs'!$B93="Euro",'Financing inputs'!J93/Euro_USD,0)))</f>
        <v/>
      </c>
      <c r="K93" s="84" t="str">
        <f>IF('Financing inputs'!K93="","",(IF('Financing inputs'!$B93="USD",'Financing inputs'!K93,0)+IF('Financing inputs'!$B93="Local Currency",'Financing inputs'!K93/Loc_USD,0)+IF('Financing inputs'!$B93="Euro",'Financing inputs'!K93/Euro_USD,0)))</f>
        <v/>
      </c>
      <c r="L93" s="84" t="str">
        <f>IF('Financing inputs'!L93="","",(IF('Financing inputs'!$B93="USD",'Financing inputs'!L93,0)+IF('Financing inputs'!$B93="Local Currency",'Financing inputs'!L93/Loc_USD,0)+IF('Financing inputs'!$B93="Euro",'Financing inputs'!L93/Euro_USD,0)))</f>
        <v/>
      </c>
      <c r="M93" s="84" t="str">
        <f>IF('Financing inputs'!M93="","",(IF('Financing inputs'!$B93="USD",'Financing inputs'!M93,0)+IF('Financing inputs'!$B93="Local Currency",'Financing inputs'!M93/Loc_USD,0)+IF('Financing inputs'!$B93="Euro",'Financing inputs'!M93/Euro_USD,0)))</f>
        <v/>
      </c>
      <c r="N93" s="84" t="str">
        <f>IF('Financing inputs'!N93="","",(IF('Financing inputs'!$B93="USD",'Financing inputs'!N93,0)+IF('Financing inputs'!$B93="Local Currency",'Financing inputs'!N93/Loc_USD,0)+IF('Financing inputs'!$B93="Euro",'Financing inputs'!N93/Euro_USD,0)))</f>
        <v/>
      </c>
      <c r="O93" s="84">
        <f t="shared" si="47"/>
        <v>0</v>
      </c>
      <c r="P93" s="120" t="str">
        <f t="shared" si="46"/>
        <v>Contraceptive Security</v>
      </c>
      <c r="R93" s="69" t="e">
        <f t="shared" si="48"/>
        <v>#DIV/0!</v>
      </c>
    </row>
    <row r="94" spans="1:19" x14ac:dyDescent="0.25">
      <c r="A94" s="65" t="s">
        <v>72</v>
      </c>
      <c r="B94" s="65"/>
      <c r="C94" s="85">
        <f>SUM(C75:C93)</f>
        <v>0</v>
      </c>
      <c r="D94" s="85">
        <f t="shared" ref="D94" si="49">SUM(D75:D93)</f>
        <v>0</v>
      </c>
      <c r="E94" s="85">
        <f t="shared" ref="E94" si="50">SUM(E75:E93)</f>
        <v>0</v>
      </c>
      <c r="F94" s="85">
        <f t="shared" ref="F94" si="51">SUM(F75:F93)</f>
        <v>0</v>
      </c>
      <c r="G94" s="85">
        <f t="shared" ref="G94" si="52">SUM(G75:G93)</f>
        <v>0</v>
      </c>
      <c r="H94" s="85">
        <f t="shared" ref="H94" si="53">SUM(H75:H93)</f>
        <v>0</v>
      </c>
      <c r="I94" s="85">
        <f t="shared" ref="I94" si="54">SUM(I75:I93)</f>
        <v>0</v>
      </c>
      <c r="J94" s="85">
        <f t="shared" ref="J94" si="55">SUM(J75:J93)</f>
        <v>0</v>
      </c>
      <c r="K94" s="85">
        <f t="shared" ref="K94" si="56">SUM(K75:K93)</f>
        <v>0</v>
      </c>
      <c r="L94" s="85">
        <f t="shared" ref="L94" si="57">SUM(L75:L93)</f>
        <v>0</v>
      </c>
      <c r="M94" s="85">
        <f t="shared" ref="M94" si="58">SUM(M75:M93)</f>
        <v>0</v>
      </c>
      <c r="N94" s="85">
        <f t="shared" ref="N94" si="59">SUM(N75:N93)</f>
        <v>0</v>
      </c>
      <c r="O94" s="85">
        <f t="shared" ref="O94" si="60">SUM(O75:O93)</f>
        <v>0</v>
      </c>
      <c r="P94" s="120" t="str">
        <f>$A$72</f>
        <v>Contraceptive Security</v>
      </c>
      <c r="R94" s="59"/>
      <c r="S94" s="61" t="e">
        <f>IF(ROUND(SUM(R74:R93),0)&lt;&gt;1,"Check","Okay")</f>
        <v>#DIV/0!</v>
      </c>
    </row>
    <row r="95" spans="1:19" x14ac:dyDescent="0.25">
      <c r="A95" s="124" t="str">
        <f>'Financing inputs'!A95</f>
        <v>Policy and Enabling Environment</v>
      </c>
      <c r="B95" s="124"/>
      <c r="C95" s="124"/>
      <c r="D95" s="124"/>
      <c r="E95" s="124"/>
      <c r="F95" s="124"/>
      <c r="G95" s="124"/>
      <c r="H95" s="124"/>
      <c r="I95" s="124"/>
      <c r="J95" s="124"/>
      <c r="K95" s="124"/>
      <c r="L95" s="124"/>
      <c r="M95" s="124"/>
      <c r="N95" s="124"/>
      <c r="O95" s="124"/>
      <c r="P95" s="120"/>
      <c r="R95" s="73"/>
    </row>
    <row r="96" spans="1:19" x14ac:dyDescent="0.25">
      <c r="A96" s="39" t="str">
        <f>'Financing inputs'!A96</f>
        <v>CIP Costs</v>
      </c>
      <c r="B96" s="63"/>
      <c r="C96" s="84" t="str">
        <f>IF('Financing inputs'!C96="","",(IF('Financing inputs'!$B96="USD",'Financing inputs'!C96,0)+IF('Financing inputs'!$B96="Local Currency",'Financing inputs'!C96/Loc_USD,0)+IF('Financing inputs'!$B96="Euro",'Financing inputs'!C96/Euro_USD,0)))</f>
        <v/>
      </c>
      <c r="D96" s="84" t="str">
        <f>IF('Financing inputs'!D96="","",(IF('Financing inputs'!$B96="USD",'Financing inputs'!D96,0)+IF('Financing inputs'!$B96="Local Currency",'Financing inputs'!D96/Loc_USD,0)+IF('Financing inputs'!$B96="Euro",'Financing inputs'!D96/Euro_USD,0)))</f>
        <v/>
      </c>
      <c r="E96" s="84" t="str">
        <f>IF('Financing inputs'!E96="","",(IF('Financing inputs'!$B96="USD",'Financing inputs'!E96,0)+IF('Financing inputs'!$B96="Local Currency",'Financing inputs'!E96/Loc_USD,0)+IF('Financing inputs'!$B96="Euro",'Financing inputs'!E96/Euro_USD,0)))</f>
        <v/>
      </c>
      <c r="F96" s="84" t="str">
        <f>IF('Financing inputs'!F96="","",(IF('Financing inputs'!$B96="USD",'Financing inputs'!F96,0)+IF('Financing inputs'!$B96="Local Currency",'Financing inputs'!F96/Loc_USD,0)+IF('Financing inputs'!$B96="Euro",'Financing inputs'!F96/Euro_USD,0)))</f>
        <v/>
      </c>
      <c r="G96" s="84" t="str">
        <f>IF('Financing inputs'!G96="","",(IF('Financing inputs'!$B96="USD",'Financing inputs'!G96,0)+IF('Financing inputs'!$B96="Local Currency",'Financing inputs'!G96/Loc_USD,0)+IF('Financing inputs'!$B96="Euro",'Financing inputs'!G96/Euro_USD,0)))</f>
        <v/>
      </c>
      <c r="H96" s="84" t="str">
        <f>IF('Financing inputs'!H96="","",(IF('Financing inputs'!$B96="USD",'Financing inputs'!H96,0)+IF('Financing inputs'!$B96="Local Currency",'Financing inputs'!H96/Loc_USD,0)+IF('Financing inputs'!$B96="Euro",'Financing inputs'!H96/Euro_USD,0)))</f>
        <v/>
      </c>
      <c r="I96" s="84" t="str">
        <f>IF('Financing inputs'!I96="","",(IF('Financing inputs'!$B96="USD",'Financing inputs'!I96,0)+IF('Financing inputs'!$B96="Local Currency",'Financing inputs'!I96/Loc_USD,0)+IF('Financing inputs'!$B96="Euro",'Financing inputs'!I96/Euro_USD,0)))</f>
        <v/>
      </c>
      <c r="J96" s="84" t="str">
        <f>IF('Financing inputs'!J96="","",(IF('Financing inputs'!$B96="USD",'Financing inputs'!J96,0)+IF('Financing inputs'!$B96="Local Currency",'Financing inputs'!J96/Loc_USD,0)+IF('Financing inputs'!$B96="Euro",'Financing inputs'!J96/Euro_USD,0)))</f>
        <v/>
      </c>
      <c r="K96" s="84" t="str">
        <f>IF('Financing inputs'!K96="","",(IF('Financing inputs'!$B96="USD",'Financing inputs'!K96,0)+IF('Financing inputs'!$B96="Local Currency",'Financing inputs'!K96/Loc_USD,0)+IF('Financing inputs'!$B96="Euro",'Financing inputs'!K96/Euro_USD,0)))</f>
        <v/>
      </c>
      <c r="L96" s="84" t="str">
        <f>IF('Financing inputs'!L96="","",(IF('Financing inputs'!$B96="USD",'Financing inputs'!L96,0)+IF('Financing inputs'!$B96="Local Currency",'Financing inputs'!L96/Loc_USD,0)+IF('Financing inputs'!$B96="Euro",'Financing inputs'!L96/Euro_USD,0)))</f>
        <v/>
      </c>
      <c r="M96" s="84" t="str">
        <f>IF('Financing inputs'!M96="","",(IF('Financing inputs'!$B96="USD",'Financing inputs'!M96,0)+IF('Financing inputs'!$B96="Local Currency",'Financing inputs'!M96/Loc_USD,0)+IF('Financing inputs'!$B96="Euro",'Financing inputs'!M96/Euro_USD,0)))</f>
        <v/>
      </c>
      <c r="N96" s="84" t="str">
        <f>IF('Financing inputs'!N96="","",(IF('Financing inputs'!$B96="USD",'Financing inputs'!N96,0)+IF('Financing inputs'!$B96="Local Currency",'Financing inputs'!N96/Loc_USD,0)+IF('Financing inputs'!$B96="Euro",'Financing inputs'!N96/Euro_USD,0)))</f>
        <v/>
      </c>
      <c r="O96" s="84">
        <f>SUM(C96:N96)</f>
        <v>0</v>
      </c>
      <c r="P96" s="120" t="str">
        <f t="shared" ref="P96:P116" si="61">$A$95</f>
        <v>Policy and Enabling Environment</v>
      </c>
      <c r="R96" s="68"/>
    </row>
    <row r="97" spans="1:18" x14ac:dyDescent="0.25">
      <c r="A97" s="39" t="str">
        <f>'Financing inputs'!A97</f>
        <v>National government funding allocated</v>
      </c>
      <c r="B97" s="63"/>
      <c r="C97" s="84" t="str">
        <f>IF('Financing inputs'!C97="","",(IF('Financing inputs'!$B97="USD",'Financing inputs'!C97,0)+IF('Financing inputs'!$B97="Local Currency",'Financing inputs'!C97/Loc_USD,0)+IF('Financing inputs'!$B97="Euro",'Financing inputs'!C97/Euro_USD,0)))</f>
        <v/>
      </c>
      <c r="D97" s="84" t="str">
        <f>IF('Financing inputs'!D97="","",(IF('Financing inputs'!$B97="USD",'Financing inputs'!D97,0)+IF('Financing inputs'!$B97="Local Currency",'Financing inputs'!D97/Loc_USD,0)+IF('Financing inputs'!$B97="Euro",'Financing inputs'!D97/Euro_USD,0)))</f>
        <v/>
      </c>
      <c r="E97" s="84" t="str">
        <f>IF('Financing inputs'!E97="","",(IF('Financing inputs'!$B97="USD",'Financing inputs'!E97,0)+IF('Financing inputs'!$B97="Local Currency",'Financing inputs'!E97/Loc_USD,0)+IF('Financing inputs'!$B97="Euro",'Financing inputs'!E97/Euro_USD,0)))</f>
        <v/>
      </c>
      <c r="F97" s="84" t="str">
        <f>IF('Financing inputs'!F97="","",(IF('Financing inputs'!$B97="USD",'Financing inputs'!F97,0)+IF('Financing inputs'!$B97="Local Currency",'Financing inputs'!F97/Loc_USD,0)+IF('Financing inputs'!$B97="Euro",'Financing inputs'!F97/Euro_USD,0)))</f>
        <v/>
      </c>
      <c r="G97" s="84" t="str">
        <f>IF('Financing inputs'!G97="","",(IF('Financing inputs'!$B97="USD",'Financing inputs'!G97,0)+IF('Financing inputs'!$B97="Local Currency",'Financing inputs'!G97/Loc_USD,0)+IF('Financing inputs'!$B97="Euro",'Financing inputs'!G97/Euro_USD,0)))</f>
        <v/>
      </c>
      <c r="H97" s="84" t="str">
        <f>IF('Financing inputs'!H97="","",(IF('Financing inputs'!$B97="USD",'Financing inputs'!H97,0)+IF('Financing inputs'!$B97="Local Currency",'Financing inputs'!H97/Loc_USD,0)+IF('Financing inputs'!$B97="Euro",'Financing inputs'!H97/Euro_USD,0)))</f>
        <v/>
      </c>
      <c r="I97" s="84" t="str">
        <f>IF('Financing inputs'!I97="","",(IF('Financing inputs'!$B97="USD",'Financing inputs'!I97,0)+IF('Financing inputs'!$B97="Local Currency",'Financing inputs'!I97/Loc_USD,0)+IF('Financing inputs'!$B97="Euro",'Financing inputs'!I97/Euro_USD,0)))</f>
        <v/>
      </c>
      <c r="J97" s="84" t="str">
        <f>IF('Financing inputs'!J97="","",(IF('Financing inputs'!$B97="USD",'Financing inputs'!J97,0)+IF('Financing inputs'!$B97="Local Currency",'Financing inputs'!J97/Loc_USD,0)+IF('Financing inputs'!$B97="Euro",'Financing inputs'!J97/Euro_USD,0)))</f>
        <v/>
      </c>
      <c r="K97" s="84" t="str">
        <f>IF('Financing inputs'!K97="","",(IF('Financing inputs'!$B97="USD",'Financing inputs'!K97,0)+IF('Financing inputs'!$B97="Local Currency",'Financing inputs'!K97/Loc_USD,0)+IF('Financing inputs'!$B97="Euro",'Financing inputs'!K97/Euro_USD,0)))</f>
        <v/>
      </c>
      <c r="L97" s="84" t="str">
        <f>IF('Financing inputs'!L97="","",(IF('Financing inputs'!$B97="USD",'Financing inputs'!L97,0)+IF('Financing inputs'!$B97="Local Currency",'Financing inputs'!L97/Loc_USD,0)+IF('Financing inputs'!$B97="Euro",'Financing inputs'!L97/Euro_USD,0)))</f>
        <v/>
      </c>
      <c r="M97" s="84" t="str">
        <f>IF('Financing inputs'!M97="","",(IF('Financing inputs'!$B97="USD",'Financing inputs'!M97,0)+IF('Financing inputs'!$B97="Local Currency",'Financing inputs'!M97/Loc_USD,0)+IF('Financing inputs'!$B97="Euro",'Financing inputs'!M97/Euro_USD,0)))</f>
        <v/>
      </c>
      <c r="N97" s="84" t="str">
        <f>IF('Financing inputs'!N97="","",(IF('Financing inputs'!$B97="USD",'Financing inputs'!N97,0)+IF('Financing inputs'!$B97="Local Currency",'Financing inputs'!N97/Loc_USD,0)+IF('Financing inputs'!$B97="Euro",'Financing inputs'!N97/Euro_USD,0)))</f>
        <v/>
      </c>
      <c r="O97" s="84">
        <f t="shared" ref="O97:O116" si="62">SUM(C97:N97)</f>
        <v>0</v>
      </c>
      <c r="P97" s="120" t="str">
        <f t="shared" si="61"/>
        <v>Policy and Enabling Environment</v>
      </c>
      <c r="R97" s="69" t="e">
        <f>O97/SUM($O$97:$O$116)</f>
        <v>#DIV/0!</v>
      </c>
    </row>
    <row r="98" spans="1:18" x14ac:dyDescent="0.25">
      <c r="A98" s="64" t="str">
        <f>'Financing inputs'!A98</f>
        <v>USAID funding allocated</v>
      </c>
      <c r="B98" s="63"/>
      <c r="C98" s="84" t="str">
        <f>IF('Financing inputs'!C98="","",(IF('Financing inputs'!$B98="USD",'Financing inputs'!C98,0)+IF('Financing inputs'!$B98="Local Currency",'Financing inputs'!C98/Loc_USD,0)+IF('Financing inputs'!$B98="Euro",'Financing inputs'!C98/Euro_USD,0)))</f>
        <v/>
      </c>
      <c r="D98" s="84" t="str">
        <f>IF('Financing inputs'!D98="","",(IF('Financing inputs'!$B98="USD",'Financing inputs'!D98,0)+IF('Financing inputs'!$B98="Local Currency",'Financing inputs'!D98/Loc_USD,0)+IF('Financing inputs'!$B98="Euro",'Financing inputs'!D98/Euro_USD,0)))</f>
        <v/>
      </c>
      <c r="E98" s="84" t="str">
        <f>IF('Financing inputs'!E98="","",(IF('Financing inputs'!$B98="USD",'Financing inputs'!E98,0)+IF('Financing inputs'!$B98="Local Currency",'Financing inputs'!E98/Loc_USD,0)+IF('Financing inputs'!$B98="Euro",'Financing inputs'!E98/Euro_USD,0)))</f>
        <v/>
      </c>
      <c r="F98" s="84" t="str">
        <f>IF('Financing inputs'!F98="","",(IF('Financing inputs'!$B98="USD",'Financing inputs'!F98,0)+IF('Financing inputs'!$B98="Local Currency",'Financing inputs'!F98/Loc_USD,0)+IF('Financing inputs'!$B98="Euro",'Financing inputs'!F98/Euro_USD,0)))</f>
        <v/>
      </c>
      <c r="G98" s="84" t="str">
        <f>IF('Financing inputs'!G98="","",(IF('Financing inputs'!$B98="USD",'Financing inputs'!G98,0)+IF('Financing inputs'!$B98="Local Currency",'Financing inputs'!G98/Loc_USD,0)+IF('Financing inputs'!$B98="Euro",'Financing inputs'!G98/Euro_USD,0)))</f>
        <v/>
      </c>
      <c r="H98" s="84" t="str">
        <f>IF('Financing inputs'!H98="","",(IF('Financing inputs'!$B98="USD",'Financing inputs'!H98,0)+IF('Financing inputs'!$B98="Local Currency",'Financing inputs'!H98/Loc_USD,0)+IF('Financing inputs'!$B98="Euro",'Financing inputs'!H98/Euro_USD,0)))</f>
        <v/>
      </c>
      <c r="I98" s="84" t="str">
        <f>IF('Financing inputs'!I98="","",(IF('Financing inputs'!$B98="USD",'Financing inputs'!I98,0)+IF('Financing inputs'!$B98="Local Currency",'Financing inputs'!I98/Loc_USD,0)+IF('Financing inputs'!$B98="Euro",'Financing inputs'!I98/Euro_USD,0)))</f>
        <v/>
      </c>
      <c r="J98" s="84" t="str">
        <f>IF('Financing inputs'!J98="","",(IF('Financing inputs'!$B98="USD",'Financing inputs'!J98,0)+IF('Financing inputs'!$B98="Local Currency",'Financing inputs'!J98/Loc_USD,0)+IF('Financing inputs'!$B98="Euro",'Financing inputs'!J98/Euro_USD,0)))</f>
        <v/>
      </c>
      <c r="K98" s="84" t="str">
        <f>IF('Financing inputs'!K98="","",(IF('Financing inputs'!$B98="USD",'Financing inputs'!K98,0)+IF('Financing inputs'!$B98="Local Currency",'Financing inputs'!K98/Loc_USD,0)+IF('Financing inputs'!$B98="Euro",'Financing inputs'!K98/Euro_USD,0)))</f>
        <v/>
      </c>
      <c r="L98" s="84" t="str">
        <f>IF('Financing inputs'!L98="","",(IF('Financing inputs'!$B98="USD",'Financing inputs'!L98,0)+IF('Financing inputs'!$B98="Local Currency",'Financing inputs'!L98/Loc_USD,0)+IF('Financing inputs'!$B98="Euro",'Financing inputs'!L98/Euro_USD,0)))</f>
        <v/>
      </c>
      <c r="M98" s="84" t="str">
        <f>IF('Financing inputs'!M98="","",(IF('Financing inputs'!$B98="USD",'Financing inputs'!M98,0)+IF('Financing inputs'!$B98="Local Currency",'Financing inputs'!M98/Loc_USD,0)+IF('Financing inputs'!$B98="Euro",'Financing inputs'!M98/Euro_USD,0)))</f>
        <v/>
      </c>
      <c r="N98" s="84" t="str">
        <f>IF('Financing inputs'!N98="","",(IF('Financing inputs'!$B98="USD",'Financing inputs'!N98,0)+IF('Financing inputs'!$B98="Local Currency",'Financing inputs'!N98/Loc_USD,0)+IF('Financing inputs'!$B98="Euro",'Financing inputs'!N98/Euro_USD,0)))</f>
        <v/>
      </c>
      <c r="O98" s="84">
        <f t="shared" si="62"/>
        <v>0</v>
      </c>
      <c r="P98" s="120" t="str">
        <f t="shared" si="61"/>
        <v>Policy and Enabling Environment</v>
      </c>
      <c r="R98" s="69" t="e">
        <f t="shared" ref="R98:R116" si="63">O98/SUM($O$97:$O$116)</f>
        <v>#DIV/0!</v>
      </c>
    </row>
    <row r="99" spans="1:18" x14ac:dyDescent="0.25">
      <c r="A99" s="64" t="str">
        <f>'Financing inputs'!A99</f>
        <v>UNFPA funding allocated</v>
      </c>
      <c r="B99" s="63"/>
      <c r="C99" s="84" t="str">
        <f>IF('Financing inputs'!C99="","",(IF('Financing inputs'!$B99="USD",'Financing inputs'!C99,0)+IF('Financing inputs'!$B99="Local Currency",'Financing inputs'!C99/Loc_USD,0)+IF('Financing inputs'!$B99="Euro",'Financing inputs'!C99/Euro_USD,0)))</f>
        <v/>
      </c>
      <c r="D99" s="84" t="str">
        <f>IF('Financing inputs'!D99="","",(IF('Financing inputs'!$B99="USD",'Financing inputs'!D99,0)+IF('Financing inputs'!$B99="Local Currency",'Financing inputs'!D99/Loc_USD,0)+IF('Financing inputs'!$B99="Euro",'Financing inputs'!D99/Euro_USD,0)))</f>
        <v/>
      </c>
      <c r="E99" s="84" t="str">
        <f>IF('Financing inputs'!E99="","",(IF('Financing inputs'!$B99="USD",'Financing inputs'!E99,0)+IF('Financing inputs'!$B99="Local Currency",'Financing inputs'!E99/Loc_USD,0)+IF('Financing inputs'!$B99="Euro",'Financing inputs'!E99/Euro_USD,0)))</f>
        <v/>
      </c>
      <c r="F99" s="84" t="str">
        <f>IF('Financing inputs'!F99="","",(IF('Financing inputs'!$B99="USD",'Financing inputs'!F99,0)+IF('Financing inputs'!$B99="Local Currency",'Financing inputs'!F99/Loc_USD,0)+IF('Financing inputs'!$B99="Euro",'Financing inputs'!F99/Euro_USD,0)))</f>
        <v/>
      </c>
      <c r="G99" s="84" t="str">
        <f>IF('Financing inputs'!G99="","",(IF('Financing inputs'!$B99="USD",'Financing inputs'!G99,0)+IF('Financing inputs'!$B99="Local Currency",'Financing inputs'!G99/Loc_USD,0)+IF('Financing inputs'!$B99="Euro",'Financing inputs'!G99/Euro_USD,0)))</f>
        <v/>
      </c>
      <c r="H99" s="84" t="str">
        <f>IF('Financing inputs'!H99="","",(IF('Financing inputs'!$B99="USD",'Financing inputs'!H99,0)+IF('Financing inputs'!$B99="Local Currency",'Financing inputs'!H99/Loc_USD,0)+IF('Financing inputs'!$B99="Euro",'Financing inputs'!H99/Euro_USD,0)))</f>
        <v/>
      </c>
      <c r="I99" s="84" t="str">
        <f>IF('Financing inputs'!I99="","",(IF('Financing inputs'!$B99="USD",'Financing inputs'!I99,0)+IF('Financing inputs'!$B99="Local Currency",'Financing inputs'!I99/Loc_USD,0)+IF('Financing inputs'!$B99="Euro",'Financing inputs'!I99/Euro_USD,0)))</f>
        <v/>
      </c>
      <c r="J99" s="84" t="str">
        <f>IF('Financing inputs'!J99="","",(IF('Financing inputs'!$B99="USD",'Financing inputs'!J99,0)+IF('Financing inputs'!$B99="Local Currency",'Financing inputs'!J99/Loc_USD,0)+IF('Financing inputs'!$B99="Euro",'Financing inputs'!J99/Euro_USD,0)))</f>
        <v/>
      </c>
      <c r="K99" s="84" t="str">
        <f>IF('Financing inputs'!K99="","",(IF('Financing inputs'!$B99="USD",'Financing inputs'!K99,0)+IF('Financing inputs'!$B99="Local Currency",'Financing inputs'!K99/Loc_USD,0)+IF('Financing inputs'!$B99="Euro",'Financing inputs'!K99/Euro_USD,0)))</f>
        <v/>
      </c>
      <c r="L99" s="84" t="str">
        <f>IF('Financing inputs'!L99="","",(IF('Financing inputs'!$B99="USD",'Financing inputs'!L99,0)+IF('Financing inputs'!$B99="Local Currency",'Financing inputs'!L99/Loc_USD,0)+IF('Financing inputs'!$B99="Euro",'Financing inputs'!L99/Euro_USD,0)))</f>
        <v/>
      </c>
      <c r="M99" s="84" t="str">
        <f>IF('Financing inputs'!M99="","",(IF('Financing inputs'!$B99="USD",'Financing inputs'!M99,0)+IF('Financing inputs'!$B99="Local Currency",'Financing inputs'!M99/Loc_USD,0)+IF('Financing inputs'!$B99="Euro",'Financing inputs'!M99/Euro_USD,0)))</f>
        <v/>
      </c>
      <c r="N99" s="84" t="str">
        <f>IF('Financing inputs'!N99="","",(IF('Financing inputs'!$B99="USD",'Financing inputs'!N99,0)+IF('Financing inputs'!$B99="Local Currency",'Financing inputs'!N99/Loc_USD,0)+IF('Financing inputs'!$B99="Euro",'Financing inputs'!N99/Euro_USD,0)))</f>
        <v/>
      </c>
      <c r="O99" s="84">
        <f t="shared" si="62"/>
        <v>0</v>
      </c>
      <c r="P99" s="120" t="str">
        <f t="shared" si="61"/>
        <v>Policy and Enabling Environment</v>
      </c>
      <c r="R99" s="69" t="e">
        <f t="shared" si="63"/>
        <v>#DIV/0!</v>
      </c>
    </row>
    <row r="100" spans="1:18" x14ac:dyDescent="0.25">
      <c r="A100" s="64" t="str">
        <f>'Financing inputs'!A100</f>
        <v>KfW funding allocated</v>
      </c>
      <c r="B100" s="63"/>
      <c r="C100" s="84" t="str">
        <f>IF('Financing inputs'!C100="","",(IF('Financing inputs'!$B100="USD",'Financing inputs'!C100,0)+IF('Financing inputs'!$B100="Local Currency",'Financing inputs'!C100/Loc_USD,0)+IF('Financing inputs'!$B100="Euro",'Financing inputs'!C100/Euro_USD,0)))</f>
        <v/>
      </c>
      <c r="D100" s="84" t="str">
        <f>IF('Financing inputs'!D100="","",(IF('Financing inputs'!$B100="USD",'Financing inputs'!D100,0)+IF('Financing inputs'!$B100="Local Currency",'Financing inputs'!D100/Loc_USD,0)+IF('Financing inputs'!$B100="Euro",'Financing inputs'!D100/Euro_USD,0)))</f>
        <v/>
      </c>
      <c r="E100" s="84" t="str">
        <f>IF('Financing inputs'!E100="","",(IF('Financing inputs'!$B100="USD",'Financing inputs'!E100,0)+IF('Financing inputs'!$B100="Local Currency",'Financing inputs'!E100/Loc_USD,0)+IF('Financing inputs'!$B100="Euro",'Financing inputs'!E100/Euro_USD,0)))</f>
        <v/>
      </c>
      <c r="F100" s="84" t="str">
        <f>IF('Financing inputs'!F100="","",(IF('Financing inputs'!$B100="USD",'Financing inputs'!F100,0)+IF('Financing inputs'!$B100="Local Currency",'Financing inputs'!F100/Loc_USD,0)+IF('Financing inputs'!$B100="Euro",'Financing inputs'!F100/Euro_USD,0)))</f>
        <v/>
      </c>
      <c r="G100" s="84" t="str">
        <f>IF('Financing inputs'!G100="","",(IF('Financing inputs'!$B100="USD",'Financing inputs'!G100,0)+IF('Financing inputs'!$B100="Local Currency",'Financing inputs'!G100/Loc_USD,0)+IF('Financing inputs'!$B100="Euro",'Financing inputs'!G100/Euro_USD,0)))</f>
        <v/>
      </c>
      <c r="H100" s="84" t="str">
        <f>IF('Financing inputs'!H100="","",(IF('Financing inputs'!$B100="USD",'Financing inputs'!H100,0)+IF('Financing inputs'!$B100="Local Currency",'Financing inputs'!H100/Loc_USD,0)+IF('Financing inputs'!$B100="Euro",'Financing inputs'!H100/Euro_USD,0)))</f>
        <v/>
      </c>
      <c r="I100" s="84" t="str">
        <f>IF('Financing inputs'!I100="","",(IF('Financing inputs'!$B100="USD",'Financing inputs'!I100,0)+IF('Financing inputs'!$B100="Local Currency",'Financing inputs'!I100/Loc_USD,0)+IF('Financing inputs'!$B100="Euro",'Financing inputs'!I100/Euro_USD,0)))</f>
        <v/>
      </c>
      <c r="J100" s="84" t="str">
        <f>IF('Financing inputs'!J100="","",(IF('Financing inputs'!$B100="USD",'Financing inputs'!J100,0)+IF('Financing inputs'!$B100="Local Currency",'Financing inputs'!J100/Loc_USD,0)+IF('Financing inputs'!$B100="Euro",'Financing inputs'!J100/Euro_USD,0)))</f>
        <v/>
      </c>
      <c r="K100" s="84" t="str">
        <f>IF('Financing inputs'!K100="","",(IF('Financing inputs'!$B100="USD",'Financing inputs'!K100,0)+IF('Financing inputs'!$B100="Local Currency",'Financing inputs'!K100/Loc_USD,0)+IF('Financing inputs'!$B100="Euro",'Financing inputs'!K100/Euro_USD,0)))</f>
        <v/>
      </c>
      <c r="L100" s="84" t="str">
        <f>IF('Financing inputs'!L100="","",(IF('Financing inputs'!$B100="USD",'Financing inputs'!L100,0)+IF('Financing inputs'!$B100="Local Currency",'Financing inputs'!L100/Loc_USD,0)+IF('Financing inputs'!$B100="Euro",'Financing inputs'!L100/Euro_USD,0)))</f>
        <v/>
      </c>
      <c r="M100" s="84" t="str">
        <f>IF('Financing inputs'!M100="","",(IF('Financing inputs'!$B100="USD",'Financing inputs'!M100,0)+IF('Financing inputs'!$B100="Local Currency",'Financing inputs'!M100/Loc_USD,0)+IF('Financing inputs'!$B100="Euro",'Financing inputs'!M100/Euro_USD,0)))</f>
        <v/>
      </c>
      <c r="N100" s="84" t="str">
        <f>IF('Financing inputs'!N100="","",(IF('Financing inputs'!$B100="USD",'Financing inputs'!N100,0)+IF('Financing inputs'!$B100="Local Currency",'Financing inputs'!N100/Loc_USD,0)+IF('Financing inputs'!$B100="Euro",'Financing inputs'!N100/Euro_USD,0)))</f>
        <v/>
      </c>
      <c r="O100" s="84">
        <f t="shared" si="62"/>
        <v>0</v>
      </c>
      <c r="P100" s="120" t="str">
        <f t="shared" si="61"/>
        <v>Policy and Enabling Environment</v>
      </c>
      <c r="R100" s="69" t="e">
        <f t="shared" si="63"/>
        <v>#DIV/0!</v>
      </c>
    </row>
    <row r="101" spans="1:18" x14ac:dyDescent="0.25">
      <c r="A101" s="64" t="str">
        <f>'Financing inputs'!A101</f>
        <v>DfID funding allocated</v>
      </c>
      <c r="B101" s="63"/>
      <c r="C101" s="84" t="str">
        <f>IF('Financing inputs'!C101="","",(IF('Financing inputs'!$B101="USD",'Financing inputs'!C101,0)+IF('Financing inputs'!$B101="Local Currency",'Financing inputs'!C101/Loc_USD,0)+IF('Financing inputs'!$B101="Euro",'Financing inputs'!C101/Euro_USD,0)))</f>
        <v/>
      </c>
      <c r="D101" s="84" t="str">
        <f>IF('Financing inputs'!D101="","",(IF('Financing inputs'!$B101="USD",'Financing inputs'!D101,0)+IF('Financing inputs'!$B101="Local Currency",'Financing inputs'!D101/Loc_USD,0)+IF('Financing inputs'!$B101="Euro",'Financing inputs'!D101/Euro_USD,0)))</f>
        <v/>
      </c>
      <c r="E101" s="84" t="str">
        <f>IF('Financing inputs'!E101="","",(IF('Financing inputs'!$B101="USD",'Financing inputs'!E101,0)+IF('Financing inputs'!$B101="Local Currency",'Financing inputs'!E101/Loc_USD,0)+IF('Financing inputs'!$B101="Euro",'Financing inputs'!E101/Euro_USD,0)))</f>
        <v/>
      </c>
      <c r="F101" s="84" t="str">
        <f>IF('Financing inputs'!F101="","",(IF('Financing inputs'!$B101="USD",'Financing inputs'!F101,0)+IF('Financing inputs'!$B101="Local Currency",'Financing inputs'!F101/Loc_USD,0)+IF('Financing inputs'!$B101="Euro",'Financing inputs'!F101/Euro_USD,0)))</f>
        <v/>
      </c>
      <c r="G101" s="84" t="str">
        <f>IF('Financing inputs'!G101="","",(IF('Financing inputs'!$B101="USD",'Financing inputs'!G101,0)+IF('Financing inputs'!$B101="Local Currency",'Financing inputs'!G101/Loc_USD,0)+IF('Financing inputs'!$B101="Euro",'Financing inputs'!G101/Euro_USD,0)))</f>
        <v/>
      </c>
      <c r="H101" s="84" t="str">
        <f>IF('Financing inputs'!H101="","",(IF('Financing inputs'!$B101="USD",'Financing inputs'!H101,0)+IF('Financing inputs'!$B101="Local Currency",'Financing inputs'!H101/Loc_USD,0)+IF('Financing inputs'!$B101="Euro",'Financing inputs'!H101/Euro_USD,0)))</f>
        <v/>
      </c>
      <c r="I101" s="84" t="str">
        <f>IF('Financing inputs'!I101="","",(IF('Financing inputs'!$B101="USD",'Financing inputs'!I101,0)+IF('Financing inputs'!$B101="Local Currency",'Financing inputs'!I101/Loc_USD,0)+IF('Financing inputs'!$B101="Euro",'Financing inputs'!I101/Euro_USD,0)))</f>
        <v/>
      </c>
      <c r="J101" s="84" t="str">
        <f>IF('Financing inputs'!J101="","",(IF('Financing inputs'!$B101="USD",'Financing inputs'!J101,0)+IF('Financing inputs'!$B101="Local Currency",'Financing inputs'!J101/Loc_USD,0)+IF('Financing inputs'!$B101="Euro",'Financing inputs'!J101/Euro_USD,0)))</f>
        <v/>
      </c>
      <c r="K101" s="84" t="str">
        <f>IF('Financing inputs'!K101="","",(IF('Financing inputs'!$B101="USD",'Financing inputs'!K101,0)+IF('Financing inputs'!$B101="Local Currency",'Financing inputs'!K101/Loc_USD,0)+IF('Financing inputs'!$B101="Euro",'Financing inputs'!K101/Euro_USD,0)))</f>
        <v/>
      </c>
      <c r="L101" s="84" t="str">
        <f>IF('Financing inputs'!L101="","",(IF('Financing inputs'!$B101="USD",'Financing inputs'!L101,0)+IF('Financing inputs'!$B101="Local Currency",'Financing inputs'!L101/Loc_USD,0)+IF('Financing inputs'!$B101="Euro",'Financing inputs'!L101/Euro_USD,0)))</f>
        <v/>
      </c>
      <c r="M101" s="84" t="str">
        <f>IF('Financing inputs'!M101="","",(IF('Financing inputs'!$B101="USD",'Financing inputs'!M101,0)+IF('Financing inputs'!$B101="Local Currency",'Financing inputs'!M101/Loc_USD,0)+IF('Financing inputs'!$B101="Euro",'Financing inputs'!M101/Euro_USD,0)))</f>
        <v/>
      </c>
      <c r="N101" s="84" t="str">
        <f>IF('Financing inputs'!N101="","",(IF('Financing inputs'!$B101="USD",'Financing inputs'!N101,0)+IF('Financing inputs'!$B101="Local Currency",'Financing inputs'!N101/Loc_USD,0)+IF('Financing inputs'!$B101="Euro",'Financing inputs'!N101/Euro_USD,0)))</f>
        <v/>
      </c>
      <c r="O101" s="84">
        <f t="shared" si="62"/>
        <v>0</v>
      </c>
      <c r="P101" s="120" t="str">
        <f t="shared" si="61"/>
        <v>Policy and Enabling Environment</v>
      </c>
      <c r="R101" s="69" t="e">
        <f t="shared" si="63"/>
        <v>#DIV/0!</v>
      </c>
    </row>
    <row r="102" spans="1:18" x14ac:dyDescent="0.25">
      <c r="A102" s="64" t="str">
        <f>'Financing inputs'!A102</f>
        <v>EU funding allocated</v>
      </c>
      <c r="B102" s="63"/>
      <c r="C102" s="84" t="str">
        <f>IF('Financing inputs'!C102="","",(IF('Financing inputs'!$B102="USD",'Financing inputs'!C102,0)+IF('Financing inputs'!$B102="Local Currency",'Financing inputs'!C102/Loc_USD,0)+IF('Financing inputs'!$B102="Euro",'Financing inputs'!C102/Euro_USD,0)))</f>
        <v/>
      </c>
      <c r="D102" s="84" t="str">
        <f>IF('Financing inputs'!D102="","",(IF('Financing inputs'!$B102="USD",'Financing inputs'!D102,0)+IF('Financing inputs'!$B102="Local Currency",'Financing inputs'!D102/Loc_USD,0)+IF('Financing inputs'!$B102="Euro",'Financing inputs'!D102/Euro_USD,0)))</f>
        <v/>
      </c>
      <c r="E102" s="84" t="str">
        <f>IF('Financing inputs'!E102="","",(IF('Financing inputs'!$B102="USD",'Financing inputs'!E102,0)+IF('Financing inputs'!$B102="Local Currency",'Financing inputs'!E102/Loc_USD,0)+IF('Financing inputs'!$B102="Euro",'Financing inputs'!E102/Euro_USD,0)))</f>
        <v/>
      </c>
      <c r="F102" s="84" t="str">
        <f>IF('Financing inputs'!F102="","",(IF('Financing inputs'!$B102="USD",'Financing inputs'!F102,0)+IF('Financing inputs'!$B102="Local Currency",'Financing inputs'!F102/Loc_USD,0)+IF('Financing inputs'!$B102="Euro",'Financing inputs'!F102/Euro_USD,0)))</f>
        <v/>
      </c>
      <c r="G102" s="84" t="str">
        <f>IF('Financing inputs'!G102="","",(IF('Financing inputs'!$B102="USD",'Financing inputs'!G102,0)+IF('Financing inputs'!$B102="Local Currency",'Financing inputs'!G102/Loc_USD,0)+IF('Financing inputs'!$B102="Euro",'Financing inputs'!G102/Euro_USD,0)))</f>
        <v/>
      </c>
      <c r="H102" s="84" t="str">
        <f>IF('Financing inputs'!H102="","",(IF('Financing inputs'!$B102="USD",'Financing inputs'!H102,0)+IF('Financing inputs'!$B102="Local Currency",'Financing inputs'!H102/Loc_USD,0)+IF('Financing inputs'!$B102="Euro",'Financing inputs'!H102/Euro_USD,0)))</f>
        <v/>
      </c>
      <c r="I102" s="84" t="str">
        <f>IF('Financing inputs'!I102="","",(IF('Financing inputs'!$B102="USD",'Financing inputs'!I102,0)+IF('Financing inputs'!$B102="Local Currency",'Financing inputs'!I102/Loc_USD,0)+IF('Financing inputs'!$B102="Euro",'Financing inputs'!I102/Euro_USD,0)))</f>
        <v/>
      </c>
      <c r="J102" s="84" t="str">
        <f>IF('Financing inputs'!J102="","",(IF('Financing inputs'!$B102="USD",'Financing inputs'!J102,0)+IF('Financing inputs'!$B102="Local Currency",'Financing inputs'!J102/Loc_USD,0)+IF('Financing inputs'!$B102="Euro",'Financing inputs'!J102/Euro_USD,0)))</f>
        <v/>
      </c>
      <c r="K102" s="84" t="str">
        <f>IF('Financing inputs'!K102="","",(IF('Financing inputs'!$B102="USD",'Financing inputs'!K102,0)+IF('Financing inputs'!$B102="Local Currency",'Financing inputs'!K102/Loc_USD,0)+IF('Financing inputs'!$B102="Euro",'Financing inputs'!K102/Euro_USD,0)))</f>
        <v/>
      </c>
      <c r="L102" s="84" t="str">
        <f>IF('Financing inputs'!L102="","",(IF('Financing inputs'!$B102="USD",'Financing inputs'!L102,0)+IF('Financing inputs'!$B102="Local Currency",'Financing inputs'!L102/Loc_USD,0)+IF('Financing inputs'!$B102="Euro",'Financing inputs'!L102/Euro_USD,0)))</f>
        <v/>
      </c>
      <c r="M102" s="84" t="str">
        <f>IF('Financing inputs'!M102="","",(IF('Financing inputs'!$B102="USD",'Financing inputs'!M102,0)+IF('Financing inputs'!$B102="Local Currency",'Financing inputs'!M102/Loc_USD,0)+IF('Financing inputs'!$B102="Euro",'Financing inputs'!M102/Euro_USD,0)))</f>
        <v/>
      </c>
      <c r="N102" s="84" t="str">
        <f>IF('Financing inputs'!N102="","",(IF('Financing inputs'!$B102="USD",'Financing inputs'!N102,0)+IF('Financing inputs'!$B102="Local Currency",'Financing inputs'!N102/Loc_USD,0)+IF('Financing inputs'!$B102="Euro",'Financing inputs'!N102/Euro_USD,0)))</f>
        <v/>
      </c>
      <c r="O102" s="84">
        <f t="shared" si="62"/>
        <v>0</v>
      </c>
      <c r="P102" s="120" t="str">
        <f t="shared" si="61"/>
        <v>Policy and Enabling Environment</v>
      </c>
      <c r="R102" s="69" t="e">
        <f t="shared" si="63"/>
        <v>#DIV/0!</v>
      </c>
    </row>
    <row r="103" spans="1:18" x14ac:dyDescent="0.25">
      <c r="A103" s="64" t="str">
        <f>'Financing inputs'!A103</f>
        <v>CIDA funding allocated</v>
      </c>
      <c r="B103" s="63"/>
      <c r="C103" s="84" t="str">
        <f>IF('Financing inputs'!C103="","",(IF('Financing inputs'!$B103="USD",'Financing inputs'!C103,0)+IF('Financing inputs'!$B103="Local Currency",'Financing inputs'!C103/Loc_USD,0)+IF('Financing inputs'!$B103="Euro",'Financing inputs'!C103/Euro_USD,0)))</f>
        <v/>
      </c>
      <c r="D103" s="84" t="str">
        <f>IF('Financing inputs'!D103="","",(IF('Financing inputs'!$B103="USD",'Financing inputs'!D103,0)+IF('Financing inputs'!$B103="Local Currency",'Financing inputs'!D103/Loc_USD,0)+IF('Financing inputs'!$B103="Euro",'Financing inputs'!D103/Euro_USD,0)))</f>
        <v/>
      </c>
      <c r="E103" s="84" t="str">
        <f>IF('Financing inputs'!E103="","",(IF('Financing inputs'!$B103="USD",'Financing inputs'!E103,0)+IF('Financing inputs'!$B103="Local Currency",'Financing inputs'!E103/Loc_USD,0)+IF('Financing inputs'!$B103="Euro",'Financing inputs'!E103/Euro_USD,0)))</f>
        <v/>
      </c>
      <c r="F103" s="84" t="str">
        <f>IF('Financing inputs'!F103="","",(IF('Financing inputs'!$B103="USD",'Financing inputs'!F103,0)+IF('Financing inputs'!$B103="Local Currency",'Financing inputs'!F103/Loc_USD,0)+IF('Financing inputs'!$B103="Euro",'Financing inputs'!F103/Euro_USD,0)))</f>
        <v/>
      </c>
      <c r="G103" s="84" t="str">
        <f>IF('Financing inputs'!G103="","",(IF('Financing inputs'!$B103="USD",'Financing inputs'!G103,0)+IF('Financing inputs'!$B103="Local Currency",'Financing inputs'!G103/Loc_USD,0)+IF('Financing inputs'!$B103="Euro",'Financing inputs'!G103/Euro_USD,0)))</f>
        <v/>
      </c>
      <c r="H103" s="84" t="str">
        <f>IF('Financing inputs'!H103="","",(IF('Financing inputs'!$B103="USD",'Financing inputs'!H103,0)+IF('Financing inputs'!$B103="Local Currency",'Financing inputs'!H103/Loc_USD,0)+IF('Financing inputs'!$B103="Euro",'Financing inputs'!H103/Euro_USD,0)))</f>
        <v/>
      </c>
      <c r="I103" s="84" t="str">
        <f>IF('Financing inputs'!I103="","",(IF('Financing inputs'!$B103="USD",'Financing inputs'!I103,0)+IF('Financing inputs'!$B103="Local Currency",'Financing inputs'!I103/Loc_USD,0)+IF('Financing inputs'!$B103="Euro",'Financing inputs'!I103/Euro_USD,0)))</f>
        <v/>
      </c>
      <c r="J103" s="84" t="str">
        <f>IF('Financing inputs'!J103="","",(IF('Financing inputs'!$B103="USD",'Financing inputs'!J103,0)+IF('Financing inputs'!$B103="Local Currency",'Financing inputs'!J103/Loc_USD,0)+IF('Financing inputs'!$B103="Euro",'Financing inputs'!J103/Euro_USD,0)))</f>
        <v/>
      </c>
      <c r="K103" s="84" t="str">
        <f>IF('Financing inputs'!K103="","",(IF('Financing inputs'!$B103="USD",'Financing inputs'!K103,0)+IF('Financing inputs'!$B103="Local Currency",'Financing inputs'!K103/Loc_USD,0)+IF('Financing inputs'!$B103="Euro",'Financing inputs'!K103/Euro_USD,0)))</f>
        <v/>
      </c>
      <c r="L103" s="84" t="str">
        <f>IF('Financing inputs'!L103="","",(IF('Financing inputs'!$B103="USD",'Financing inputs'!L103,0)+IF('Financing inputs'!$B103="Local Currency",'Financing inputs'!L103/Loc_USD,0)+IF('Financing inputs'!$B103="Euro",'Financing inputs'!L103/Euro_USD,0)))</f>
        <v/>
      </c>
      <c r="M103" s="84" t="str">
        <f>IF('Financing inputs'!M103="","",(IF('Financing inputs'!$B103="USD",'Financing inputs'!M103,0)+IF('Financing inputs'!$B103="Local Currency",'Financing inputs'!M103/Loc_USD,0)+IF('Financing inputs'!$B103="Euro",'Financing inputs'!M103/Euro_USD,0)))</f>
        <v/>
      </c>
      <c r="N103" s="84" t="str">
        <f>IF('Financing inputs'!N103="","",(IF('Financing inputs'!$B103="USD",'Financing inputs'!N103,0)+IF('Financing inputs'!$B103="Local Currency",'Financing inputs'!N103/Loc_USD,0)+IF('Financing inputs'!$B103="Euro",'Financing inputs'!N103/Euro_USD,0)))</f>
        <v/>
      </c>
      <c r="O103" s="84">
        <f t="shared" si="62"/>
        <v>0</v>
      </c>
      <c r="P103" s="120" t="str">
        <f t="shared" si="61"/>
        <v>Policy and Enabling Environment</v>
      </c>
      <c r="R103" s="69" t="e">
        <f t="shared" si="63"/>
        <v>#DIV/0!</v>
      </c>
    </row>
    <row r="104" spans="1:18" x14ac:dyDescent="0.25">
      <c r="A104" s="64" t="str">
        <f>'Financing inputs'!A104</f>
        <v>PSI funding allocated</v>
      </c>
      <c r="B104" s="63"/>
      <c r="C104" s="84" t="str">
        <f>IF('Financing inputs'!C104="","",(IF('Financing inputs'!$B104="USD",'Financing inputs'!C104,0)+IF('Financing inputs'!$B104="Local Currency",'Financing inputs'!C104/Loc_USD,0)+IF('Financing inputs'!$B104="Euro",'Financing inputs'!C104/Euro_USD,0)))</f>
        <v/>
      </c>
      <c r="D104" s="84" t="str">
        <f>IF('Financing inputs'!D104="","",(IF('Financing inputs'!$B104="USD",'Financing inputs'!D104,0)+IF('Financing inputs'!$B104="Local Currency",'Financing inputs'!D104/Loc_USD,0)+IF('Financing inputs'!$B104="Euro",'Financing inputs'!D104/Euro_USD,0)))</f>
        <v/>
      </c>
      <c r="E104" s="84" t="str">
        <f>IF('Financing inputs'!E104="","",(IF('Financing inputs'!$B104="USD",'Financing inputs'!E104,0)+IF('Financing inputs'!$B104="Local Currency",'Financing inputs'!E104/Loc_USD,0)+IF('Financing inputs'!$B104="Euro",'Financing inputs'!E104/Euro_USD,0)))</f>
        <v/>
      </c>
      <c r="F104" s="84" t="str">
        <f>IF('Financing inputs'!F104="","",(IF('Financing inputs'!$B104="USD",'Financing inputs'!F104,0)+IF('Financing inputs'!$B104="Local Currency",'Financing inputs'!F104/Loc_USD,0)+IF('Financing inputs'!$B104="Euro",'Financing inputs'!F104/Euro_USD,0)))</f>
        <v/>
      </c>
      <c r="G104" s="84" t="str">
        <f>IF('Financing inputs'!G104="","",(IF('Financing inputs'!$B104="USD",'Financing inputs'!G104,0)+IF('Financing inputs'!$B104="Local Currency",'Financing inputs'!G104/Loc_USD,0)+IF('Financing inputs'!$B104="Euro",'Financing inputs'!G104/Euro_USD,0)))</f>
        <v/>
      </c>
      <c r="H104" s="84" t="str">
        <f>IF('Financing inputs'!H104="","",(IF('Financing inputs'!$B104="USD",'Financing inputs'!H104,0)+IF('Financing inputs'!$B104="Local Currency",'Financing inputs'!H104/Loc_USD,0)+IF('Financing inputs'!$B104="Euro",'Financing inputs'!H104/Euro_USD,0)))</f>
        <v/>
      </c>
      <c r="I104" s="84" t="str">
        <f>IF('Financing inputs'!I104="","",(IF('Financing inputs'!$B104="USD",'Financing inputs'!I104,0)+IF('Financing inputs'!$B104="Local Currency",'Financing inputs'!I104/Loc_USD,0)+IF('Financing inputs'!$B104="Euro",'Financing inputs'!I104/Euro_USD,0)))</f>
        <v/>
      </c>
      <c r="J104" s="84" t="str">
        <f>IF('Financing inputs'!J104="","",(IF('Financing inputs'!$B104="USD",'Financing inputs'!J104,0)+IF('Financing inputs'!$B104="Local Currency",'Financing inputs'!J104/Loc_USD,0)+IF('Financing inputs'!$B104="Euro",'Financing inputs'!J104/Euro_USD,0)))</f>
        <v/>
      </c>
      <c r="K104" s="84" t="str">
        <f>IF('Financing inputs'!K104="","",(IF('Financing inputs'!$B104="USD",'Financing inputs'!K104,0)+IF('Financing inputs'!$B104="Local Currency",'Financing inputs'!K104/Loc_USD,0)+IF('Financing inputs'!$B104="Euro",'Financing inputs'!K104/Euro_USD,0)))</f>
        <v/>
      </c>
      <c r="L104" s="84" t="str">
        <f>IF('Financing inputs'!L104="","",(IF('Financing inputs'!$B104="USD",'Financing inputs'!L104,0)+IF('Financing inputs'!$B104="Local Currency",'Financing inputs'!L104/Loc_USD,0)+IF('Financing inputs'!$B104="Euro",'Financing inputs'!L104/Euro_USD,0)))</f>
        <v/>
      </c>
      <c r="M104" s="84" t="str">
        <f>IF('Financing inputs'!M104="","",(IF('Financing inputs'!$B104="USD",'Financing inputs'!M104,0)+IF('Financing inputs'!$B104="Local Currency",'Financing inputs'!M104/Loc_USD,0)+IF('Financing inputs'!$B104="Euro",'Financing inputs'!M104/Euro_USD,0)))</f>
        <v/>
      </c>
      <c r="N104" s="84" t="str">
        <f>IF('Financing inputs'!N104="","",(IF('Financing inputs'!$B104="USD",'Financing inputs'!N104,0)+IF('Financing inputs'!$B104="Local Currency",'Financing inputs'!N104/Loc_USD,0)+IF('Financing inputs'!$B104="Euro",'Financing inputs'!N104/Euro_USD,0)))</f>
        <v/>
      </c>
      <c r="O104" s="84">
        <f t="shared" si="62"/>
        <v>0</v>
      </c>
      <c r="P104" s="120" t="str">
        <f t="shared" si="61"/>
        <v>Policy and Enabling Environment</v>
      </c>
      <c r="R104" s="69" t="e">
        <f t="shared" si="63"/>
        <v>#DIV/0!</v>
      </c>
    </row>
    <row r="105" spans="1:18" x14ac:dyDescent="0.25">
      <c r="A105" s="64" t="str">
        <f>'Financing inputs'!A105</f>
        <v>DKT funding allocated</v>
      </c>
      <c r="B105" s="63"/>
      <c r="C105" s="84" t="str">
        <f>IF('Financing inputs'!C105="","",(IF('Financing inputs'!$B105="USD",'Financing inputs'!C105,0)+IF('Financing inputs'!$B105="Local Currency",'Financing inputs'!C105/Loc_USD,0)+IF('Financing inputs'!$B105="Euro",'Financing inputs'!C105/Euro_USD,0)))</f>
        <v/>
      </c>
      <c r="D105" s="84" t="str">
        <f>IF('Financing inputs'!D105="","",(IF('Financing inputs'!$B105="USD",'Financing inputs'!D105,0)+IF('Financing inputs'!$B105="Local Currency",'Financing inputs'!D105/Loc_USD,0)+IF('Financing inputs'!$B105="Euro",'Financing inputs'!D105/Euro_USD,0)))</f>
        <v/>
      </c>
      <c r="E105" s="84" t="str">
        <f>IF('Financing inputs'!E105="","",(IF('Financing inputs'!$B105="USD",'Financing inputs'!E105,0)+IF('Financing inputs'!$B105="Local Currency",'Financing inputs'!E105/Loc_USD,0)+IF('Financing inputs'!$B105="Euro",'Financing inputs'!E105/Euro_USD,0)))</f>
        <v/>
      </c>
      <c r="F105" s="84" t="str">
        <f>IF('Financing inputs'!F105="","",(IF('Financing inputs'!$B105="USD",'Financing inputs'!F105,0)+IF('Financing inputs'!$B105="Local Currency",'Financing inputs'!F105/Loc_USD,0)+IF('Financing inputs'!$B105="Euro",'Financing inputs'!F105/Euro_USD,0)))</f>
        <v/>
      </c>
      <c r="G105" s="84" t="str">
        <f>IF('Financing inputs'!G105="","",(IF('Financing inputs'!$B105="USD",'Financing inputs'!G105,0)+IF('Financing inputs'!$B105="Local Currency",'Financing inputs'!G105/Loc_USD,0)+IF('Financing inputs'!$B105="Euro",'Financing inputs'!G105/Euro_USD,0)))</f>
        <v/>
      </c>
      <c r="H105" s="84" t="str">
        <f>IF('Financing inputs'!H105="","",(IF('Financing inputs'!$B105="USD",'Financing inputs'!H105,0)+IF('Financing inputs'!$B105="Local Currency",'Financing inputs'!H105/Loc_USD,0)+IF('Financing inputs'!$B105="Euro",'Financing inputs'!H105/Euro_USD,0)))</f>
        <v/>
      </c>
      <c r="I105" s="84" t="str">
        <f>IF('Financing inputs'!I105="","",(IF('Financing inputs'!$B105="USD",'Financing inputs'!I105,0)+IF('Financing inputs'!$B105="Local Currency",'Financing inputs'!I105/Loc_USD,0)+IF('Financing inputs'!$B105="Euro",'Financing inputs'!I105/Euro_USD,0)))</f>
        <v/>
      </c>
      <c r="J105" s="84" t="str">
        <f>IF('Financing inputs'!J105="","",(IF('Financing inputs'!$B105="USD",'Financing inputs'!J105,0)+IF('Financing inputs'!$B105="Local Currency",'Financing inputs'!J105/Loc_USD,0)+IF('Financing inputs'!$B105="Euro",'Financing inputs'!J105/Euro_USD,0)))</f>
        <v/>
      </c>
      <c r="K105" s="84" t="str">
        <f>IF('Financing inputs'!K105="","",(IF('Financing inputs'!$B105="USD",'Financing inputs'!K105,0)+IF('Financing inputs'!$B105="Local Currency",'Financing inputs'!K105/Loc_USD,0)+IF('Financing inputs'!$B105="Euro",'Financing inputs'!K105/Euro_USD,0)))</f>
        <v/>
      </c>
      <c r="L105" s="84" t="str">
        <f>IF('Financing inputs'!L105="","",(IF('Financing inputs'!$B105="USD",'Financing inputs'!L105,0)+IF('Financing inputs'!$B105="Local Currency",'Financing inputs'!L105/Loc_USD,0)+IF('Financing inputs'!$B105="Euro",'Financing inputs'!L105/Euro_USD,0)))</f>
        <v/>
      </c>
      <c r="M105" s="84" t="str">
        <f>IF('Financing inputs'!M105="","",(IF('Financing inputs'!$B105="USD",'Financing inputs'!M105,0)+IF('Financing inputs'!$B105="Local Currency",'Financing inputs'!M105/Loc_USD,0)+IF('Financing inputs'!$B105="Euro",'Financing inputs'!M105/Euro_USD,0)))</f>
        <v/>
      </c>
      <c r="N105" s="84" t="str">
        <f>IF('Financing inputs'!N105="","",(IF('Financing inputs'!$B105="USD",'Financing inputs'!N105,0)+IF('Financing inputs'!$B105="Local Currency",'Financing inputs'!N105/Loc_USD,0)+IF('Financing inputs'!$B105="Euro",'Financing inputs'!N105/Euro_USD,0)))</f>
        <v/>
      </c>
      <c r="O105" s="84">
        <f t="shared" si="62"/>
        <v>0</v>
      </c>
      <c r="P105" s="120" t="str">
        <f t="shared" si="61"/>
        <v>Policy and Enabling Environment</v>
      </c>
      <c r="R105" s="69" t="e">
        <f t="shared" si="63"/>
        <v>#DIV/0!</v>
      </c>
    </row>
    <row r="106" spans="1:18" x14ac:dyDescent="0.25">
      <c r="A106" s="64" t="str">
        <f>'Financing inputs'!A106</f>
        <v>MSI funding allocated</v>
      </c>
      <c r="B106" s="63"/>
      <c r="C106" s="84" t="str">
        <f>IF('Financing inputs'!C106="","",(IF('Financing inputs'!$B106="USD",'Financing inputs'!C106,0)+IF('Financing inputs'!$B106="Local Currency",'Financing inputs'!C106/Loc_USD,0)+IF('Financing inputs'!$B106="Euro",'Financing inputs'!C106/Euro_USD,0)))</f>
        <v/>
      </c>
      <c r="D106" s="84" t="str">
        <f>IF('Financing inputs'!D106="","",(IF('Financing inputs'!$B106="USD",'Financing inputs'!D106,0)+IF('Financing inputs'!$B106="Local Currency",'Financing inputs'!D106/Loc_USD,0)+IF('Financing inputs'!$B106="Euro",'Financing inputs'!D106/Euro_USD,0)))</f>
        <v/>
      </c>
      <c r="E106" s="84" t="str">
        <f>IF('Financing inputs'!E106="","",(IF('Financing inputs'!$B106="USD",'Financing inputs'!E106,0)+IF('Financing inputs'!$B106="Local Currency",'Financing inputs'!E106/Loc_USD,0)+IF('Financing inputs'!$B106="Euro",'Financing inputs'!E106/Euro_USD,0)))</f>
        <v/>
      </c>
      <c r="F106" s="84" t="str">
        <f>IF('Financing inputs'!F106="","",(IF('Financing inputs'!$B106="USD",'Financing inputs'!F106,0)+IF('Financing inputs'!$B106="Local Currency",'Financing inputs'!F106/Loc_USD,0)+IF('Financing inputs'!$B106="Euro",'Financing inputs'!F106/Euro_USD,0)))</f>
        <v/>
      </c>
      <c r="G106" s="84" t="str">
        <f>IF('Financing inputs'!G106="","",(IF('Financing inputs'!$B106="USD",'Financing inputs'!G106,0)+IF('Financing inputs'!$B106="Local Currency",'Financing inputs'!G106/Loc_USD,0)+IF('Financing inputs'!$B106="Euro",'Financing inputs'!G106/Euro_USD,0)))</f>
        <v/>
      </c>
      <c r="H106" s="84" t="str">
        <f>IF('Financing inputs'!H106="","",(IF('Financing inputs'!$B106="USD",'Financing inputs'!H106,0)+IF('Financing inputs'!$B106="Local Currency",'Financing inputs'!H106/Loc_USD,0)+IF('Financing inputs'!$B106="Euro",'Financing inputs'!H106/Euro_USD,0)))</f>
        <v/>
      </c>
      <c r="I106" s="84" t="str">
        <f>IF('Financing inputs'!I106="","",(IF('Financing inputs'!$B106="USD",'Financing inputs'!I106,0)+IF('Financing inputs'!$B106="Local Currency",'Financing inputs'!I106/Loc_USD,0)+IF('Financing inputs'!$B106="Euro",'Financing inputs'!I106/Euro_USD,0)))</f>
        <v/>
      </c>
      <c r="J106" s="84" t="str">
        <f>IF('Financing inputs'!J106="","",(IF('Financing inputs'!$B106="USD",'Financing inputs'!J106,0)+IF('Financing inputs'!$B106="Local Currency",'Financing inputs'!J106/Loc_USD,0)+IF('Financing inputs'!$B106="Euro",'Financing inputs'!J106/Euro_USD,0)))</f>
        <v/>
      </c>
      <c r="K106" s="84" t="str">
        <f>IF('Financing inputs'!K106="","",(IF('Financing inputs'!$B106="USD",'Financing inputs'!K106,0)+IF('Financing inputs'!$B106="Local Currency",'Financing inputs'!K106/Loc_USD,0)+IF('Financing inputs'!$B106="Euro",'Financing inputs'!K106/Euro_USD,0)))</f>
        <v/>
      </c>
      <c r="L106" s="84" t="str">
        <f>IF('Financing inputs'!L106="","",(IF('Financing inputs'!$B106="USD",'Financing inputs'!L106,0)+IF('Financing inputs'!$B106="Local Currency",'Financing inputs'!L106/Loc_USD,0)+IF('Financing inputs'!$B106="Euro",'Financing inputs'!L106/Euro_USD,0)))</f>
        <v/>
      </c>
      <c r="M106" s="84" t="str">
        <f>IF('Financing inputs'!M106="","",(IF('Financing inputs'!$B106="USD",'Financing inputs'!M106,0)+IF('Financing inputs'!$B106="Local Currency",'Financing inputs'!M106/Loc_USD,0)+IF('Financing inputs'!$B106="Euro",'Financing inputs'!M106/Euro_USD,0)))</f>
        <v/>
      </c>
      <c r="N106" s="84" t="str">
        <f>IF('Financing inputs'!N106="","",(IF('Financing inputs'!$B106="USD",'Financing inputs'!N106,0)+IF('Financing inputs'!$B106="Local Currency",'Financing inputs'!N106/Loc_USD,0)+IF('Financing inputs'!$B106="Euro",'Financing inputs'!N106/Euro_USD,0)))</f>
        <v/>
      </c>
      <c r="O106" s="84">
        <f t="shared" si="62"/>
        <v>0</v>
      </c>
      <c r="P106" s="120" t="str">
        <f t="shared" si="61"/>
        <v>Policy and Enabling Environment</v>
      </c>
      <c r="R106" s="69" t="e">
        <f t="shared" si="63"/>
        <v>#DIV/0!</v>
      </c>
    </row>
    <row r="107" spans="1:18" x14ac:dyDescent="0.25">
      <c r="A107" s="64" t="str">
        <f>'Financing inputs'!A107</f>
        <v>Gates funding allocated</v>
      </c>
      <c r="B107" s="63"/>
      <c r="C107" s="84" t="str">
        <f>IF('Financing inputs'!C107="","",(IF('Financing inputs'!$B107="USD",'Financing inputs'!C107,0)+IF('Financing inputs'!$B107="Local Currency",'Financing inputs'!C107/Loc_USD,0)+IF('Financing inputs'!$B107="Euro",'Financing inputs'!C107/Euro_USD,0)))</f>
        <v/>
      </c>
      <c r="D107" s="84" t="str">
        <f>IF('Financing inputs'!D107="","",(IF('Financing inputs'!$B107="USD",'Financing inputs'!D107,0)+IF('Financing inputs'!$B107="Local Currency",'Financing inputs'!D107/Loc_USD,0)+IF('Financing inputs'!$B107="Euro",'Financing inputs'!D107/Euro_USD,0)))</f>
        <v/>
      </c>
      <c r="E107" s="84" t="str">
        <f>IF('Financing inputs'!E107="","",(IF('Financing inputs'!$B107="USD",'Financing inputs'!E107,0)+IF('Financing inputs'!$B107="Local Currency",'Financing inputs'!E107/Loc_USD,0)+IF('Financing inputs'!$B107="Euro",'Financing inputs'!E107/Euro_USD,0)))</f>
        <v/>
      </c>
      <c r="F107" s="84" t="str">
        <f>IF('Financing inputs'!F107="","",(IF('Financing inputs'!$B107="USD",'Financing inputs'!F107,0)+IF('Financing inputs'!$B107="Local Currency",'Financing inputs'!F107/Loc_USD,0)+IF('Financing inputs'!$B107="Euro",'Financing inputs'!F107/Euro_USD,0)))</f>
        <v/>
      </c>
      <c r="G107" s="84" t="str">
        <f>IF('Financing inputs'!G107="","",(IF('Financing inputs'!$B107="USD",'Financing inputs'!G107,0)+IF('Financing inputs'!$B107="Local Currency",'Financing inputs'!G107/Loc_USD,0)+IF('Financing inputs'!$B107="Euro",'Financing inputs'!G107/Euro_USD,0)))</f>
        <v/>
      </c>
      <c r="H107" s="84" t="str">
        <f>IF('Financing inputs'!H107="","",(IF('Financing inputs'!$B107="USD",'Financing inputs'!H107,0)+IF('Financing inputs'!$B107="Local Currency",'Financing inputs'!H107/Loc_USD,0)+IF('Financing inputs'!$B107="Euro",'Financing inputs'!H107/Euro_USD,0)))</f>
        <v/>
      </c>
      <c r="I107" s="84" t="str">
        <f>IF('Financing inputs'!I107="","",(IF('Financing inputs'!$B107="USD",'Financing inputs'!I107,0)+IF('Financing inputs'!$B107="Local Currency",'Financing inputs'!I107/Loc_USD,0)+IF('Financing inputs'!$B107="Euro",'Financing inputs'!I107/Euro_USD,0)))</f>
        <v/>
      </c>
      <c r="J107" s="84" t="str">
        <f>IF('Financing inputs'!J107="","",(IF('Financing inputs'!$B107="USD",'Financing inputs'!J107,0)+IF('Financing inputs'!$B107="Local Currency",'Financing inputs'!J107/Loc_USD,0)+IF('Financing inputs'!$B107="Euro",'Financing inputs'!J107/Euro_USD,0)))</f>
        <v/>
      </c>
      <c r="K107" s="84" t="str">
        <f>IF('Financing inputs'!K107="","",(IF('Financing inputs'!$B107="USD",'Financing inputs'!K107,0)+IF('Financing inputs'!$B107="Local Currency",'Financing inputs'!K107/Loc_USD,0)+IF('Financing inputs'!$B107="Euro",'Financing inputs'!K107/Euro_USD,0)))</f>
        <v/>
      </c>
      <c r="L107" s="84" t="str">
        <f>IF('Financing inputs'!L107="","",(IF('Financing inputs'!$B107="USD",'Financing inputs'!L107,0)+IF('Financing inputs'!$B107="Local Currency",'Financing inputs'!L107/Loc_USD,0)+IF('Financing inputs'!$B107="Euro",'Financing inputs'!L107/Euro_USD,0)))</f>
        <v/>
      </c>
      <c r="M107" s="84" t="str">
        <f>IF('Financing inputs'!M107="","",(IF('Financing inputs'!$B107="USD",'Financing inputs'!M107,0)+IF('Financing inputs'!$B107="Local Currency",'Financing inputs'!M107/Loc_USD,0)+IF('Financing inputs'!$B107="Euro",'Financing inputs'!M107/Euro_USD,0)))</f>
        <v/>
      </c>
      <c r="N107" s="84" t="str">
        <f>IF('Financing inputs'!N107="","",(IF('Financing inputs'!$B107="USD",'Financing inputs'!N107,0)+IF('Financing inputs'!$B107="Local Currency",'Financing inputs'!N107/Loc_USD,0)+IF('Financing inputs'!$B107="Euro",'Financing inputs'!N107/Euro_USD,0)))</f>
        <v/>
      </c>
      <c r="O107" s="84">
        <f t="shared" si="62"/>
        <v>0</v>
      </c>
      <c r="P107" s="120" t="str">
        <f t="shared" si="61"/>
        <v>Policy and Enabling Environment</v>
      </c>
      <c r="R107" s="69" t="e">
        <f t="shared" si="63"/>
        <v>#DIV/0!</v>
      </c>
    </row>
    <row r="108" spans="1:18" x14ac:dyDescent="0.25">
      <c r="A108" s="64" t="str">
        <f>'Financing inputs'!A108</f>
        <v>Packard funding allocated</v>
      </c>
      <c r="B108" s="63"/>
      <c r="C108" s="84" t="str">
        <f>IF('Financing inputs'!C108="","",(IF('Financing inputs'!$B108="USD",'Financing inputs'!C108,0)+IF('Financing inputs'!$B108="Local Currency",'Financing inputs'!C108/Loc_USD,0)+IF('Financing inputs'!$B108="Euro",'Financing inputs'!C108/Euro_USD,0)))</f>
        <v/>
      </c>
      <c r="D108" s="84" t="str">
        <f>IF('Financing inputs'!D108="","",(IF('Financing inputs'!$B108="USD",'Financing inputs'!D108,0)+IF('Financing inputs'!$B108="Local Currency",'Financing inputs'!D108/Loc_USD,0)+IF('Financing inputs'!$B108="Euro",'Financing inputs'!D108/Euro_USD,0)))</f>
        <v/>
      </c>
      <c r="E108" s="84" t="str">
        <f>IF('Financing inputs'!E108="","",(IF('Financing inputs'!$B108="USD",'Financing inputs'!E108,0)+IF('Financing inputs'!$B108="Local Currency",'Financing inputs'!E108/Loc_USD,0)+IF('Financing inputs'!$B108="Euro",'Financing inputs'!E108/Euro_USD,0)))</f>
        <v/>
      </c>
      <c r="F108" s="84" t="str">
        <f>IF('Financing inputs'!F108="","",(IF('Financing inputs'!$B108="USD",'Financing inputs'!F108,0)+IF('Financing inputs'!$B108="Local Currency",'Financing inputs'!F108/Loc_USD,0)+IF('Financing inputs'!$B108="Euro",'Financing inputs'!F108/Euro_USD,0)))</f>
        <v/>
      </c>
      <c r="G108" s="84" t="str">
        <f>IF('Financing inputs'!G108="","",(IF('Financing inputs'!$B108="USD",'Financing inputs'!G108,0)+IF('Financing inputs'!$B108="Local Currency",'Financing inputs'!G108/Loc_USD,0)+IF('Financing inputs'!$B108="Euro",'Financing inputs'!G108/Euro_USD,0)))</f>
        <v/>
      </c>
      <c r="H108" s="84" t="str">
        <f>IF('Financing inputs'!H108="","",(IF('Financing inputs'!$B108="USD",'Financing inputs'!H108,0)+IF('Financing inputs'!$B108="Local Currency",'Financing inputs'!H108/Loc_USD,0)+IF('Financing inputs'!$B108="Euro",'Financing inputs'!H108/Euro_USD,0)))</f>
        <v/>
      </c>
      <c r="I108" s="84" t="str">
        <f>IF('Financing inputs'!I108="","",(IF('Financing inputs'!$B108="USD",'Financing inputs'!I108,0)+IF('Financing inputs'!$B108="Local Currency",'Financing inputs'!I108/Loc_USD,0)+IF('Financing inputs'!$B108="Euro",'Financing inputs'!I108/Euro_USD,0)))</f>
        <v/>
      </c>
      <c r="J108" s="84" t="str">
        <f>IF('Financing inputs'!J108="","",(IF('Financing inputs'!$B108="USD",'Financing inputs'!J108,0)+IF('Financing inputs'!$B108="Local Currency",'Financing inputs'!J108/Loc_USD,0)+IF('Financing inputs'!$B108="Euro",'Financing inputs'!J108/Euro_USD,0)))</f>
        <v/>
      </c>
      <c r="K108" s="84" t="str">
        <f>IF('Financing inputs'!K108="","",(IF('Financing inputs'!$B108="USD",'Financing inputs'!K108,0)+IF('Financing inputs'!$B108="Local Currency",'Financing inputs'!K108/Loc_USD,0)+IF('Financing inputs'!$B108="Euro",'Financing inputs'!K108/Euro_USD,0)))</f>
        <v/>
      </c>
      <c r="L108" s="84" t="str">
        <f>IF('Financing inputs'!L108="","",(IF('Financing inputs'!$B108="USD",'Financing inputs'!L108,0)+IF('Financing inputs'!$B108="Local Currency",'Financing inputs'!L108/Loc_USD,0)+IF('Financing inputs'!$B108="Euro",'Financing inputs'!L108/Euro_USD,0)))</f>
        <v/>
      </c>
      <c r="M108" s="84" t="str">
        <f>IF('Financing inputs'!M108="","",(IF('Financing inputs'!$B108="USD",'Financing inputs'!M108,0)+IF('Financing inputs'!$B108="Local Currency",'Financing inputs'!M108/Loc_USD,0)+IF('Financing inputs'!$B108="Euro",'Financing inputs'!M108/Euro_USD,0)))</f>
        <v/>
      </c>
      <c r="N108" s="84" t="str">
        <f>IF('Financing inputs'!N108="","",(IF('Financing inputs'!$B108="USD",'Financing inputs'!N108,0)+IF('Financing inputs'!$B108="Local Currency",'Financing inputs'!N108/Loc_USD,0)+IF('Financing inputs'!$B108="Euro",'Financing inputs'!N108/Euro_USD,0)))</f>
        <v/>
      </c>
      <c r="O108" s="84">
        <f t="shared" si="62"/>
        <v>0</v>
      </c>
      <c r="P108" s="120" t="str">
        <f t="shared" si="61"/>
        <v>Policy and Enabling Environment</v>
      </c>
      <c r="R108" s="69" t="e">
        <f t="shared" si="63"/>
        <v>#DIV/0!</v>
      </c>
    </row>
    <row r="109" spans="1:18" x14ac:dyDescent="0.25">
      <c r="A109" s="64" t="str">
        <f>'Financing inputs'!A109</f>
        <v>PAA</v>
      </c>
      <c r="B109" s="63"/>
      <c r="C109" s="84" t="str">
        <f>IF('Financing inputs'!C109="","",(IF('Financing inputs'!$B109="USD",'Financing inputs'!C109,0)+IF('Financing inputs'!$B109="Local Currency",'Financing inputs'!C109/Loc_USD,0)+IF('Financing inputs'!$B109="Euro",'Financing inputs'!C109/Euro_USD,0)))</f>
        <v/>
      </c>
      <c r="D109" s="84" t="str">
        <f>IF('Financing inputs'!D109="","",(IF('Financing inputs'!$B109="USD",'Financing inputs'!D109,0)+IF('Financing inputs'!$B109="Local Currency",'Financing inputs'!D109/Loc_USD,0)+IF('Financing inputs'!$B109="Euro",'Financing inputs'!D109/Euro_USD,0)))</f>
        <v/>
      </c>
      <c r="E109" s="84" t="str">
        <f>IF('Financing inputs'!E109="","",(IF('Financing inputs'!$B109="USD",'Financing inputs'!E109,0)+IF('Financing inputs'!$B109="Local Currency",'Financing inputs'!E109/Loc_USD,0)+IF('Financing inputs'!$B109="Euro",'Financing inputs'!E109/Euro_USD,0)))</f>
        <v/>
      </c>
      <c r="F109" s="84" t="str">
        <f>IF('Financing inputs'!F109="","",(IF('Financing inputs'!$B109="USD",'Financing inputs'!F109,0)+IF('Financing inputs'!$B109="Local Currency",'Financing inputs'!F109/Loc_USD,0)+IF('Financing inputs'!$B109="Euro",'Financing inputs'!F109/Euro_USD,0)))</f>
        <v/>
      </c>
      <c r="G109" s="84" t="str">
        <f>IF('Financing inputs'!G109="","",(IF('Financing inputs'!$B109="USD",'Financing inputs'!G109,0)+IF('Financing inputs'!$B109="Local Currency",'Financing inputs'!G109/Loc_USD,0)+IF('Financing inputs'!$B109="Euro",'Financing inputs'!G109/Euro_USD,0)))</f>
        <v/>
      </c>
      <c r="H109" s="84" t="str">
        <f>IF('Financing inputs'!H109="","",(IF('Financing inputs'!$B109="USD",'Financing inputs'!H109,0)+IF('Financing inputs'!$B109="Local Currency",'Financing inputs'!H109/Loc_USD,0)+IF('Financing inputs'!$B109="Euro",'Financing inputs'!H109/Euro_USD,0)))</f>
        <v/>
      </c>
      <c r="I109" s="84" t="str">
        <f>IF('Financing inputs'!I109="","",(IF('Financing inputs'!$B109="USD",'Financing inputs'!I109,0)+IF('Financing inputs'!$B109="Local Currency",'Financing inputs'!I109/Loc_USD,0)+IF('Financing inputs'!$B109="Euro",'Financing inputs'!I109/Euro_USD,0)))</f>
        <v/>
      </c>
      <c r="J109" s="84" t="str">
        <f>IF('Financing inputs'!J109="","",(IF('Financing inputs'!$B109="USD",'Financing inputs'!J109,0)+IF('Financing inputs'!$B109="Local Currency",'Financing inputs'!J109/Loc_USD,0)+IF('Financing inputs'!$B109="Euro",'Financing inputs'!J109/Euro_USD,0)))</f>
        <v/>
      </c>
      <c r="K109" s="84" t="str">
        <f>IF('Financing inputs'!K109="","",(IF('Financing inputs'!$B109="USD",'Financing inputs'!K109,0)+IF('Financing inputs'!$B109="Local Currency",'Financing inputs'!K109/Loc_USD,0)+IF('Financing inputs'!$B109="Euro",'Financing inputs'!K109/Euro_USD,0)))</f>
        <v/>
      </c>
      <c r="L109" s="84" t="str">
        <f>IF('Financing inputs'!L109="","",(IF('Financing inputs'!$B109="USD",'Financing inputs'!L109,0)+IF('Financing inputs'!$B109="Local Currency",'Financing inputs'!L109/Loc_USD,0)+IF('Financing inputs'!$B109="Euro",'Financing inputs'!L109/Euro_USD,0)))</f>
        <v/>
      </c>
      <c r="M109" s="84" t="str">
        <f>IF('Financing inputs'!M109="","",(IF('Financing inputs'!$B109="USD",'Financing inputs'!M109,0)+IF('Financing inputs'!$B109="Local Currency",'Financing inputs'!M109/Loc_USD,0)+IF('Financing inputs'!$B109="Euro",'Financing inputs'!M109/Euro_USD,0)))</f>
        <v/>
      </c>
      <c r="N109" s="84" t="str">
        <f>IF('Financing inputs'!N109="","",(IF('Financing inputs'!$B109="USD",'Financing inputs'!N109,0)+IF('Financing inputs'!$B109="Local Currency",'Financing inputs'!N109/Loc_USD,0)+IF('Financing inputs'!$B109="Euro",'Financing inputs'!N109/Euro_USD,0)))</f>
        <v/>
      </c>
      <c r="O109" s="84">
        <f t="shared" si="62"/>
        <v>0</v>
      </c>
      <c r="P109" s="120" t="str">
        <f t="shared" si="61"/>
        <v>Policy and Enabling Environment</v>
      </c>
      <c r="R109" s="69" t="e">
        <f t="shared" si="63"/>
        <v>#DIV/0!</v>
      </c>
    </row>
    <row r="110" spans="1:18" x14ac:dyDescent="0.25">
      <c r="A110" s="64" t="str">
        <f>'Financing inputs'!A110</f>
        <v>Other</v>
      </c>
      <c r="B110" s="63"/>
      <c r="C110" s="84" t="str">
        <f>IF('Financing inputs'!C110="","",(IF('Financing inputs'!$B110="USD",'Financing inputs'!C110,0)+IF('Financing inputs'!$B110="Local Currency",'Financing inputs'!C110/Loc_USD,0)+IF('Financing inputs'!$B110="Euro",'Financing inputs'!C110/Euro_USD,0)))</f>
        <v/>
      </c>
      <c r="D110" s="84" t="str">
        <f>IF('Financing inputs'!D110="","",(IF('Financing inputs'!$B110="USD",'Financing inputs'!D110,0)+IF('Financing inputs'!$B110="Local Currency",'Financing inputs'!D110/Loc_USD,0)+IF('Financing inputs'!$B110="Euro",'Financing inputs'!D110/Euro_USD,0)))</f>
        <v/>
      </c>
      <c r="E110" s="84" t="str">
        <f>IF('Financing inputs'!E110="","",(IF('Financing inputs'!$B110="USD",'Financing inputs'!E110,0)+IF('Financing inputs'!$B110="Local Currency",'Financing inputs'!E110/Loc_USD,0)+IF('Financing inputs'!$B110="Euro",'Financing inputs'!E110/Euro_USD,0)))</f>
        <v/>
      </c>
      <c r="F110" s="84" t="str">
        <f>IF('Financing inputs'!F110="","",(IF('Financing inputs'!$B110="USD",'Financing inputs'!F110,0)+IF('Financing inputs'!$B110="Local Currency",'Financing inputs'!F110/Loc_USD,0)+IF('Financing inputs'!$B110="Euro",'Financing inputs'!F110/Euro_USD,0)))</f>
        <v/>
      </c>
      <c r="G110" s="84" t="str">
        <f>IF('Financing inputs'!G110="","",(IF('Financing inputs'!$B110="USD",'Financing inputs'!G110,0)+IF('Financing inputs'!$B110="Local Currency",'Financing inputs'!G110/Loc_USD,0)+IF('Financing inputs'!$B110="Euro",'Financing inputs'!G110/Euro_USD,0)))</f>
        <v/>
      </c>
      <c r="H110" s="84" t="str">
        <f>IF('Financing inputs'!H110="","",(IF('Financing inputs'!$B110="USD",'Financing inputs'!H110,0)+IF('Financing inputs'!$B110="Local Currency",'Financing inputs'!H110/Loc_USD,0)+IF('Financing inputs'!$B110="Euro",'Financing inputs'!H110/Euro_USD,0)))</f>
        <v/>
      </c>
      <c r="I110" s="84" t="str">
        <f>IF('Financing inputs'!I110="","",(IF('Financing inputs'!$B110="USD",'Financing inputs'!I110,0)+IF('Financing inputs'!$B110="Local Currency",'Financing inputs'!I110/Loc_USD,0)+IF('Financing inputs'!$B110="Euro",'Financing inputs'!I110/Euro_USD,0)))</f>
        <v/>
      </c>
      <c r="J110" s="84" t="str">
        <f>IF('Financing inputs'!J110="","",(IF('Financing inputs'!$B110="USD",'Financing inputs'!J110,0)+IF('Financing inputs'!$B110="Local Currency",'Financing inputs'!J110/Loc_USD,0)+IF('Financing inputs'!$B110="Euro",'Financing inputs'!J110/Euro_USD,0)))</f>
        <v/>
      </c>
      <c r="K110" s="84" t="str">
        <f>IF('Financing inputs'!K110="","",(IF('Financing inputs'!$B110="USD",'Financing inputs'!K110,0)+IF('Financing inputs'!$B110="Local Currency",'Financing inputs'!K110/Loc_USD,0)+IF('Financing inputs'!$B110="Euro",'Financing inputs'!K110/Euro_USD,0)))</f>
        <v/>
      </c>
      <c r="L110" s="84" t="str">
        <f>IF('Financing inputs'!L110="","",(IF('Financing inputs'!$B110="USD",'Financing inputs'!L110,0)+IF('Financing inputs'!$B110="Local Currency",'Financing inputs'!L110/Loc_USD,0)+IF('Financing inputs'!$B110="Euro",'Financing inputs'!L110/Euro_USD,0)))</f>
        <v/>
      </c>
      <c r="M110" s="84" t="str">
        <f>IF('Financing inputs'!M110="","",(IF('Financing inputs'!$B110="USD",'Financing inputs'!M110,0)+IF('Financing inputs'!$B110="Local Currency",'Financing inputs'!M110/Loc_USD,0)+IF('Financing inputs'!$B110="Euro",'Financing inputs'!M110/Euro_USD,0)))</f>
        <v/>
      </c>
      <c r="N110" s="84" t="str">
        <f>IF('Financing inputs'!N110="","",(IF('Financing inputs'!$B110="USD",'Financing inputs'!N110,0)+IF('Financing inputs'!$B110="Local Currency",'Financing inputs'!N110/Loc_USD,0)+IF('Financing inputs'!$B110="Euro",'Financing inputs'!N110/Euro_USD,0)))</f>
        <v/>
      </c>
      <c r="O110" s="84">
        <f t="shared" si="62"/>
        <v>0</v>
      </c>
      <c r="P110" s="120" t="str">
        <f t="shared" si="61"/>
        <v>Policy and Enabling Environment</v>
      </c>
      <c r="R110" s="69" t="e">
        <f t="shared" si="63"/>
        <v>#DIV/0!</v>
      </c>
    </row>
    <row r="111" spans="1:18" x14ac:dyDescent="0.25">
      <c r="A111" s="64" t="str">
        <f>'Financing inputs'!A111</f>
        <v>Other</v>
      </c>
      <c r="B111" s="63"/>
      <c r="C111" s="84" t="str">
        <f>IF('Financing inputs'!C111="","",(IF('Financing inputs'!$B111="USD",'Financing inputs'!C111,0)+IF('Financing inputs'!$B111="Local Currency",'Financing inputs'!C111/Loc_USD,0)+IF('Financing inputs'!$B111="Euro",'Financing inputs'!C111/Euro_USD,0)))</f>
        <v/>
      </c>
      <c r="D111" s="84" t="str">
        <f>IF('Financing inputs'!D111="","",(IF('Financing inputs'!$B111="USD",'Financing inputs'!D111,0)+IF('Financing inputs'!$B111="Local Currency",'Financing inputs'!D111/Loc_USD,0)+IF('Financing inputs'!$B111="Euro",'Financing inputs'!D111/Euro_USD,0)))</f>
        <v/>
      </c>
      <c r="E111" s="84" t="str">
        <f>IF('Financing inputs'!E111="","",(IF('Financing inputs'!$B111="USD",'Financing inputs'!E111,0)+IF('Financing inputs'!$B111="Local Currency",'Financing inputs'!E111/Loc_USD,0)+IF('Financing inputs'!$B111="Euro",'Financing inputs'!E111/Euro_USD,0)))</f>
        <v/>
      </c>
      <c r="F111" s="84" t="str">
        <f>IF('Financing inputs'!F111="","",(IF('Financing inputs'!$B111="USD",'Financing inputs'!F111,0)+IF('Financing inputs'!$B111="Local Currency",'Financing inputs'!F111/Loc_USD,0)+IF('Financing inputs'!$B111="Euro",'Financing inputs'!F111/Euro_USD,0)))</f>
        <v/>
      </c>
      <c r="G111" s="84" t="str">
        <f>IF('Financing inputs'!G111="","",(IF('Financing inputs'!$B111="USD",'Financing inputs'!G111,0)+IF('Financing inputs'!$B111="Local Currency",'Financing inputs'!G111/Loc_USD,0)+IF('Financing inputs'!$B111="Euro",'Financing inputs'!G111/Euro_USD,0)))</f>
        <v/>
      </c>
      <c r="H111" s="84" t="str">
        <f>IF('Financing inputs'!H111="","",(IF('Financing inputs'!$B111="USD",'Financing inputs'!H111,0)+IF('Financing inputs'!$B111="Local Currency",'Financing inputs'!H111/Loc_USD,0)+IF('Financing inputs'!$B111="Euro",'Financing inputs'!H111/Euro_USD,0)))</f>
        <v/>
      </c>
      <c r="I111" s="84" t="str">
        <f>IF('Financing inputs'!I111="","",(IF('Financing inputs'!$B111="USD",'Financing inputs'!I111,0)+IF('Financing inputs'!$B111="Local Currency",'Financing inputs'!I111/Loc_USD,0)+IF('Financing inputs'!$B111="Euro",'Financing inputs'!I111/Euro_USD,0)))</f>
        <v/>
      </c>
      <c r="J111" s="84" t="str">
        <f>IF('Financing inputs'!J111="","",(IF('Financing inputs'!$B111="USD",'Financing inputs'!J111,0)+IF('Financing inputs'!$B111="Local Currency",'Financing inputs'!J111/Loc_USD,0)+IF('Financing inputs'!$B111="Euro",'Financing inputs'!J111/Euro_USD,0)))</f>
        <v/>
      </c>
      <c r="K111" s="84" t="str">
        <f>IF('Financing inputs'!K111="","",(IF('Financing inputs'!$B111="USD",'Financing inputs'!K111,0)+IF('Financing inputs'!$B111="Local Currency",'Financing inputs'!K111/Loc_USD,0)+IF('Financing inputs'!$B111="Euro",'Financing inputs'!K111/Euro_USD,0)))</f>
        <v/>
      </c>
      <c r="L111" s="84" t="str">
        <f>IF('Financing inputs'!L111="","",(IF('Financing inputs'!$B111="USD",'Financing inputs'!L111,0)+IF('Financing inputs'!$B111="Local Currency",'Financing inputs'!L111/Loc_USD,0)+IF('Financing inputs'!$B111="Euro",'Financing inputs'!L111/Euro_USD,0)))</f>
        <v/>
      </c>
      <c r="M111" s="84" t="str">
        <f>IF('Financing inputs'!M111="","",(IF('Financing inputs'!$B111="USD",'Financing inputs'!M111,0)+IF('Financing inputs'!$B111="Local Currency",'Financing inputs'!M111/Loc_USD,0)+IF('Financing inputs'!$B111="Euro",'Financing inputs'!M111/Euro_USD,0)))</f>
        <v/>
      </c>
      <c r="N111" s="84" t="str">
        <f>IF('Financing inputs'!N111="","",(IF('Financing inputs'!$B111="USD",'Financing inputs'!N111,0)+IF('Financing inputs'!$B111="Local Currency",'Financing inputs'!N111/Loc_USD,0)+IF('Financing inputs'!$B111="Euro",'Financing inputs'!N111/Euro_USD,0)))</f>
        <v/>
      </c>
      <c r="O111" s="84">
        <f t="shared" si="62"/>
        <v>0</v>
      </c>
      <c r="P111" s="120" t="str">
        <f t="shared" si="61"/>
        <v>Policy and Enabling Environment</v>
      </c>
      <c r="R111" s="69" t="e">
        <f t="shared" si="63"/>
        <v>#DIV/0!</v>
      </c>
    </row>
    <row r="112" spans="1:18" x14ac:dyDescent="0.25">
      <c r="A112" s="64" t="str">
        <f>'Financing inputs'!A112</f>
        <v>Other</v>
      </c>
      <c r="B112" s="63"/>
      <c r="C112" s="84" t="str">
        <f>IF('Financing inputs'!C112="","",(IF('Financing inputs'!$B112="USD",'Financing inputs'!C112,0)+IF('Financing inputs'!$B112="Local Currency",'Financing inputs'!C112/Loc_USD,0)+IF('Financing inputs'!$B112="Euro",'Financing inputs'!C112/Euro_USD,0)))</f>
        <v/>
      </c>
      <c r="D112" s="84" t="str">
        <f>IF('Financing inputs'!D112="","",(IF('Financing inputs'!$B112="USD",'Financing inputs'!D112,0)+IF('Financing inputs'!$B112="Local Currency",'Financing inputs'!D112/Loc_USD,0)+IF('Financing inputs'!$B112="Euro",'Financing inputs'!D112/Euro_USD,0)))</f>
        <v/>
      </c>
      <c r="E112" s="84" t="str">
        <f>IF('Financing inputs'!E112="","",(IF('Financing inputs'!$B112="USD",'Financing inputs'!E112,0)+IF('Financing inputs'!$B112="Local Currency",'Financing inputs'!E112/Loc_USD,0)+IF('Financing inputs'!$B112="Euro",'Financing inputs'!E112/Euro_USD,0)))</f>
        <v/>
      </c>
      <c r="F112" s="84" t="str">
        <f>IF('Financing inputs'!F112="","",(IF('Financing inputs'!$B112="USD",'Financing inputs'!F112,0)+IF('Financing inputs'!$B112="Local Currency",'Financing inputs'!F112/Loc_USD,0)+IF('Financing inputs'!$B112="Euro",'Financing inputs'!F112/Euro_USD,0)))</f>
        <v/>
      </c>
      <c r="G112" s="84" t="str">
        <f>IF('Financing inputs'!G112="","",(IF('Financing inputs'!$B112="USD",'Financing inputs'!G112,0)+IF('Financing inputs'!$B112="Local Currency",'Financing inputs'!G112/Loc_USD,0)+IF('Financing inputs'!$B112="Euro",'Financing inputs'!G112/Euro_USD,0)))</f>
        <v/>
      </c>
      <c r="H112" s="84" t="str">
        <f>IF('Financing inputs'!H112="","",(IF('Financing inputs'!$B112="USD",'Financing inputs'!H112,0)+IF('Financing inputs'!$B112="Local Currency",'Financing inputs'!H112/Loc_USD,0)+IF('Financing inputs'!$B112="Euro",'Financing inputs'!H112/Euro_USD,0)))</f>
        <v/>
      </c>
      <c r="I112" s="84" t="str">
        <f>IF('Financing inputs'!I112="","",(IF('Financing inputs'!$B112="USD",'Financing inputs'!I112,0)+IF('Financing inputs'!$B112="Local Currency",'Financing inputs'!I112/Loc_USD,0)+IF('Financing inputs'!$B112="Euro",'Financing inputs'!I112/Euro_USD,0)))</f>
        <v/>
      </c>
      <c r="J112" s="84" t="str">
        <f>IF('Financing inputs'!J112="","",(IF('Financing inputs'!$B112="USD",'Financing inputs'!J112,0)+IF('Financing inputs'!$B112="Local Currency",'Financing inputs'!J112/Loc_USD,0)+IF('Financing inputs'!$B112="Euro",'Financing inputs'!J112/Euro_USD,0)))</f>
        <v/>
      </c>
      <c r="K112" s="84" t="str">
        <f>IF('Financing inputs'!K112="","",(IF('Financing inputs'!$B112="USD",'Financing inputs'!K112,0)+IF('Financing inputs'!$B112="Local Currency",'Financing inputs'!K112/Loc_USD,0)+IF('Financing inputs'!$B112="Euro",'Financing inputs'!K112/Euro_USD,0)))</f>
        <v/>
      </c>
      <c r="L112" s="84" t="str">
        <f>IF('Financing inputs'!L112="","",(IF('Financing inputs'!$B112="USD",'Financing inputs'!L112,0)+IF('Financing inputs'!$B112="Local Currency",'Financing inputs'!L112/Loc_USD,0)+IF('Financing inputs'!$B112="Euro",'Financing inputs'!L112/Euro_USD,0)))</f>
        <v/>
      </c>
      <c r="M112" s="84" t="str">
        <f>IF('Financing inputs'!M112="","",(IF('Financing inputs'!$B112="USD",'Financing inputs'!M112,0)+IF('Financing inputs'!$B112="Local Currency",'Financing inputs'!M112/Loc_USD,0)+IF('Financing inputs'!$B112="Euro",'Financing inputs'!M112/Euro_USD,0)))</f>
        <v/>
      </c>
      <c r="N112" s="84" t="str">
        <f>IF('Financing inputs'!N112="","",(IF('Financing inputs'!$B112="USD",'Financing inputs'!N112,0)+IF('Financing inputs'!$B112="Local Currency",'Financing inputs'!N112/Loc_USD,0)+IF('Financing inputs'!$B112="Euro",'Financing inputs'!N112/Euro_USD,0)))</f>
        <v/>
      </c>
      <c r="O112" s="84">
        <f t="shared" si="62"/>
        <v>0</v>
      </c>
      <c r="P112" s="120" t="str">
        <f t="shared" si="61"/>
        <v>Policy and Enabling Environment</v>
      </c>
      <c r="R112" s="69" t="e">
        <f t="shared" si="63"/>
        <v>#DIV/0!</v>
      </c>
    </row>
    <row r="113" spans="1:19" x14ac:dyDescent="0.25">
      <c r="A113" s="64" t="str">
        <f>'Financing inputs'!A113</f>
        <v>Other</v>
      </c>
      <c r="B113" s="63"/>
      <c r="C113" s="84" t="str">
        <f>IF('Financing inputs'!C113="","",(IF('Financing inputs'!$B113="USD",'Financing inputs'!C113,0)+IF('Financing inputs'!$B113="Local Currency",'Financing inputs'!C113/Loc_USD,0)+IF('Financing inputs'!$B113="Euro",'Financing inputs'!C113/Euro_USD,0)))</f>
        <v/>
      </c>
      <c r="D113" s="84" t="str">
        <f>IF('Financing inputs'!D113="","",(IF('Financing inputs'!$B113="USD",'Financing inputs'!D113,0)+IF('Financing inputs'!$B113="Local Currency",'Financing inputs'!D113/Loc_USD,0)+IF('Financing inputs'!$B113="Euro",'Financing inputs'!D113/Euro_USD,0)))</f>
        <v/>
      </c>
      <c r="E113" s="84" t="str">
        <f>IF('Financing inputs'!E113="","",(IF('Financing inputs'!$B113="USD",'Financing inputs'!E113,0)+IF('Financing inputs'!$B113="Local Currency",'Financing inputs'!E113/Loc_USD,0)+IF('Financing inputs'!$B113="Euro",'Financing inputs'!E113/Euro_USD,0)))</f>
        <v/>
      </c>
      <c r="F113" s="84" t="str">
        <f>IF('Financing inputs'!F113="","",(IF('Financing inputs'!$B113="USD",'Financing inputs'!F113,0)+IF('Financing inputs'!$B113="Local Currency",'Financing inputs'!F113/Loc_USD,0)+IF('Financing inputs'!$B113="Euro",'Financing inputs'!F113/Euro_USD,0)))</f>
        <v/>
      </c>
      <c r="G113" s="84" t="str">
        <f>IF('Financing inputs'!G113="","",(IF('Financing inputs'!$B113="USD",'Financing inputs'!G113,0)+IF('Financing inputs'!$B113="Local Currency",'Financing inputs'!G113/Loc_USD,0)+IF('Financing inputs'!$B113="Euro",'Financing inputs'!G113/Euro_USD,0)))</f>
        <v/>
      </c>
      <c r="H113" s="84" t="str">
        <f>IF('Financing inputs'!H113="","",(IF('Financing inputs'!$B113="USD",'Financing inputs'!H113,0)+IF('Financing inputs'!$B113="Local Currency",'Financing inputs'!H113/Loc_USD,0)+IF('Financing inputs'!$B113="Euro",'Financing inputs'!H113/Euro_USD,0)))</f>
        <v/>
      </c>
      <c r="I113" s="84" t="str">
        <f>IF('Financing inputs'!I113="","",(IF('Financing inputs'!$B113="USD",'Financing inputs'!I113,0)+IF('Financing inputs'!$B113="Local Currency",'Financing inputs'!I113/Loc_USD,0)+IF('Financing inputs'!$B113="Euro",'Financing inputs'!I113/Euro_USD,0)))</f>
        <v/>
      </c>
      <c r="J113" s="84" t="str">
        <f>IF('Financing inputs'!J113="","",(IF('Financing inputs'!$B113="USD",'Financing inputs'!J113,0)+IF('Financing inputs'!$B113="Local Currency",'Financing inputs'!J113/Loc_USD,0)+IF('Financing inputs'!$B113="Euro",'Financing inputs'!J113/Euro_USD,0)))</f>
        <v/>
      </c>
      <c r="K113" s="84" t="str">
        <f>IF('Financing inputs'!K113="","",(IF('Financing inputs'!$B113="USD",'Financing inputs'!K113,0)+IF('Financing inputs'!$B113="Local Currency",'Financing inputs'!K113/Loc_USD,0)+IF('Financing inputs'!$B113="Euro",'Financing inputs'!K113/Euro_USD,0)))</f>
        <v/>
      </c>
      <c r="L113" s="84" t="str">
        <f>IF('Financing inputs'!L113="","",(IF('Financing inputs'!$B113="USD",'Financing inputs'!L113,0)+IF('Financing inputs'!$B113="Local Currency",'Financing inputs'!L113/Loc_USD,0)+IF('Financing inputs'!$B113="Euro",'Financing inputs'!L113/Euro_USD,0)))</f>
        <v/>
      </c>
      <c r="M113" s="84" t="str">
        <f>IF('Financing inputs'!M113="","",(IF('Financing inputs'!$B113="USD",'Financing inputs'!M113,0)+IF('Financing inputs'!$B113="Local Currency",'Financing inputs'!M113/Loc_USD,0)+IF('Financing inputs'!$B113="Euro",'Financing inputs'!M113/Euro_USD,0)))</f>
        <v/>
      </c>
      <c r="N113" s="84" t="str">
        <f>IF('Financing inputs'!N113="","",(IF('Financing inputs'!$B113="USD",'Financing inputs'!N113,0)+IF('Financing inputs'!$B113="Local Currency",'Financing inputs'!N113/Loc_USD,0)+IF('Financing inputs'!$B113="Euro",'Financing inputs'!N113/Euro_USD,0)))</f>
        <v/>
      </c>
      <c r="O113" s="84">
        <f t="shared" si="62"/>
        <v>0</v>
      </c>
      <c r="P113" s="120" t="str">
        <f t="shared" si="61"/>
        <v>Policy and Enabling Environment</v>
      </c>
      <c r="R113" s="69" t="e">
        <f t="shared" si="63"/>
        <v>#DIV/0!</v>
      </c>
    </row>
    <row r="114" spans="1:19" x14ac:dyDescent="0.25">
      <c r="A114" s="64" t="str">
        <f>'Financing inputs'!A114</f>
        <v>Other</v>
      </c>
      <c r="B114" s="63"/>
      <c r="C114" s="84" t="str">
        <f>IF('Financing inputs'!C114="","",(IF('Financing inputs'!$B114="USD",'Financing inputs'!C114,0)+IF('Financing inputs'!$B114="Local Currency",'Financing inputs'!C114/Loc_USD,0)+IF('Financing inputs'!$B114="Euro",'Financing inputs'!C114/Euro_USD,0)))</f>
        <v/>
      </c>
      <c r="D114" s="84" t="str">
        <f>IF('Financing inputs'!D114="","",(IF('Financing inputs'!$B114="USD",'Financing inputs'!D114,0)+IF('Financing inputs'!$B114="Local Currency",'Financing inputs'!D114/Loc_USD,0)+IF('Financing inputs'!$B114="Euro",'Financing inputs'!D114/Euro_USD,0)))</f>
        <v/>
      </c>
      <c r="E114" s="84" t="str">
        <f>IF('Financing inputs'!E114="","",(IF('Financing inputs'!$B114="USD",'Financing inputs'!E114,0)+IF('Financing inputs'!$B114="Local Currency",'Financing inputs'!E114/Loc_USD,0)+IF('Financing inputs'!$B114="Euro",'Financing inputs'!E114/Euro_USD,0)))</f>
        <v/>
      </c>
      <c r="F114" s="84" t="str">
        <f>IF('Financing inputs'!F114="","",(IF('Financing inputs'!$B114="USD",'Financing inputs'!F114,0)+IF('Financing inputs'!$B114="Local Currency",'Financing inputs'!F114/Loc_USD,0)+IF('Financing inputs'!$B114="Euro",'Financing inputs'!F114/Euro_USD,0)))</f>
        <v/>
      </c>
      <c r="G114" s="84" t="str">
        <f>IF('Financing inputs'!G114="","",(IF('Financing inputs'!$B114="USD",'Financing inputs'!G114,0)+IF('Financing inputs'!$B114="Local Currency",'Financing inputs'!G114/Loc_USD,0)+IF('Financing inputs'!$B114="Euro",'Financing inputs'!G114/Euro_USD,0)))</f>
        <v/>
      </c>
      <c r="H114" s="84" t="str">
        <f>IF('Financing inputs'!H114="","",(IF('Financing inputs'!$B114="USD",'Financing inputs'!H114,0)+IF('Financing inputs'!$B114="Local Currency",'Financing inputs'!H114/Loc_USD,0)+IF('Financing inputs'!$B114="Euro",'Financing inputs'!H114/Euro_USD,0)))</f>
        <v/>
      </c>
      <c r="I114" s="84" t="str">
        <f>IF('Financing inputs'!I114="","",(IF('Financing inputs'!$B114="USD",'Financing inputs'!I114,0)+IF('Financing inputs'!$B114="Local Currency",'Financing inputs'!I114/Loc_USD,0)+IF('Financing inputs'!$B114="Euro",'Financing inputs'!I114/Euro_USD,0)))</f>
        <v/>
      </c>
      <c r="J114" s="84" t="str">
        <f>IF('Financing inputs'!J114="","",(IF('Financing inputs'!$B114="USD",'Financing inputs'!J114,0)+IF('Financing inputs'!$B114="Local Currency",'Financing inputs'!J114/Loc_USD,0)+IF('Financing inputs'!$B114="Euro",'Financing inputs'!J114/Euro_USD,0)))</f>
        <v/>
      </c>
      <c r="K114" s="84" t="str">
        <f>IF('Financing inputs'!K114="","",(IF('Financing inputs'!$B114="USD",'Financing inputs'!K114,0)+IF('Financing inputs'!$B114="Local Currency",'Financing inputs'!K114/Loc_USD,0)+IF('Financing inputs'!$B114="Euro",'Financing inputs'!K114/Euro_USD,0)))</f>
        <v/>
      </c>
      <c r="L114" s="84" t="str">
        <f>IF('Financing inputs'!L114="","",(IF('Financing inputs'!$B114="USD",'Financing inputs'!L114,0)+IF('Financing inputs'!$B114="Local Currency",'Financing inputs'!L114/Loc_USD,0)+IF('Financing inputs'!$B114="Euro",'Financing inputs'!L114/Euro_USD,0)))</f>
        <v/>
      </c>
      <c r="M114" s="84" t="str">
        <f>IF('Financing inputs'!M114="","",(IF('Financing inputs'!$B114="USD",'Financing inputs'!M114,0)+IF('Financing inputs'!$B114="Local Currency",'Financing inputs'!M114/Loc_USD,0)+IF('Financing inputs'!$B114="Euro",'Financing inputs'!M114/Euro_USD,0)))</f>
        <v/>
      </c>
      <c r="N114" s="84" t="str">
        <f>IF('Financing inputs'!N114="","",(IF('Financing inputs'!$B114="USD",'Financing inputs'!N114,0)+IF('Financing inputs'!$B114="Local Currency",'Financing inputs'!N114/Loc_USD,0)+IF('Financing inputs'!$B114="Euro",'Financing inputs'!N114/Euro_USD,0)))</f>
        <v/>
      </c>
      <c r="O114" s="84">
        <f t="shared" si="62"/>
        <v>0</v>
      </c>
      <c r="P114" s="120" t="str">
        <f t="shared" si="61"/>
        <v>Policy and Enabling Environment</v>
      </c>
      <c r="R114" s="69" t="e">
        <f t="shared" si="63"/>
        <v>#DIV/0!</v>
      </c>
    </row>
    <row r="115" spans="1:19" x14ac:dyDescent="0.25">
      <c r="A115" s="64" t="str">
        <f>'Financing inputs'!A115</f>
        <v>Other</v>
      </c>
      <c r="B115" s="63"/>
      <c r="C115" s="84" t="str">
        <f>IF('Financing inputs'!C115="","",(IF('Financing inputs'!$B115="USD",'Financing inputs'!C115,0)+IF('Financing inputs'!$B115="Local Currency",'Financing inputs'!C115/Loc_USD,0)+IF('Financing inputs'!$B115="Euro",'Financing inputs'!C115/Euro_USD,0)))</f>
        <v/>
      </c>
      <c r="D115" s="84" t="str">
        <f>IF('Financing inputs'!D115="","",(IF('Financing inputs'!$B115="USD",'Financing inputs'!D115,0)+IF('Financing inputs'!$B115="Local Currency",'Financing inputs'!D115/Loc_USD,0)+IF('Financing inputs'!$B115="Euro",'Financing inputs'!D115/Euro_USD,0)))</f>
        <v/>
      </c>
      <c r="E115" s="84" t="str">
        <f>IF('Financing inputs'!E115="","",(IF('Financing inputs'!$B115="USD",'Financing inputs'!E115,0)+IF('Financing inputs'!$B115="Local Currency",'Financing inputs'!E115/Loc_USD,0)+IF('Financing inputs'!$B115="Euro",'Financing inputs'!E115/Euro_USD,0)))</f>
        <v/>
      </c>
      <c r="F115" s="84" t="str">
        <f>IF('Financing inputs'!F115="","",(IF('Financing inputs'!$B115="USD",'Financing inputs'!F115,0)+IF('Financing inputs'!$B115="Local Currency",'Financing inputs'!F115/Loc_USD,0)+IF('Financing inputs'!$B115="Euro",'Financing inputs'!F115/Euro_USD,0)))</f>
        <v/>
      </c>
      <c r="G115" s="84" t="str">
        <f>IF('Financing inputs'!G115="","",(IF('Financing inputs'!$B115="USD",'Financing inputs'!G115,0)+IF('Financing inputs'!$B115="Local Currency",'Financing inputs'!G115/Loc_USD,0)+IF('Financing inputs'!$B115="Euro",'Financing inputs'!G115/Euro_USD,0)))</f>
        <v/>
      </c>
      <c r="H115" s="84" t="str">
        <f>IF('Financing inputs'!H115="","",(IF('Financing inputs'!$B115="USD",'Financing inputs'!H115,0)+IF('Financing inputs'!$B115="Local Currency",'Financing inputs'!H115/Loc_USD,0)+IF('Financing inputs'!$B115="Euro",'Financing inputs'!H115/Euro_USD,0)))</f>
        <v/>
      </c>
      <c r="I115" s="84" t="str">
        <f>IF('Financing inputs'!I115="","",(IF('Financing inputs'!$B115="USD",'Financing inputs'!I115,0)+IF('Financing inputs'!$B115="Local Currency",'Financing inputs'!I115/Loc_USD,0)+IF('Financing inputs'!$B115="Euro",'Financing inputs'!I115/Euro_USD,0)))</f>
        <v/>
      </c>
      <c r="J115" s="84" t="str">
        <f>IF('Financing inputs'!J115="","",(IF('Financing inputs'!$B115="USD",'Financing inputs'!J115,0)+IF('Financing inputs'!$B115="Local Currency",'Financing inputs'!J115/Loc_USD,0)+IF('Financing inputs'!$B115="Euro",'Financing inputs'!J115/Euro_USD,0)))</f>
        <v/>
      </c>
      <c r="K115" s="84" t="str">
        <f>IF('Financing inputs'!K115="","",(IF('Financing inputs'!$B115="USD",'Financing inputs'!K115,0)+IF('Financing inputs'!$B115="Local Currency",'Financing inputs'!K115/Loc_USD,0)+IF('Financing inputs'!$B115="Euro",'Financing inputs'!K115/Euro_USD,0)))</f>
        <v/>
      </c>
      <c r="L115" s="84" t="str">
        <f>IF('Financing inputs'!L115="","",(IF('Financing inputs'!$B115="USD",'Financing inputs'!L115,0)+IF('Financing inputs'!$B115="Local Currency",'Financing inputs'!L115/Loc_USD,0)+IF('Financing inputs'!$B115="Euro",'Financing inputs'!L115/Euro_USD,0)))</f>
        <v/>
      </c>
      <c r="M115" s="84" t="str">
        <f>IF('Financing inputs'!M115="","",(IF('Financing inputs'!$B115="USD",'Financing inputs'!M115,0)+IF('Financing inputs'!$B115="Local Currency",'Financing inputs'!M115/Loc_USD,0)+IF('Financing inputs'!$B115="Euro",'Financing inputs'!M115/Euro_USD,0)))</f>
        <v/>
      </c>
      <c r="N115" s="84" t="str">
        <f>IF('Financing inputs'!N115="","",(IF('Financing inputs'!$B115="USD",'Financing inputs'!N115,0)+IF('Financing inputs'!$B115="Local Currency",'Financing inputs'!N115/Loc_USD,0)+IF('Financing inputs'!$B115="Euro",'Financing inputs'!N115/Euro_USD,0)))</f>
        <v/>
      </c>
      <c r="O115" s="84">
        <f t="shared" si="62"/>
        <v>0</v>
      </c>
      <c r="P115" s="120" t="str">
        <f t="shared" si="61"/>
        <v>Policy and Enabling Environment</v>
      </c>
      <c r="R115" s="69" t="e">
        <f t="shared" si="63"/>
        <v>#DIV/0!</v>
      </c>
    </row>
    <row r="116" spans="1:19" x14ac:dyDescent="0.25">
      <c r="A116" s="64" t="str">
        <f>'Financing inputs'!A116</f>
        <v>Other</v>
      </c>
      <c r="B116" s="63"/>
      <c r="C116" s="84" t="str">
        <f>IF('Financing inputs'!C116="","",(IF('Financing inputs'!$B116="USD",'Financing inputs'!C116,0)+IF('Financing inputs'!$B116="Local Currency",'Financing inputs'!C116/Loc_USD,0)+IF('Financing inputs'!$B116="Euro",'Financing inputs'!C116/Euro_USD,0)))</f>
        <v/>
      </c>
      <c r="D116" s="84" t="str">
        <f>IF('Financing inputs'!D116="","",(IF('Financing inputs'!$B116="USD",'Financing inputs'!D116,0)+IF('Financing inputs'!$B116="Local Currency",'Financing inputs'!D116/Loc_USD,0)+IF('Financing inputs'!$B116="Euro",'Financing inputs'!D116/Euro_USD,0)))</f>
        <v/>
      </c>
      <c r="E116" s="84" t="str">
        <f>IF('Financing inputs'!E116="","",(IF('Financing inputs'!$B116="USD",'Financing inputs'!E116,0)+IF('Financing inputs'!$B116="Local Currency",'Financing inputs'!E116/Loc_USD,0)+IF('Financing inputs'!$B116="Euro",'Financing inputs'!E116/Euro_USD,0)))</f>
        <v/>
      </c>
      <c r="F116" s="84" t="str">
        <f>IF('Financing inputs'!F116="","",(IF('Financing inputs'!$B116="USD",'Financing inputs'!F116,0)+IF('Financing inputs'!$B116="Local Currency",'Financing inputs'!F116/Loc_USD,0)+IF('Financing inputs'!$B116="Euro",'Financing inputs'!F116/Euro_USD,0)))</f>
        <v/>
      </c>
      <c r="G116" s="84" t="str">
        <f>IF('Financing inputs'!G116="","",(IF('Financing inputs'!$B116="USD",'Financing inputs'!G116,0)+IF('Financing inputs'!$B116="Local Currency",'Financing inputs'!G116/Loc_USD,0)+IF('Financing inputs'!$B116="Euro",'Financing inputs'!G116/Euro_USD,0)))</f>
        <v/>
      </c>
      <c r="H116" s="84" t="str">
        <f>IF('Financing inputs'!H116="","",(IF('Financing inputs'!$B116="USD",'Financing inputs'!H116,0)+IF('Financing inputs'!$B116="Local Currency",'Financing inputs'!H116/Loc_USD,0)+IF('Financing inputs'!$B116="Euro",'Financing inputs'!H116/Euro_USD,0)))</f>
        <v/>
      </c>
      <c r="I116" s="84" t="str">
        <f>IF('Financing inputs'!I116="","",(IF('Financing inputs'!$B116="USD",'Financing inputs'!I116,0)+IF('Financing inputs'!$B116="Local Currency",'Financing inputs'!I116/Loc_USD,0)+IF('Financing inputs'!$B116="Euro",'Financing inputs'!I116/Euro_USD,0)))</f>
        <v/>
      </c>
      <c r="J116" s="84" t="str">
        <f>IF('Financing inputs'!J116="","",(IF('Financing inputs'!$B116="USD",'Financing inputs'!J116,0)+IF('Financing inputs'!$B116="Local Currency",'Financing inputs'!J116/Loc_USD,0)+IF('Financing inputs'!$B116="Euro",'Financing inputs'!J116/Euro_USD,0)))</f>
        <v/>
      </c>
      <c r="K116" s="84" t="str">
        <f>IF('Financing inputs'!K116="","",(IF('Financing inputs'!$B116="USD",'Financing inputs'!K116,0)+IF('Financing inputs'!$B116="Local Currency",'Financing inputs'!K116/Loc_USD,0)+IF('Financing inputs'!$B116="Euro",'Financing inputs'!K116/Euro_USD,0)))</f>
        <v/>
      </c>
      <c r="L116" s="84" t="str">
        <f>IF('Financing inputs'!L116="","",(IF('Financing inputs'!$B116="USD",'Financing inputs'!L116,0)+IF('Financing inputs'!$B116="Local Currency",'Financing inputs'!L116/Loc_USD,0)+IF('Financing inputs'!$B116="Euro",'Financing inputs'!L116/Euro_USD,0)))</f>
        <v/>
      </c>
      <c r="M116" s="84" t="str">
        <f>IF('Financing inputs'!M116="","",(IF('Financing inputs'!$B116="USD",'Financing inputs'!M116,0)+IF('Financing inputs'!$B116="Local Currency",'Financing inputs'!M116/Loc_USD,0)+IF('Financing inputs'!$B116="Euro",'Financing inputs'!M116/Euro_USD,0)))</f>
        <v/>
      </c>
      <c r="N116" s="84" t="str">
        <f>IF('Financing inputs'!N116="","",(IF('Financing inputs'!$B116="USD",'Financing inputs'!N116,0)+IF('Financing inputs'!$B116="Local Currency",'Financing inputs'!N116/Loc_USD,0)+IF('Financing inputs'!$B116="Euro",'Financing inputs'!N116/Euro_USD,0)))</f>
        <v/>
      </c>
      <c r="O116" s="84">
        <f t="shared" si="62"/>
        <v>0</v>
      </c>
      <c r="P116" s="120" t="str">
        <f t="shared" si="61"/>
        <v>Policy and Enabling Environment</v>
      </c>
      <c r="R116" s="69" t="e">
        <f t="shared" si="63"/>
        <v>#DIV/0!</v>
      </c>
    </row>
    <row r="117" spans="1:19" x14ac:dyDescent="0.25">
      <c r="A117" s="65" t="s">
        <v>72</v>
      </c>
      <c r="B117" s="65"/>
      <c r="C117" s="85">
        <f>SUM(C98:C116)</f>
        <v>0</v>
      </c>
      <c r="D117" s="85">
        <f t="shared" ref="D117" si="64">SUM(D98:D116)</f>
        <v>0</v>
      </c>
      <c r="E117" s="85">
        <f t="shared" ref="E117" si="65">SUM(E98:E116)</f>
        <v>0</v>
      </c>
      <c r="F117" s="85">
        <f t="shared" ref="F117" si="66">SUM(F98:F116)</f>
        <v>0</v>
      </c>
      <c r="G117" s="85">
        <f t="shared" ref="G117" si="67">SUM(G98:G116)</f>
        <v>0</v>
      </c>
      <c r="H117" s="85">
        <f t="shared" ref="H117" si="68">SUM(H98:H116)</f>
        <v>0</v>
      </c>
      <c r="I117" s="85">
        <f t="shared" ref="I117" si="69">SUM(I98:I116)</f>
        <v>0</v>
      </c>
      <c r="J117" s="85">
        <f t="shared" ref="J117" si="70">SUM(J98:J116)</f>
        <v>0</v>
      </c>
      <c r="K117" s="85">
        <f t="shared" ref="K117" si="71">SUM(K98:K116)</f>
        <v>0</v>
      </c>
      <c r="L117" s="85">
        <f t="shared" ref="L117" si="72">SUM(L98:L116)</f>
        <v>0</v>
      </c>
      <c r="M117" s="85">
        <f t="shared" ref="M117" si="73">SUM(M98:M116)</f>
        <v>0</v>
      </c>
      <c r="N117" s="85">
        <f t="shared" ref="N117" si="74">SUM(N98:N116)</f>
        <v>0</v>
      </c>
      <c r="O117" s="85">
        <f t="shared" ref="O117" si="75">SUM(O98:O116)</f>
        <v>0</v>
      </c>
      <c r="P117" s="120" t="str">
        <f>$A$95</f>
        <v>Policy and Enabling Environment</v>
      </c>
      <c r="R117" s="59"/>
      <c r="S117" s="61" t="e">
        <f>IF(ROUND(SUM(R97:R116),0)&lt;&gt;1,"Check","Okay")</f>
        <v>#DIV/0!</v>
      </c>
    </row>
    <row r="118" spans="1:19" x14ac:dyDescent="0.25">
      <c r="A118" s="124" t="str">
        <f>'Financing inputs'!A118</f>
        <v>Financing</v>
      </c>
      <c r="B118" s="124"/>
      <c r="C118" s="124"/>
      <c r="D118" s="124"/>
      <c r="E118" s="124"/>
      <c r="F118" s="124"/>
      <c r="G118" s="124"/>
      <c r="H118" s="124"/>
      <c r="I118" s="124"/>
      <c r="J118" s="124"/>
      <c r="K118" s="124"/>
      <c r="L118" s="124"/>
      <c r="M118" s="124"/>
      <c r="N118" s="124"/>
      <c r="O118" s="124"/>
      <c r="P118" s="120"/>
      <c r="R118" s="73"/>
    </row>
    <row r="119" spans="1:19" x14ac:dyDescent="0.25">
      <c r="A119" s="39" t="str">
        <f>'Financing inputs'!A119</f>
        <v>CIP Costs</v>
      </c>
      <c r="B119" s="63"/>
      <c r="C119" s="84" t="str">
        <f>IF('Financing inputs'!C119="","",(IF('Financing inputs'!$B119="USD",'Financing inputs'!C119,0)+IF('Financing inputs'!$B119="Local Currency",'Financing inputs'!C119/Loc_USD,0)+IF('Financing inputs'!$B119="Euro",'Financing inputs'!C119/Euro_USD,0)))</f>
        <v/>
      </c>
      <c r="D119" s="84" t="str">
        <f>IF('Financing inputs'!D119="","",(IF('Financing inputs'!$B119="USD",'Financing inputs'!D119,0)+IF('Financing inputs'!$B119="Local Currency",'Financing inputs'!D119/Loc_USD,0)+IF('Financing inputs'!$B119="Euro",'Financing inputs'!D119/Euro_USD,0)))</f>
        <v/>
      </c>
      <c r="E119" s="84" t="str">
        <f>IF('Financing inputs'!E119="","",(IF('Financing inputs'!$B119="USD",'Financing inputs'!E119,0)+IF('Financing inputs'!$B119="Local Currency",'Financing inputs'!E119/Loc_USD,0)+IF('Financing inputs'!$B119="Euro",'Financing inputs'!E119/Euro_USD,0)))</f>
        <v/>
      </c>
      <c r="F119" s="84" t="str">
        <f>IF('Financing inputs'!F119="","",(IF('Financing inputs'!$B119="USD",'Financing inputs'!F119,0)+IF('Financing inputs'!$B119="Local Currency",'Financing inputs'!F119/Loc_USD,0)+IF('Financing inputs'!$B119="Euro",'Financing inputs'!F119/Euro_USD,0)))</f>
        <v/>
      </c>
      <c r="G119" s="84" t="str">
        <f>IF('Financing inputs'!G119="","",(IF('Financing inputs'!$B119="USD",'Financing inputs'!G119,0)+IF('Financing inputs'!$B119="Local Currency",'Financing inputs'!G119/Loc_USD,0)+IF('Financing inputs'!$B119="Euro",'Financing inputs'!G119/Euro_USD,0)))</f>
        <v/>
      </c>
      <c r="H119" s="84" t="str">
        <f>IF('Financing inputs'!H119="","",(IF('Financing inputs'!$B119="USD",'Financing inputs'!H119,0)+IF('Financing inputs'!$B119="Local Currency",'Financing inputs'!H119/Loc_USD,0)+IF('Financing inputs'!$B119="Euro",'Financing inputs'!H119/Euro_USD,0)))</f>
        <v/>
      </c>
      <c r="I119" s="84" t="str">
        <f>IF('Financing inputs'!I119="","",(IF('Financing inputs'!$B119="USD",'Financing inputs'!I119,0)+IF('Financing inputs'!$B119="Local Currency",'Financing inputs'!I119/Loc_USD,0)+IF('Financing inputs'!$B119="Euro",'Financing inputs'!I119/Euro_USD,0)))</f>
        <v/>
      </c>
      <c r="J119" s="84" t="str">
        <f>IF('Financing inputs'!J119="","",(IF('Financing inputs'!$B119="USD",'Financing inputs'!J119,0)+IF('Financing inputs'!$B119="Local Currency",'Financing inputs'!J119/Loc_USD,0)+IF('Financing inputs'!$B119="Euro",'Financing inputs'!J119/Euro_USD,0)))</f>
        <v/>
      </c>
      <c r="K119" s="84" t="str">
        <f>IF('Financing inputs'!K119="","",(IF('Financing inputs'!$B119="USD",'Financing inputs'!K119,0)+IF('Financing inputs'!$B119="Local Currency",'Financing inputs'!K119/Loc_USD,0)+IF('Financing inputs'!$B119="Euro",'Financing inputs'!K119/Euro_USD,0)))</f>
        <v/>
      </c>
      <c r="L119" s="84" t="str">
        <f>IF('Financing inputs'!L119="","",(IF('Financing inputs'!$B119="USD",'Financing inputs'!L119,0)+IF('Financing inputs'!$B119="Local Currency",'Financing inputs'!L119/Loc_USD,0)+IF('Financing inputs'!$B119="Euro",'Financing inputs'!L119/Euro_USD,0)))</f>
        <v/>
      </c>
      <c r="M119" s="84" t="str">
        <f>IF('Financing inputs'!M119="","",(IF('Financing inputs'!$B119="USD",'Financing inputs'!M119,0)+IF('Financing inputs'!$B119="Local Currency",'Financing inputs'!M119/Loc_USD,0)+IF('Financing inputs'!$B119="Euro",'Financing inputs'!M119/Euro_USD,0)))</f>
        <v/>
      </c>
      <c r="N119" s="84" t="str">
        <f>IF('Financing inputs'!N119="","",(IF('Financing inputs'!$B119="USD",'Financing inputs'!N119,0)+IF('Financing inputs'!$B119="Local Currency",'Financing inputs'!N119/Loc_USD,0)+IF('Financing inputs'!$B119="Euro",'Financing inputs'!N119/Euro_USD,0)))</f>
        <v/>
      </c>
      <c r="O119" s="84">
        <f>SUM(C119:N119)</f>
        <v>0</v>
      </c>
      <c r="P119" s="120" t="str">
        <f t="shared" ref="P119:P139" si="76">$A$118</f>
        <v>Financing</v>
      </c>
      <c r="R119" s="68"/>
    </row>
    <row r="120" spans="1:19" x14ac:dyDescent="0.25">
      <c r="A120" s="39" t="str">
        <f>'Financing inputs'!A120</f>
        <v>National government funding allocated</v>
      </c>
      <c r="B120" s="63"/>
      <c r="C120" s="84" t="str">
        <f>IF('Financing inputs'!C120="","",(IF('Financing inputs'!$B120="USD",'Financing inputs'!C120,0)+IF('Financing inputs'!$B120="Local Currency",'Financing inputs'!C120/Loc_USD,0)+IF('Financing inputs'!$B120="Euro",'Financing inputs'!C120/Euro_USD,0)))</f>
        <v/>
      </c>
      <c r="D120" s="84" t="str">
        <f>IF('Financing inputs'!D120="","",(IF('Financing inputs'!$B120="USD",'Financing inputs'!D120,0)+IF('Financing inputs'!$B120="Local Currency",'Financing inputs'!D120/Loc_USD,0)+IF('Financing inputs'!$B120="Euro",'Financing inputs'!D120/Euro_USD,0)))</f>
        <v/>
      </c>
      <c r="E120" s="84" t="str">
        <f>IF('Financing inputs'!E120="","",(IF('Financing inputs'!$B120="USD",'Financing inputs'!E120,0)+IF('Financing inputs'!$B120="Local Currency",'Financing inputs'!E120/Loc_USD,0)+IF('Financing inputs'!$B120="Euro",'Financing inputs'!E120/Euro_USD,0)))</f>
        <v/>
      </c>
      <c r="F120" s="84" t="str">
        <f>IF('Financing inputs'!F120="","",(IF('Financing inputs'!$B120="USD",'Financing inputs'!F120,0)+IF('Financing inputs'!$B120="Local Currency",'Financing inputs'!F120/Loc_USD,0)+IF('Financing inputs'!$B120="Euro",'Financing inputs'!F120/Euro_USD,0)))</f>
        <v/>
      </c>
      <c r="G120" s="84" t="str">
        <f>IF('Financing inputs'!G120="","",(IF('Financing inputs'!$B120="USD",'Financing inputs'!G120,0)+IF('Financing inputs'!$B120="Local Currency",'Financing inputs'!G120/Loc_USD,0)+IF('Financing inputs'!$B120="Euro",'Financing inputs'!G120/Euro_USD,0)))</f>
        <v/>
      </c>
      <c r="H120" s="84" t="str">
        <f>IF('Financing inputs'!H120="","",(IF('Financing inputs'!$B120="USD",'Financing inputs'!H120,0)+IF('Financing inputs'!$B120="Local Currency",'Financing inputs'!H120/Loc_USD,0)+IF('Financing inputs'!$B120="Euro",'Financing inputs'!H120/Euro_USD,0)))</f>
        <v/>
      </c>
      <c r="I120" s="84" t="str">
        <f>IF('Financing inputs'!I120="","",(IF('Financing inputs'!$B120="USD",'Financing inputs'!I120,0)+IF('Financing inputs'!$B120="Local Currency",'Financing inputs'!I120/Loc_USD,0)+IF('Financing inputs'!$B120="Euro",'Financing inputs'!I120/Euro_USD,0)))</f>
        <v/>
      </c>
      <c r="J120" s="84" t="str">
        <f>IF('Financing inputs'!J120="","",(IF('Financing inputs'!$B120="USD",'Financing inputs'!J120,0)+IF('Financing inputs'!$B120="Local Currency",'Financing inputs'!J120/Loc_USD,0)+IF('Financing inputs'!$B120="Euro",'Financing inputs'!J120/Euro_USD,0)))</f>
        <v/>
      </c>
      <c r="K120" s="84" t="str">
        <f>IF('Financing inputs'!K120="","",(IF('Financing inputs'!$B120="USD",'Financing inputs'!K120,0)+IF('Financing inputs'!$B120="Local Currency",'Financing inputs'!K120/Loc_USD,0)+IF('Financing inputs'!$B120="Euro",'Financing inputs'!K120/Euro_USD,0)))</f>
        <v/>
      </c>
      <c r="L120" s="84" t="str">
        <f>IF('Financing inputs'!L120="","",(IF('Financing inputs'!$B120="USD",'Financing inputs'!L120,0)+IF('Financing inputs'!$B120="Local Currency",'Financing inputs'!L120/Loc_USD,0)+IF('Financing inputs'!$B120="Euro",'Financing inputs'!L120/Euro_USD,0)))</f>
        <v/>
      </c>
      <c r="M120" s="84" t="str">
        <f>IF('Financing inputs'!M120="","",(IF('Financing inputs'!$B120="USD",'Financing inputs'!M120,0)+IF('Financing inputs'!$B120="Local Currency",'Financing inputs'!M120/Loc_USD,0)+IF('Financing inputs'!$B120="Euro",'Financing inputs'!M120/Euro_USD,0)))</f>
        <v/>
      </c>
      <c r="N120" s="84" t="str">
        <f>IF('Financing inputs'!N120="","",(IF('Financing inputs'!$B120="USD",'Financing inputs'!N120,0)+IF('Financing inputs'!$B120="Local Currency",'Financing inputs'!N120/Loc_USD,0)+IF('Financing inputs'!$B120="Euro",'Financing inputs'!N120/Euro_USD,0)))</f>
        <v/>
      </c>
      <c r="O120" s="84">
        <f t="shared" ref="O120:O139" si="77">SUM(C120:N120)</f>
        <v>0</v>
      </c>
      <c r="P120" s="120" t="str">
        <f t="shared" si="76"/>
        <v>Financing</v>
      </c>
      <c r="R120" s="69" t="e">
        <f>O120/SUM($O$120:$O$139)</f>
        <v>#DIV/0!</v>
      </c>
    </row>
    <row r="121" spans="1:19" x14ac:dyDescent="0.25">
      <c r="A121" s="64" t="str">
        <f>'Financing inputs'!A121</f>
        <v>USAID funding allocated</v>
      </c>
      <c r="B121" s="63"/>
      <c r="C121" s="84" t="str">
        <f>IF('Financing inputs'!C121="","",(IF('Financing inputs'!$B121="USD",'Financing inputs'!C121,0)+IF('Financing inputs'!$B121="Local Currency",'Financing inputs'!C121/Loc_USD,0)+IF('Financing inputs'!$B121="Euro",'Financing inputs'!C121/Euro_USD,0)))</f>
        <v/>
      </c>
      <c r="D121" s="84" t="str">
        <f>IF('Financing inputs'!D121="","",(IF('Financing inputs'!$B121="USD",'Financing inputs'!D121,0)+IF('Financing inputs'!$B121="Local Currency",'Financing inputs'!D121/Loc_USD,0)+IF('Financing inputs'!$B121="Euro",'Financing inputs'!D121/Euro_USD,0)))</f>
        <v/>
      </c>
      <c r="E121" s="84" t="str">
        <f>IF('Financing inputs'!E121="","",(IF('Financing inputs'!$B121="USD",'Financing inputs'!E121,0)+IF('Financing inputs'!$B121="Local Currency",'Financing inputs'!E121/Loc_USD,0)+IF('Financing inputs'!$B121="Euro",'Financing inputs'!E121/Euro_USD,0)))</f>
        <v/>
      </c>
      <c r="F121" s="84" t="str">
        <f>IF('Financing inputs'!F121="","",(IF('Financing inputs'!$B121="USD",'Financing inputs'!F121,0)+IF('Financing inputs'!$B121="Local Currency",'Financing inputs'!F121/Loc_USD,0)+IF('Financing inputs'!$B121="Euro",'Financing inputs'!F121/Euro_USD,0)))</f>
        <v/>
      </c>
      <c r="G121" s="84" t="str">
        <f>IF('Financing inputs'!G121="","",(IF('Financing inputs'!$B121="USD",'Financing inputs'!G121,0)+IF('Financing inputs'!$B121="Local Currency",'Financing inputs'!G121/Loc_USD,0)+IF('Financing inputs'!$B121="Euro",'Financing inputs'!G121/Euro_USD,0)))</f>
        <v/>
      </c>
      <c r="H121" s="84" t="str">
        <f>IF('Financing inputs'!H121="","",(IF('Financing inputs'!$B121="USD",'Financing inputs'!H121,0)+IF('Financing inputs'!$B121="Local Currency",'Financing inputs'!H121/Loc_USD,0)+IF('Financing inputs'!$B121="Euro",'Financing inputs'!H121/Euro_USD,0)))</f>
        <v/>
      </c>
      <c r="I121" s="84" t="str">
        <f>IF('Financing inputs'!I121="","",(IF('Financing inputs'!$B121="USD",'Financing inputs'!I121,0)+IF('Financing inputs'!$B121="Local Currency",'Financing inputs'!I121/Loc_USD,0)+IF('Financing inputs'!$B121="Euro",'Financing inputs'!I121/Euro_USD,0)))</f>
        <v/>
      </c>
      <c r="J121" s="84" t="str">
        <f>IF('Financing inputs'!J121="","",(IF('Financing inputs'!$B121="USD",'Financing inputs'!J121,0)+IF('Financing inputs'!$B121="Local Currency",'Financing inputs'!J121/Loc_USD,0)+IF('Financing inputs'!$B121="Euro",'Financing inputs'!J121/Euro_USD,0)))</f>
        <v/>
      </c>
      <c r="K121" s="84" t="str">
        <f>IF('Financing inputs'!K121="","",(IF('Financing inputs'!$B121="USD",'Financing inputs'!K121,0)+IF('Financing inputs'!$B121="Local Currency",'Financing inputs'!K121/Loc_USD,0)+IF('Financing inputs'!$B121="Euro",'Financing inputs'!K121/Euro_USD,0)))</f>
        <v/>
      </c>
      <c r="L121" s="84" t="str">
        <f>IF('Financing inputs'!L121="","",(IF('Financing inputs'!$B121="USD",'Financing inputs'!L121,0)+IF('Financing inputs'!$B121="Local Currency",'Financing inputs'!L121/Loc_USD,0)+IF('Financing inputs'!$B121="Euro",'Financing inputs'!L121/Euro_USD,0)))</f>
        <v/>
      </c>
      <c r="M121" s="84" t="str">
        <f>IF('Financing inputs'!M121="","",(IF('Financing inputs'!$B121="USD",'Financing inputs'!M121,0)+IF('Financing inputs'!$B121="Local Currency",'Financing inputs'!M121/Loc_USD,0)+IF('Financing inputs'!$B121="Euro",'Financing inputs'!M121/Euro_USD,0)))</f>
        <v/>
      </c>
      <c r="N121" s="84" t="str">
        <f>IF('Financing inputs'!N121="","",(IF('Financing inputs'!$B121="USD",'Financing inputs'!N121,0)+IF('Financing inputs'!$B121="Local Currency",'Financing inputs'!N121/Loc_USD,0)+IF('Financing inputs'!$B121="Euro",'Financing inputs'!N121/Euro_USD,0)))</f>
        <v/>
      </c>
      <c r="O121" s="84">
        <f t="shared" si="77"/>
        <v>0</v>
      </c>
      <c r="P121" s="120" t="str">
        <f t="shared" si="76"/>
        <v>Financing</v>
      </c>
      <c r="R121" s="69" t="e">
        <f t="shared" ref="R121:R139" si="78">O121/SUM($O$120:$O$139)</f>
        <v>#DIV/0!</v>
      </c>
    </row>
    <row r="122" spans="1:19" x14ac:dyDescent="0.25">
      <c r="A122" s="64" t="str">
        <f>'Financing inputs'!A122</f>
        <v>UNFPA funding allocated</v>
      </c>
      <c r="B122" s="63"/>
      <c r="C122" s="84" t="str">
        <f>IF('Financing inputs'!C122="","",(IF('Financing inputs'!$B122="USD",'Financing inputs'!C122,0)+IF('Financing inputs'!$B122="Local Currency",'Financing inputs'!C122/Loc_USD,0)+IF('Financing inputs'!$B122="Euro",'Financing inputs'!C122/Euro_USD,0)))</f>
        <v/>
      </c>
      <c r="D122" s="84" t="str">
        <f>IF('Financing inputs'!D122="","",(IF('Financing inputs'!$B122="USD",'Financing inputs'!D122,0)+IF('Financing inputs'!$B122="Local Currency",'Financing inputs'!D122/Loc_USD,0)+IF('Financing inputs'!$B122="Euro",'Financing inputs'!D122/Euro_USD,0)))</f>
        <v/>
      </c>
      <c r="E122" s="84" t="str">
        <f>IF('Financing inputs'!E122="","",(IF('Financing inputs'!$B122="USD",'Financing inputs'!E122,0)+IF('Financing inputs'!$B122="Local Currency",'Financing inputs'!E122/Loc_USD,0)+IF('Financing inputs'!$B122="Euro",'Financing inputs'!E122/Euro_USD,0)))</f>
        <v/>
      </c>
      <c r="F122" s="84" t="str">
        <f>IF('Financing inputs'!F122="","",(IF('Financing inputs'!$B122="USD",'Financing inputs'!F122,0)+IF('Financing inputs'!$B122="Local Currency",'Financing inputs'!F122/Loc_USD,0)+IF('Financing inputs'!$B122="Euro",'Financing inputs'!F122/Euro_USD,0)))</f>
        <v/>
      </c>
      <c r="G122" s="84" t="str">
        <f>IF('Financing inputs'!G122="","",(IF('Financing inputs'!$B122="USD",'Financing inputs'!G122,0)+IF('Financing inputs'!$B122="Local Currency",'Financing inputs'!G122/Loc_USD,0)+IF('Financing inputs'!$B122="Euro",'Financing inputs'!G122/Euro_USD,0)))</f>
        <v/>
      </c>
      <c r="H122" s="84" t="str">
        <f>IF('Financing inputs'!H122="","",(IF('Financing inputs'!$B122="USD",'Financing inputs'!H122,0)+IF('Financing inputs'!$B122="Local Currency",'Financing inputs'!H122/Loc_USD,0)+IF('Financing inputs'!$B122="Euro",'Financing inputs'!H122/Euro_USD,0)))</f>
        <v/>
      </c>
      <c r="I122" s="84" t="str">
        <f>IF('Financing inputs'!I122="","",(IF('Financing inputs'!$B122="USD",'Financing inputs'!I122,0)+IF('Financing inputs'!$B122="Local Currency",'Financing inputs'!I122/Loc_USD,0)+IF('Financing inputs'!$B122="Euro",'Financing inputs'!I122/Euro_USD,0)))</f>
        <v/>
      </c>
      <c r="J122" s="84" t="str">
        <f>IF('Financing inputs'!J122="","",(IF('Financing inputs'!$B122="USD",'Financing inputs'!J122,0)+IF('Financing inputs'!$B122="Local Currency",'Financing inputs'!J122/Loc_USD,0)+IF('Financing inputs'!$B122="Euro",'Financing inputs'!J122/Euro_USD,0)))</f>
        <v/>
      </c>
      <c r="K122" s="84" t="str">
        <f>IF('Financing inputs'!K122="","",(IF('Financing inputs'!$B122="USD",'Financing inputs'!K122,0)+IF('Financing inputs'!$B122="Local Currency",'Financing inputs'!K122/Loc_USD,0)+IF('Financing inputs'!$B122="Euro",'Financing inputs'!K122/Euro_USD,0)))</f>
        <v/>
      </c>
      <c r="L122" s="84" t="str">
        <f>IF('Financing inputs'!L122="","",(IF('Financing inputs'!$B122="USD",'Financing inputs'!L122,0)+IF('Financing inputs'!$B122="Local Currency",'Financing inputs'!L122/Loc_USD,0)+IF('Financing inputs'!$B122="Euro",'Financing inputs'!L122/Euro_USD,0)))</f>
        <v/>
      </c>
      <c r="M122" s="84" t="str">
        <f>IF('Financing inputs'!M122="","",(IF('Financing inputs'!$B122="USD",'Financing inputs'!M122,0)+IF('Financing inputs'!$B122="Local Currency",'Financing inputs'!M122/Loc_USD,0)+IF('Financing inputs'!$B122="Euro",'Financing inputs'!M122/Euro_USD,0)))</f>
        <v/>
      </c>
      <c r="N122" s="84" t="str">
        <f>IF('Financing inputs'!N122="","",(IF('Financing inputs'!$B122="USD",'Financing inputs'!N122,0)+IF('Financing inputs'!$B122="Local Currency",'Financing inputs'!N122/Loc_USD,0)+IF('Financing inputs'!$B122="Euro",'Financing inputs'!N122/Euro_USD,0)))</f>
        <v/>
      </c>
      <c r="O122" s="84">
        <f t="shared" si="77"/>
        <v>0</v>
      </c>
      <c r="P122" s="120" t="str">
        <f t="shared" si="76"/>
        <v>Financing</v>
      </c>
      <c r="R122" s="69" t="e">
        <f t="shared" si="78"/>
        <v>#DIV/0!</v>
      </c>
    </row>
    <row r="123" spans="1:19" x14ac:dyDescent="0.25">
      <c r="A123" s="64" t="str">
        <f>'Financing inputs'!A123</f>
        <v>KfW funding allocated</v>
      </c>
      <c r="B123" s="63"/>
      <c r="C123" s="84" t="str">
        <f>IF('Financing inputs'!C123="","",(IF('Financing inputs'!$B123="USD",'Financing inputs'!C123,0)+IF('Financing inputs'!$B123="Local Currency",'Financing inputs'!C123/Loc_USD,0)+IF('Financing inputs'!$B123="Euro",'Financing inputs'!C123/Euro_USD,0)))</f>
        <v/>
      </c>
      <c r="D123" s="84" t="str">
        <f>IF('Financing inputs'!D123="","",(IF('Financing inputs'!$B123="USD",'Financing inputs'!D123,0)+IF('Financing inputs'!$B123="Local Currency",'Financing inputs'!D123/Loc_USD,0)+IF('Financing inputs'!$B123="Euro",'Financing inputs'!D123/Euro_USD,0)))</f>
        <v/>
      </c>
      <c r="E123" s="84" t="str">
        <f>IF('Financing inputs'!E123="","",(IF('Financing inputs'!$B123="USD",'Financing inputs'!E123,0)+IF('Financing inputs'!$B123="Local Currency",'Financing inputs'!E123/Loc_USD,0)+IF('Financing inputs'!$B123="Euro",'Financing inputs'!E123/Euro_USD,0)))</f>
        <v/>
      </c>
      <c r="F123" s="84" t="str">
        <f>IF('Financing inputs'!F123="","",(IF('Financing inputs'!$B123="USD",'Financing inputs'!F123,0)+IF('Financing inputs'!$B123="Local Currency",'Financing inputs'!F123/Loc_USD,0)+IF('Financing inputs'!$B123="Euro",'Financing inputs'!F123/Euro_USD,0)))</f>
        <v/>
      </c>
      <c r="G123" s="84" t="str">
        <f>IF('Financing inputs'!G123="","",(IF('Financing inputs'!$B123="USD",'Financing inputs'!G123,0)+IF('Financing inputs'!$B123="Local Currency",'Financing inputs'!G123/Loc_USD,0)+IF('Financing inputs'!$B123="Euro",'Financing inputs'!G123/Euro_USD,0)))</f>
        <v/>
      </c>
      <c r="H123" s="84" t="str">
        <f>IF('Financing inputs'!H123="","",(IF('Financing inputs'!$B123="USD",'Financing inputs'!H123,0)+IF('Financing inputs'!$B123="Local Currency",'Financing inputs'!H123/Loc_USD,0)+IF('Financing inputs'!$B123="Euro",'Financing inputs'!H123/Euro_USD,0)))</f>
        <v/>
      </c>
      <c r="I123" s="84" t="str">
        <f>IF('Financing inputs'!I123="","",(IF('Financing inputs'!$B123="USD",'Financing inputs'!I123,0)+IF('Financing inputs'!$B123="Local Currency",'Financing inputs'!I123/Loc_USD,0)+IF('Financing inputs'!$B123="Euro",'Financing inputs'!I123/Euro_USD,0)))</f>
        <v/>
      </c>
      <c r="J123" s="84" t="str">
        <f>IF('Financing inputs'!J123="","",(IF('Financing inputs'!$B123="USD",'Financing inputs'!J123,0)+IF('Financing inputs'!$B123="Local Currency",'Financing inputs'!J123/Loc_USD,0)+IF('Financing inputs'!$B123="Euro",'Financing inputs'!J123/Euro_USD,0)))</f>
        <v/>
      </c>
      <c r="K123" s="84" t="str">
        <f>IF('Financing inputs'!K123="","",(IF('Financing inputs'!$B123="USD",'Financing inputs'!K123,0)+IF('Financing inputs'!$B123="Local Currency",'Financing inputs'!K123/Loc_USD,0)+IF('Financing inputs'!$B123="Euro",'Financing inputs'!K123/Euro_USD,0)))</f>
        <v/>
      </c>
      <c r="L123" s="84" t="str">
        <f>IF('Financing inputs'!L123="","",(IF('Financing inputs'!$B123="USD",'Financing inputs'!L123,0)+IF('Financing inputs'!$B123="Local Currency",'Financing inputs'!L123/Loc_USD,0)+IF('Financing inputs'!$B123="Euro",'Financing inputs'!L123/Euro_USD,0)))</f>
        <v/>
      </c>
      <c r="M123" s="84" t="str">
        <f>IF('Financing inputs'!M123="","",(IF('Financing inputs'!$B123="USD",'Financing inputs'!M123,0)+IF('Financing inputs'!$B123="Local Currency",'Financing inputs'!M123/Loc_USD,0)+IF('Financing inputs'!$B123="Euro",'Financing inputs'!M123/Euro_USD,0)))</f>
        <v/>
      </c>
      <c r="N123" s="84" t="str">
        <f>IF('Financing inputs'!N123="","",(IF('Financing inputs'!$B123="USD",'Financing inputs'!N123,0)+IF('Financing inputs'!$B123="Local Currency",'Financing inputs'!N123/Loc_USD,0)+IF('Financing inputs'!$B123="Euro",'Financing inputs'!N123/Euro_USD,0)))</f>
        <v/>
      </c>
      <c r="O123" s="84">
        <f t="shared" si="77"/>
        <v>0</v>
      </c>
      <c r="P123" s="120" t="str">
        <f t="shared" si="76"/>
        <v>Financing</v>
      </c>
      <c r="R123" s="69" t="e">
        <f t="shared" si="78"/>
        <v>#DIV/0!</v>
      </c>
    </row>
    <row r="124" spans="1:19" x14ac:dyDescent="0.25">
      <c r="A124" s="64" t="str">
        <f>'Financing inputs'!A124</f>
        <v>DfID funding allocated</v>
      </c>
      <c r="B124" s="63"/>
      <c r="C124" s="84" t="str">
        <f>IF('Financing inputs'!C124="","",(IF('Financing inputs'!$B124="USD",'Financing inputs'!C124,0)+IF('Financing inputs'!$B124="Local Currency",'Financing inputs'!C124/Loc_USD,0)+IF('Financing inputs'!$B124="Euro",'Financing inputs'!C124/Euro_USD,0)))</f>
        <v/>
      </c>
      <c r="D124" s="84" t="str">
        <f>IF('Financing inputs'!D124="","",(IF('Financing inputs'!$B124="USD",'Financing inputs'!D124,0)+IF('Financing inputs'!$B124="Local Currency",'Financing inputs'!D124/Loc_USD,0)+IF('Financing inputs'!$B124="Euro",'Financing inputs'!D124/Euro_USD,0)))</f>
        <v/>
      </c>
      <c r="E124" s="84" t="str">
        <f>IF('Financing inputs'!E124="","",(IF('Financing inputs'!$B124="USD",'Financing inputs'!E124,0)+IF('Financing inputs'!$B124="Local Currency",'Financing inputs'!E124/Loc_USD,0)+IF('Financing inputs'!$B124="Euro",'Financing inputs'!E124/Euro_USD,0)))</f>
        <v/>
      </c>
      <c r="F124" s="84" t="str">
        <f>IF('Financing inputs'!F124="","",(IF('Financing inputs'!$B124="USD",'Financing inputs'!F124,0)+IF('Financing inputs'!$B124="Local Currency",'Financing inputs'!F124/Loc_USD,0)+IF('Financing inputs'!$B124="Euro",'Financing inputs'!F124/Euro_USD,0)))</f>
        <v/>
      </c>
      <c r="G124" s="84" t="str">
        <f>IF('Financing inputs'!G124="","",(IF('Financing inputs'!$B124="USD",'Financing inputs'!G124,0)+IF('Financing inputs'!$B124="Local Currency",'Financing inputs'!G124/Loc_USD,0)+IF('Financing inputs'!$B124="Euro",'Financing inputs'!G124/Euro_USD,0)))</f>
        <v/>
      </c>
      <c r="H124" s="84" t="str">
        <f>IF('Financing inputs'!H124="","",(IF('Financing inputs'!$B124="USD",'Financing inputs'!H124,0)+IF('Financing inputs'!$B124="Local Currency",'Financing inputs'!H124/Loc_USD,0)+IF('Financing inputs'!$B124="Euro",'Financing inputs'!H124/Euro_USD,0)))</f>
        <v/>
      </c>
      <c r="I124" s="84" t="str">
        <f>IF('Financing inputs'!I124="","",(IF('Financing inputs'!$B124="USD",'Financing inputs'!I124,0)+IF('Financing inputs'!$B124="Local Currency",'Financing inputs'!I124/Loc_USD,0)+IF('Financing inputs'!$B124="Euro",'Financing inputs'!I124/Euro_USD,0)))</f>
        <v/>
      </c>
      <c r="J124" s="84" t="str">
        <f>IF('Financing inputs'!J124="","",(IF('Financing inputs'!$B124="USD",'Financing inputs'!J124,0)+IF('Financing inputs'!$B124="Local Currency",'Financing inputs'!J124/Loc_USD,0)+IF('Financing inputs'!$B124="Euro",'Financing inputs'!J124/Euro_USD,0)))</f>
        <v/>
      </c>
      <c r="K124" s="84" t="str">
        <f>IF('Financing inputs'!K124="","",(IF('Financing inputs'!$B124="USD",'Financing inputs'!K124,0)+IF('Financing inputs'!$B124="Local Currency",'Financing inputs'!K124/Loc_USD,0)+IF('Financing inputs'!$B124="Euro",'Financing inputs'!K124/Euro_USD,0)))</f>
        <v/>
      </c>
      <c r="L124" s="84" t="str">
        <f>IF('Financing inputs'!L124="","",(IF('Financing inputs'!$B124="USD",'Financing inputs'!L124,0)+IF('Financing inputs'!$B124="Local Currency",'Financing inputs'!L124/Loc_USD,0)+IF('Financing inputs'!$B124="Euro",'Financing inputs'!L124/Euro_USD,0)))</f>
        <v/>
      </c>
      <c r="M124" s="84" t="str">
        <f>IF('Financing inputs'!M124="","",(IF('Financing inputs'!$B124="USD",'Financing inputs'!M124,0)+IF('Financing inputs'!$B124="Local Currency",'Financing inputs'!M124/Loc_USD,0)+IF('Financing inputs'!$B124="Euro",'Financing inputs'!M124/Euro_USD,0)))</f>
        <v/>
      </c>
      <c r="N124" s="84" t="str">
        <f>IF('Financing inputs'!N124="","",(IF('Financing inputs'!$B124="USD",'Financing inputs'!N124,0)+IF('Financing inputs'!$B124="Local Currency",'Financing inputs'!N124/Loc_USD,0)+IF('Financing inputs'!$B124="Euro",'Financing inputs'!N124/Euro_USD,0)))</f>
        <v/>
      </c>
      <c r="O124" s="84">
        <f t="shared" si="77"/>
        <v>0</v>
      </c>
      <c r="P124" s="120" t="str">
        <f t="shared" si="76"/>
        <v>Financing</v>
      </c>
      <c r="R124" s="69" t="e">
        <f t="shared" si="78"/>
        <v>#DIV/0!</v>
      </c>
    </row>
    <row r="125" spans="1:19" x14ac:dyDescent="0.25">
      <c r="A125" s="64" t="str">
        <f>'Financing inputs'!A125</f>
        <v>EU funding allocated</v>
      </c>
      <c r="B125" s="63"/>
      <c r="C125" s="84" t="str">
        <f>IF('Financing inputs'!C125="","",(IF('Financing inputs'!$B125="USD",'Financing inputs'!C125,0)+IF('Financing inputs'!$B125="Local Currency",'Financing inputs'!C125/Loc_USD,0)+IF('Financing inputs'!$B125="Euro",'Financing inputs'!C125/Euro_USD,0)))</f>
        <v/>
      </c>
      <c r="D125" s="84" t="str">
        <f>IF('Financing inputs'!D125="","",(IF('Financing inputs'!$B125="USD",'Financing inputs'!D125,0)+IF('Financing inputs'!$B125="Local Currency",'Financing inputs'!D125/Loc_USD,0)+IF('Financing inputs'!$B125="Euro",'Financing inputs'!D125/Euro_USD,0)))</f>
        <v/>
      </c>
      <c r="E125" s="84" t="str">
        <f>IF('Financing inputs'!E125="","",(IF('Financing inputs'!$B125="USD",'Financing inputs'!E125,0)+IF('Financing inputs'!$B125="Local Currency",'Financing inputs'!E125/Loc_USD,0)+IF('Financing inputs'!$B125="Euro",'Financing inputs'!E125/Euro_USD,0)))</f>
        <v/>
      </c>
      <c r="F125" s="84" t="str">
        <f>IF('Financing inputs'!F125="","",(IF('Financing inputs'!$B125="USD",'Financing inputs'!F125,0)+IF('Financing inputs'!$B125="Local Currency",'Financing inputs'!F125/Loc_USD,0)+IF('Financing inputs'!$B125="Euro",'Financing inputs'!F125/Euro_USD,0)))</f>
        <v/>
      </c>
      <c r="G125" s="84" t="str">
        <f>IF('Financing inputs'!G125="","",(IF('Financing inputs'!$B125="USD",'Financing inputs'!G125,0)+IF('Financing inputs'!$B125="Local Currency",'Financing inputs'!G125/Loc_USD,0)+IF('Financing inputs'!$B125="Euro",'Financing inputs'!G125/Euro_USD,0)))</f>
        <v/>
      </c>
      <c r="H125" s="84" t="str">
        <f>IF('Financing inputs'!H125="","",(IF('Financing inputs'!$B125="USD",'Financing inputs'!H125,0)+IF('Financing inputs'!$B125="Local Currency",'Financing inputs'!H125/Loc_USD,0)+IF('Financing inputs'!$B125="Euro",'Financing inputs'!H125/Euro_USD,0)))</f>
        <v/>
      </c>
      <c r="I125" s="84" t="str">
        <f>IF('Financing inputs'!I125="","",(IF('Financing inputs'!$B125="USD",'Financing inputs'!I125,0)+IF('Financing inputs'!$B125="Local Currency",'Financing inputs'!I125/Loc_USD,0)+IF('Financing inputs'!$B125="Euro",'Financing inputs'!I125/Euro_USD,0)))</f>
        <v/>
      </c>
      <c r="J125" s="84" t="str">
        <f>IF('Financing inputs'!J125="","",(IF('Financing inputs'!$B125="USD",'Financing inputs'!J125,0)+IF('Financing inputs'!$B125="Local Currency",'Financing inputs'!J125/Loc_USD,0)+IF('Financing inputs'!$B125="Euro",'Financing inputs'!J125/Euro_USD,0)))</f>
        <v/>
      </c>
      <c r="K125" s="84" t="str">
        <f>IF('Financing inputs'!K125="","",(IF('Financing inputs'!$B125="USD",'Financing inputs'!K125,0)+IF('Financing inputs'!$B125="Local Currency",'Financing inputs'!K125/Loc_USD,0)+IF('Financing inputs'!$B125="Euro",'Financing inputs'!K125/Euro_USD,0)))</f>
        <v/>
      </c>
      <c r="L125" s="84" t="str">
        <f>IF('Financing inputs'!L125="","",(IF('Financing inputs'!$B125="USD",'Financing inputs'!L125,0)+IF('Financing inputs'!$B125="Local Currency",'Financing inputs'!L125/Loc_USD,0)+IF('Financing inputs'!$B125="Euro",'Financing inputs'!L125/Euro_USD,0)))</f>
        <v/>
      </c>
      <c r="M125" s="84" t="str">
        <f>IF('Financing inputs'!M125="","",(IF('Financing inputs'!$B125="USD",'Financing inputs'!M125,0)+IF('Financing inputs'!$B125="Local Currency",'Financing inputs'!M125/Loc_USD,0)+IF('Financing inputs'!$B125="Euro",'Financing inputs'!M125/Euro_USD,0)))</f>
        <v/>
      </c>
      <c r="N125" s="84" t="str">
        <f>IF('Financing inputs'!N125="","",(IF('Financing inputs'!$B125="USD",'Financing inputs'!N125,0)+IF('Financing inputs'!$B125="Local Currency",'Financing inputs'!N125/Loc_USD,0)+IF('Financing inputs'!$B125="Euro",'Financing inputs'!N125/Euro_USD,0)))</f>
        <v/>
      </c>
      <c r="O125" s="84">
        <f t="shared" si="77"/>
        <v>0</v>
      </c>
      <c r="P125" s="120" t="str">
        <f t="shared" si="76"/>
        <v>Financing</v>
      </c>
      <c r="R125" s="69" t="e">
        <f t="shared" si="78"/>
        <v>#DIV/0!</v>
      </c>
    </row>
    <row r="126" spans="1:19" x14ac:dyDescent="0.25">
      <c r="A126" s="64" t="str">
        <f>'Financing inputs'!A126</f>
        <v>CIDA funding allocated</v>
      </c>
      <c r="B126" s="63"/>
      <c r="C126" s="84" t="str">
        <f>IF('Financing inputs'!C126="","",(IF('Financing inputs'!$B126="USD",'Financing inputs'!C126,0)+IF('Financing inputs'!$B126="Local Currency",'Financing inputs'!C126/Loc_USD,0)+IF('Financing inputs'!$B126="Euro",'Financing inputs'!C126/Euro_USD,0)))</f>
        <v/>
      </c>
      <c r="D126" s="84" t="str">
        <f>IF('Financing inputs'!D126="","",(IF('Financing inputs'!$B126="USD",'Financing inputs'!D126,0)+IF('Financing inputs'!$B126="Local Currency",'Financing inputs'!D126/Loc_USD,0)+IF('Financing inputs'!$B126="Euro",'Financing inputs'!D126/Euro_USD,0)))</f>
        <v/>
      </c>
      <c r="E126" s="84" t="str">
        <f>IF('Financing inputs'!E126="","",(IF('Financing inputs'!$B126="USD",'Financing inputs'!E126,0)+IF('Financing inputs'!$B126="Local Currency",'Financing inputs'!E126/Loc_USD,0)+IF('Financing inputs'!$B126="Euro",'Financing inputs'!E126/Euro_USD,0)))</f>
        <v/>
      </c>
      <c r="F126" s="84" t="str">
        <f>IF('Financing inputs'!F126="","",(IF('Financing inputs'!$B126="USD",'Financing inputs'!F126,0)+IF('Financing inputs'!$B126="Local Currency",'Financing inputs'!F126/Loc_USD,0)+IF('Financing inputs'!$B126="Euro",'Financing inputs'!F126/Euro_USD,0)))</f>
        <v/>
      </c>
      <c r="G126" s="84" t="str">
        <f>IF('Financing inputs'!G126="","",(IF('Financing inputs'!$B126="USD",'Financing inputs'!G126,0)+IF('Financing inputs'!$B126="Local Currency",'Financing inputs'!G126/Loc_USD,0)+IF('Financing inputs'!$B126="Euro",'Financing inputs'!G126/Euro_USD,0)))</f>
        <v/>
      </c>
      <c r="H126" s="84" t="str">
        <f>IF('Financing inputs'!H126="","",(IF('Financing inputs'!$B126="USD",'Financing inputs'!H126,0)+IF('Financing inputs'!$B126="Local Currency",'Financing inputs'!H126/Loc_USD,0)+IF('Financing inputs'!$B126="Euro",'Financing inputs'!H126/Euro_USD,0)))</f>
        <v/>
      </c>
      <c r="I126" s="84" t="str">
        <f>IF('Financing inputs'!I126="","",(IF('Financing inputs'!$B126="USD",'Financing inputs'!I126,0)+IF('Financing inputs'!$B126="Local Currency",'Financing inputs'!I126/Loc_USD,0)+IF('Financing inputs'!$B126="Euro",'Financing inputs'!I126/Euro_USD,0)))</f>
        <v/>
      </c>
      <c r="J126" s="84" t="str">
        <f>IF('Financing inputs'!J126="","",(IF('Financing inputs'!$B126="USD",'Financing inputs'!J126,0)+IF('Financing inputs'!$B126="Local Currency",'Financing inputs'!J126/Loc_USD,0)+IF('Financing inputs'!$B126="Euro",'Financing inputs'!J126/Euro_USD,0)))</f>
        <v/>
      </c>
      <c r="K126" s="84" t="str">
        <f>IF('Financing inputs'!K126="","",(IF('Financing inputs'!$B126="USD",'Financing inputs'!K126,0)+IF('Financing inputs'!$B126="Local Currency",'Financing inputs'!K126/Loc_USD,0)+IF('Financing inputs'!$B126="Euro",'Financing inputs'!K126/Euro_USD,0)))</f>
        <v/>
      </c>
      <c r="L126" s="84" t="str">
        <f>IF('Financing inputs'!L126="","",(IF('Financing inputs'!$B126="USD",'Financing inputs'!L126,0)+IF('Financing inputs'!$B126="Local Currency",'Financing inputs'!L126/Loc_USD,0)+IF('Financing inputs'!$B126="Euro",'Financing inputs'!L126/Euro_USD,0)))</f>
        <v/>
      </c>
      <c r="M126" s="84" t="str">
        <f>IF('Financing inputs'!M126="","",(IF('Financing inputs'!$B126="USD",'Financing inputs'!M126,0)+IF('Financing inputs'!$B126="Local Currency",'Financing inputs'!M126/Loc_USD,0)+IF('Financing inputs'!$B126="Euro",'Financing inputs'!M126/Euro_USD,0)))</f>
        <v/>
      </c>
      <c r="N126" s="84" t="str">
        <f>IF('Financing inputs'!N126="","",(IF('Financing inputs'!$B126="USD",'Financing inputs'!N126,0)+IF('Financing inputs'!$B126="Local Currency",'Financing inputs'!N126/Loc_USD,0)+IF('Financing inputs'!$B126="Euro",'Financing inputs'!N126/Euro_USD,0)))</f>
        <v/>
      </c>
      <c r="O126" s="84">
        <f t="shared" si="77"/>
        <v>0</v>
      </c>
      <c r="P126" s="120" t="str">
        <f t="shared" si="76"/>
        <v>Financing</v>
      </c>
      <c r="R126" s="69" t="e">
        <f t="shared" si="78"/>
        <v>#DIV/0!</v>
      </c>
    </row>
    <row r="127" spans="1:19" x14ac:dyDescent="0.25">
      <c r="A127" s="64" t="str">
        <f>'Financing inputs'!A127</f>
        <v>PSI funding allocated</v>
      </c>
      <c r="B127" s="63"/>
      <c r="C127" s="84" t="str">
        <f>IF('Financing inputs'!C127="","",(IF('Financing inputs'!$B127="USD",'Financing inputs'!C127,0)+IF('Financing inputs'!$B127="Local Currency",'Financing inputs'!C127/Loc_USD,0)+IF('Financing inputs'!$B127="Euro",'Financing inputs'!C127/Euro_USD,0)))</f>
        <v/>
      </c>
      <c r="D127" s="84" t="str">
        <f>IF('Financing inputs'!D127="","",(IF('Financing inputs'!$B127="USD",'Financing inputs'!D127,0)+IF('Financing inputs'!$B127="Local Currency",'Financing inputs'!D127/Loc_USD,0)+IF('Financing inputs'!$B127="Euro",'Financing inputs'!D127/Euro_USD,0)))</f>
        <v/>
      </c>
      <c r="E127" s="84" t="str">
        <f>IF('Financing inputs'!E127="","",(IF('Financing inputs'!$B127="USD",'Financing inputs'!E127,0)+IF('Financing inputs'!$B127="Local Currency",'Financing inputs'!E127/Loc_USD,0)+IF('Financing inputs'!$B127="Euro",'Financing inputs'!E127/Euro_USD,0)))</f>
        <v/>
      </c>
      <c r="F127" s="84" t="str">
        <f>IF('Financing inputs'!F127="","",(IF('Financing inputs'!$B127="USD",'Financing inputs'!F127,0)+IF('Financing inputs'!$B127="Local Currency",'Financing inputs'!F127/Loc_USD,0)+IF('Financing inputs'!$B127="Euro",'Financing inputs'!F127/Euro_USD,0)))</f>
        <v/>
      </c>
      <c r="G127" s="84" t="str">
        <f>IF('Financing inputs'!G127="","",(IF('Financing inputs'!$B127="USD",'Financing inputs'!G127,0)+IF('Financing inputs'!$B127="Local Currency",'Financing inputs'!G127/Loc_USD,0)+IF('Financing inputs'!$B127="Euro",'Financing inputs'!G127/Euro_USD,0)))</f>
        <v/>
      </c>
      <c r="H127" s="84" t="str">
        <f>IF('Financing inputs'!H127="","",(IF('Financing inputs'!$B127="USD",'Financing inputs'!H127,0)+IF('Financing inputs'!$B127="Local Currency",'Financing inputs'!H127/Loc_USD,0)+IF('Financing inputs'!$B127="Euro",'Financing inputs'!H127/Euro_USD,0)))</f>
        <v/>
      </c>
      <c r="I127" s="84" t="str">
        <f>IF('Financing inputs'!I127="","",(IF('Financing inputs'!$B127="USD",'Financing inputs'!I127,0)+IF('Financing inputs'!$B127="Local Currency",'Financing inputs'!I127/Loc_USD,0)+IF('Financing inputs'!$B127="Euro",'Financing inputs'!I127/Euro_USD,0)))</f>
        <v/>
      </c>
      <c r="J127" s="84" t="str">
        <f>IF('Financing inputs'!J127="","",(IF('Financing inputs'!$B127="USD",'Financing inputs'!J127,0)+IF('Financing inputs'!$B127="Local Currency",'Financing inputs'!J127/Loc_USD,0)+IF('Financing inputs'!$B127="Euro",'Financing inputs'!J127/Euro_USD,0)))</f>
        <v/>
      </c>
      <c r="K127" s="84" t="str">
        <f>IF('Financing inputs'!K127="","",(IF('Financing inputs'!$B127="USD",'Financing inputs'!K127,0)+IF('Financing inputs'!$B127="Local Currency",'Financing inputs'!K127/Loc_USD,0)+IF('Financing inputs'!$B127="Euro",'Financing inputs'!K127/Euro_USD,0)))</f>
        <v/>
      </c>
      <c r="L127" s="84" t="str">
        <f>IF('Financing inputs'!L127="","",(IF('Financing inputs'!$B127="USD",'Financing inputs'!L127,0)+IF('Financing inputs'!$B127="Local Currency",'Financing inputs'!L127/Loc_USD,0)+IF('Financing inputs'!$B127="Euro",'Financing inputs'!L127/Euro_USD,0)))</f>
        <v/>
      </c>
      <c r="M127" s="84" t="str">
        <f>IF('Financing inputs'!M127="","",(IF('Financing inputs'!$B127="USD",'Financing inputs'!M127,0)+IF('Financing inputs'!$B127="Local Currency",'Financing inputs'!M127/Loc_USD,0)+IF('Financing inputs'!$B127="Euro",'Financing inputs'!M127/Euro_USD,0)))</f>
        <v/>
      </c>
      <c r="N127" s="84" t="str">
        <f>IF('Financing inputs'!N127="","",(IF('Financing inputs'!$B127="USD",'Financing inputs'!N127,0)+IF('Financing inputs'!$B127="Local Currency",'Financing inputs'!N127/Loc_USD,0)+IF('Financing inputs'!$B127="Euro",'Financing inputs'!N127/Euro_USD,0)))</f>
        <v/>
      </c>
      <c r="O127" s="84">
        <f t="shared" si="77"/>
        <v>0</v>
      </c>
      <c r="P127" s="120" t="str">
        <f t="shared" si="76"/>
        <v>Financing</v>
      </c>
      <c r="R127" s="69" t="e">
        <f t="shared" si="78"/>
        <v>#DIV/0!</v>
      </c>
    </row>
    <row r="128" spans="1:19" x14ac:dyDescent="0.25">
      <c r="A128" s="64" t="str">
        <f>'Financing inputs'!A128</f>
        <v>DKT funding allocated</v>
      </c>
      <c r="B128" s="63"/>
      <c r="C128" s="84" t="str">
        <f>IF('Financing inputs'!C128="","",(IF('Financing inputs'!$B128="USD",'Financing inputs'!C128,0)+IF('Financing inputs'!$B128="Local Currency",'Financing inputs'!C128/Loc_USD,0)+IF('Financing inputs'!$B128="Euro",'Financing inputs'!C128/Euro_USD,0)))</f>
        <v/>
      </c>
      <c r="D128" s="84" t="str">
        <f>IF('Financing inputs'!D128="","",(IF('Financing inputs'!$B128="USD",'Financing inputs'!D128,0)+IF('Financing inputs'!$B128="Local Currency",'Financing inputs'!D128/Loc_USD,0)+IF('Financing inputs'!$B128="Euro",'Financing inputs'!D128/Euro_USD,0)))</f>
        <v/>
      </c>
      <c r="E128" s="84" t="str">
        <f>IF('Financing inputs'!E128="","",(IF('Financing inputs'!$B128="USD",'Financing inputs'!E128,0)+IF('Financing inputs'!$B128="Local Currency",'Financing inputs'!E128/Loc_USD,0)+IF('Financing inputs'!$B128="Euro",'Financing inputs'!E128/Euro_USD,0)))</f>
        <v/>
      </c>
      <c r="F128" s="84" t="str">
        <f>IF('Financing inputs'!F128="","",(IF('Financing inputs'!$B128="USD",'Financing inputs'!F128,0)+IF('Financing inputs'!$B128="Local Currency",'Financing inputs'!F128/Loc_USD,0)+IF('Financing inputs'!$B128="Euro",'Financing inputs'!F128/Euro_USD,0)))</f>
        <v/>
      </c>
      <c r="G128" s="84" t="str">
        <f>IF('Financing inputs'!G128="","",(IF('Financing inputs'!$B128="USD",'Financing inputs'!G128,0)+IF('Financing inputs'!$B128="Local Currency",'Financing inputs'!G128/Loc_USD,0)+IF('Financing inputs'!$B128="Euro",'Financing inputs'!G128/Euro_USD,0)))</f>
        <v/>
      </c>
      <c r="H128" s="84" t="str">
        <f>IF('Financing inputs'!H128="","",(IF('Financing inputs'!$B128="USD",'Financing inputs'!H128,0)+IF('Financing inputs'!$B128="Local Currency",'Financing inputs'!H128/Loc_USD,0)+IF('Financing inputs'!$B128="Euro",'Financing inputs'!H128/Euro_USD,0)))</f>
        <v/>
      </c>
      <c r="I128" s="84" t="str">
        <f>IF('Financing inputs'!I128="","",(IF('Financing inputs'!$B128="USD",'Financing inputs'!I128,0)+IF('Financing inputs'!$B128="Local Currency",'Financing inputs'!I128/Loc_USD,0)+IF('Financing inputs'!$B128="Euro",'Financing inputs'!I128/Euro_USD,0)))</f>
        <v/>
      </c>
      <c r="J128" s="84" t="str">
        <f>IF('Financing inputs'!J128="","",(IF('Financing inputs'!$B128="USD",'Financing inputs'!J128,0)+IF('Financing inputs'!$B128="Local Currency",'Financing inputs'!J128/Loc_USD,0)+IF('Financing inputs'!$B128="Euro",'Financing inputs'!J128/Euro_USD,0)))</f>
        <v/>
      </c>
      <c r="K128" s="84" t="str">
        <f>IF('Financing inputs'!K128="","",(IF('Financing inputs'!$B128="USD",'Financing inputs'!K128,0)+IF('Financing inputs'!$B128="Local Currency",'Financing inputs'!K128/Loc_USD,0)+IF('Financing inputs'!$B128="Euro",'Financing inputs'!K128/Euro_USD,0)))</f>
        <v/>
      </c>
      <c r="L128" s="84" t="str">
        <f>IF('Financing inputs'!L128="","",(IF('Financing inputs'!$B128="USD",'Financing inputs'!L128,0)+IF('Financing inputs'!$B128="Local Currency",'Financing inputs'!L128/Loc_USD,0)+IF('Financing inputs'!$B128="Euro",'Financing inputs'!L128/Euro_USD,0)))</f>
        <v/>
      </c>
      <c r="M128" s="84" t="str">
        <f>IF('Financing inputs'!M128="","",(IF('Financing inputs'!$B128="USD",'Financing inputs'!M128,0)+IF('Financing inputs'!$B128="Local Currency",'Financing inputs'!M128/Loc_USD,0)+IF('Financing inputs'!$B128="Euro",'Financing inputs'!M128/Euro_USD,0)))</f>
        <v/>
      </c>
      <c r="N128" s="84" t="str">
        <f>IF('Financing inputs'!N128="","",(IF('Financing inputs'!$B128="USD",'Financing inputs'!N128,0)+IF('Financing inputs'!$B128="Local Currency",'Financing inputs'!N128/Loc_USD,0)+IF('Financing inputs'!$B128="Euro",'Financing inputs'!N128/Euro_USD,0)))</f>
        <v/>
      </c>
      <c r="O128" s="84">
        <f t="shared" si="77"/>
        <v>0</v>
      </c>
      <c r="P128" s="120" t="str">
        <f t="shared" si="76"/>
        <v>Financing</v>
      </c>
      <c r="R128" s="69" t="e">
        <f t="shared" si="78"/>
        <v>#DIV/0!</v>
      </c>
    </row>
    <row r="129" spans="1:19" x14ac:dyDescent="0.25">
      <c r="A129" s="64" t="str">
        <f>'Financing inputs'!A129</f>
        <v>MSI funding allocated</v>
      </c>
      <c r="B129" s="63"/>
      <c r="C129" s="84" t="str">
        <f>IF('Financing inputs'!C129="","",(IF('Financing inputs'!$B129="USD",'Financing inputs'!C129,0)+IF('Financing inputs'!$B129="Local Currency",'Financing inputs'!C129/Loc_USD,0)+IF('Financing inputs'!$B129="Euro",'Financing inputs'!C129/Euro_USD,0)))</f>
        <v/>
      </c>
      <c r="D129" s="84" t="str">
        <f>IF('Financing inputs'!D129="","",(IF('Financing inputs'!$B129="USD",'Financing inputs'!D129,0)+IF('Financing inputs'!$B129="Local Currency",'Financing inputs'!D129/Loc_USD,0)+IF('Financing inputs'!$B129="Euro",'Financing inputs'!D129/Euro_USD,0)))</f>
        <v/>
      </c>
      <c r="E129" s="84" t="str">
        <f>IF('Financing inputs'!E129="","",(IF('Financing inputs'!$B129="USD",'Financing inputs'!E129,0)+IF('Financing inputs'!$B129="Local Currency",'Financing inputs'!E129/Loc_USD,0)+IF('Financing inputs'!$B129="Euro",'Financing inputs'!E129/Euro_USD,0)))</f>
        <v/>
      </c>
      <c r="F129" s="84" t="str">
        <f>IF('Financing inputs'!F129="","",(IF('Financing inputs'!$B129="USD",'Financing inputs'!F129,0)+IF('Financing inputs'!$B129="Local Currency",'Financing inputs'!F129/Loc_USD,0)+IF('Financing inputs'!$B129="Euro",'Financing inputs'!F129/Euro_USD,0)))</f>
        <v/>
      </c>
      <c r="G129" s="84" t="str">
        <f>IF('Financing inputs'!G129="","",(IF('Financing inputs'!$B129="USD",'Financing inputs'!G129,0)+IF('Financing inputs'!$B129="Local Currency",'Financing inputs'!G129/Loc_USD,0)+IF('Financing inputs'!$B129="Euro",'Financing inputs'!G129/Euro_USD,0)))</f>
        <v/>
      </c>
      <c r="H129" s="84" t="str">
        <f>IF('Financing inputs'!H129="","",(IF('Financing inputs'!$B129="USD",'Financing inputs'!H129,0)+IF('Financing inputs'!$B129="Local Currency",'Financing inputs'!H129/Loc_USD,0)+IF('Financing inputs'!$B129="Euro",'Financing inputs'!H129/Euro_USD,0)))</f>
        <v/>
      </c>
      <c r="I129" s="84" t="str">
        <f>IF('Financing inputs'!I129="","",(IF('Financing inputs'!$B129="USD",'Financing inputs'!I129,0)+IF('Financing inputs'!$B129="Local Currency",'Financing inputs'!I129/Loc_USD,0)+IF('Financing inputs'!$B129="Euro",'Financing inputs'!I129/Euro_USD,0)))</f>
        <v/>
      </c>
      <c r="J129" s="84" t="str">
        <f>IF('Financing inputs'!J129="","",(IF('Financing inputs'!$B129="USD",'Financing inputs'!J129,0)+IF('Financing inputs'!$B129="Local Currency",'Financing inputs'!J129/Loc_USD,0)+IF('Financing inputs'!$B129="Euro",'Financing inputs'!J129/Euro_USD,0)))</f>
        <v/>
      </c>
      <c r="K129" s="84" t="str">
        <f>IF('Financing inputs'!K129="","",(IF('Financing inputs'!$B129="USD",'Financing inputs'!K129,0)+IF('Financing inputs'!$B129="Local Currency",'Financing inputs'!K129/Loc_USD,0)+IF('Financing inputs'!$B129="Euro",'Financing inputs'!K129/Euro_USD,0)))</f>
        <v/>
      </c>
      <c r="L129" s="84" t="str">
        <f>IF('Financing inputs'!L129="","",(IF('Financing inputs'!$B129="USD",'Financing inputs'!L129,0)+IF('Financing inputs'!$B129="Local Currency",'Financing inputs'!L129/Loc_USD,0)+IF('Financing inputs'!$B129="Euro",'Financing inputs'!L129/Euro_USD,0)))</f>
        <v/>
      </c>
      <c r="M129" s="84" t="str">
        <f>IF('Financing inputs'!M129="","",(IF('Financing inputs'!$B129="USD",'Financing inputs'!M129,0)+IF('Financing inputs'!$B129="Local Currency",'Financing inputs'!M129/Loc_USD,0)+IF('Financing inputs'!$B129="Euro",'Financing inputs'!M129/Euro_USD,0)))</f>
        <v/>
      </c>
      <c r="N129" s="84" t="str">
        <f>IF('Financing inputs'!N129="","",(IF('Financing inputs'!$B129="USD",'Financing inputs'!N129,0)+IF('Financing inputs'!$B129="Local Currency",'Financing inputs'!N129/Loc_USD,0)+IF('Financing inputs'!$B129="Euro",'Financing inputs'!N129/Euro_USD,0)))</f>
        <v/>
      </c>
      <c r="O129" s="84">
        <f t="shared" si="77"/>
        <v>0</v>
      </c>
      <c r="P129" s="120" t="str">
        <f t="shared" si="76"/>
        <v>Financing</v>
      </c>
      <c r="R129" s="69" t="e">
        <f t="shared" si="78"/>
        <v>#DIV/0!</v>
      </c>
    </row>
    <row r="130" spans="1:19" x14ac:dyDescent="0.25">
      <c r="A130" s="64" t="str">
        <f>'Financing inputs'!A130</f>
        <v>Gates funding allocated</v>
      </c>
      <c r="B130" s="63"/>
      <c r="C130" s="84" t="str">
        <f>IF('Financing inputs'!C130="","",(IF('Financing inputs'!$B130="USD",'Financing inputs'!C130,0)+IF('Financing inputs'!$B130="Local Currency",'Financing inputs'!C130/Loc_USD,0)+IF('Financing inputs'!$B130="Euro",'Financing inputs'!C130/Euro_USD,0)))</f>
        <v/>
      </c>
      <c r="D130" s="84" t="str">
        <f>IF('Financing inputs'!D130="","",(IF('Financing inputs'!$B130="USD",'Financing inputs'!D130,0)+IF('Financing inputs'!$B130="Local Currency",'Financing inputs'!D130/Loc_USD,0)+IF('Financing inputs'!$B130="Euro",'Financing inputs'!D130/Euro_USD,0)))</f>
        <v/>
      </c>
      <c r="E130" s="84" t="str">
        <f>IF('Financing inputs'!E130="","",(IF('Financing inputs'!$B130="USD",'Financing inputs'!E130,0)+IF('Financing inputs'!$B130="Local Currency",'Financing inputs'!E130/Loc_USD,0)+IF('Financing inputs'!$B130="Euro",'Financing inputs'!E130/Euro_USD,0)))</f>
        <v/>
      </c>
      <c r="F130" s="84" t="str">
        <f>IF('Financing inputs'!F130="","",(IF('Financing inputs'!$B130="USD",'Financing inputs'!F130,0)+IF('Financing inputs'!$B130="Local Currency",'Financing inputs'!F130/Loc_USD,0)+IF('Financing inputs'!$B130="Euro",'Financing inputs'!F130/Euro_USD,0)))</f>
        <v/>
      </c>
      <c r="G130" s="84" t="str">
        <f>IF('Financing inputs'!G130="","",(IF('Financing inputs'!$B130="USD",'Financing inputs'!G130,0)+IF('Financing inputs'!$B130="Local Currency",'Financing inputs'!G130/Loc_USD,0)+IF('Financing inputs'!$B130="Euro",'Financing inputs'!G130/Euro_USD,0)))</f>
        <v/>
      </c>
      <c r="H130" s="84" t="str">
        <f>IF('Financing inputs'!H130="","",(IF('Financing inputs'!$B130="USD",'Financing inputs'!H130,0)+IF('Financing inputs'!$B130="Local Currency",'Financing inputs'!H130/Loc_USD,0)+IF('Financing inputs'!$B130="Euro",'Financing inputs'!H130/Euro_USD,0)))</f>
        <v/>
      </c>
      <c r="I130" s="84" t="str">
        <f>IF('Financing inputs'!I130="","",(IF('Financing inputs'!$B130="USD",'Financing inputs'!I130,0)+IF('Financing inputs'!$B130="Local Currency",'Financing inputs'!I130/Loc_USD,0)+IF('Financing inputs'!$B130="Euro",'Financing inputs'!I130/Euro_USD,0)))</f>
        <v/>
      </c>
      <c r="J130" s="84" t="str">
        <f>IF('Financing inputs'!J130="","",(IF('Financing inputs'!$B130="USD",'Financing inputs'!J130,0)+IF('Financing inputs'!$B130="Local Currency",'Financing inputs'!J130/Loc_USD,0)+IF('Financing inputs'!$B130="Euro",'Financing inputs'!J130/Euro_USD,0)))</f>
        <v/>
      </c>
      <c r="K130" s="84" t="str">
        <f>IF('Financing inputs'!K130="","",(IF('Financing inputs'!$B130="USD",'Financing inputs'!K130,0)+IF('Financing inputs'!$B130="Local Currency",'Financing inputs'!K130/Loc_USD,0)+IF('Financing inputs'!$B130="Euro",'Financing inputs'!K130/Euro_USD,0)))</f>
        <v/>
      </c>
      <c r="L130" s="84" t="str">
        <f>IF('Financing inputs'!L130="","",(IF('Financing inputs'!$B130="USD",'Financing inputs'!L130,0)+IF('Financing inputs'!$B130="Local Currency",'Financing inputs'!L130/Loc_USD,0)+IF('Financing inputs'!$B130="Euro",'Financing inputs'!L130/Euro_USD,0)))</f>
        <v/>
      </c>
      <c r="M130" s="84" t="str">
        <f>IF('Financing inputs'!M130="","",(IF('Financing inputs'!$B130="USD",'Financing inputs'!M130,0)+IF('Financing inputs'!$B130="Local Currency",'Financing inputs'!M130/Loc_USD,0)+IF('Financing inputs'!$B130="Euro",'Financing inputs'!M130/Euro_USD,0)))</f>
        <v/>
      </c>
      <c r="N130" s="84" t="str">
        <f>IF('Financing inputs'!N130="","",(IF('Financing inputs'!$B130="USD",'Financing inputs'!N130,0)+IF('Financing inputs'!$B130="Local Currency",'Financing inputs'!N130/Loc_USD,0)+IF('Financing inputs'!$B130="Euro",'Financing inputs'!N130/Euro_USD,0)))</f>
        <v/>
      </c>
      <c r="O130" s="84">
        <f t="shared" si="77"/>
        <v>0</v>
      </c>
      <c r="P130" s="120" t="str">
        <f t="shared" si="76"/>
        <v>Financing</v>
      </c>
      <c r="R130" s="69" t="e">
        <f t="shared" si="78"/>
        <v>#DIV/0!</v>
      </c>
    </row>
    <row r="131" spans="1:19" x14ac:dyDescent="0.25">
      <c r="A131" s="64" t="str">
        <f>'Financing inputs'!A131</f>
        <v>Packard funding allocated</v>
      </c>
      <c r="B131" s="63"/>
      <c r="C131" s="84" t="str">
        <f>IF('Financing inputs'!C131="","",(IF('Financing inputs'!$B131="USD",'Financing inputs'!C131,0)+IF('Financing inputs'!$B131="Local Currency",'Financing inputs'!C131/Loc_USD,0)+IF('Financing inputs'!$B131="Euro",'Financing inputs'!C131/Euro_USD,0)))</f>
        <v/>
      </c>
      <c r="D131" s="84" t="str">
        <f>IF('Financing inputs'!D131="","",(IF('Financing inputs'!$B131="USD",'Financing inputs'!D131,0)+IF('Financing inputs'!$B131="Local Currency",'Financing inputs'!D131/Loc_USD,0)+IF('Financing inputs'!$B131="Euro",'Financing inputs'!D131/Euro_USD,0)))</f>
        <v/>
      </c>
      <c r="E131" s="84" t="str">
        <f>IF('Financing inputs'!E131="","",(IF('Financing inputs'!$B131="USD",'Financing inputs'!E131,0)+IF('Financing inputs'!$B131="Local Currency",'Financing inputs'!E131/Loc_USD,0)+IF('Financing inputs'!$B131="Euro",'Financing inputs'!E131/Euro_USD,0)))</f>
        <v/>
      </c>
      <c r="F131" s="84" t="str">
        <f>IF('Financing inputs'!F131="","",(IF('Financing inputs'!$B131="USD",'Financing inputs'!F131,0)+IF('Financing inputs'!$B131="Local Currency",'Financing inputs'!F131/Loc_USD,0)+IF('Financing inputs'!$B131="Euro",'Financing inputs'!F131/Euro_USD,0)))</f>
        <v/>
      </c>
      <c r="G131" s="84" t="str">
        <f>IF('Financing inputs'!G131="","",(IF('Financing inputs'!$B131="USD",'Financing inputs'!G131,0)+IF('Financing inputs'!$B131="Local Currency",'Financing inputs'!G131/Loc_USD,0)+IF('Financing inputs'!$B131="Euro",'Financing inputs'!G131/Euro_USD,0)))</f>
        <v/>
      </c>
      <c r="H131" s="84" t="str">
        <f>IF('Financing inputs'!H131="","",(IF('Financing inputs'!$B131="USD",'Financing inputs'!H131,0)+IF('Financing inputs'!$B131="Local Currency",'Financing inputs'!H131/Loc_USD,0)+IF('Financing inputs'!$B131="Euro",'Financing inputs'!H131/Euro_USD,0)))</f>
        <v/>
      </c>
      <c r="I131" s="84" t="str">
        <f>IF('Financing inputs'!I131="","",(IF('Financing inputs'!$B131="USD",'Financing inputs'!I131,0)+IF('Financing inputs'!$B131="Local Currency",'Financing inputs'!I131/Loc_USD,0)+IF('Financing inputs'!$B131="Euro",'Financing inputs'!I131/Euro_USD,0)))</f>
        <v/>
      </c>
      <c r="J131" s="84" t="str">
        <f>IF('Financing inputs'!J131="","",(IF('Financing inputs'!$B131="USD",'Financing inputs'!J131,0)+IF('Financing inputs'!$B131="Local Currency",'Financing inputs'!J131/Loc_USD,0)+IF('Financing inputs'!$B131="Euro",'Financing inputs'!J131/Euro_USD,0)))</f>
        <v/>
      </c>
      <c r="K131" s="84" t="str">
        <f>IF('Financing inputs'!K131="","",(IF('Financing inputs'!$B131="USD",'Financing inputs'!K131,0)+IF('Financing inputs'!$B131="Local Currency",'Financing inputs'!K131/Loc_USD,0)+IF('Financing inputs'!$B131="Euro",'Financing inputs'!K131/Euro_USD,0)))</f>
        <v/>
      </c>
      <c r="L131" s="84" t="str">
        <f>IF('Financing inputs'!L131="","",(IF('Financing inputs'!$B131="USD",'Financing inputs'!L131,0)+IF('Financing inputs'!$B131="Local Currency",'Financing inputs'!L131/Loc_USD,0)+IF('Financing inputs'!$B131="Euro",'Financing inputs'!L131/Euro_USD,0)))</f>
        <v/>
      </c>
      <c r="M131" s="84" t="str">
        <f>IF('Financing inputs'!M131="","",(IF('Financing inputs'!$B131="USD",'Financing inputs'!M131,0)+IF('Financing inputs'!$B131="Local Currency",'Financing inputs'!M131/Loc_USD,0)+IF('Financing inputs'!$B131="Euro",'Financing inputs'!M131/Euro_USD,0)))</f>
        <v/>
      </c>
      <c r="N131" s="84" t="str">
        <f>IF('Financing inputs'!N131="","",(IF('Financing inputs'!$B131="USD",'Financing inputs'!N131,0)+IF('Financing inputs'!$B131="Local Currency",'Financing inputs'!N131/Loc_USD,0)+IF('Financing inputs'!$B131="Euro",'Financing inputs'!N131/Euro_USD,0)))</f>
        <v/>
      </c>
      <c r="O131" s="84">
        <f t="shared" si="77"/>
        <v>0</v>
      </c>
      <c r="P131" s="120" t="str">
        <f t="shared" si="76"/>
        <v>Financing</v>
      </c>
      <c r="R131" s="69" t="e">
        <f t="shared" si="78"/>
        <v>#DIV/0!</v>
      </c>
    </row>
    <row r="132" spans="1:19" x14ac:dyDescent="0.25">
      <c r="A132" s="64" t="str">
        <f>'Financing inputs'!A132</f>
        <v>PAA</v>
      </c>
      <c r="B132" s="63"/>
      <c r="C132" s="84" t="str">
        <f>IF('Financing inputs'!C132="","",(IF('Financing inputs'!$B132="USD",'Financing inputs'!C132,0)+IF('Financing inputs'!$B132="Local Currency",'Financing inputs'!C132/Loc_USD,0)+IF('Financing inputs'!$B132="Euro",'Financing inputs'!C132/Euro_USD,0)))</f>
        <v/>
      </c>
      <c r="D132" s="84" t="str">
        <f>IF('Financing inputs'!D132="","",(IF('Financing inputs'!$B132="USD",'Financing inputs'!D132,0)+IF('Financing inputs'!$B132="Local Currency",'Financing inputs'!D132/Loc_USD,0)+IF('Financing inputs'!$B132="Euro",'Financing inputs'!D132/Euro_USD,0)))</f>
        <v/>
      </c>
      <c r="E132" s="84" t="str">
        <f>IF('Financing inputs'!E132="","",(IF('Financing inputs'!$B132="USD",'Financing inputs'!E132,0)+IF('Financing inputs'!$B132="Local Currency",'Financing inputs'!E132/Loc_USD,0)+IF('Financing inputs'!$B132="Euro",'Financing inputs'!E132/Euro_USD,0)))</f>
        <v/>
      </c>
      <c r="F132" s="84" t="str">
        <f>IF('Financing inputs'!F132="","",(IF('Financing inputs'!$B132="USD",'Financing inputs'!F132,0)+IF('Financing inputs'!$B132="Local Currency",'Financing inputs'!F132/Loc_USD,0)+IF('Financing inputs'!$B132="Euro",'Financing inputs'!F132/Euro_USD,0)))</f>
        <v/>
      </c>
      <c r="G132" s="84" t="str">
        <f>IF('Financing inputs'!G132="","",(IF('Financing inputs'!$B132="USD",'Financing inputs'!G132,0)+IF('Financing inputs'!$B132="Local Currency",'Financing inputs'!G132/Loc_USD,0)+IF('Financing inputs'!$B132="Euro",'Financing inputs'!G132/Euro_USD,0)))</f>
        <v/>
      </c>
      <c r="H132" s="84" t="str">
        <f>IF('Financing inputs'!H132="","",(IF('Financing inputs'!$B132="USD",'Financing inputs'!H132,0)+IF('Financing inputs'!$B132="Local Currency",'Financing inputs'!H132/Loc_USD,0)+IF('Financing inputs'!$B132="Euro",'Financing inputs'!H132/Euro_USD,0)))</f>
        <v/>
      </c>
      <c r="I132" s="84" t="str">
        <f>IF('Financing inputs'!I132="","",(IF('Financing inputs'!$B132="USD",'Financing inputs'!I132,0)+IF('Financing inputs'!$B132="Local Currency",'Financing inputs'!I132/Loc_USD,0)+IF('Financing inputs'!$B132="Euro",'Financing inputs'!I132/Euro_USD,0)))</f>
        <v/>
      </c>
      <c r="J132" s="84" t="str">
        <f>IF('Financing inputs'!J132="","",(IF('Financing inputs'!$B132="USD",'Financing inputs'!J132,0)+IF('Financing inputs'!$B132="Local Currency",'Financing inputs'!J132/Loc_USD,0)+IF('Financing inputs'!$B132="Euro",'Financing inputs'!J132/Euro_USD,0)))</f>
        <v/>
      </c>
      <c r="K132" s="84" t="str">
        <f>IF('Financing inputs'!K132="","",(IF('Financing inputs'!$B132="USD",'Financing inputs'!K132,0)+IF('Financing inputs'!$B132="Local Currency",'Financing inputs'!K132/Loc_USD,0)+IF('Financing inputs'!$B132="Euro",'Financing inputs'!K132/Euro_USD,0)))</f>
        <v/>
      </c>
      <c r="L132" s="84" t="str">
        <f>IF('Financing inputs'!L132="","",(IF('Financing inputs'!$B132="USD",'Financing inputs'!L132,0)+IF('Financing inputs'!$B132="Local Currency",'Financing inputs'!L132/Loc_USD,0)+IF('Financing inputs'!$B132="Euro",'Financing inputs'!L132/Euro_USD,0)))</f>
        <v/>
      </c>
      <c r="M132" s="84" t="str">
        <f>IF('Financing inputs'!M132="","",(IF('Financing inputs'!$B132="USD",'Financing inputs'!M132,0)+IF('Financing inputs'!$B132="Local Currency",'Financing inputs'!M132/Loc_USD,0)+IF('Financing inputs'!$B132="Euro",'Financing inputs'!M132/Euro_USD,0)))</f>
        <v/>
      </c>
      <c r="N132" s="84" t="str">
        <f>IF('Financing inputs'!N132="","",(IF('Financing inputs'!$B132="USD",'Financing inputs'!N132,0)+IF('Financing inputs'!$B132="Local Currency",'Financing inputs'!N132/Loc_USD,0)+IF('Financing inputs'!$B132="Euro",'Financing inputs'!N132/Euro_USD,0)))</f>
        <v/>
      </c>
      <c r="O132" s="84">
        <f t="shared" si="77"/>
        <v>0</v>
      </c>
      <c r="P132" s="120" t="str">
        <f t="shared" si="76"/>
        <v>Financing</v>
      </c>
      <c r="R132" s="69" t="e">
        <f t="shared" si="78"/>
        <v>#DIV/0!</v>
      </c>
    </row>
    <row r="133" spans="1:19" x14ac:dyDescent="0.25">
      <c r="A133" s="64" t="str">
        <f>'Financing inputs'!A133</f>
        <v>Other</v>
      </c>
      <c r="B133" s="63"/>
      <c r="C133" s="84" t="str">
        <f>IF('Financing inputs'!C133="","",(IF('Financing inputs'!$B133="USD",'Financing inputs'!C133,0)+IF('Financing inputs'!$B133="Local Currency",'Financing inputs'!C133/Loc_USD,0)+IF('Financing inputs'!$B133="Euro",'Financing inputs'!C133/Euro_USD,0)))</f>
        <v/>
      </c>
      <c r="D133" s="84" t="str">
        <f>IF('Financing inputs'!D133="","",(IF('Financing inputs'!$B133="USD",'Financing inputs'!D133,0)+IF('Financing inputs'!$B133="Local Currency",'Financing inputs'!D133/Loc_USD,0)+IF('Financing inputs'!$B133="Euro",'Financing inputs'!D133/Euro_USD,0)))</f>
        <v/>
      </c>
      <c r="E133" s="84" t="str">
        <f>IF('Financing inputs'!E133="","",(IF('Financing inputs'!$B133="USD",'Financing inputs'!E133,0)+IF('Financing inputs'!$B133="Local Currency",'Financing inputs'!E133/Loc_USD,0)+IF('Financing inputs'!$B133="Euro",'Financing inputs'!E133/Euro_USD,0)))</f>
        <v/>
      </c>
      <c r="F133" s="84" t="str">
        <f>IF('Financing inputs'!F133="","",(IF('Financing inputs'!$B133="USD",'Financing inputs'!F133,0)+IF('Financing inputs'!$B133="Local Currency",'Financing inputs'!F133/Loc_USD,0)+IF('Financing inputs'!$B133="Euro",'Financing inputs'!F133/Euro_USD,0)))</f>
        <v/>
      </c>
      <c r="G133" s="84" t="str">
        <f>IF('Financing inputs'!G133="","",(IF('Financing inputs'!$B133="USD",'Financing inputs'!G133,0)+IF('Financing inputs'!$B133="Local Currency",'Financing inputs'!G133/Loc_USD,0)+IF('Financing inputs'!$B133="Euro",'Financing inputs'!G133/Euro_USD,0)))</f>
        <v/>
      </c>
      <c r="H133" s="84" t="str">
        <f>IF('Financing inputs'!H133="","",(IF('Financing inputs'!$B133="USD",'Financing inputs'!H133,0)+IF('Financing inputs'!$B133="Local Currency",'Financing inputs'!H133/Loc_USD,0)+IF('Financing inputs'!$B133="Euro",'Financing inputs'!H133/Euro_USD,0)))</f>
        <v/>
      </c>
      <c r="I133" s="84" t="str">
        <f>IF('Financing inputs'!I133="","",(IF('Financing inputs'!$B133="USD",'Financing inputs'!I133,0)+IF('Financing inputs'!$B133="Local Currency",'Financing inputs'!I133/Loc_USD,0)+IF('Financing inputs'!$B133="Euro",'Financing inputs'!I133/Euro_USD,0)))</f>
        <v/>
      </c>
      <c r="J133" s="84" t="str">
        <f>IF('Financing inputs'!J133="","",(IF('Financing inputs'!$B133="USD",'Financing inputs'!J133,0)+IF('Financing inputs'!$B133="Local Currency",'Financing inputs'!J133/Loc_USD,0)+IF('Financing inputs'!$B133="Euro",'Financing inputs'!J133/Euro_USD,0)))</f>
        <v/>
      </c>
      <c r="K133" s="84" t="str">
        <f>IF('Financing inputs'!K133="","",(IF('Financing inputs'!$B133="USD",'Financing inputs'!K133,0)+IF('Financing inputs'!$B133="Local Currency",'Financing inputs'!K133/Loc_USD,0)+IF('Financing inputs'!$B133="Euro",'Financing inputs'!K133/Euro_USD,0)))</f>
        <v/>
      </c>
      <c r="L133" s="84" t="str">
        <f>IF('Financing inputs'!L133="","",(IF('Financing inputs'!$B133="USD",'Financing inputs'!L133,0)+IF('Financing inputs'!$B133="Local Currency",'Financing inputs'!L133/Loc_USD,0)+IF('Financing inputs'!$B133="Euro",'Financing inputs'!L133/Euro_USD,0)))</f>
        <v/>
      </c>
      <c r="M133" s="84" t="str">
        <f>IF('Financing inputs'!M133="","",(IF('Financing inputs'!$B133="USD",'Financing inputs'!M133,0)+IF('Financing inputs'!$B133="Local Currency",'Financing inputs'!M133/Loc_USD,0)+IF('Financing inputs'!$B133="Euro",'Financing inputs'!M133/Euro_USD,0)))</f>
        <v/>
      </c>
      <c r="N133" s="84" t="str">
        <f>IF('Financing inputs'!N133="","",(IF('Financing inputs'!$B133="USD",'Financing inputs'!N133,0)+IF('Financing inputs'!$B133="Local Currency",'Financing inputs'!N133/Loc_USD,0)+IF('Financing inputs'!$B133="Euro",'Financing inputs'!N133/Euro_USD,0)))</f>
        <v/>
      </c>
      <c r="O133" s="84">
        <f t="shared" si="77"/>
        <v>0</v>
      </c>
      <c r="P133" s="120" t="str">
        <f t="shared" si="76"/>
        <v>Financing</v>
      </c>
      <c r="R133" s="69" t="e">
        <f t="shared" si="78"/>
        <v>#DIV/0!</v>
      </c>
    </row>
    <row r="134" spans="1:19" x14ac:dyDescent="0.25">
      <c r="A134" s="64" t="str">
        <f>'Financing inputs'!A134</f>
        <v>Other</v>
      </c>
      <c r="B134" s="63"/>
      <c r="C134" s="84" t="str">
        <f>IF('Financing inputs'!C134="","",(IF('Financing inputs'!$B134="USD",'Financing inputs'!C134,0)+IF('Financing inputs'!$B134="Local Currency",'Financing inputs'!C134/Loc_USD,0)+IF('Financing inputs'!$B134="Euro",'Financing inputs'!C134/Euro_USD,0)))</f>
        <v/>
      </c>
      <c r="D134" s="84" t="str">
        <f>IF('Financing inputs'!D134="","",(IF('Financing inputs'!$B134="USD",'Financing inputs'!D134,0)+IF('Financing inputs'!$B134="Local Currency",'Financing inputs'!D134/Loc_USD,0)+IF('Financing inputs'!$B134="Euro",'Financing inputs'!D134/Euro_USD,0)))</f>
        <v/>
      </c>
      <c r="E134" s="84" t="str">
        <f>IF('Financing inputs'!E134="","",(IF('Financing inputs'!$B134="USD",'Financing inputs'!E134,0)+IF('Financing inputs'!$B134="Local Currency",'Financing inputs'!E134/Loc_USD,0)+IF('Financing inputs'!$B134="Euro",'Financing inputs'!E134/Euro_USD,0)))</f>
        <v/>
      </c>
      <c r="F134" s="84" t="str">
        <f>IF('Financing inputs'!F134="","",(IF('Financing inputs'!$B134="USD",'Financing inputs'!F134,0)+IF('Financing inputs'!$B134="Local Currency",'Financing inputs'!F134/Loc_USD,0)+IF('Financing inputs'!$B134="Euro",'Financing inputs'!F134/Euro_USD,0)))</f>
        <v/>
      </c>
      <c r="G134" s="84" t="str">
        <f>IF('Financing inputs'!G134="","",(IF('Financing inputs'!$B134="USD",'Financing inputs'!G134,0)+IF('Financing inputs'!$B134="Local Currency",'Financing inputs'!G134/Loc_USD,0)+IF('Financing inputs'!$B134="Euro",'Financing inputs'!G134/Euro_USD,0)))</f>
        <v/>
      </c>
      <c r="H134" s="84" t="str">
        <f>IF('Financing inputs'!H134="","",(IF('Financing inputs'!$B134="USD",'Financing inputs'!H134,0)+IF('Financing inputs'!$B134="Local Currency",'Financing inputs'!H134/Loc_USD,0)+IF('Financing inputs'!$B134="Euro",'Financing inputs'!H134/Euro_USD,0)))</f>
        <v/>
      </c>
      <c r="I134" s="84" t="str">
        <f>IF('Financing inputs'!I134="","",(IF('Financing inputs'!$B134="USD",'Financing inputs'!I134,0)+IF('Financing inputs'!$B134="Local Currency",'Financing inputs'!I134/Loc_USD,0)+IF('Financing inputs'!$B134="Euro",'Financing inputs'!I134/Euro_USD,0)))</f>
        <v/>
      </c>
      <c r="J134" s="84" t="str">
        <f>IF('Financing inputs'!J134="","",(IF('Financing inputs'!$B134="USD",'Financing inputs'!J134,0)+IF('Financing inputs'!$B134="Local Currency",'Financing inputs'!J134/Loc_USD,0)+IF('Financing inputs'!$B134="Euro",'Financing inputs'!J134/Euro_USD,0)))</f>
        <v/>
      </c>
      <c r="K134" s="84" t="str">
        <f>IF('Financing inputs'!K134="","",(IF('Financing inputs'!$B134="USD",'Financing inputs'!K134,0)+IF('Financing inputs'!$B134="Local Currency",'Financing inputs'!K134/Loc_USD,0)+IF('Financing inputs'!$B134="Euro",'Financing inputs'!K134/Euro_USD,0)))</f>
        <v/>
      </c>
      <c r="L134" s="84" t="str">
        <f>IF('Financing inputs'!L134="","",(IF('Financing inputs'!$B134="USD",'Financing inputs'!L134,0)+IF('Financing inputs'!$B134="Local Currency",'Financing inputs'!L134/Loc_USD,0)+IF('Financing inputs'!$B134="Euro",'Financing inputs'!L134/Euro_USD,0)))</f>
        <v/>
      </c>
      <c r="M134" s="84" t="str">
        <f>IF('Financing inputs'!M134="","",(IF('Financing inputs'!$B134="USD",'Financing inputs'!M134,0)+IF('Financing inputs'!$B134="Local Currency",'Financing inputs'!M134/Loc_USD,0)+IF('Financing inputs'!$B134="Euro",'Financing inputs'!M134/Euro_USD,0)))</f>
        <v/>
      </c>
      <c r="N134" s="84" t="str">
        <f>IF('Financing inputs'!N134="","",(IF('Financing inputs'!$B134="USD",'Financing inputs'!N134,0)+IF('Financing inputs'!$B134="Local Currency",'Financing inputs'!N134/Loc_USD,0)+IF('Financing inputs'!$B134="Euro",'Financing inputs'!N134/Euro_USD,0)))</f>
        <v/>
      </c>
      <c r="O134" s="84">
        <f t="shared" si="77"/>
        <v>0</v>
      </c>
      <c r="P134" s="120" t="str">
        <f t="shared" si="76"/>
        <v>Financing</v>
      </c>
      <c r="R134" s="69" t="e">
        <f t="shared" si="78"/>
        <v>#DIV/0!</v>
      </c>
    </row>
    <row r="135" spans="1:19" x14ac:dyDescent="0.25">
      <c r="A135" s="64" t="str">
        <f>'Financing inputs'!A135</f>
        <v>Other</v>
      </c>
      <c r="B135" s="63"/>
      <c r="C135" s="84" t="str">
        <f>IF('Financing inputs'!C135="","",(IF('Financing inputs'!$B135="USD",'Financing inputs'!C135,0)+IF('Financing inputs'!$B135="Local Currency",'Financing inputs'!C135/Loc_USD,0)+IF('Financing inputs'!$B135="Euro",'Financing inputs'!C135/Euro_USD,0)))</f>
        <v/>
      </c>
      <c r="D135" s="84" t="str">
        <f>IF('Financing inputs'!D135="","",(IF('Financing inputs'!$B135="USD",'Financing inputs'!D135,0)+IF('Financing inputs'!$B135="Local Currency",'Financing inputs'!D135/Loc_USD,0)+IF('Financing inputs'!$B135="Euro",'Financing inputs'!D135/Euro_USD,0)))</f>
        <v/>
      </c>
      <c r="E135" s="84" t="str">
        <f>IF('Financing inputs'!E135="","",(IF('Financing inputs'!$B135="USD",'Financing inputs'!E135,0)+IF('Financing inputs'!$B135="Local Currency",'Financing inputs'!E135/Loc_USD,0)+IF('Financing inputs'!$B135="Euro",'Financing inputs'!E135/Euro_USD,0)))</f>
        <v/>
      </c>
      <c r="F135" s="84" t="str">
        <f>IF('Financing inputs'!F135="","",(IF('Financing inputs'!$B135="USD",'Financing inputs'!F135,0)+IF('Financing inputs'!$B135="Local Currency",'Financing inputs'!F135/Loc_USD,0)+IF('Financing inputs'!$B135="Euro",'Financing inputs'!F135/Euro_USD,0)))</f>
        <v/>
      </c>
      <c r="G135" s="84" t="str">
        <f>IF('Financing inputs'!G135="","",(IF('Financing inputs'!$B135="USD",'Financing inputs'!G135,0)+IF('Financing inputs'!$B135="Local Currency",'Financing inputs'!G135/Loc_USD,0)+IF('Financing inputs'!$B135="Euro",'Financing inputs'!G135/Euro_USD,0)))</f>
        <v/>
      </c>
      <c r="H135" s="84" t="str">
        <f>IF('Financing inputs'!H135="","",(IF('Financing inputs'!$B135="USD",'Financing inputs'!H135,0)+IF('Financing inputs'!$B135="Local Currency",'Financing inputs'!H135/Loc_USD,0)+IF('Financing inputs'!$B135="Euro",'Financing inputs'!H135/Euro_USD,0)))</f>
        <v/>
      </c>
      <c r="I135" s="84" t="str">
        <f>IF('Financing inputs'!I135="","",(IF('Financing inputs'!$B135="USD",'Financing inputs'!I135,0)+IF('Financing inputs'!$B135="Local Currency",'Financing inputs'!I135/Loc_USD,0)+IF('Financing inputs'!$B135="Euro",'Financing inputs'!I135/Euro_USD,0)))</f>
        <v/>
      </c>
      <c r="J135" s="84" t="str">
        <f>IF('Financing inputs'!J135="","",(IF('Financing inputs'!$B135="USD",'Financing inputs'!J135,0)+IF('Financing inputs'!$B135="Local Currency",'Financing inputs'!J135/Loc_USD,0)+IF('Financing inputs'!$B135="Euro",'Financing inputs'!J135/Euro_USD,0)))</f>
        <v/>
      </c>
      <c r="K135" s="84" t="str">
        <f>IF('Financing inputs'!K135="","",(IF('Financing inputs'!$B135="USD",'Financing inputs'!K135,0)+IF('Financing inputs'!$B135="Local Currency",'Financing inputs'!K135/Loc_USD,0)+IF('Financing inputs'!$B135="Euro",'Financing inputs'!K135/Euro_USD,0)))</f>
        <v/>
      </c>
      <c r="L135" s="84" t="str">
        <f>IF('Financing inputs'!L135="","",(IF('Financing inputs'!$B135="USD",'Financing inputs'!L135,0)+IF('Financing inputs'!$B135="Local Currency",'Financing inputs'!L135/Loc_USD,0)+IF('Financing inputs'!$B135="Euro",'Financing inputs'!L135/Euro_USD,0)))</f>
        <v/>
      </c>
      <c r="M135" s="84" t="str">
        <f>IF('Financing inputs'!M135="","",(IF('Financing inputs'!$B135="USD",'Financing inputs'!M135,0)+IF('Financing inputs'!$B135="Local Currency",'Financing inputs'!M135/Loc_USD,0)+IF('Financing inputs'!$B135="Euro",'Financing inputs'!M135/Euro_USD,0)))</f>
        <v/>
      </c>
      <c r="N135" s="84" t="str">
        <f>IF('Financing inputs'!N135="","",(IF('Financing inputs'!$B135="USD",'Financing inputs'!N135,0)+IF('Financing inputs'!$B135="Local Currency",'Financing inputs'!N135/Loc_USD,0)+IF('Financing inputs'!$B135="Euro",'Financing inputs'!N135/Euro_USD,0)))</f>
        <v/>
      </c>
      <c r="O135" s="84">
        <f t="shared" si="77"/>
        <v>0</v>
      </c>
      <c r="P135" s="120" t="str">
        <f t="shared" si="76"/>
        <v>Financing</v>
      </c>
      <c r="R135" s="69" t="e">
        <f t="shared" si="78"/>
        <v>#DIV/0!</v>
      </c>
    </row>
    <row r="136" spans="1:19" x14ac:dyDescent="0.25">
      <c r="A136" s="64" t="str">
        <f>'Financing inputs'!A136</f>
        <v>Other</v>
      </c>
      <c r="B136" s="63"/>
      <c r="C136" s="84" t="str">
        <f>IF('Financing inputs'!C136="","",(IF('Financing inputs'!$B136="USD",'Financing inputs'!C136,0)+IF('Financing inputs'!$B136="Local Currency",'Financing inputs'!C136/Loc_USD,0)+IF('Financing inputs'!$B136="Euro",'Financing inputs'!C136/Euro_USD,0)))</f>
        <v/>
      </c>
      <c r="D136" s="84" t="str">
        <f>IF('Financing inputs'!D136="","",(IF('Financing inputs'!$B136="USD",'Financing inputs'!D136,0)+IF('Financing inputs'!$B136="Local Currency",'Financing inputs'!D136/Loc_USD,0)+IF('Financing inputs'!$B136="Euro",'Financing inputs'!D136/Euro_USD,0)))</f>
        <v/>
      </c>
      <c r="E136" s="84" t="str">
        <f>IF('Financing inputs'!E136="","",(IF('Financing inputs'!$B136="USD",'Financing inputs'!E136,0)+IF('Financing inputs'!$B136="Local Currency",'Financing inputs'!E136/Loc_USD,0)+IF('Financing inputs'!$B136="Euro",'Financing inputs'!E136/Euro_USD,0)))</f>
        <v/>
      </c>
      <c r="F136" s="84" t="str">
        <f>IF('Financing inputs'!F136="","",(IF('Financing inputs'!$B136="USD",'Financing inputs'!F136,0)+IF('Financing inputs'!$B136="Local Currency",'Financing inputs'!F136/Loc_USD,0)+IF('Financing inputs'!$B136="Euro",'Financing inputs'!F136/Euro_USD,0)))</f>
        <v/>
      </c>
      <c r="G136" s="84" t="str">
        <f>IF('Financing inputs'!G136="","",(IF('Financing inputs'!$B136="USD",'Financing inputs'!G136,0)+IF('Financing inputs'!$B136="Local Currency",'Financing inputs'!G136/Loc_USD,0)+IF('Financing inputs'!$B136="Euro",'Financing inputs'!G136/Euro_USD,0)))</f>
        <v/>
      </c>
      <c r="H136" s="84" t="str">
        <f>IF('Financing inputs'!H136="","",(IF('Financing inputs'!$B136="USD",'Financing inputs'!H136,0)+IF('Financing inputs'!$B136="Local Currency",'Financing inputs'!H136/Loc_USD,0)+IF('Financing inputs'!$B136="Euro",'Financing inputs'!H136/Euro_USD,0)))</f>
        <v/>
      </c>
      <c r="I136" s="84" t="str">
        <f>IF('Financing inputs'!I136="","",(IF('Financing inputs'!$B136="USD",'Financing inputs'!I136,0)+IF('Financing inputs'!$B136="Local Currency",'Financing inputs'!I136/Loc_USD,0)+IF('Financing inputs'!$B136="Euro",'Financing inputs'!I136/Euro_USD,0)))</f>
        <v/>
      </c>
      <c r="J136" s="84" t="str">
        <f>IF('Financing inputs'!J136="","",(IF('Financing inputs'!$B136="USD",'Financing inputs'!J136,0)+IF('Financing inputs'!$B136="Local Currency",'Financing inputs'!J136/Loc_USD,0)+IF('Financing inputs'!$B136="Euro",'Financing inputs'!J136/Euro_USD,0)))</f>
        <v/>
      </c>
      <c r="K136" s="84" t="str">
        <f>IF('Financing inputs'!K136="","",(IF('Financing inputs'!$B136="USD",'Financing inputs'!K136,0)+IF('Financing inputs'!$B136="Local Currency",'Financing inputs'!K136/Loc_USD,0)+IF('Financing inputs'!$B136="Euro",'Financing inputs'!K136/Euro_USD,0)))</f>
        <v/>
      </c>
      <c r="L136" s="84" t="str">
        <f>IF('Financing inputs'!L136="","",(IF('Financing inputs'!$B136="USD",'Financing inputs'!L136,0)+IF('Financing inputs'!$B136="Local Currency",'Financing inputs'!L136/Loc_USD,0)+IF('Financing inputs'!$B136="Euro",'Financing inputs'!L136/Euro_USD,0)))</f>
        <v/>
      </c>
      <c r="M136" s="84" t="str">
        <f>IF('Financing inputs'!M136="","",(IF('Financing inputs'!$B136="USD",'Financing inputs'!M136,0)+IF('Financing inputs'!$B136="Local Currency",'Financing inputs'!M136/Loc_USD,0)+IF('Financing inputs'!$B136="Euro",'Financing inputs'!M136/Euro_USD,0)))</f>
        <v/>
      </c>
      <c r="N136" s="84" t="str">
        <f>IF('Financing inputs'!N136="","",(IF('Financing inputs'!$B136="USD",'Financing inputs'!N136,0)+IF('Financing inputs'!$B136="Local Currency",'Financing inputs'!N136/Loc_USD,0)+IF('Financing inputs'!$B136="Euro",'Financing inputs'!N136/Euro_USD,0)))</f>
        <v/>
      </c>
      <c r="O136" s="84">
        <f t="shared" si="77"/>
        <v>0</v>
      </c>
      <c r="P136" s="120" t="str">
        <f t="shared" si="76"/>
        <v>Financing</v>
      </c>
      <c r="R136" s="69" t="e">
        <f t="shared" si="78"/>
        <v>#DIV/0!</v>
      </c>
    </row>
    <row r="137" spans="1:19" x14ac:dyDescent="0.25">
      <c r="A137" s="64" t="str">
        <f>'Financing inputs'!A137</f>
        <v>Other</v>
      </c>
      <c r="B137" s="63"/>
      <c r="C137" s="84" t="str">
        <f>IF('Financing inputs'!C137="","",(IF('Financing inputs'!$B137="USD",'Financing inputs'!C137,0)+IF('Financing inputs'!$B137="Local Currency",'Financing inputs'!C137/Loc_USD,0)+IF('Financing inputs'!$B137="Euro",'Financing inputs'!C137/Euro_USD,0)))</f>
        <v/>
      </c>
      <c r="D137" s="84" t="str">
        <f>IF('Financing inputs'!D137="","",(IF('Financing inputs'!$B137="USD",'Financing inputs'!D137,0)+IF('Financing inputs'!$B137="Local Currency",'Financing inputs'!D137/Loc_USD,0)+IF('Financing inputs'!$B137="Euro",'Financing inputs'!D137/Euro_USD,0)))</f>
        <v/>
      </c>
      <c r="E137" s="84" t="str">
        <f>IF('Financing inputs'!E137="","",(IF('Financing inputs'!$B137="USD",'Financing inputs'!E137,0)+IF('Financing inputs'!$B137="Local Currency",'Financing inputs'!E137/Loc_USD,0)+IF('Financing inputs'!$B137="Euro",'Financing inputs'!E137/Euro_USD,0)))</f>
        <v/>
      </c>
      <c r="F137" s="84" t="str">
        <f>IF('Financing inputs'!F137="","",(IF('Financing inputs'!$B137="USD",'Financing inputs'!F137,0)+IF('Financing inputs'!$B137="Local Currency",'Financing inputs'!F137/Loc_USD,0)+IF('Financing inputs'!$B137="Euro",'Financing inputs'!F137/Euro_USD,0)))</f>
        <v/>
      </c>
      <c r="G137" s="84" t="str">
        <f>IF('Financing inputs'!G137="","",(IF('Financing inputs'!$B137="USD",'Financing inputs'!G137,0)+IF('Financing inputs'!$B137="Local Currency",'Financing inputs'!G137/Loc_USD,0)+IF('Financing inputs'!$B137="Euro",'Financing inputs'!G137/Euro_USD,0)))</f>
        <v/>
      </c>
      <c r="H137" s="84" t="str">
        <f>IF('Financing inputs'!H137="","",(IF('Financing inputs'!$B137="USD",'Financing inputs'!H137,0)+IF('Financing inputs'!$B137="Local Currency",'Financing inputs'!H137/Loc_USD,0)+IF('Financing inputs'!$B137="Euro",'Financing inputs'!H137/Euro_USD,0)))</f>
        <v/>
      </c>
      <c r="I137" s="84" t="str">
        <f>IF('Financing inputs'!I137="","",(IF('Financing inputs'!$B137="USD",'Financing inputs'!I137,0)+IF('Financing inputs'!$B137="Local Currency",'Financing inputs'!I137/Loc_USD,0)+IF('Financing inputs'!$B137="Euro",'Financing inputs'!I137/Euro_USD,0)))</f>
        <v/>
      </c>
      <c r="J137" s="84" t="str">
        <f>IF('Financing inputs'!J137="","",(IF('Financing inputs'!$B137="USD",'Financing inputs'!J137,0)+IF('Financing inputs'!$B137="Local Currency",'Financing inputs'!J137/Loc_USD,0)+IF('Financing inputs'!$B137="Euro",'Financing inputs'!J137/Euro_USD,0)))</f>
        <v/>
      </c>
      <c r="K137" s="84" t="str">
        <f>IF('Financing inputs'!K137="","",(IF('Financing inputs'!$B137="USD",'Financing inputs'!K137,0)+IF('Financing inputs'!$B137="Local Currency",'Financing inputs'!K137/Loc_USD,0)+IF('Financing inputs'!$B137="Euro",'Financing inputs'!K137/Euro_USD,0)))</f>
        <v/>
      </c>
      <c r="L137" s="84" t="str">
        <f>IF('Financing inputs'!L137="","",(IF('Financing inputs'!$B137="USD",'Financing inputs'!L137,0)+IF('Financing inputs'!$B137="Local Currency",'Financing inputs'!L137/Loc_USD,0)+IF('Financing inputs'!$B137="Euro",'Financing inputs'!L137/Euro_USD,0)))</f>
        <v/>
      </c>
      <c r="M137" s="84" t="str">
        <f>IF('Financing inputs'!M137="","",(IF('Financing inputs'!$B137="USD",'Financing inputs'!M137,0)+IF('Financing inputs'!$B137="Local Currency",'Financing inputs'!M137/Loc_USD,0)+IF('Financing inputs'!$B137="Euro",'Financing inputs'!M137/Euro_USD,0)))</f>
        <v/>
      </c>
      <c r="N137" s="84" t="str">
        <f>IF('Financing inputs'!N137="","",(IF('Financing inputs'!$B137="USD",'Financing inputs'!N137,0)+IF('Financing inputs'!$B137="Local Currency",'Financing inputs'!N137/Loc_USD,0)+IF('Financing inputs'!$B137="Euro",'Financing inputs'!N137/Euro_USD,0)))</f>
        <v/>
      </c>
      <c r="O137" s="84">
        <f t="shared" si="77"/>
        <v>0</v>
      </c>
      <c r="P137" s="120" t="str">
        <f t="shared" si="76"/>
        <v>Financing</v>
      </c>
      <c r="R137" s="69" t="e">
        <f t="shared" si="78"/>
        <v>#DIV/0!</v>
      </c>
    </row>
    <row r="138" spans="1:19" x14ac:dyDescent="0.25">
      <c r="A138" s="64" t="str">
        <f>'Financing inputs'!A138</f>
        <v>Other</v>
      </c>
      <c r="B138" s="63"/>
      <c r="C138" s="84" t="str">
        <f>IF('Financing inputs'!C138="","",(IF('Financing inputs'!$B138="USD",'Financing inputs'!C138,0)+IF('Financing inputs'!$B138="Local Currency",'Financing inputs'!C138/Loc_USD,0)+IF('Financing inputs'!$B138="Euro",'Financing inputs'!C138/Euro_USD,0)))</f>
        <v/>
      </c>
      <c r="D138" s="84" t="str">
        <f>IF('Financing inputs'!D138="","",(IF('Financing inputs'!$B138="USD",'Financing inputs'!D138,0)+IF('Financing inputs'!$B138="Local Currency",'Financing inputs'!D138/Loc_USD,0)+IF('Financing inputs'!$B138="Euro",'Financing inputs'!D138/Euro_USD,0)))</f>
        <v/>
      </c>
      <c r="E138" s="84" t="str">
        <f>IF('Financing inputs'!E138="","",(IF('Financing inputs'!$B138="USD",'Financing inputs'!E138,0)+IF('Financing inputs'!$B138="Local Currency",'Financing inputs'!E138/Loc_USD,0)+IF('Financing inputs'!$B138="Euro",'Financing inputs'!E138/Euro_USD,0)))</f>
        <v/>
      </c>
      <c r="F138" s="84" t="str">
        <f>IF('Financing inputs'!F138="","",(IF('Financing inputs'!$B138="USD",'Financing inputs'!F138,0)+IF('Financing inputs'!$B138="Local Currency",'Financing inputs'!F138/Loc_USD,0)+IF('Financing inputs'!$B138="Euro",'Financing inputs'!F138/Euro_USD,0)))</f>
        <v/>
      </c>
      <c r="G138" s="84" t="str">
        <f>IF('Financing inputs'!G138="","",(IF('Financing inputs'!$B138="USD",'Financing inputs'!G138,0)+IF('Financing inputs'!$B138="Local Currency",'Financing inputs'!G138/Loc_USD,0)+IF('Financing inputs'!$B138="Euro",'Financing inputs'!G138/Euro_USD,0)))</f>
        <v/>
      </c>
      <c r="H138" s="84" t="str">
        <f>IF('Financing inputs'!H138="","",(IF('Financing inputs'!$B138="USD",'Financing inputs'!H138,0)+IF('Financing inputs'!$B138="Local Currency",'Financing inputs'!H138/Loc_USD,0)+IF('Financing inputs'!$B138="Euro",'Financing inputs'!H138/Euro_USD,0)))</f>
        <v/>
      </c>
      <c r="I138" s="84" t="str">
        <f>IF('Financing inputs'!I138="","",(IF('Financing inputs'!$B138="USD",'Financing inputs'!I138,0)+IF('Financing inputs'!$B138="Local Currency",'Financing inputs'!I138/Loc_USD,0)+IF('Financing inputs'!$B138="Euro",'Financing inputs'!I138/Euro_USD,0)))</f>
        <v/>
      </c>
      <c r="J138" s="84" t="str">
        <f>IF('Financing inputs'!J138="","",(IF('Financing inputs'!$B138="USD",'Financing inputs'!J138,0)+IF('Financing inputs'!$B138="Local Currency",'Financing inputs'!J138/Loc_USD,0)+IF('Financing inputs'!$B138="Euro",'Financing inputs'!J138/Euro_USD,0)))</f>
        <v/>
      </c>
      <c r="K138" s="84" t="str">
        <f>IF('Financing inputs'!K138="","",(IF('Financing inputs'!$B138="USD",'Financing inputs'!K138,0)+IF('Financing inputs'!$B138="Local Currency",'Financing inputs'!K138/Loc_USD,0)+IF('Financing inputs'!$B138="Euro",'Financing inputs'!K138/Euro_USD,0)))</f>
        <v/>
      </c>
      <c r="L138" s="84" t="str">
        <f>IF('Financing inputs'!L138="","",(IF('Financing inputs'!$B138="USD",'Financing inputs'!L138,0)+IF('Financing inputs'!$B138="Local Currency",'Financing inputs'!L138/Loc_USD,0)+IF('Financing inputs'!$B138="Euro",'Financing inputs'!L138/Euro_USD,0)))</f>
        <v/>
      </c>
      <c r="M138" s="84" t="str">
        <f>IF('Financing inputs'!M138="","",(IF('Financing inputs'!$B138="USD",'Financing inputs'!M138,0)+IF('Financing inputs'!$B138="Local Currency",'Financing inputs'!M138/Loc_USD,0)+IF('Financing inputs'!$B138="Euro",'Financing inputs'!M138/Euro_USD,0)))</f>
        <v/>
      </c>
      <c r="N138" s="84" t="str">
        <f>IF('Financing inputs'!N138="","",(IF('Financing inputs'!$B138="USD",'Financing inputs'!N138,0)+IF('Financing inputs'!$B138="Local Currency",'Financing inputs'!N138/Loc_USD,0)+IF('Financing inputs'!$B138="Euro",'Financing inputs'!N138/Euro_USD,0)))</f>
        <v/>
      </c>
      <c r="O138" s="84">
        <f t="shared" si="77"/>
        <v>0</v>
      </c>
      <c r="P138" s="120" t="str">
        <f t="shared" si="76"/>
        <v>Financing</v>
      </c>
      <c r="R138" s="69" t="e">
        <f t="shared" si="78"/>
        <v>#DIV/0!</v>
      </c>
    </row>
    <row r="139" spans="1:19" x14ac:dyDescent="0.25">
      <c r="A139" s="64" t="str">
        <f>'Financing inputs'!A139</f>
        <v>Other</v>
      </c>
      <c r="B139" s="63"/>
      <c r="C139" s="84" t="str">
        <f>IF('Financing inputs'!C139="","",(IF('Financing inputs'!$B139="USD",'Financing inputs'!C139,0)+IF('Financing inputs'!$B139="Local Currency",'Financing inputs'!C139/Loc_USD,0)+IF('Financing inputs'!$B139="Euro",'Financing inputs'!C139/Euro_USD,0)))</f>
        <v/>
      </c>
      <c r="D139" s="84" t="str">
        <f>IF('Financing inputs'!D139="","",(IF('Financing inputs'!$B139="USD",'Financing inputs'!D139,0)+IF('Financing inputs'!$B139="Local Currency",'Financing inputs'!D139/Loc_USD,0)+IF('Financing inputs'!$B139="Euro",'Financing inputs'!D139/Euro_USD,0)))</f>
        <v/>
      </c>
      <c r="E139" s="84" t="str">
        <f>IF('Financing inputs'!E139="","",(IF('Financing inputs'!$B139="USD",'Financing inputs'!E139,0)+IF('Financing inputs'!$B139="Local Currency",'Financing inputs'!E139/Loc_USD,0)+IF('Financing inputs'!$B139="Euro",'Financing inputs'!E139/Euro_USD,0)))</f>
        <v/>
      </c>
      <c r="F139" s="84" t="str">
        <f>IF('Financing inputs'!F139="","",(IF('Financing inputs'!$B139="USD",'Financing inputs'!F139,0)+IF('Financing inputs'!$B139="Local Currency",'Financing inputs'!F139/Loc_USD,0)+IF('Financing inputs'!$B139="Euro",'Financing inputs'!F139/Euro_USD,0)))</f>
        <v/>
      </c>
      <c r="G139" s="84" t="str">
        <f>IF('Financing inputs'!G139="","",(IF('Financing inputs'!$B139="USD",'Financing inputs'!G139,0)+IF('Financing inputs'!$B139="Local Currency",'Financing inputs'!G139/Loc_USD,0)+IF('Financing inputs'!$B139="Euro",'Financing inputs'!G139/Euro_USD,0)))</f>
        <v/>
      </c>
      <c r="H139" s="84" t="str">
        <f>IF('Financing inputs'!H139="","",(IF('Financing inputs'!$B139="USD",'Financing inputs'!H139,0)+IF('Financing inputs'!$B139="Local Currency",'Financing inputs'!H139/Loc_USD,0)+IF('Financing inputs'!$B139="Euro",'Financing inputs'!H139/Euro_USD,0)))</f>
        <v/>
      </c>
      <c r="I139" s="84" t="str">
        <f>IF('Financing inputs'!I139="","",(IF('Financing inputs'!$B139="USD",'Financing inputs'!I139,0)+IF('Financing inputs'!$B139="Local Currency",'Financing inputs'!I139/Loc_USD,0)+IF('Financing inputs'!$B139="Euro",'Financing inputs'!I139/Euro_USD,0)))</f>
        <v/>
      </c>
      <c r="J139" s="84" t="str">
        <f>IF('Financing inputs'!J139="","",(IF('Financing inputs'!$B139="USD",'Financing inputs'!J139,0)+IF('Financing inputs'!$B139="Local Currency",'Financing inputs'!J139/Loc_USD,0)+IF('Financing inputs'!$B139="Euro",'Financing inputs'!J139/Euro_USD,0)))</f>
        <v/>
      </c>
      <c r="K139" s="84" t="str">
        <f>IF('Financing inputs'!K139="","",(IF('Financing inputs'!$B139="USD",'Financing inputs'!K139,0)+IF('Financing inputs'!$B139="Local Currency",'Financing inputs'!K139/Loc_USD,0)+IF('Financing inputs'!$B139="Euro",'Financing inputs'!K139/Euro_USD,0)))</f>
        <v/>
      </c>
      <c r="L139" s="84" t="str">
        <f>IF('Financing inputs'!L139="","",(IF('Financing inputs'!$B139="USD",'Financing inputs'!L139,0)+IF('Financing inputs'!$B139="Local Currency",'Financing inputs'!L139/Loc_USD,0)+IF('Financing inputs'!$B139="Euro",'Financing inputs'!L139/Euro_USD,0)))</f>
        <v/>
      </c>
      <c r="M139" s="84" t="str">
        <f>IF('Financing inputs'!M139="","",(IF('Financing inputs'!$B139="USD",'Financing inputs'!M139,0)+IF('Financing inputs'!$B139="Local Currency",'Financing inputs'!M139/Loc_USD,0)+IF('Financing inputs'!$B139="Euro",'Financing inputs'!M139/Euro_USD,0)))</f>
        <v/>
      </c>
      <c r="N139" s="84" t="str">
        <f>IF('Financing inputs'!N139="","",(IF('Financing inputs'!$B139="USD",'Financing inputs'!N139,0)+IF('Financing inputs'!$B139="Local Currency",'Financing inputs'!N139/Loc_USD,0)+IF('Financing inputs'!$B139="Euro",'Financing inputs'!N139/Euro_USD,0)))</f>
        <v/>
      </c>
      <c r="O139" s="84">
        <f t="shared" si="77"/>
        <v>0</v>
      </c>
      <c r="P139" s="120" t="str">
        <f t="shared" si="76"/>
        <v>Financing</v>
      </c>
      <c r="R139" s="69" t="e">
        <f t="shared" si="78"/>
        <v>#DIV/0!</v>
      </c>
    </row>
    <row r="140" spans="1:19" x14ac:dyDescent="0.25">
      <c r="A140" s="65" t="s">
        <v>72</v>
      </c>
      <c r="B140" s="65"/>
      <c r="C140" s="85">
        <f>SUM(C121:C139)</f>
        <v>0</v>
      </c>
      <c r="D140" s="85">
        <f t="shared" ref="D140" si="79">SUM(D121:D139)</f>
        <v>0</v>
      </c>
      <c r="E140" s="85">
        <f t="shared" ref="E140" si="80">SUM(E121:E139)</f>
        <v>0</v>
      </c>
      <c r="F140" s="85">
        <f t="shared" ref="F140" si="81">SUM(F121:F139)</f>
        <v>0</v>
      </c>
      <c r="G140" s="85">
        <f t="shared" ref="G140" si="82">SUM(G121:G139)</f>
        <v>0</v>
      </c>
      <c r="H140" s="85">
        <f t="shared" ref="H140" si="83">SUM(H121:H139)</f>
        <v>0</v>
      </c>
      <c r="I140" s="85">
        <f t="shared" ref="I140" si="84">SUM(I121:I139)</f>
        <v>0</v>
      </c>
      <c r="J140" s="85">
        <f t="shared" ref="J140" si="85">SUM(J121:J139)</f>
        <v>0</v>
      </c>
      <c r="K140" s="85">
        <f t="shared" ref="K140" si="86">SUM(K121:K139)</f>
        <v>0</v>
      </c>
      <c r="L140" s="85">
        <f t="shared" ref="L140" si="87">SUM(L121:L139)</f>
        <v>0</v>
      </c>
      <c r="M140" s="85">
        <f t="shared" ref="M140" si="88">SUM(M121:M139)</f>
        <v>0</v>
      </c>
      <c r="N140" s="85">
        <f t="shared" ref="N140" si="89">SUM(N121:N139)</f>
        <v>0</v>
      </c>
      <c r="O140" s="85">
        <f t="shared" ref="O140" si="90">SUM(O121:O139)</f>
        <v>0</v>
      </c>
      <c r="P140" s="120" t="str">
        <f>$A$118</f>
        <v>Financing</v>
      </c>
      <c r="R140" s="59"/>
      <c r="S140" s="61" t="e">
        <f>IF(ROUND(SUM(R120:R139),0)&lt;&gt;1,"Check","Okay")</f>
        <v>#DIV/0!</v>
      </c>
    </row>
    <row r="141" spans="1:19" x14ac:dyDescent="0.25">
      <c r="A141" s="124" t="str">
        <f>'Financing inputs'!A141</f>
        <v>Stewardship, Management and Accountability</v>
      </c>
      <c r="B141" s="124"/>
      <c r="C141" s="124"/>
      <c r="D141" s="124"/>
      <c r="E141" s="124"/>
      <c r="F141" s="124"/>
      <c r="G141" s="124"/>
      <c r="H141" s="124"/>
      <c r="I141" s="124"/>
      <c r="J141" s="124"/>
      <c r="K141" s="124"/>
      <c r="L141" s="124"/>
      <c r="M141" s="124"/>
      <c r="N141" s="124"/>
      <c r="O141" s="124"/>
      <c r="P141" s="120"/>
      <c r="R141" s="73"/>
    </row>
    <row r="142" spans="1:19" x14ac:dyDescent="0.25">
      <c r="A142" s="39" t="str">
        <f>'Financing inputs'!A142</f>
        <v>CIP Costs</v>
      </c>
      <c r="B142" s="63"/>
      <c r="C142" s="84" t="str">
        <f>IF('Financing inputs'!C142="","",(IF('Financing inputs'!$B142="USD",'Financing inputs'!C142,0)+IF('Financing inputs'!$B142="Local Currency",'Financing inputs'!C142/Loc_USD,0)+IF('Financing inputs'!$B142="Euro",'Financing inputs'!C142/Euro_USD,0)))</f>
        <v/>
      </c>
      <c r="D142" s="84" t="str">
        <f>IF('Financing inputs'!D142="","",(IF('Financing inputs'!$B142="USD",'Financing inputs'!D142,0)+IF('Financing inputs'!$B142="Local Currency",'Financing inputs'!D142/Loc_USD,0)+IF('Financing inputs'!$B142="Euro",'Financing inputs'!D142/Euro_USD,0)))</f>
        <v/>
      </c>
      <c r="E142" s="84" t="str">
        <f>IF('Financing inputs'!E142="","",(IF('Financing inputs'!$B142="USD",'Financing inputs'!E142,0)+IF('Financing inputs'!$B142="Local Currency",'Financing inputs'!E142/Loc_USD,0)+IF('Financing inputs'!$B142="Euro",'Financing inputs'!E142/Euro_USD,0)))</f>
        <v/>
      </c>
      <c r="F142" s="84" t="str">
        <f>IF('Financing inputs'!F142="","",(IF('Financing inputs'!$B142="USD",'Financing inputs'!F142,0)+IF('Financing inputs'!$B142="Local Currency",'Financing inputs'!F142/Loc_USD,0)+IF('Financing inputs'!$B142="Euro",'Financing inputs'!F142/Euro_USD,0)))</f>
        <v/>
      </c>
      <c r="G142" s="84" t="str">
        <f>IF('Financing inputs'!G142="","",(IF('Financing inputs'!$B142="USD",'Financing inputs'!G142,0)+IF('Financing inputs'!$B142="Local Currency",'Financing inputs'!G142/Loc_USD,0)+IF('Financing inputs'!$B142="Euro",'Financing inputs'!G142/Euro_USD,0)))</f>
        <v/>
      </c>
      <c r="H142" s="84" t="str">
        <f>IF('Financing inputs'!H142="","",(IF('Financing inputs'!$B142="USD",'Financing inputs'!H142,0)+IF('Financing inputs'!$B142="Local Currency",'Financing inputs'!H142/Loc_USD,0)+IF('Financing inputs'!$B142="Euro",'Financing inputs'!H142/Euro_USD,0)))</f>
        <v/>
      </c>
      <c r="I142" s="84" t="str">
        <f>IF('Financing inputs'!I142="","",(IF('Financing inputs'!$B142="USD",'Financing inputs'!I142,0)+IF('Financing inputs'!$B142="Local Currency",'Financing inputs'!I142/Loc_USD,0)+IF('Financing inputs'!$B142="Euro",'Financing inputs'!I142/Euro_USD,0)))</f>
        <v/>
      </c>
      <c r="J142" s="84" t="str">
        <f>IF('Financing inputs'!J142="","",(IF('Financing inputs'!$B142="USD",'Financing inputs'!J142,0)+IF('Financing inputs'!$B142="Local Currency",'Financing inputs'!J142/Loc_USD,0)+IF('Financing inputs'!$B142="Euro",'Financing inputs'!J142/Euro_USD,0)))</f>
        <v/>
      </c>
      <c r="K142" s="84" t="str">
        <f>IF('Financing inputs'!K142="","",(IF('Financing inputs'!$B142="USD",'Financing inputs'!K142,0)+IF('Financing inputs'!$B142="Local Currency",'Financing inputs'!K142/Loc_USD,0)+IF('Financing inputs'!$B142="Euro",'Financing inputs'!K142/Euro_USD,0)))</f>
        <v/>
      </c>
      <c r="L142" s="84" t="str">
        <f>IF('Financing inputs'!L142="","",(IF('Financing inputs'!$B142="USD",'Financing inputs'!L142,0)+IF('Financing inputs'!$B142="Local Currency",'Financing inputs'!L142/Loc_USD,0)+IF('Financing inputs'!$B142="Euro",'Financing inputs'!L142/Euro_USD,0)))</f>
        <v/>
      </c>
      <c r="M142" s="84" t="str">
        <f>IF('Financing inputs'!M142="","",(IF('Financing inputs'!$B142="USD",'Financing inputs'!M142,0)+IF('Financing inputs'!$B142="Local Currency",'Financing inputs'!M142/Loc_USD,0)+IF('Financing inputs'!$B142="Euro",'Financing inputs'!M142/Euro_USD,0)))</f>
        <v/>
      </c>
      <c r="N142" s="84" t="str">
        <f>IF('Financing inputs'!N142="","",(IF('Financing inputs'!$B142="USD",'Financing inputs'!N142,0)+IF('Financing inputs'!$B142="Local Currency",'Financing inputs'!N142/Loc_USD,0)+IF('Financing inputs'!$B142="Euro",'Financing inputs'!N142/Euro_USD,0)))</f>
        <v/>
      </c>
      <c r="O142" s="84">
        <f>SUM(C142:N142)</f>
        <v>0</v>
      </c>
      <c r="P142" s="120" t="str">
        <f t="shared" ref="P142:P162" si="91">$A$141</f>
        <v>Stewardship, Management and Accountability</v>
      </c>
      <c r="R142" s="68"/>
    </row>
    <row r="143" spans="1:19" x14ac:dyDescent="0.25">
      <c r="A143" s="39" t="str">
        <f>'Financing inputs'!A143</f>
        <v>National government funding allocated</v>
      </c>
      <c r="B143" s="63"/>
      <c r="C143" s="84" t="str">
        <f>IF('Financing inputs'!C143="","",(IF('Financing inputs'!$B143="USD",'Financing inputs'!C143,0)+IF('Financing inputs'!$B143="Local Currency",'Financing inputs'!C143/Loc_USD,0)+IF('Financing inputs'!$B143="Euro",'Financing inputs'!C143/Euro_USD,0)))</f>
        <v/>
      </c>
      <c r="D143" s="84" t="str">
        <f>IF('Financing inputs'!D143="","",(IF('Financing inputs'!$B143="USD",'Financing inputs'!D143,0)+IF('Financing inputs'!$B143="Local Currency",'Financing inputs'!D143/Loc_USD,0)+IF('Financing inputs'!$B143="Euro",'Financing inputs'!D143/Euro_USD,0)))</f>
        <v/>
      </c>
      <c r="E143" s="84" t="str">
        <f>IF('Financing inputs'!E143="","",(IF('Financing inputs'!$B143="USD",'Financing inputs'!E143,0)+IF('Financing inputs'!$B143="Local Currency",'Financing inputs'!E143/Loc_USD,0)+IF('Financing inputs'!$B143="Euro",'Financing inputs'!E143/Euro_USD,0)))</f>
        <v/>
      </c>
      <c r="F143" s="84" t="str">
        <f>IF('Financing inputs'!F143="","",(IF('Financing inputs'!$B143="USD",'Financing inputs'!F143,0)+IF('Financing inputs'!$B143="Local Currency",'Financing inputs'!F143/Loc_USD,0)+IF('Financing inputs'!$B143="Euro",'Financing inputs'!F143/Euro_USD,0)))</f>
        <v/>
      </c>
      <c r="G143" s="84" t="str">
        <f>IF('Financing inputs'!G143="","",(IF('Financing inputs'!$B143="USD",'Financing inputs'!G143,0)+IF('Financing inputs'!$B143="Local Currency",'Financing inputs'!G143/Loc_USD,0)+IF('Financing inputs'!$B143="Euro",'Financing inputs'!G143/Euro_USD,0)))</f>
        <v/>
      </c>
      <c r="H143" s="84" t="str">
        <f>IF('Financing inputs'!H143="","",(IF('Financing inputs'!$B143="USD",'Financing inputs'!H143,0)+IF('Financing inputs'!$B143="Local Currency",'Financing inputs'!H143/Loc_USD,0)+IF('Financing inputs'!$B143="Euro",'Financing inputs'!H143/Euro_USD,0)))</f>
        <v/>
      </c>
      <c r="I143" s="84" t="str">
        <f>IF('Financing inputs'!I143="","",(IF('Financing inputs'!$B143="USD",'Financing inputs'!I143,0)+IF('Financing inputs'!$B143="Local Currency",'Financing inputs'!I143/Loc_USD,0)+IF('Financing inputs'!$B143="Euro",'Financing inputs'!I143/Euro_USD,0)))</f>
        <v/>
      </c>
      <c r="J143" s="84" t="str">
        <f>IF('Financing inputs'!J143="","",(IF('Financing inputs'!$B143="USD",'Financing inputs'!J143,0)+IF('Financing inputs'!$B143="Local Currency",'Financing inputs'!J143/Loc_USD,0)+IF('Financing inputs'!$B143="Euro",'Financing inputs'!J143/Euro_USD,0)))</f>
        <v/>
      </c>
      <c r="K143" s="84" t="str">
        <f>IF('Financing inputs'!K143="","",(IF('Financing inputs'!$B143="USD",'Financing inputs'!K143,0)+IF('Financing inputs'!$B143="Local Currency",'Financing inputs'!K143/Loc_USD,0)+IF('Financing inputs'!$B143="Euro",'Financing inputs'!K143/Euro_USD,0)))</f>
        <v/>
      </c>
      <c r="L143" s="84" t="str">
        <f>IF('Financing inputs'!L143="","",(IF('Financing inputs'!$B143="USD",'Financing inputs'!L143,0)+IF('Financing inputs'!$B143="Local Currency",'Financing inputs'!L143/Loc_USD,0)+IF('Financing inputs'!$B143="Euro",'Financing inputs'!L143/Euro_USD,0)))</f>
        <v/>
      </c>
      <c r="M143" s="84" t="str">
        <f>IF('Financing inputs'!M143="","",(IF('Financing inputs'!$B143="USD",'Financing inputs'!M143,0)+IF('Financing inputs'!$B143="Local Currency",'Financing inputs'!M143/Loc_USD,0)+IF('Financing inputs'!$B143="Euro",'Financing inputs'!M143/Euro_USD,0)))</f>
        <v/>
      </c>
      <c r="N143" s="84" t="str">
        <f>IF('Financing inputs'!N143="","",(IF('Financing inputs'!$B143="USD",'Financing inputs'!N143,0)+IF('Financing inputs'!$B143="Local Currency",'Financing inputs'!N143/Loc_USD,0)+IF('Financing inputs'!$B143="Euro",'Financing inputs'!N143/Euro_USD,0)))</f>
        <v/>
      </c>
      <c r="O143" s="84">
        <f t="shared" ref="O143:O162" si="92">SUM(C143:N143)</f>
        <v>0</v>
      </c>
      <c r="P143" s="120" t="str">
        <f t="shared" si="91"/>
        <v>Stewardship, Management and Accountability</v>
      </c>
      <c r="R143" s="69" t="e">
        <f>O143/SUM($O$143:$O$162)</f>
        <v>#DIV/0!</v>
      </c>
    </row>
    <row r="144" spans="1:19" x14ac:dyDescent="0.25">
      <c r="A144" s="64" t="str">
        <f>'Financing inputs'!A144</f>
        <v>USAID funding allocated</v>
      </c>
      <c r="B144" s="63"/>
      <c r="C144" s="84" t="str">
        <f>IF('Financing inputs'!C144="","",(IF('Financing inputs'!$B144="USD",'Financing inputs'!C144,0)+IF('Financing inputs'!$B144="Local Currency",'Financing inputs'!C144/Loc_USD,0)+IF('Financing inputs'!$B144="Euro",'Financing inputs'!C144/Euro_USD,0)))</f>
        <v/>
      </c>
      <c r="D144" s="84" t="str">
        <f>IF('Financing inputs'!D144="","",(IF('Financing inputs'!$B144="USD",'Financing inputs'!D144,0)+IF('Financing inputs'!$B144="Local Currency",'Financing inputs'!D144/Loc_USD,0)+IF('Financing inputs'!$B144="Euro",'Financing inputs'!D144/Euro_USD,0)))</f>
        <v/>
      </c>
      <c r="E144" s="84" t="str">
        <f>IF('Financing inputs'!E144="","",(IF('Financing inputs'!$B144="USD",'Financing inputs'!E144,0)+IF('Financing inputs'!$B144="Local Currency",'Financing inputs'!E144/Loc_USD,0)+IF('Financing inputs'!$B144="Euro",'Financing inputs'!E144/Euro_USD,0)))</f>
        <v/>
      </c>
      <c r="F144" s="84" t="str">
        <f>IF('Financing inputs'!F144="","",(IF('Financing inputs'!$B144="USD",'Financing inputs'!F144,0)+IF('Financing inputs'!$B144="Local Currency",'Financing inputs'!F144/Loc_USD,0)+IF('Financing inputs'!$B144="Euro",'Financing inputs'!F144/Euro_USD,0)))</f>
        <v/>
      </c>
      <c r="G144" s="84" t="str">
        <f>IF('Financing inputs'!G144="","",(IF('Financing inputs'!$B144="USD",'Financing inputs'!G144,0)+IF('Financing inputs'!$B144="Local Currency",'Financing inputs'!G144/Loc_USD,0)+IF('Financing inputs'!$B144="Euro",'Financing inputs'!G144/Euro_USD,0)))</f>
        <v/>
      </c>
      <c r="H144" s="84" t="str">
        <f>IF('Financing inputs'!H144="","",(IF('Financing inputs'!$B144="USD",'Financing inputs'!H144,0)+IF('Financing inputs'!$B144="Local Currency",'Financing inputs'!H144/Loc_USD,0)+IF('Financing inputs'!$B144="Euro",'Financing inputs'!H144/Euro_USD,0)))</f>
        <v/>
      </c>
      <c r="I144" s="84" t="str">
        <f>IF('Financing inputs'!I144="","",(IF('Financing inputs'!$B144="USD",'Financing inputs'!I144,0)+IF('Financing inputs'!$B144="Local Currency",'Financing inputs'!I144/Loc_USD,0)+IF('Financing inputs'!$B144="Euro",'Financing inputs'!I144/Euro_USD,0)))</f>
        <v/>
      </c>
      <c r="J144" s="84" t="str">
        <f>IF('Financing inputs'!J144="","",(IF('Financing inputs'!$B144="USD",'Financing inputs'!J144,0)+IF('Financing inputs'!$B144="Local Currency",'Financing inputs'!J144/Loc_USD,0)+IF('Financing inputs'!$B144="Euro",'Financing inputs'!J144/Euro_USD,0)))</f>
        <v/>
      </c>
      <c r="K144" s="84" t="str">
        <f>IF('Financing inputs'!K144="","",(IF('Financing inputs'!$B144="USD",'Financing inputs'!K144,0)+IF('Financing inputs'!$B144="Local Currency",'Financing inputs'!K144/Loc_USD,0)+IF('Financing inputs'!$B144="Euro",'Financing inputs'!K144/Euro_USD,0)))</f>
        <v/>
      </c>
      <c r="L144" s="84" t="str">
        <f>IF('Financing inputs'!L144="","",(IF('Financing inputs'!$B144="USD",'Financing inputs'!L144,0)+IF('Financing inputs'!$B144="Local Currency",'Financing inputs'!L144/Loc_USD,0)+IF('Financing inputs'!$B144="Euro",'Financing inputs'!L144/Euro_USD,0)))</f>
        <v/>
      </c>
      <c r="M144" s="84" t="str">
        <f>IF('Financing inputs'!M144="","",(IF('Financing inputs'!$B144="USD",'Financing inputs'!M144,0)+IF('Financing inputs'!$B144="Local Currency",'Financing inputs'!M144/Loc_USD,0)+IF('Financing inputs'!$B144="Euro",'Financing inputs'!M144/Euro_USD,0)))</f>
        <v/>
      </c>
      <c r="N144" s="84" t="str">
        <f>IF('Financing inputs'!N144="","",(IF('Financing inputs'!$B144="USD",'Financing inputs'!N144,0)+IF('Financing inputs'!$B144="Local Currency",'Financing inputs'!N144/Loc_USD,0)+IF('Financing inputs'!$B144="Euro",'Financing inputs'!N144/Euro_USD,0)))</f>
        <v/>
      </c>
      <c r="O144" s="84">
        <f t="shared" si="92"/>
        <v>0</v>
      </c>
      <c r="P144" s="120" t="str">
        <f t="shared" si="91"/>
        <v>Stewardship, Management and Accountability</v>
      </c>
      <c r="R144" s="69" t="e">
        <f t="shared" ref="R144:R162" si="93">O144/SUM($O$143:$O$162)</f>
        <v>#DIV/0!</v>
      </c>
    </row>
    <row r="145" spans="1:18" x14ac:dyDescent="0.25">
      <c r="A145" s="64" t="str">
        <f>'Financing inputs'!A145</f>
        <v>UNFPA funding allocated</v>
      </c>
      <c r="B145" s="63"/>
      <c r="C145" s="84" t="str">
        <f>IF('Financing inputs'!C145="","",(IF('Financing inputs'!$B145="USD",'Financing inputs'!C145,0)+IF('Financing inputs'!$B145="Local Currency",'Financing inputs'!C145/Loc_USD,0)+IF('Financing inputs'!$B145="Euro",'Financing inputs'!C145/Euro_USD,0)))</f>
        <v/>
      </c>
      <c r="D145" s="84" t="str">
        <f>IF('Financing inputs'!D145="","",(IF('Financing inputs'!$B145="USD",'Financing inputs'!D145,0)+IF('Financing inputs'!$B145="Local Currency",'Financing inputs'!D145/Loc_USD,0)+IF('Financing inputs'!$B145="Euro",'Financing inputs'!D145/Euro_USD,0)))</f>
        <v/>
      </c>
      <c r="E145" s="84" t="str">
        <f>IF('Financing inputs'!E145="","",(IF('Financing inputs'!$B145="USD",'Financing inputs'!E145,0)+IF('Financing inputs'!$B145="Local Currency",'Financing inputs'!E145/Loc_USD,0)+IF('Financing inputs'!$B145="Euro",'Financing inputs'!E145/Euro_USD,0)))</f>
        <v/>
      </c>
      <c r="F145" s="84" t="str">
        <f>IF('Financing inputs'!F145="","",(IF('Financing inputs'!$B145="USD",'Financing inputs'!F145,0)+IF('Financing inputs'!$B145="Local Currency",'Financing inputs'!F145/Loc_USD,0)+IF('Financing inputs'!$B145="Euro",'Financing inputs'!F145/Euro_USD,0)))</f>
        <v/>
      </c>
      <c r="G145" s="84" t="str">
        <f>IF('Financing inputs'!G145="","",(IF('Financing inputs'!$B145="USD",'Financing inputs'!G145,0)+IF('Financing inputs'!$B145="Local Currency",'Financing inputs'!G145/Loc_USD,0)+IF('Financing inputs'!$B145="Euro",'Financing inputs'!G145/Euro_USD,0)))</f>
        <v/>
      </c>
      <c r="H145" s="84" t="str">
        <f>IF('Financing inputs'!H145="","",(IF('Financing inputs'!$B145="USD",'Financing inputs'!H145,0)+IF('Financing inputs'!$B145="Local Currency",'Financing inputs'!H145/Loc_USD,0)+IF('Financing inputs'!$B145="Euro",'Financing inputs'!H145/Euro_USD,0)))</f>
        <v/>
      </c>
      <c r="I145" s="84" t="str">
        <f>IF('Financing inputs'!I145="","",(IF('Financing inputs'!$B145="USD",'Financing inputs'!I145,0)+IF('Financing inputs'!$B145="Local Currency",'Financing inputs'!I145/Loc_USD,0)+IF('Financing inputs'!$B145="Euro",'Financing inputs'!I145/Euro_USD,0)))</f>
        <v/>
      </c>
      <c r="J145" s="84" t="str">
        <f>IF('Financing inputs'!J145="","",(IF('Financing inputs'!$B145="USD",'Financing inputs'!J145,0)+IF('Financing inputs'!$B145="Local Currency",'Financing inputs'!J145/Loc_USD,0)+IF('Financing inputs'!$B145="Euro",'Financing inputs'!J145/Euro_USD,0)))</f>
        <v/>
      </c>
      <c r="K145" s="84" t="str">
        <f>IF('Financing inputs'!K145="","",(IF('Financing inputs'!$B145="USD",'Financing inputs'!K145,0)+IF('Financing inputs'!$B145="Local Currency",'Financing inputs'!K145/Loc_USD,0)+IF('Financing inputs'!$B145="Euro",'Financing inputs'!K145/Euro_USD,0)))</f>
        <v/>
      </c>
      <c r="L145" s="84" t="str">
        <f>IF('Financing inputs'!L145="","",(IF('Financing inputs'!$B145="USD",'Financing inputs'!L145,0)+IF('Financing inputs'!$B145="Local Currency",'Financing inputs'!L145/Loc_USD,0)+IF('Financing inputs'!$B145="Euro",'Financing inputs'!L145/Euro_USD,0)))</f>
        <v/>
      </c>
      <c r="M145" s="84" t="str">
        <f>IF('Financing inputs'!M145="","",(IF('Financing inputs'!$B145="USD",'Financing inputs'!M145,0)+IF('Financing inputs'!$B145="Local Currency",'Financing inputs'!M145/Loc_USD,0)+IF('Financing inputs'!$B145="Euro",'Financing inputs'!M145/Euro_USD,0)))</f>
        <v/>
      </c>
      <c r="N145" s="84" t="str">
        <f>IF('Financing inputs'!N145="","",(IF('Financing inputs'!$B145="USD",'Financing inputs'!N145,0)+IF('Financing inputs'!$B145="Local Currency",'Financing inputs'!N145/Loc_USD,0)+IF('Financing inputs'!$B145="Euro",'Financing inputs'!N145/Euro_USD,0)))</f>
        <v/>
      </c>
      <c r="O145" s="84">
        <f t="shared" si="92"/>
        <v>0</v>
      </c>
      <c r="P145" s="120" t="str">
        <f t="shared" si="91"/>
        <v>Stewardship, Management and Accountability</v>
      </c>
      <c r="R145" s="69" t="e">
        <f t="shared" si="93"/>
        <v>#DIV/0!</v>
      </c>
    </row>
    <row r="146" spans="1:18" x14ac:dyDescent="0.25">
      <c r="A146" s="64" t="str">
        <f>'Financing inputs'!A146</f>
        <v>KfW funding allocated</v>
      </c>
      <c r="B146" s="63"/>
      <c r="C146" s="84" t="str">
        <f>IF('Financing inputs'!C146="","",(IF('Financing inputs'!$B146="USD",'Financing inputs'!C146,0)+IF('Financing inputs'!$B146="Local Currency",'Financing inputs'!C146/Loc_USD,0)+IF('Financing inputs'!$B146="Euro",'Financing inputs'!C146/Euro_USD,0)))</f>
        <v/>
      </c>
      <c r="D146" s="84" t="str">
        <f>IF('Financing inputs'!D146="","",(IF('Financing inputs'!$B146="USD",'Financing inputs'!D146,0)+IF('Financing inputs'!$B146="Local Currency",'Financing inputs'!D146/Loc_USD,0)+IF('Financing inputs'!$B146="Euro",'Financing inputs'!D146/Euro_USD,0)))</f>
        <v/>
      </c>
      <c r="E146" s="84" t="str">
        <f>IF('Financing inputs'!E146="","",(IF('Financing inputs'!$B146="USD",'Financing inputs'!E146,0)+IF('Financing inputs'!$B146="Local Currency",'Financing inputs'!E146/Loc_USD,0)+IF('Financing inputs'!$B146="Euro",'Financing inputs'!E146/Euro_USD,0)))</f>
        <v/>
      </c>
      <c r="F146" s="84" t="str">
        <f>IF('Financing inputs'!F146="","",(IF('Financing inputs'!$B146="USD",'Financing inputs'!F146,0)+IF('Financing inputs'!$B146="Local Currency",'Financing inputs'!F146/Loc_USD,0)+IF('Financing inputs'!$B146="Euro",'Financing inputs'!F146/Euro_USD,0)))</f>
        <v/>
      </c>
      <c r="G146" s="84" t="str">
        <f>IF('Financing inputs'!G146="","",(IF('Financing inputs'!$B146="USD",'Financing inputs'!G146,0)+IF('Financing inputs'!$B146="Local Currency",'Financing inputs'!G146/Loc_USD,0)+IF('Financing inputs'!$B146="Euro",'Financing inputs'!G146/Euro_USD,0)))</f>
        <v/>
      </c>
      <c r="H146" s="84" t="str">
        <f>IF('Financing inputs'!H146="","",(IF('Financing inputs'!$B146="USD",'Financing inputs'!H146,0)+IF('Financing inputs'!$B146="Local Currency",'Financing inputs'!H146/Loc_USD,0)+IF('Financing inputs'!$B146="Euro",'Financing inputs'!H146/Euro_USD,0)))</f>
        <v/>
      </c>
      <c r="I146" s="84" t="str">
        <f>IF('Financing inputs'!I146="","",(IF('Financing inputs'!$B146="USD",'Financing inputs'!I146,0)+IF('Financing inputs'!$B146="Local Currency",'Financing inputs'!I146/Loc_USD,0)+IF('Financing inputs'!$B146="Euro",'Financing inputs'!I146/Euro_USD,0)))</f>
        <v/>
      </c>
      <c r="J146" s="84" t="str">
        <f>IF('Financing inputs'!J146="","",(IF('Financing inputs'!$B146="USD",'Financing inputs'!J146,0)+IF('Financing inputs'!$B146="Local Currency",'Financing inputs'!J146/Loc_USD,0)+IF('Financing inputs'!$B146="Euro",'Financing inputs'!J146/Euro_USD,0)))</f>
        <v/>
      </c>
      <c r="K146" s="84" t="str">
        <f>IF('Financing inputs'!K146="","",(IF('Financing inputs'!$B146="USD",'Financing inputs'!K146,0)+IF('Financing inputs'!$B146="Local Currency",'Financing inputs'!K146/Loc_USD,0)+IF('Financing inputs'!$B146="Euro",'Financing inputs'!K146/Euro_USD,0)))</f>
        <v/>
      </c>
      <c r="L146" s="84" t="str">
        <f>IF('Financing inputs'!L146="","",(IF('Financing inputs'!$B146="USD",'Financing inputs'!L146,0)+IF('Financing inputs'!$B146="Local Currency",'Financing inputs'!L146/Loc_USD,0)+IF('Financing inputs'!$B146="Euro",'Financing inputs'!L146/Euro_USD,0)))</f>
        <v/>
      </c>
      <c r="M146" s="84" t="str">
        <f>IF('Financing inputs'!M146="","",(IF('Financing inputs'!$B146="USD",'Financing inputs'!M146,0)+IF('Financing inputs'!$B146="Local Currency",'Financing inputs'!M146/Loc_USD,0)+IF('Financing inputs'!$B146="Euro",'Financing inputs'!M146/Euro_USD,0)))</f>
        <v/>
      </c>
      <c r="N146" s="84" t="str">
        <f>IF('Financing inputs'!N146="","",(IF('Financing inputs'!$B146="USD",'Financing inputs'!N146,0)+IF('Financing inputs'!$B146="Local Currency",'Financing inputs'!N146/Loc_USD,0)+IF('Financing inputs'!$B146="Euro",'Financing inputs'!N146/Euro_USD,0)))</f>
        <v/>
      </c>
      <c r="O146" s="84">
        <f t="shared" si="92"/>
        <v>0</v>
      </c>
      <c r="P146" s="120" t="str">
        <f t="shared" si="91"/>
        <v>Stewardship, Management and Accountability</v>
      </c>
      <c r="R146" s="69" t="e">
        <f t="shared" si="93"/>
        <v>#DIV/0!</v>
      </c>
    </row>
    <row r="147" spans="1:18" x14ac:dyDescent="0.25">
      <c r="A147" s="64" t="str">
        <f>'Financing inputs'!A147</f>
        <v>DfID funding allocated</v>
      </c>
      <c r="B147" s="63"/>
      <c r="C147" s="84" t="str">
        <f>IF('Financing inputs'!C147="","",(IF('Financing inputs'!$B147="USD",'Financing inputs'!C147,0)+IF('Financing inputs'!$B147="Local Currency",'Financing inputs'!C147/Loc_USD,0)+IF('Financing inputs'!$B147="Euro",'Financing inputs'!C147/Euro_USD,0)))</f>
        <v/>
      </c>
      <c r="D147" s="84" t="str">
        <f>IF('Financing inputs'!D147="","",(IF('Financing inputs'!$B147="USD",'Financing inputs'!D147,0)+IF('Financing inputs'!$B147="Local Currency",'Financing inputs'!D147/Loc_USD,0)+IF('Financing inputs'!$B147="Euro",'Financing inputs'!D147/Euro_USD,0)))</f>
        <v/>
      </c>
      <c r="E147" s="84" t="str">
        <f>IF('Financing inputs'!E147="","",(IF('Financing inputs'!$B147="USD",'Financing inputs'!E147,0)+IF('Financing inputs'!$B147="Local Currency",'Financing inputs'!E147/Loc_USD,0)+IF('Financing inputs'!$B147="Euro",'Financing inputs'!E147/Euro_USD,0)))</f>
        <v/>
      </c>
      <c r="F147" s="84" t="str">
        <f>IF('Financing inputs'!F147="","",(IF('Financing inputs'!$B147="USD",'Financing inputs'!F147,0)+IF('Financing inputs'!$B147="Local Currency",'Financing inputs'!F147/Loc_USD,0)+IF('Financing inputs'!$B147="Euro",'Financing inputs'!F147/Euro_USD,0)))</f>
        <v/>
      </c>
      <c r="G147" s="84" t="str">
        <f>IF('Financing inputs'!G147="","",(IF('Financing inputs'!$B147="USD",'Financing inputs'!G147,0)+IF('Financing inputs'!$B147="Local Currency",'Financing inputs'!G147/Loc_USD,0)+IF('Financing inputs'!$B147="Euro",'Financing inputs'!G147/Euro_USD,0)))</f>
        <v/>
      </c>
      <c r="H147" s="84" t="str">
        <f>IF('Financing inputs'!H147="","",(IF('Financing inputs'!$B147="USD",'Financing inputs'!H147,0)+IF('Financing inputs'!$B147="Local Currency",'Financing inputs'!H147/Loc_USD,0)+IF('Financing inputs'!$B147="Euro",'Financing inputs'!H147/Euro_USD,0)))</f>
        <v/>
      </c>
      <c r="I147" s="84" t="str">
        <f>IF('Financing inputs'!I147="","",(IF('Financing inputs'!$B147="USD",'Financing inputs'!I147,0)+IF('Financing inputs'!$B147="Local Currency",'Financing inputs'!I147/Loc_USD,0)+IF('Financing inputs'!$B147="Euro",'Financing inputs'!I147/Euro_USD,0)))</f>
        <v/>
      </c>
      <c r="J147" s="84" t="str">
        <f>IF('Financing inputs'!J147="","",(IF('Financing inputs'!$B147="USD",'Financing inputs'!J147,0)+IF('Financing inputs'!$B147="Local Currency",'Financing inputs'!J147/Loc_USD,0)+IF('Financing inputs'!$B147="Euro",'Financing inputs'!J147/Euro_USD,0)))</f>
        <v/>
      </c>
      <c r="K147" s="84" t="str">
        <f>IF('Financing inputs'!K147="","",(IF('Financing inputs'!$B147="USD",'Financing inputs'!K147,0)+IF('Financing inputs'!$B147="Local Currency",'Financing inputs'!K147/Loc_USD,0)+IF('Financing inputs'!$B147="Euro",'Financing inputs'!K147/Euro_USD,0)))</f>
        <v/>
      </c>
      <c r="L147" s="84" t="str">
        <f>IF('Financing inputs'!L147="","",(IF('Financing inputs'!$B147="USD",'Financing inputs'!L147,0)+IF('Financing inputs'!$B147="Local Currency",'Financing inputs'!L147/Loc_USD,0)+IF('Financing inputs'!$B147="Euro",'Financing inputs'!L147/Euro_USD,0)))</f>
        <v/>
      </c>
      <c r="M147" s="84" t="str">
        <f>IF('Financing inputs'!M147="","",(IF('Financing inputs'!$B147="USD",'Financing inputs'!M147,0)+IF('Financing inputs'!$B147="Local Currency",'Financing inputs'!M147/Loc_USD,0)+IF('Financing inputs'!$B147="Euro",'Financing inputs'!M147/Euro_USD,0)))</f>
        <v/>
      </c>
      <c r="N147" s="84" t="str">
        <f>IF('Financing inputs'!N147="","",(IF('Financing inputs'!$B147="USD",'Financing inputs'!N147,0)+IF('Financing inputs'!$B147="Local Currency",'Financing inputs'!N147/Loc_USD,0)+IF('Financing inputs'!$B147="Euro",'Financing inputs'!N147/Euro_USD,0)))</f>
        <v/>
      </c>
      <c r="O147" s="84">
        <f t="shared" si="92"/>
        <v>0</v>
      </c>
      <c r="P147" s="120" t="str">
        <f t="shared" si="91"/>
        <v>Stewardship, Management and Accountability</v>
      </c>
      <c r="R147" s="69" t="e">
        <f t="shared" si="93"/>
        <v>#DIV/0!</v>
      </c>
    </row>
    <row r="148" spans="1:18" x14ac:dyDescent="0.25">
      <c r="A148" s="64" t="str">
        <f>'Financing inputs'!A148</f>
        <v>EU funding allocated</v>
      </c>
      <c r="B148" s="63"/>
      <c r="C148" s="84" t="str">
        <f>IF('Financing inputs'!C148="","",(IF('Financing inputs'!$B148="USD",'Financing inputs'!C148,0)+IF('Financing inputs'!$B148="Local Currency",'Financing inputs'!C148/Loc_USD,0)+IF('Financing inputs'!$B148="Euro",'Financing inputs'!C148/Euro_USD,0)))</f>
        <v/>
      </c>
      <c r="D148" s="84" t="str">
        <f>IF('Financing inputs'!D148="","",(IF('Financing inputs'!$B148="USD",'Financing inputs'!D148,0)+IF('Financing inputs'!$B148="Local Currency",'Financing inputs'!D148/Loc_USD,0)+IF('Financing inputs'!$B148="Euro",'Financing inputs'!D148/Euro_USD,0)))</f>
        <v/>
      </c>
      <c r="E148" s="84" t="str">
        <f>IF('Financing inputs'!E148="","",(IF('Financing inputs'!$B148="USD",'Financing inputs'!E148,0)+IF('Financing inputs'!$B148="Local Currency",'Financing inputs'!E148/Loc_USD,0)+IF('Financing inputs'!$B148="Euro",'Financing inputs'!E148/Euro_USD,0)))</f>
        <v/>
      </c>
      <c r="F148" s="84" t="str">
        <f>IF('Financing inputs'!F148="","",(IF('Financing inputs'!$B148="USD",'Financing inputs'!F148,0)+IF('Financing inputs'!$B148="Local Currency",'Financing inputs'!F148/Loc_USD,0)+IF('Financing inputs'!$B148="Euro",'Financing inputs'!F148/Euro_USD,0)))</f>
        <v/>
      </c>
      <c r="G148" s="84" t="str">
        <f>IF('Financing inputs'!G148="","",(IF('Financing inputs'!$B148="USD",'Financing inputs'!G148,0)+IF('Financing inputs'!$B148="Local Currency",'Financing inputs'!G148/Loc_USD,0)+IF('Financing inputs'!$B148="Euro",'Financing inputs'!G148/Euro_USD,0)))</f>
        <v/>
      </c>
      <c r="H148" s="84" t="str">
        <f>IF('Financing inputs'!H148="","",(IF('Financing inputs'!$B148="USD",'Financing inputs'!H148,0)+IF('Financing inputs'!$B148="Local Currency",'Financing inputs'!H148/Loc_USD,0)+IF('Financing inputs'!$B148="Euro",'Financing inputs'!H148/Euro_USD,0)))</f>
        <v/>
      </c>
      <c r="I148" s="84" t="str">
        <f>IF('Financing inputs'!I148="","",(IF('Financing inputs'!$B148="USD",'Financing inputs'!I148,0)+IF('Financing inputs'!$B148="Local Currency",'Financing inputs'!I148/Loc_USD,0)+IF('Financing inputs'!$B148="Euro",'Financing inputs'!I148/Euro_USD,0)))</f>
        <v/>
      </c>
      <c r="J148" s="84" t="str">
        <f>IF('Financing inputs'!J148="","",(IF('Financing inputs'!$B148="USD",'Financing inputs'!J148,0)+IF('Financing inputs'!$B148="Local Currency",'Financing inputs'!J148/Loc_USD,0)+IF('Financing inputs'!$B148="Euro",'Financing inputs'!J148/Euro_USD,0)))</f>
        <v/>
      </c>
      <c r="K148" s="84" t="str">
        <f>IF('Financing inputs'!K148="","",(IF('Financing inputs'!$B148="USD",'Financing inputs'!K148,0)+IF('Financing inputs'!$B148="Local Currency",'Financing inputs'!K148/Loc_USD,0)+IF('Financing inputs'!$B148="Euro",'Financing inputs'!K148/Euro_USD,0)))</f>
        <v/>
      </c>
      <c r="L148" s="84" t="str">
        <f>IF('Financing inputs'!L148="","",(IF('Financing inputs'!$B148="USD",'Financing inputs'!L148,0)+IF('Financing inputs'!$B148="Local Currency",'Financing inputs'!L148/Loc_USD,0)+IF('Financing inputs'!$B148="Euro",'Financing inputs'!L148/Euro_USD,0)))</f>
        <v/>
      </c>
      <c r="M148" s="84" t="str">
        <f>IF('Financing inputs'!M148="","",(IF('Financing inputs'!$B148="USD",'Financing inputs'!M148,0)+IF('Financing inputs'!$B148="Local Currency",'Financing inputs'!M148/Loc_USD,0)+IF('Financing inputs'!$B148="Euro",'Financing inputs'!M148/Euro_USD,0)))</f>
        <v/>
      </c>
      <c r="N148" s="84" t="str">
        <f>IF('Financing inputs'!N148="","",(IF('Financing inputs'!$B148="USD",'Financing inputs'!N148,0)+IF('Financing inputs'!$B148="Local Currency",'Financing inputs'!N148/Loc_USD,0)+IF('Financing inputs'!$B148="Euro",'Financing inputs'!N148/Euro_USD,0)))</f>
        <v/>
      </c>
      <c r="O148" s="84">
        <f t="shared" si="92"/>
        <v>0</v>
      </c>
      <c r="P148" s="120" t="str">
        <f t="shared" si="91"/>
        <v>Stewardship, Management and Accountability</v>
      </c>
      <c r="R148" s="69" t="e">
        <f t="shared" si="93"/>
        <v>#DIV/0!</v>
      </c>
    </row>
    <row r="149" spans="1:18" x14ac:dyDescent="0.25">
      <c r="A149" s="64" t="str">
        <f>'Financing inputs'!A149</f>
        <v>CIDA funding allocated</v>
      </c>
      <c r="B149" s="63"/>
      <c r="C149" s="84" t="str">
        <f>IF('Financing inputs'!C149="","",(IF('Financing inputs'!$B149="USD",'Financing inputs'!C149,0)+IF('Financing inputs'!$B149="Local Currency",'Financing inputs'!C149/Loc_USD,0)+IF('Financing inputs'!$B149="Euro",'Financing inputs'!C149/Euro_USD,0)))</f>
        <v/>
      </c>
      <c r="D149" s="84" t="str">
        <f>IF('Financing inputs'!D149="","",(IF('Financing inputs'!$B149="USD",'Financing inputs'!D149,0)+IF('Financing inputs'!$B149="Local Currency",'Financing inputs'!D149/Loc_USD,0)+IF('Financing inputs'!$B149="Euro",'Financing inputs'!D149/Euro_USD,0)))</f>
        <v/>
      </c>
      <c r="E149" s="84" t="str">
        <f>IF('Financing inputs'!E149="","",(IF('Financing inputs'!$B149="USD",'Financing inputs'!E149,0)+IF('Financing inputs'!$B149="Local Currency",'Financing inputs'!E149/Loc_USD,0)+IF('Financing inputs'!$B149="Euro",'Financing inputs'!E149/Euro_USD,0)))</f>
        <v/>
      </c>
      <c r="F149" s="84" t="str">
        <f>IF('Financing inputs'!F149="","",(IF('Financing inputs'!$B149="USD",'Financing inputs'!F149,0)+IF('Financing inputs'!$B149="Local Currency",'Financing inputs'!F149/Loc_USD,0)+IF('Financing inputs'!$B149="Euro",'Financing inputs'!F149/Euro_USD,0)))</f>
        <v/>
      </c>
      <c r="G149" s="84" t="str">
        <f>IF('Financing inputs'!G149="","",(IF('Financing inputs'!$B149="USD",'Financing inputs'!G149,0)+IF('Financing inputs'!$B149="Local Currency",'Financing inputs'!G149/Loc_USD,0)+IF('Financing inputs'!$B149="Euro",'Financing inputs'!G149/Euro_USD,0)))</f>
        <v/>
      </c>
      <c r="H149" s="84" t="str">
        <f>IF('Financing inputs'!H149="","",(IF('Financing inputs'!$B149="USD",'Financing inputs'!H149,0)+IF('Financing inputs'!$B149="Local Currency",'Financing inputs'!H149/Loc_USD,0)+IF('Financing inputs'!$B149="Euro",'Financing inputs'!H149/Euro_USD,0)))</f>
        <v/>
      </c>
      <c r="I149" s="84" t="str">
        <f>IF('Financing inputs'!I149="","",(IF('Financing inputs'!$B149="USD",'Financing inputs'!I149,0)+IF('Financing inputs'!$B149="Local Currency",'Financing inputs'!I149/Loc_USD,0)+IF('Financing inputs'!$B149="Euro",'Financing inputs'!I149/Euro_USD,0)))</f>
        <v/>
      </c>
      <c r="J149" s="84" t="str">
        <f>IF('Financing inputs'!J149="","",(IF('Financing inputs'!$B149="USD",'Financing inputs'!J149,0)+IF('Financing inputs'!$B149="Local Currency",'Financing inputs'!J149/Loc_USD,0)+IF('Financing inputs'!$B149="Euro",'Financing inputs'!J149/Euro_USD,0)))</f>
        <v/>
      </c>
      <c r="K149" s="84" t="str">
        <f>IF('Financing inputs'!K149="","",(IF('Financing inputs'!$B149="USD",'Financing inputs'!K149,0)+IF('Financing inputs'!$B149="Local Currency",'Financing inputs'!K149/Loc_USD,0)+IF('Financing inputs'!$B149="Euro",'Financing inputs'!K149/Euro_USD,0)))</f>
        <v/>
      </c>
      <c r="L149" s="84" t="str">
        <f>IF('Financing inputs'!L149="","",(IF('Financing inputs'!$B149="USD",'Financing inputs'!L149,0)+IF('Financing inputs'!$B149="Local Currency",'Financing inputs'!L149/Loc_USD,0)+IF('Financing inputs'!$B149="Euro",'Financing inputs'!L149/Euro_USD,0)))</f>
        <v/>
      </c>
      <c r="M149" s="84" t="str">
        <f>IF('Financing inputs'!M149="","",(IF('Financing inputs'!$B149="USD",'Financing inputs'!M149,0)+IF('Financing inputs'!$B149="Local Currency",'Financing inputs'!M149/Loc_USD,0)+IF('Financing inputs'!$B149="Euro",'Financing inputs'!M149/Euro_USD,0)))</f>
        <v/>
      </c>
      <c r="N149" s="84" t="str">
        <f>IF('Financing inputs'!N149="","",(IF('Financing inputs'!$B149="USD",'Financing inputs'!N149,0)+IF('Financing inputs'!$B149="Local Currency",'Financing inputs'!N149/Loc_USD,0)+IF('Financing inputs'!$B149="Euro",'Financing inputs'!N149/Euro_USD,0)))</f>
        <v/>
      </c>
      <c r="O149" s="84">
        <f t="shared" si="92"/>
        <v>0</v>
      </c>
      <c r="P149" s="120" t="str">
        <f t="shared" si="91"/>
        <v>Stewardship, Management and Accountability</v>
      </c>
      <c r="R149" s="69" t="e">
        <f t="shared" si="93"/>
        <v>#DIV/0!</v>
      </c>
    </row>
    <row r="150" spans="1:18" x14ac:dyDescent="0.25">
      <c r="A150" s="64" t="str">
        <f>'Financing inputs'!A150</f>
        <v>PSI funding allocated</v>
      </c>
      <c r="B150" s="63"/>
      <c r="C150" s="84" t="str">
        <f>IF('Financing inputs'!C150="","",(IF('Financing inputs'!$B150="USD",'Financing inputs'!C150,0)+IF('Financing inputs'!$B150="Local Currency",'Financing inputs'!C150/Loc_USD,0)+IF('Financing inputs'!$B150="Euro",'Financing inputs'!C150/Euro_USD,0)))</f>
        <v/>
      </c>
      <c r="D150" s="84" t="str">
        <f>IF('Financing inputs'!D150="","",(IF('Financing inputs'!$B150="USD",'Financing inputs'!D150,0)+IF('Financing inputs'!$B150="Local Currency",'Financing inputs'!D150/Loc_USD,0)+IF('Financing inputs'!$B150="Euro",'Financing inputs'!D150/Euro_USD,0)))</f>
        <v/>
      </c>
      <c r="E150" s="84" t="str">
        <f>IF('Financing inputs'!E150="","",(IF('Financing inputs'!$B150="USD",'Financing inputs'!E150,0)+IF('Financing inputs'!$B150="Local Currency",'Financing inputs'!E150/Loc_USD,0)+IF('Financing inputs'!$B150="Euro",'Financing inputs'!E150/Euro_USD,0)))</f>
        <v/>
      </c>
      <c r="F150" s="84" t="str">
        <f>IF('Financing inputs'!F150="","",(IF('Financing inputs'!$B150="USD",'Financing inputs'!F150,0)+IF('Financing inputs'!$B150="Local Currency",'Financing inputs'!F150/Loc_USD,0)+IF('Financing inputs'!$B150="Euro",'Financing inputs'!F150/Euro_USD,0)))</f>
        <v/>
      </c>
      <c r="G150" s="84" t="str">
        <f>IF('Financing inputs'!G150="","",(IF('Financing inputs'!$B150="USD",'Financing inputs'!G150,0)+IF('Financing inputs'!$B150="Local Currency",'Financing inputs'!G150/Loc_USD,0)+IF('Financing inputs'!$B150="Euro",'Financing inputs'!G150/Euro_USD,0)))</f>
        <v/>
      </c>
      <c r="H150" s="84" t="str">
        <f>IF('Financing inputs'!H150="","",(IF('Financing inputs'!$B150="USD",'Financing inputs'!H150,0)+IF('Financing inputs'!$B150="Local Currency",'Financing inputs'!H150/Loc_USD,0)+IF('Financing inputs'!$B150="Euro",'Financing inputs'!H150/Euro_USD,0)))</f>
        <v/>
      </c>
      <c r="I150" s="84" t="str">
        <f>IF('Financing inputs'!I150="","",(IF('Financing inputs'!$B150="USD",'Financing inputs'!I150,0)+IF('Financing inputs'!$B150="Local Currency",'Financing inputs'!I150/Loc_USD,0)+IF('Financing inputs'!$B150="Euro",'Financing inputs'!I150/Euro_USD,0)))</f>
        <v/>
      </c>
      <c r="J150" s="84" t="str">
        <f>IF('Financing inputs'!J150="","",(IF('Financing inputs'!$B150="USD",'Financing inputs'!J150,0)+IF('Financing inputs'!$B150="Local Currency",'Financing inputs'!J150/Loc_USD,0)+IF('Financing inputs'!$B150="Euro",'Financing inputs'!J150/Euro_USD,0)))</f>
        <v/>
      </c>
      <c r="K150" s="84" t="str">
        <f>IF('Financing inputs'!K150="","",(IF('Financing inputs'!$B150="USD",'Financing inputs'!K150,0)+IF('Financing inputs'!$B150="Local Currency",'Financing inputs'!K150/Loc_USD,0)+IF('Financing inputs'!$B150="Euro",'Financing inputs'!K150/Euro_USD,0)))</f>
        <v/>
      </c>
      <c r="L150" s="84" t="str">
        <f>IF('Financing inputs'!L150="","",(IF('Financing inputs'!$B150="USD",'Financing inputs'!L150,0)+IF('Financing inputs'!$B150="Local Currency",'Financing inputs'!L150/Loc_USD,0)+IF('Financing inputs'!$B150="Euro",'Financing inputs'!L150/Euro_USD,0)))</f>
        <v/>
      </c>
      <c r="M150" s="84" t="str">
        <f>IF('Financing inputs'!M150="","",(IF('Financing inputs'!$B150="USD",'Financing inputs'!M150,0)+IF('Financing inputs'!$B150="Local Currency",'Financing inputs'!M150/Loc_USD,0)+IF('Financing inputs'!$B150="Euro",'Financing inputs'!M150/Euro_USD,0)))</f>
        <v/>
      </c>
      <c r="N150" s="84" t="str">
        <f>IF('Financing inputs'!N150="","",(IF('Financing inputs'!$B150="USD",'Financing inputs'!N150,0)+IF('Financing inputs'!$B150="Local Currency",'Financing inputs'!N150/Loc_USD,0)+IF('Financing inputs'!$B150="Euro",'Financing inputs'!N150/Euro_USD,0)))</f>
        <v/>
      </c>
      <c r="O150" s="84">
        <f t="shared" si="92"/>
        <v>0</v>
      </c>
      <c r="P150" s="120" t="str">
        <f t="shared" si="91"/>
        <v>Stewardship, Management and Accountability</v>
      </c>
      <c r="R150" s="69" t="e">
        <f t="shared" si="93"/>
        <v>#DIV/0!</v>
      </c>
    </row>
    <row r="151" spans="1:18" x14ac:dyDescent="0.25">
      <c r="A151" s="64" t="str">
        <f>'Financing inputs'!A151</f>
        <v>DKT funding allocated</v>
      </c>
      <c r="B151" s="63"/>
      <c r="C151" s="84" t="str">
        <f>IF('Financing inputs'!C151="","",(IF('Financing inputs'!$B151="USD",'Financing inputs'!C151,0)+IF('Financing inputs'!$B151="Local Currency",'Financing inputs'!C151/Loc_USD,0)+IF('Financing inputs'!$B151="Euro",'Financing inputs'!C151/Euro_USD,0)))</f>
        <v/>
      </c>
      <c r="D151" s="84" t="str">
        <f>IF('Financing inputs'!D151="","",(IF('Financing inputs'!$B151="USD",'Financing inputs'!D151,0)+IF('Financing inputs'!$B151="Local Currency",'Financing inputs'!D151/Loc_USD,0)+IF('Financing inputs'!$B151="Euro",'Financing inputs'!D151/Euro_USD,0)))</f>
        <v/>
      </c>
      <c r="E151" s="84" t="str">
        <f>IF('Financing inputs'!E151="","",(IF('Financing inputs'!$B151="USD",'Financing inputs'!E151,0)+IF('Financing inputs'!$B151="Local Currency",'Financing inputs'!E151/Loc_USD,0)+IF('Financing inputs'!$B151="Euro",'Financing inputs'!E151/Euro_USD,0)))</f>
        <v/>
      </c>
      <c r="F151" s="84" t="str">
        <f>IF('Financing inputs'!F151="","",(IF('Financing inputs'!$B151="USD",'Financing inputs'!F151,0)+IF('Financing inputs'!$B151="Local Currency",'Financing inputs'!F151/Loc_USD,0)+IF('Financing inputs'!$B151="Euro",'Financing inputs'!F151/Euro_USD,0)))</f>
        <v/>
      </c>
      <c r="G151" s="84" t="str">
        <f>IF('Financing inputs'!G151="","",(IF('Financing inputs'!$B151="USD",'Financing inputs'!G151,0)+IF('Financing inputs'!$B151="Local Currency",'Financing inputs'!G151/Loc_USD,0)+IF('Financing inputs'!$B151="Euro",'Financing inputs'!G151/Euro_USD,0)))</f>
        <v/>
      </c>
      <c r="H151" s="84" t="str">
        <f>IF('Financing inputs'!H151="","",(IF('Financing inputs'!$B151="USD",'Financing inputs'!H151,0)+IF('Financing inputs'!$B151="Local Currency",'Financing inputs'!H151/Loc_USD,0)+IF('Financing inputs'!$B151="Euro",'Financing inputs'!H151/Euro_USD,0)))</f>
        <v/>
      </c>
      <c r="I151" s="84" t="str">
        <f>IF('Financing inputs'!I151="","",(IF('Financing inputs'!$B151="USD",'Financing inputs'!I151,0)+IF('Financing inputs'!$B151="Local Currency",'Financing inputs'!I151/Loc_USD,0)+IF('Financing inputs'!$B151="Euro",'Financing inputs'!I151/Euro_USD,0)))</f>
        <v/>
      </c>
      <c r="J151" s="84" t="str">
        <f>IF('Financing inputs'!J151="","",(IF('Financing inputs'!$B151="USD",'Financing inputs'!J151,0)+IF('Financing inputs'!$B151="Local Currency",'Financing inputs'!J151/Loc_USD,0)+IF('Financing inputs'!$B151="Euro",'Financing inputs'!J151/Euro_USD,0)))</f>
        <v/>
      </c>
      <c r="K151" s="84" t="str">
        <f>IF('Financing inputs'!K151="","",(IF('Financing inputs'!$B151="USD",'Financing inputs'!K151,0)+IF('Financing inputs'!$B151="Local Currency",'Financing inputs'!K151/Loc_USD,0)+IF('Financing inputs'!$B151="Euro",'Financing inputs'!K151/Euro_USD,0)))</f>
        <v/>
      </c>
      <c r="L151" s="84" t="str">
        <f>IF('Financing inputs'!L151="","",(IF('Financing inputs'!$B151="USD",'Financing inputs'!L151,0)+IF('Financing inputs'!$B151="Local Currency",'Financing inputs'!L151/Loc_USD,0)+IF('Financing inputs'!$B151="Euro",'Financing inputs'!L151/Euro_USD,0)))</f>
        <v/>
      </c>
      <c r="M151" s="84" t="str">
        <f>IF('Financing inputs'!M151="","",(IF('Financing inputs'!$B151="USD",'Financing inputs'!M151,0)+IF('Financing inputs'!$B151="Local Currency",'Financing inputs'!M151/Loc_USD,0)+IF('Financing inputs'!$B151="Euro",'Financing inputs'!M151/Euro_USD,0)))</f>
        <v/>
      </c>
      <c r="N151" s="84" t="str">
        <f>IF('Financing inputs'!N151="","",(IF('Financing inputs'!$B151="USD",'Financing inputs'!N151,0)+IF('Financing inputs'!$B151="Local Currency",'Financing inputs'!N151/Loc_USD,0)+IF('Financing inputs'!$B151="Euro",'Financing inputs'!N151/Euro_USD,0)))</f>
        <v/>
      </c>
      <c r="O151" s="84">
        <f t="shared" si="92"/>
        <v>0</v>
      </c>
      <c r="P151" s="120" t="str">
        <f t="shared" si="91"/>
        <v>Stewardship, Management and Accountability</v>
      </c>
      <c r="R151" s="69" t="e">
        <f t="shared" si="93"/>
        <v>#DIV/0!</v>
      </c>
    </row>
    <row r="152" spans="1:18" x14ac:dyDescent="0.25">
      <c r="A152" s="64" t="str">
        <f>'Financing inputs'!A152</f>
        <v>MSI funding allocated</v>
      </c>
      <c r="B152" s="63"/>
      <c r="C152" s="84" t="str">
        <f>IF('Financing inputs'!C152="","",(IF('Financing inputs'!$B152="USD",'Financing inputs'!C152,0)+IF('Financing inputs'!$B152="Local Currency",'Financing inputs'!C152/Loc_USD,0)+IF('Financing inputs'!$B152="Euro",'Financing inputs'!C152/Euro_USD,0)))</f>
        <v/>
      </c>
      <c r="D152" s="84" t="str">
        <f>IF('Financing inputs'!D152="","",(IF('Financing inputs'!$B152="USD",'Financing inputs'!D152,0)+IF('Financing inputs'!$B152="Local Currency",'Financing inputs'!D152/Loc_USD,0)+IF('Financing inputs'!$B152="Euro",'Financing inputs'!D152/Euro_USD,0)))</f>
        <v/>
      </c>
      <c r="E152" s="84" t="str">
        <f>IF('Financing inputs'!E152="","",(IF('Financing inputs'!$B152="USD",'Financing inputs'!E152,0)+IF('Financing inputs'!$B152="Local Currency",'Financing inputs'!E152/Loc_USD,0)+IF('Financing inputs'!$B152="Euro",'Financing inputs'!E152/Euro_USD,0)))</f>
        <v/>
      </c>
      <c r="F152" s="84" t="str">
        <f>IF('Financing inputs'!F152="","",(IF('Financing inputs'!$B152="USD",'Financing inputs'!F152,0)+IF('Financing inputs'!$B152="Local Currency",'Financing inputs'!F152/Loc_USD,0)+IF('Financing inputs'!$B152="Euro",'Financing inputs'!F152/Euro_USD,0)))</f>
        <v/>
      </c>
      <c r="G152" s="84" t="str">
        <f>IF('Financing inputs'!G152="","",(IF('Financing inputs'!$B152="USD",'Financing inputs'!G152,0)+IF('Financing inputs'!$B152="Local Currency",'Financing inputs'!G152/Loc_USD,0)+IF('Financing inputs'!$B152="Euro",'Financing inputs'!G152/Euro_USD,0)))</f>
        <v/>
      </c>
      <c r="H152" s="84" t="str">
        <f>IF('Financing inputs'!H152="","",(IF('Financing inputs'!$B152="USD",'Financing inputs'!H152,0)+IF('Financing inputs'!$B152="Local Currency",'Financing inputs'!H152/Loc_USD,0)+IF('Financing inputs'!$B152="Euro",'Financing inputs'!H152/Euro_USD,0)))</f>
        <v/>
      </c>
      <c r="I152" s="84" t="str">
        <f>IF('Financing inputs'!I152="","",(IF('Financing inputs'!$B152="USD",'Financing inputs'!I152,0)+IF('Financing inputs'!$B152="Local Currency",'Financing inputs'!I152/Loc_USD,0)+IF('Financing inputs'!$B152="Euro",'Financing inputs'!I152/Euro_USD,0)))</f>
        <v/>
      </c>
      <c r="J152" s="84" t="str">
        <f>IF('Financing inputs'!J152="","",(IF('Financing inputs'!$B152="USD",'Financing inputs'!J152,0)+IF('Financing inputs'!$B152="Local Currency",'Financing inputs'!J152/Loc_USD,0)+IF('Financing inputs'!$B152="Euro",'Financing inputs'!J152/Euro_USD,0)))</f>
        <v/>
      </c>
      <c r="K152" s="84" t="str">
        <f>IF('Financing inputs'!K152="","",(IF('Financing inputs'!$B152="USD",'Financing inputs'!K152,0)+IF('Financing inputs'!$B152="Local Currency",'Financing inputs'!K152/Loc_USD,0)+IF('Financing inputs'!$B152="Euro",'Financing inputs'!K152/Euro_USD,0)))</f>
        <v/>
      </c>
      <c r="L152" s="84" t="str">
        <f>IF('Financing inputs'!L152="","",(IF('Financing inputs'!$B152="USD",'Financing inputs'!L152,0)+IF('Financing inputs'!$B152="Local Currency",'Financing inputs'!L152/Loc_USD,0)+IF('Financing inputs'!$B152="Euro",'Financing inputs'!L152/Euro_USD,0)))</f>
        <v/>
      </c>
      <c r="M152" s="84" t="str">
        <f>IF('Financing inputs'!M152="","",(IF('Financing inputs'!$B152="USD",'Financing inputs'!M152,0)+IF('Financing inputs'!$B152="Local Currency",'Financing inputs'!M152/Loc_USD,0)+IF('Financing inputs'!$B152="Euro",'Financing inputs'!M152/Euro_USD,0)))</f>
        <v/>
      </c>
      <c r="N152" s="84" t="str">
        <f>IF('Financing inputs'!N152="","",(IF('Financing inputs'!$B152="USD",'Financing inputs'!N152,0)+IF('Financing inputs'!$B152="Local Currency",'Financing inputs'!N152/Loc_USD,0)+IF('Financing inputs'!$B152="Euro",'Financing inputs'!N152/Euro_USD,0)))</f>
        <v/>
      </c>
      <c r="O152" s="84">
        <f t="shared" si="92"/>
        <v>0</v>
      </c>
      <c r="P152" s="120" t="str">
        <f t="shared" si="91"/>
        <v>Stewardship, Management and Accountability</v>
      </c>
      <c r="R152" s="69" t="e">
        <f t="shared" si="93"/>
        <v>#DIV/0!</v>
      </c>
    </row>
    <row r="153" spans="1:18" x14ac:dyDescent="0.25">
      <c r="A153" s="64" t="str">
        <f>'Financing inputs'!A153</f>
        <v>Gates funding allocated</v>
      </c>
      <c r="B153" s="63"/>
      <c r="C153" s="84" t="str">
        <f>IF('Financing inputs'!C153="","",(IF('Financing inputs'!$B153="USD",'Financing inputs'!C153,0)+IF('Financing inputs'!$B153="Local Currency",'Financing inputs'!C153/Loc_USD,0)+IF('Financing inputs'!$B153="Euro",'Financing inputs'!C153/Euro_USD,0)))</f>
        <v/>
      </c>
      <c r="D153" s="84" t="str">
        <f>IF('Financing inputs'!D153="","",(IF('Financing inputs'!$B153="USD",'Financing inputs'!D153,0)+IF('Financing inputs'!$B153="Local Currency",'Financing inputs'!D153/Loc_USD,0)+IF('Financing inputs'!$B153="Euro",'Financing inputs'!D153/Euro_USD,0)))</f>
        <v/>
      </c>
      <c r="E153" s="84" t="str">
        <f>IF('Financing inputs'!E153="","",(IF('Financing inputs'!$B153="USD",'Financing inputs'!E153,0)+IF('Financing inputs'!$B153="Local Currency",'Financing inputs'!E153/Loc_USD,0)+IF('Financing inputs'!$B153="Euro",'Financing inputs'!E153/Euro_USD,0)))</f>
        <v/>
      </c>
      <c r="F153" s="84" t="str">
        <f>IF('Financing inputs'!F153="","",(IF('Financing inputs'!$B153="USD",'Financing inputs'!F153,0)+IF('Financing inputs'!$B153="Local Currency",'Financing inputs'!F153/Loc_USD,0)+IF('Financing inputs'!$B153="Euro",'Financing inputs'!F153/Euro_USD,0)))</f>
        <v/>
      </c>
      <c r="G153" s="84" t="str">
        <f>IF('Financing inputs'!G153="","",(IF('Financing inputs'!$B153="USD",'Financing inputs'!G153,0)+IF('Financing inputs'!$B153="Local Currency",'Financing inputs'!G153/Loc_USD,0)+IF('Financing inputs'!$B153="Euro",'Financing inputs'!G153/Euro_USD,0)))</f>
        <v/>
      </c>
      <c r="H153" s="84" t="str">
        <f>IF('Financing inputs'!H153="","",(IF('Financing inputs'!$B153="USD",'Financing inputs'!H153,0)+IF('Financing inputs'!$B153="Local Currency",'Financing inputs'!H153/Loc_USD,0)+IF('Financing inputs'!$B153="Euro",'Financing inputs'!H153/Euro_USD,0)))</f>
        <v/>
      </c>
      <c r="I153" s="84" t="str">
        <f>IF('Financing inputs'!I153="","",(IF('Financing inputs'!$B153="USD",'Financing inputs'!I153,0)+IF('Financing inputs'!$B153="Local Currency",'Financing inputs'!I153/Loc_USD,0)+IF('Financing inputs'!$B153="Euro",'Financing inputs'!I153/Euro_USD,0)))</f>
        <v/>
      </c>
      <c r="J153" s="84" t="str">
        <f>IF('Financing inputs'!J153="","",(IF('Financing inputs'!$B153="USD",'Financing inputs'!J153,0)+IF('Financing inputs'!$B153="Local Currency",'Financing inputs'!J153/Loc_USD,0)+IF('Financing inputs'!$B153="Euro",'Financing inputs'!J153/Euro_USD,0)))</f>
        <v/>
      </c>
      <c r="K153" s="84" t="str">
        <f>IF('Financing inputs'!K153="","",(IF('Financing inputs'!$B153="USD",'Financing inputs'!K153,0)+IF('Financing inputs'!$B153="Local Currency",'Financing inputs'!K153/Loc_USD,0)+IF('Financing inputs'!$B153="Euro",'Financing inputs'!K153/Euro_USD,0)))</f>
        <v/>
      </c>
      <c r="L153" s="84" t="str">
        <f>IF('Financing inputs'!L153="","",(IF('Financing inputs'!$B153="USD",'Financing inputs'!L153,0)+IF('Financing inputs'!$B153="Local Currency",'Financing inputs'!L153/Loc_USD,0)+IF('Financing inputs'!$B153="Euro",'Financing inputs'!L153/Euro_USD,0)))</f>
        <v/>
      </c>
      <c r="M153" s="84" t="str">
        <f>IF('Financing inputs'!M153="","",(IF('Financing inputs'!$B153="USD",'Financing inputs'!M153,0)+IF('Financing inputs'!$B153="Local Currency",'Financing inputs'!M153/Loc_USD,0)+IF('Financing inputs'!$B153="Euro",'Financing inputs'!M153/Euro_USD,0)))</f>
        <v/>
      </c>
      <c r="N153" s="84" t="str">
        <f>IF('Financing inputs'!N153="","",(IF('Financing inputs'!$B153="USD",'Financing inputs'!N153,0)+IF('Financing inputs'!$B153="Local Currency",'Financing inputs'!N153/Loc_USD,0)+IF('Financing inputs'!$B153="Euro",'Financing inputs'!N153/Euro_USD,0)))</f>
        <v/>
      </c>
      <c r="O153" s="84">
        <f t="shared" si="92"/>
        <v>0</v>
      </c>
      <c r="P153" s="120" t="str">
        <f t="shared" si="91"/>
        <v>Stewardship, Management and Accountability</v>
      </c>
      <c r="R153" s="69" t="e">
        <f t="shared" si="93"/>
        <v>#DIV/0!</v>
      </c>
    </row>
    <row r="154" spans="1:18" x14ac:dyDescent="0.25">
      <c r="A154" s="64" t="str">
        <f>'Financing inputs'!A154</f>
        <v>Packard funding allocated</v>
      </c>
      <c r="B154" s="63"/>
      <c r="C154" s="84" t="str">
        <f>IF('Financing inputs'!C154="","",(IF('Financing inputs'!$B154="USD",'Financing inputs'!C154,0)+IF('Financing inputs'!$B154="Local Currency",'Financing inputs'!C154/Loc_USD,0)+IF('Financing inputs'!$B154="Euro",'Financing inputs'!C154/Euro_USD,0)))</f>
        <v/>
      </c>
      <c r="D154" s="84" t="str">
        <f>IF('Financing inputs'!D154="","",(IF('Financing inputs'!$B154="USD",'Financing inputs'!D154,0)+IF('Financing inputs'!$B154="Local Currency",'Financing inputs'!D154/Loc_USD,0)+IF('Financing inputs'!$B154="Euro",'Financing inputs'!D154/Euro_USD,0)))</f>
        <v/>
      </c>
      <c r="E154" s="84" t="str">
        <f>IF('Financing inputs'!E154="","",(IF('Financing inputs'!$B154="USD",'Financing inputs'!E154,0)+IF('Financing inputs'!$B154="Local Currency",'Financing inputs'!E154/Loc_USD,0)+IF('Financing inputs'!$B154="Euro",'Financing inputs'!E154/Euro_USD,0)))</f>
        <v/>
      </c>
      <c r="F154" s="84" t="str">
        <f>IF('Financing inputs'!F154="","",(IF('Financing inputs'!$B154="USD",'Financing inputs'!F154,0)+IF('Financing inputs'!$B154="Local Currency",'Financing inputs'!F154/Loc_USD,0)+IF('Financing inputs'!$B154="Euro",'Financing inputs'!F154/Euro_USD,0)))</f>
        <v/>
      </c>
      <c r="G154" s="84" t="str">
        <f>IF('Financing inputs'!G154="","",(IF('Financing inputs'!$B154="USD",'Financing inputs'!G154,0)+IF('Financing inputs'!$B154="Local Currency",'Financing inputs'!G154/Loc_USD,0)+IF('Financing inputs'!$B154="Euro",'Financing inputs'!G154/Euro_USD,0)))</f>
        <v/>
      </c>
      <c r="H154" s="84" t="str">
        <f>IF('Financing inputs'!H154="","",(IF('Financing inputs'!$B154="USD",'Financing inputs'!H154,0)+IF('Financing inputs'!$B154="Local Currency",'Financing inputs'!H154/Loc_USD,0)+IF('Financing inputs'!$B154="Euro",'Financing inputs'!H154/Euro_USD,0)))</f>
        <v/>
      </c>
      <c r="I154" s="84" t="str">
        <f>IF('Financing inputs'!I154="","",(IF('Financing inputs'!$B154="USD",'Financing inputs'!I154,0)+IF('Financing inputs'!$B154="Local Currency",'Financing inputs'!I154/Loc_USD,0)+IF('Financing inputs'!$B154="Euro",'Financing inputs'!I154/Euro_USD,0)))</f>
        <v/>
      </c>
      <c r="J154" s="84" t="str">
        <f>IF('Financing inputs'!J154="","",(IF('Financing inputs'!$B154="USD",'Financing inputs'!J154,0)+IF('Financing inputs'!$B154="Local Currency",'Financing inputs'!J154/Loc_USD,0)+IF('Financing inputs'!$B154="Euro",'Financing inputs'!J154/Euro_USD,0)))</f>
        <v/>
      </c>
      <c r="K154" s="84" t="str">
        <f>IF('Financing inputs'!K154="","",(IF('Financing inputs'!$B154="USD",'Financing inputs'!K154,0)+IF('Financing inputs'!$B154="Local Currency",'Financing inputs'!K154/Loc_USD,0)+IF('Financing inputs'!$B154="Euro",'Financing inputs'!K154/Euro_USD,0)))</f>
        <v/>
      </c>
      <c r="L154" s="84" t="str">
        <f>IF('Financing inputs'!L154="","",(IF('Financing inputs'!$B154="USD",'Financing inputs'!L154,0)+IF('Financing inputs'!$B154="Local Currency",'Financing inputs'!L154/Loc_USD,0)+IF('Financing inputs'!$B154="Euro",'Financing inputs'!L154/Euro_USD,0)))</f>
        <v/>
      </c>
      <c r="M154" s="84" t="str">
        <f>IF('Financing inputs'!M154="","",(IF('Financing inputs'!$B154="USD",'Financing inputs'!M154,0)+IF('Financing inputs'!$B154="Local Currency",'Financing inputs'!M154/Loc_USD,0)+IF('Financing inputs'!$B154="Euro",'Financing inputs'!M154/Euro_USD,0)))</f>
        <v/>
      </c>
      <c r="N154" s="84" t="str">
        <f>IF('Financing inputs'!N154="","",(IF('Financing inputs'!$B154="USD",'Financing inputs'!N154,0)+IF('Financing inputs'!$B154="Local Currency",'Financing inputs'!N154/Loc_USD,0)+IF('Financing inputs'!$B154="Euro",'Financing inputs'!N154/Euro_USD,0)))</f>
        <v/>
      </c>
      <c r="O154" s="84">
        <f t="shared" si="92"/>
        <v>0</v>
      </c>
      <c r="P154" s="120" t="str">
        <f t="shared" si="91"/>
        <v>Stewardship, Management and Accountability</v>
      </c>
      <c r="R154" s="69" t="e">
        <f t="shared" si="93"/>
        <v>#DIV/0!</v>
      </c>
    </row>
    <row r="155" spans="1:18" x14ac:dyDescent="0.25">
      <c r="A155" s="64" t="str">
        <f>'Financing inputs'!A155</f>
        <v>PAA</v>
      </c>
      <c r="B155" s="63"/>
      <c r="C155" s="84" t="str">
        <f>IF('Financing inputs'!C155="","",(IF('Financing inputs'!$B155="USD",'Financing inputs'!C155,0)+IF('Financing inputs'!$B155="Local Currency",'Financing inputs'!C155/Loc_USD,0)+IF('Financing inputs'!$B155="Euro",'Financing inputs'!C155/Euro_USD,0)))</f>
        <v/>
      </c>
      <c r="D155" s="84" t="str">
        <f>IF('Financing inputs'!D155="","",(IF('Financing inputs'!$B155="USD",'Financing inputs'!D155,0)+IF('Financing inputs'!$B155="Local Currency",'Financing inputs'!D155/Loc_USD,0)+IF('Financing inputs'!$B155="Euro",'Financing inputs'!D155/Euro_USD,0)))</f>
        <v/>
      </c>
      <c r="E155" s="84" t="str">
        <f>IF('Financing inputs'!E155="","",(IF('Financing inputs'!$B155="USD",'Financing inputs'!E155,0)+IF('Financing inputs'!$B155="Local Currency",'Financing inputs'!E155/Loc_USD,0)+IF('Financing inputs'!$B155="Euro",'Financing inputs'!E155/Euro_USD,0)))</f>
        <v/>
      </c>
      <c r="F155" s="84" t="str">
        <f>IF('Financing inputs'!F155="","",(IF('Financing inputs'!$B155="USD",'Financing inputs'!F155,0)+IF('Financing inputs'!$B155="Local Currency",'Financing inputs'!F155/Loc_USD,0)+IF('Financing inputs'!$B155="Euro",'Financing inputs'!F155/Euro_USD,0)))</f>
        <v/>
      </c>
      <c r="G155" s="84" t="str">
        <f>IF('Financing inputs'!G155="","",(IF('Financing inputs'!$B155="USD",'Financing inputs'!G155,0)+IF('Financing inputs'!$B155="Local Currency",'Financing inputs'!G155/Loc_USD,0)+IF('Financing inputs'!$B155="Euro",'Financing inputs'!G155/Euro_USD,0)))</f>
        <v/>
      </c>
      <c r="H155" s="84" t="str">
        <f>IF('Financing inputs'!H155="","",(IF('Financing inputs'!$B155="USD",'Financing inputs'!H155,0)+IF('Financing inputs'!$B155="Local Currency",'Financing inputs'!H155/Loc_USD,0)+IF('Financing inputs'!$B155="Euro",'Financing inputs'!H155/Euro_USD,0)))</f>
        <v/>
      </c>
      <c r="I155" s="84" t="str">
        <f>IF('Financing inputs'!I155="","",(IF('Financing inputs'!$B155="USD",'Financing inputs'!I155,0)+IF('Financing inputs'!$B155="Local Currency",'Financing inputs'!I155/Loc_USD,0)+IF('Financing inputs'!$B155="Euro",'Financing inputs'!I155/Euro_USD,0)))</f>
        <v/>
      </c>
      <c r="J155" s="84" t="str">
        <f>IF('Financing inputs'!J155="","",(IF('Financing inputs'!$B155="USD",'Financing inputs'!J155,0)+IF('Financing inputs'!$B155="Local Currency",'Financing inputs'!J155/Loc_USD,0)+IF('Financing inputs'!$B155="Euro",'Financing inputs'!J155/Euro_USD,0)))</f>
        <v/>
      </c>
      <c r="K155" s="84" t="str">
        <f>IF('Financing inputs'!K155="","",(IF('Financing inputs'!$B155="USD",'Financing inputs'!K155,0)+IF('Financing inputs'!$B155="Local Currency",'Financing inputs'!K155/Loc_USD,0)+IF('Financing inputs'!$B155="Euro",'Financing inputs'!K155/Euro_USD,0)))</f>
        <v/>
      </c>
      <c r="L155" s="84" t="str">
        <f>IF('Financing inputs'!L155="","",(IF('Financing inputs'!$B155="USD",'Financing inputs'!L155,0)+IF('Financing inputs'!$B155="Local Currency",'Financing inputs'!L155/Loc_USD,0)+IF('Financing inputs'!$B155="Euro",'Financing inputs'!L155/Euro_USD,0)))</f>
        <v/>
      </c>
      <c r="M155" s="84" t="str">
        <f>IF('Financing inputs'!M155="","",(IF('Financing inputs'!$B155="USD",'Financing inputs'!M155,0)+IF('Financing inputs'!$B155="Local Currency",'Financing inputs'!M155/Loc_USD,0)+IF('Financing inputs'!$B155="Euro",'Financing inputs'!M155/Euro_USD,0)))</f>
        <v/>
      </c>
      <c r="N155" s="84" t="str">
        <f>IF('Financing inputs'!N155="","",(IF('Financing inputs'!$B155="USD",'Financing inputs'!N155,0)+IF('Financing inputs'!$B155="Local Currency",'Financing inputs'!N155/Loc_USD,0)+IF('Financing inputs'!$B155="Euro",'Financing inputs'!N155/Euro_USD,0)))</f>
        <v/>
      </c>
      <c r="O155" s="84">
        <f t="shared" si="92"/>
        <v>0</v>
      </c>
      <c r="P155" s="120" t="str">
        <f t="shared" si="91"/>
        <v>Stewardship, Management and Accountability</v>
      </c>
      <c r="R155" s="69" t="e">
        <f t="shared" si="93"/>
        <v>#DIV/0!</v>
      </c>
    </row>
    <row r="156" spans="1:18" x14ac:dyDescent="0.25">
      <c r="A156" s="64" t="str">
        <f>'Financing inputs'!A156</f>
        <v>Other</v>
      </c>
      <c r="B156" s="63"/>
      <c r="C156" s="84" t="str">
        <f>IF('Financing inputs'!C156="","",(IF('Financing inputs'!$B156="USD",'Financing inputs'!C156,0)+IF('Financing inputs'!$B156="Local Currency",'Financing inputs'!C156/Loc_USD,0)+IF('Financing inputs'!$B156="Euro",'Financing inputs'!C156/Euro_USD,0)))</f>
        <v/>
      </c>
      <c r="D156" s="84" t="str">
        <f>IF('Financing inputs'!D156="","",(IF('Financing inputs'!$B156="USD",'Financing inputs'!D156,0)+IF('Financing inputs'!$B156="Local Currency",'Financing inputs'!D156/Loc_USD,0)+IF('Financing inputs'!$B156="Euro",'Financing inputs'!D156/Euro_USD,0)))</f>
        <v/>
      </c>
      <c r="E156" s="84" t="str">
        <f>IF('Financing inputs'!E156="","",(IF('Financing inputs'!$B156="USD",'Financing inputs'!E156,0)+IF('Financing inputs'!$B156="Local Currency",'Financing inputs'!E156/Loc_USD,0)+IF('Financing inputs'!$B156="Euro",'Financing inputs'!E156/Euro_USD,0)))</f>
        <v/>
      </c>
      <c r="F156" s="84" t="str">
        <f>IF('Financing inputs'!F156="","",(IF('Financing inputs'!$B156="USD",'Financing inputs'!F156,0)+IF('Financing inputs'!$B156="Local Currency",'Financing inputs'!F156/Loc_USD,0)+IF('Financing inputs'!$B156="Euro",'Financing inputs'!F156/Euro_USD,0)))</f>
        <v/>
      </c>
      <c r="G156" s="84" t="str">
        <f>IF('Financing inputs'!G156="","",(IF('Financing inputs'!$B156="USD",'Financing inputs'!G156,0)+IF('Financing inputs'!$B156="Local Currency",'Financing inputs'!G156/Loc_USD,0)+IF('Financing inputs'!$B156="Euro",'Financing inputs'!G156/Euro_USD,0)))</f>
        <v/>
      </c>
      <c r="H156" s="84" t="str">
        <f>IF('Financing inputs'!H156="","",(IF('Financing inputs'!$B156="USD",'Financing inputs'!H156,0)+IF('Financing inputs'!$B156="Local Currency",'Financing inputs'!H156/Loc_USD,0)+IF('Financing inputs'!$B156="Euro",'Financing inputs'!H156/Euro_USD,0)))</f>
        <v/>
      </c>
      <c r="I156" s="84" t="str">
        <f>IF('Financing inputs'!I156="","",(IF('Financing inputs'!$B156="USD",'Financing inputs'!I156,0)+IF('Financing inputs'!$B156="Local Currency",'Financing inputs'!I156/Loc_USD,0)+IF('Financing inputs'!$B156="Euro",'Financing inputs'!I156/Euro_USD,0)))</f>
        <v/>
      </c>
      <c r="J156" s="84" t="str">
        <f>IF('Financing inputs'!J156="","",(IF('Financing inputs'!$B156="USD",'Financing inputs'!J156,0)+IF('Financing inputs'!$B156="Local Currency",'Financing inputs'!J156/Loc_USD,0)+IF('Financing inputs'!$B156="Euro",'Financing inputs'!J156/Euro_USD,0)))</f>
        <v/>
      </c>
      <c r="K156" s="84" t="str">
        <f>IF('Financing inputs'!K156="","",(IF('Financing inputs'!$B156="USD",'Financing inputs'!K156,0)+IF('Financing inputs'!$B156="Local Currency",'Financing inputs'!K156/Loc_USD,0)+IF('Financing inputs'!$B156="Euro",'Financing inputs'!K156/Euro_USD,0)))</f>
        <v/>
      </c>
      <c r="L156" s="84" t="str">
        <f>IF('Financing inputs'!L156="","",(IF('Financing inputs'!$B156="USD",'Financing inputs'!L156,0)+IF('Financing inputs'!$B156="Local Currency",'Financing inputs'!L156/Loc_USD,0)+IF('Financing inputs'!$B156="Euro",'Financing inputs'!L156/Euro_USD,0)))</f>
        <v/>
      </c>
      <c r="M156" s="84" t="str">
        <f>IF('Financing inputs'!M156="","",(IF('Financing inputs'!$B156="USD",'Financing inputs'!M156,0)+IF('Financing inputs'!$B156="Local Currency",'Financing inputs'!M156/Loc_USD,0)+IF('Financing inputs'!$B156="Euro",'Financing inputs'!M156/Euro_USD,0)))</f>
        <v/>
      </c>
      <c r="N156" s="84" t="str">
        <f>IF('Financing inputs'!N156="","",(IF('Financing inputs'!$B156="USD",'Financing inputs'!N156,0)+IF('Financing inputs'!$B156="Local Currency",'Financing inputs'!N156/Loc_USD,0)+IF('Financing inputs'!$B156="Euro",'Financing inputs'!N156/Euro_USD,0)))</f>
        <v/>
      </c>
      <c r="O156" s="84">
        <f t="shared" si="92"/>
        <v>0</v>
      </c>
      <c r="P156" s="120" t="str">
        <f t="shared" si="91"/>
        <v>Stewardship, Management and Accountability</v>
      </c>
      <c r="R156" s="69" t="e">
        <f t="shared" si="93"/>
        <v>#DIV/0!</v>
      </c>
    </row>
    <row r="157" spans="1:18" x14ac:dyDescent="0.25">
      <c r="A157" s="64" t="str">
        <f>'Financing inputs'!A157</f>
        <v>Other</v>
      </c>
      <c r="B157" s="63"/>
      <c r="C157" s="84" t="str">
        <f>IF('Financing inputs'!C157="","",(IF('Financing inputs'!$B157="USD",'Financing inputs'!C157,0)+IF('Financing inputs'!$B157="Local Currency",'Financing inputs'!C157/Loc_USD,0)+IF('Financing inputs'!$B157="Euro",'Financing inputs'!C157/Euro_USD,0)))</f>
        <v/>
      </c>
      <c r="D157" s="84" t="str">
        <f>IF('Financing inputs'!D157="","",(IF('Financing inputs'!$B157="USD",'Financing inputs'!D157,0)+IF('Financing inputs'!$B157="Local Currency",'Financing inputs'!D157/Loc_USD,0)+IF('Financing inputs'!$B157="Euro",'Financing inputs'!D157/Euro_USD,0)))</f>
        <v/>
      </c>
      <c r="E157" s="84" t="str">
        <f>IF('Financing inputs'!E157="","",(IF('Financing inputs'!$B157="USD",'Financing inputs'!E157,0)+IF('Financing inputs'!$B157="Local Currency",'Financing inputs'!E157/Loc_USD,0)+IF('Financing inputs'!$B157="Euro",'Financing inputs'!E157/Euro_USD,0)))</f>
        <v/>
      </c>
      <c r="F157" s="84" t="str">
        <f>IF('Financing inputs'!F157="","",(IF('Financing inputs'!$B157="USD",'Financing inputs'!F157,0)+IF('Financing inputs'!$B157="Local Currency",'Financing inputs'!F157/Loc_USD,0)+IF('Financing inputs'!$B157="Euro",'Financing inputs'!F157/Euro_USD,0)))</f>
        <v/>
      </c>
      <c r="G157" s="84" t="str">
        <f>IF('Financing inputs'!G157="","",(IF('Financing inputs'!$B157="USD",'Financing inputs'!G157,0)+IF('Financing inputs'!$B157="Local Currency",'Financing inputs'!G157/Loc_USD,0)+IF('Financing inputs'!$B157="Euro",'Financing inputs'!G157/Euro_USD,0)))</f>
        <v/>
      </c>
      <c r="H157" s="84" t="str">
        <f>IF('Financing inputs'!H157="","",(IF('Financing inputs'!$B157="USD",'Financing inputs'!H157,0)+IF('Financing inputs'!$B157="Local Currency",'Financing inputs'!H157/Loc_USD,0)+IF('Financing inputs'!$B157="Euro",'Financing inputs'!H157/Euro_USD,0)))</f>
        <v/>
      </c>
      <c r="I157" s="84" t="str">
        <f>IF('Financing inputs'!I157="","",(IF('Financing inputs'!$B157="USD",'Financing inputs'!I157,0)+IF('Financing inputs'!$B157="Local Currency",'Financing inputs'!I157/Loc_USD,0)+IF('Financing inputs'!$B157="Euro",'Financing inputs'!I157/Euro_USD,0)))</f>
        <v/>
      </c>
      <c r="J157" s="84" t="str">
        <f>IF('Financing inputs'!J157="","",(IF('Financing inputs'!$B157="USD",'Financing inputs'!J157,0)+IF('Financing inputs'!$B157="Local Currency",'Financing inputs'!J157/Loc_USD,0)+IF('Financing inputs'!$B157="Euro",'Financing inputs'!J157/Euro_USD,0)))</f>
        <v/>
      </c>
      <c r="K157" s="84" t="str">
        <f>IF('Financing inputs'!K157="","",(IF('Financing inputs'!$B157="USD",'Financing inputs'!K157,0)+IF('Financing inputs'!$B157="Local Currency",'Financing inputs'!K157/Loc_USD,0)+IF('Financing inputs'!$B157="Euro",'Financing inputs'!K157/Euro_USD,0)))</f>
        <v/>
      </c>
      <c r="L157" s="84" t="str">
        <f>IF('Financing inputs'!L157="","",(IF('Financing inputs'!$B157="USD",'Financing inputs'!L157,0)+IF('Financing inputs'!$B157="Local Currency",'Financing inputs'!L157/Loc_USD,0)+IF('Financing inputs'!$B157="Euro",'Financing inputs'!L157/Euro_USD,0)))</f>
        <v/>
      </c>
      <c r="M157" s="84" t="str">
        <f>IF('Financing inputs'!M157="","",(IF('Financing inputs'!$B157="USD",'Financing inputs'!M157,0)+IF('Financing inputs'!$B157="Local Currency",'Financing inputs'!M157/Loc_USD,0)+IF('Financing inputs'!$B157="Euro",'Financing inputs'!M157/Euro_USD,0)))</f>
        <v/>
      </c>
      <c r="N157" s="84" t="str">
        <f>IF('Financing inputs'!N157="","",(IF('Financing inputs'!$B157="USD",'Financing inputs'!N157,0)+IF('Financing inputs'!$B157="Local Currency",'Financing inputs'!N157/Loc_USD,0)+IF('Financing inputs'!$B157="Euro",'Financing inputs'!N157/Euro_USD,0)))</f>
        <v/>
      </c>
      <c r="O157" s="84">
        <f t="shared" si="92"/>
        <v>0</v>
      </c>
      <c r="P157" s="120" t="str">
        <f t="shared" si="91"/>
        <v>Stewardship, Management and Accountability</v>
      </c>
      <c r="R157" s="69" t="e">
        <f t="shared" si="93"/>
        <v>#DIV/0!</v>
      </c>
    </row>
    <row r="158" spans="1:18" x14ac:dyDescent="0.25">
      <c r="A158" s="64" t="str">
        <f>'Financing inputs'!A158</f>
        <v>Other</v>
      </c>
      <c r="B158" s="63"/>
      <c r="C158" s="84" t="str">
        <f>IF('Financing inputs'!C158="","",(IF('Financing inputs'!$B158="USD",'Financing inputs'!C158,0)+IF('Financing inputs'!$B158="Local Currency",'Financing inputs'!C158/Loc_USD,0)+IF('Financing inputs'!$B158="Euro",'Financing inputs'!C158/Euro_USD,0)))</f>
        <v/>
      </c>
      <c r="D158" s="84" t="str">
        <f>IF('Financing inputs'!D158="","",(IF('Financing inputs'!$B158="USD",'Financing inputs'!D158,0)+IF('Financing inputs'!$B158="Local Currency",'Financing inputs'!D158/Loc_USD,0)+IF('Financing inputs'!$B158="Euro",'Financing inputs'!D158/Euro_USD,0)))</f>
        <v/>
      </c>
      <c r="E158" s="84" t="str">
        <f>IF('Financing inputs'!E158="","",(IF('Financing inputs'!$B158="USD",'Financing inputs'!E158,0)+IF('Financing inputs'!$B158="Local Currency",'Financing inputs'!E158/Loc_USD,0)+IF('Financing inputs'!$B158="Euro",'Financing inputs'!E158/Euro_USD,0)))</f>
        <v/>
      </c>
      <c r="F158" s="84" t="str">
        <f>IF('Financing inputs'!F158="","",(IF('Financing inputs'!$B158="USD",'Financing inputs'!F158,0)+IF('Financing inputs'!$B158="Local Currency",'Financing inputs'!F158/Loc_USD,0)+IF('Financing inputs'!$B158="Euro",'Financing inputs'!F158/Euro_USD,0)))</f>
        <v/>
      </c>
      <c r="G158" s="84" t="str">
        <f>IF('Financing inputs'!G158="","",(IF('Financing inputs'!$B158="USD",'Financing inputs'!G158,0)+IF('Financing inputs'!$B158="Local Currency",'Financing inputs'!G158/Loc_USD,0)+IF('Financing inputs'!$B158="Euro",'Financing inputs'!G158/Euro_USD,0)))</f>
        <v/>
      </c>
      <c r="H158" s="84" t="str">
        <f>IF('Financing inputs'!H158="","",(IF('Financing inputs'!$B158="USD",'Financing inputs'!H158,0)+IF('Financing inputs'!$B158="Local Currency",'Financing inputs'!H158/Loc_USD,0)+IF('Financing inputs'!$B158="Euro",'Financing inputs'!H158/Euro_USD,0)))</f>
        <v/>
      </c>
      <c r="I158" s="84" t="str">
        <f>IF('Financing inputs'!I158="","",(IF('Financing inputs'!$B158="USD",'Financing inputs'!I158,0)+IF('Financing inputs'!$B158="Local Currency",'Financing inputs'!I158/Loc_USD,0)+IF('Financing inputs'!$B158="Euro",'Financing inputs'!I158/Euro_USD,0)))</f>
        <v/>
      </c>
      <c r="J158" s="84" t="str">
        <f>IF('Financing inputs'!J158="","",(IF('Financing inputs'!$B158="USD",'Financing inputs'!J158,0)+IF('Financing inputs'!$B158="Local Currency",'Financing inputs'!J158/Loc_USD,0)+IF('Financing inputs'!$B158="Euro",'Financing inputs'!J158/Euro_USD,0)))</f>
        <v/>
      </c>
      <c r="K158" s="84" t="str">
        <f>IF('Financing inputs'!K158="","",(IF('Financing inputs'!$B158="USD",'Financing inputs'!K158,0)+IF('Financing inputs'!$B158="Local Currency",'Financing inputs'!K158/Loc_USD,0)+IF('Financing inputs'!$B158="Euro",'Financing inputs'!K158/Euro_USD,0)))</f>
        <v/>
      </c>
      <c r="L158" s="84" t="str">
        <f>IF('Financing inputs'!L158="","",(IF('Financing inputs'!$B158="USD",'Financing inputs'!L158,0)+IF('Financing inputs'!$B158="Local Currency",'Financing inputs'!L158/Loc_USD,0)+IF('Financing inputs'!$B158="Euro",'Financing inputs'!L158/Euro_USD,0)))</f>
        <v/>
      </c>
      <c r="M158" s="84" t="str">
        <f>IF('Financing inputs'!M158="","",(IF('Financing inputs'!$B158="USD",'Financing inputs'!M158,0)+IF('Financing inputs'!$B158="Local Currency",'Financing inputs'!M158/Loc_USD,0)+IF('Financing inputs'!$B158="Euro",'Financing inputs'!M158/Euro_USD,0)))</f>
        <v/>
      </c>
      <c r="N158" s="84" t="str">
        <f>IF('Financing inputs'!N158="","",(IF('Financing inputs'!$B158="USD",'Financing inputs'!N158,0)+IF('Financing inputs'!$B158="Local Currency",'Financing inputs'!N158/Loc_USD,0)+IF('Financing inputs'!$B158="Euro",'Financing inputs'!N158/Euro_USD,0)))</f>
        <v/>
      </c>
      <c r="O158" s="84">
        <f t="shared" si="92"/>
        <v>0</v>
      </c>
      <c r="P158" s="120" t="str">
        <f t="shared" si="91"/>
        <v>Stewardship, Management and Accountability</v>
      </c>
      <c r="R158" s="69" t="e">
        <f t="shared" si="93"/>
        <v>#DIV/0!</v>
      </c>
    </row>
    <row r="159" spans="1:18" x14ac:dyDescent="0.25">
      <c r="A159" s="64" t="str">
        <f>'Financing inputs'!A159</f>
        <v>Other</v>
      </c>
      <c r="B159" s="63"/>
      <c r="C159" s="84" t="str">
        <f>IF('Financing inputs'!C159="","",(IF('Financing inputs'!$B159="USD",'Financing inputs'!C159,0)+IF('Financing inputs'!$B159="Local Currency",'Financing inputs'!C159/Loc_USD,0)+IF('Financing inputs'!$B159="Euro",'Financing inputs'!C159/Euro_USD,0)))</f>
        <v/>
      </c>
      <c r="D159" s="84" t="str">
        <f>IF('Financing inputs'!D159="","",(IF('Financing inputs'!$B159="USD",'Financing inputs'!D159,0)+IF('Financing inputs'!$B159="Local Currency",'Financing inputs'!D159/Loc_USD,0)+IF('Financing inputs'!$B159="Euro",'Financing inputs'!D159/Euro_USD,0)))</f>
        <v/>
      </c>
      <c r="E159" s="84" t="str">
        <f>IF('Financing inputs'!E159="","",(IF('Financing inputs'!$B159="USD",'Financing inputs'!E159,0)+IF('Financing inputs'!$B159="Local Currency",'Financing inputs'!E159/Loc_USD,0)+IF('Financing inputs'!$B159="Euro",'Financing inputs'!E159/Euro_USD,0)))</f>
        <v/>
      </c>
      <c r="F159" s="84" t="str">
        <f>IF('Financing inputs'!F159="","",(IF('Financing inputs'!$B159="USD",'Financing inputs'!F159,0)+IF('Financing inputs'!$B159="Local Currency",'Financing inputs'!F159/Loc_USD,0)+IF('Financing inputs'!$B159="Euro",'Financing inputs'!F159/Euro_USD,0)))</f>
        <v/>
      </c>
      <c r="G159" s="84" t="str">
        <f>IF('Financing inputs'!G159="","",(IF('Financing inputs'!$B159="USD",'Financing inputs'!G159,0)+IF('Financing inputs'!$B159="Local Currency",'Financing inputs'!G159/Loc_USD,0)+IF('Financing inputs'!$B159="Euro",'Financing inputs'!G159/Euro_USD,0)))</f>
        <v/>
      </c>
      <c r="H159" s="84" t="str">
        <f>IF('Financing inputs'!H159="","",(IF('Financing inputs'!$B159="USD",'Financing inputs'!H159,0)+IF('Financing inputs'!$B159="Local Currency",'Financing inputs'!H159/Loc_USD,0)+IF('Financing inputs'!$B159="Euro",'Financing inputs'!H159/Euro_USD,0)))</f>
        <v/>
      </c>
      <c r="I159" s="84" t="str">
        <f>IF('Financing inputs'!I159="","",(IF('Financing inputs'!$B159="USD",'Financing inputs'!I159,0)+IF('Financing inputs'!$B159="Local Currency",'Financing inputs'!I159/Loc_USD,0)+IF('Financing inputs'!$B159="Euro",'Financing inputs'!I159/Euro_USD,0)))</f>
        <v/>
      </c>
      <c r="J159" s="84" t="str">
        <f>IF('Financing inputs'!J159="","",(IF('Financing inputs'!$B159="USD",'Financing inputs'!J159,0)+IF('Financing inputs'!$B159="Local Currency",'Financing inputs'!J159/Loc_USD,0)+IF('Financing inputs'!$B159="Euro",'Financing inputs'!J159/Euro_USD,0)))</f>
        <v/>
      </c>
      <c r="K159" s="84" t="str">
        <f>IF('Financing inputs'!K159="","",(IF('Financing inputs'!$B159="USD",'Financing inputs'!K159,0)+IF('Financing inputs'!$B159="Local Currency",'Financing inputs'!K159/Loc_USD,0)+IF('Financing inputs'!$B159="Euro",'Financing inputs'!K159/Euro_USD,0)))</f>
        <v/>
      </c>
      <c r="L159" s="84" t="str">
        <f>IF('Financing inputs'!L159="","",(IF('Financing inputs'!$B159="USD",'Financing inputs'!L159,0)+IF('Financing inputs'!$B159="Local Currency",'Financing inputs'!L159/Loc_USD,0)+IF('Financing inputs'!$B159="Euro",'Financing inputs'!L159/Euro_USD,0)))</f>
        <v/>
      </c>
      <c r="M159" s="84" t="str">
        <f>IF('Financing inputs'!M159="","",(IF('Financing inputs'!$B159="USD",'Financing inputs'!M159,0)+IF('Financing inputs'!$B159="Local Currency",'Financing inputs'!M159/Loc_USD,0)+IF('Financing inputs'!$B159="Euro",'Financing inputs'!M159/Euro_USD,0)))</f>
        <v/>
      </c>
      <c r="N159" s="84" t="str">
        <f>IF('Financing inputs'!N159="","",(IF('Financing inputs'!$B159="USD",'Financing inputs'!N159,0)+IF('Financing inputs'!$B159="Local Currency",'Financing inputs'!N159/Loc_USD,0)+IF('Financing inputs'!$B159="Euro",'Financing inputs'!N159/Euro_USD,0)))</f>
        <v/>
      </c>
      <c r="O159" s="84">
        <f t="shared" si="92"/>
        <v>0</v>
      </c>
      <c r="P159" s="120" t="str">
        <f t="shared" si="91"/>
        <v>Stewardship, Management and Accountability</v>
      </c>
      <c r="R159" s="69" t="e">
        <f t="shared" si="93"/>
        <v>#DIV/0!</v>
      </c>
    </row>
    <row r="160" spans="1:18" x14ac:dyDescent="0.25">
      <c r="A160" s="64" t="str">
        <f>'Financing inputs'!A160</f>
        <v>Other</v>
      </c>
      <c r="B160" s="63"/>
      <c r="C160" s="84" t="str">
        <f>IF('Financing inputs'!C160="","",(IF('Financing inputs'!$B160="USD",'Financing inputs'!C160,0)+IF('Financing inputs'!$B160="Local Currency",'Financing inputs'!C160/Loc_USD,0)+IF('Financing inputs'!$B160="Euro",'Financing inputs'!C160/Euro_USD,0)))</f>
        <v/>
      </c>
      <c r="D160" s="84" t="str">
        <f>IF('Financing inputs'!D160="","",(IF('Financing inputs'!$B160="USD",'Financing inputs'!D160,0)+IF('Financing inputs'!$B160="Local Currency",'Financing inputs'!D160/Loc_USD,0)+IF('Financing inputs'!$B160="Euro",'Financing inputs'!D160/Euro_USD,0)))</f>
        <v/>
      </c>
      <c r="E160" s="84" t="str">
        <f>IF('Financing inputs'!E160="","",(IF('Financing inputs'!$B160="USD",'Financing inputs'!E160,0)+IF('Financing inputs'!$B160="Local Currency",'Financing inputs'!E160/Loc_USD,0)+IF('Financing inputs'!$B160="Euro",'Financing inputs'!E160/Euro_USD,0)))</f>
        <v/>
      </c>
      <c r="F160" s="84" t="str">
        <f>IF('Financing inputs'!F160="","",(IF('Financing inputs'!$B160="USD",'Financing inputs'!F160,0)+IF('Financing inputs'!$B160="Local Currency",'Financing inputs'!F160/Loc_USD,0)+IF('Financing inputs'!$B160="Euro",'Financing inputs'!F160/Euro_USD,0)))</f>
        <v/>
      </c>
      <c r="G160" s="84" t="str">
        <f>IF('Financing inputs'!G160="","",(IF('Financing inputs'!$B160="USD",'Financing inputs'!G160,0)+IF('Financing inputs'!$B160="Local Currency",'Financing inputs'!G160/Loc_USD,0)+IF('Financing inputs'!$B160="Euro",'Financing inputs'!G160/Euro_USD,0)))</f>
        <v/>
      </c>
      <c r="H160" s="84" t="str">
        <f>IF('Financing inputs'!H160="","",(IF('Financing inputs'!$B160="USD",'Financing inputs'!H160,0)+IF('Financing inputs'!$B160="Local Currency",'Financing inputs'!H160/Loc_USD,0)+IF('Financing inputs'!$B160="Euro",'Financing inputs'!H160/Euro_USD,0)))</f>
        <v/>
      </c>
      <c r="I160" s="84" t="str">
        <f>IF('Financing inputs'!I160="","",(IF('Financing inputs'!$B160="USD",'Financing inputs'!I160,0)+IF('Financing inputs'!$B160="Local Currency",'Financing inputs'!I160/Loc_USD,0)+IF('Financing inputs'!$B160="Euro",'Financing inputs'!I160/Euro_USD,0)))</f>
        <v/>
      </c>
      <c r="J160" s="84" t="str">
        <f>IF('Financing inputs'!J160="","",(IF('Financing inputs'!$B160="USD",'Financing inputs'!J160,0)+IF('Financing inputs'!$B160="Local Currency",'Financing inputs'!J160/Loc_USD,0)+IF('Financing inputs'!$B160="Euro",'Financing inputs'!J160/Euro_USD,0)))</f>
        <v/>
      </c>
      <c r="K160" s="84" t="str">
        <f>IF('Financing inputs'!K160="","",(IF('Financing inputs'!$B160="USD",'Financing inputs'!K160,0)+IF('Financing inputs'!$B160="Local Currency",'Financing inputs'!K160/Loc_USD,0)+IF('Financing inputs'!$B160="Euro",'Financing inputs'!K160/Euro_USD,0)))</f>
        <v/>
      </c>
      <c r="L160" s="84" t="str">
        <f>IF('Financing inputs'!L160="","",(IF('Financing inputs'!$B160="USD",'Financing inputs'!L160,0)+IF('Financing inputs'!$B160="Local Currency",'Financing inputs'!L160/Loc_USD,0)+IF('Financing inputs'!$B160="Euro",'Financing inputs'!L160/Euro_USD,0)))</f>
        <v/>
      </c>
      <c r="M160" s="84" t="str">
        <f>IF('Financing inputs'!M160="","",(IF('Financing inputs'!$B160="USD",'Financing inputs'!M160,0)+IF('Financing inputs'!$B160="Local Currency",'Financing inputs'!M160/Loc_USD,0)+IF('Financing inputs'!$B160="Euro",'Financing inputs'!M160/Euro_USD,0)))</f>
        <v/>
      </c>
      <c r="N160" s="84" t="str">
        <f>IF('Financing inputs'!N160="","",(IF('Financing inputs'!$B160="USD",'Financing inputs'!N160,0)+IF('Financing inputs'!$B160="Local Currency",'Financing inputs'!N160/Loc_USD,0)+IF('Financing inputs'!$B160="Euro",'Financing inputs'!N160/Euro_USD,0)))</f>
        <v/>
      </c>
      <c r="O160" s="84">
        <f t="shared" si="92"/>
        <v>0</v>
      </c>
      <c r="P160" s="120" t="str">
        <f t="shared" si="91"/>
        <v>Stewardship, Management and Accountability</v>
      </c>
      <c r="R160" s="69" t="e">
        <f t="shared" si="93"/>
        <v>#DIV/0!</v>
      </c>
    </row>
    <row r="161" spans="1:19" x14ac:dyDescent="0.25">
      <c r="A161" s="64" t="str">
        <f>'Financing inputs'!A161</f>
        <v>Other</v>
      </c>
      <c r="B161" s="63"/>
      <c r="C161" s="84" t="str">
        <f>IF('Financing inputs'!C161="","",(IF('Financing inputs'!$B161="USD",'Financing inputs'!C161,0)+IF('Financing inputs'!$B161="Local Currency",'Financing inputs'!C161/Loc_USD,0)+IF('Financing inputs'!$B161="Euro",'Financing inputs'!C161/Euro_USD,0)))</f>
        <v/>
      </c>
      <c r="D161" s="84" t="str">
        <f>IF('Financing inputs'!D161="","",(IF('Financing inputs'!$B161="USD",'Financing inputs'!D161,0)+IF('Financing inputs'!$B161="Local Currency",'Financing inputs'!D161/Loc_USD,0)+IF('Financing inputs'!$B161="Euro",'Financing inputs'!D161/Euro_USD,0)))</f>
        <v/>
      </c>
      <c r="E161" s="84" t="str">
        <f>IF('Financing inputs'!E161="","",(IF('Financing inputs'!$B161="USD",'Financing inputs'!E161,0)+IF('Financing inputs'!$B161="Local Currency",'Financing inputs'!E161/Loc_USD,0)+IF('Financing inputs'!$B161="Euro",'Financing inputs'!E161/Euro_USD,0)))</f>
        <v/>
      </c>
      <c r="F161" s="84" t="str">
        <f>IF('Financing inputs'!F161="","",(IF('Financing inputs'!$B161="USD",'Financing inputs'!F161,0)+IF('Financing inputs'!$B161="Local Currency",'Financing inputs'!F161/Loc_USD,0)+IF('Financing inputs'!$B161="Euro",'Financing inputs'!F161/Euro_USD,0)))</f>
        <v/>
      </c>
      <c r="G161" s="84" t="str">
        <f>IF('Financing inputs'!G161="","",(IF('Financing inputs'!$B161="USD",'Financing inputs'!G161,0)+IF('Financing inputs'!$B161="Local Currency",'Financing inputs'!G161/Loc_USD,0)+IF('Financing inputs'!$B161="Euro",'Financing inputs'!G161/Euro_USD,0)))</f>
        <v/>
      </c>
      <c r="H161" s="84" t="str">
        <f>IF('Financing inputs'!H161="","",(IF('Financing inputs'!$B161="USD",'Financing inputs'!H161,0)+IF('Financing inputs'!$B161="Local Currency",'Financing inputs'!H161/Loc_USD,0)+IF('Financing inputs'!$B161="Euro",'Financing inputs'!H161/Euro_USD,0)))</f>
        <v/>
      </c>
      <c r="I161" s="84" t="str">
        <f>IF('Financing inputs'!I161="","",(IF('Financing inputs'!$B161="USD",'Financing inputs'!I161,0)+IF('Financing inputs'!$B161="Local Currency",'Financing inputs'!I161/Loc_USD,0)+IF('Financing inputs'!$B161="Euro",'Financing inputs'!I161/Euro_USD,0)))</f>
        <v/>
      </c>
      <c r="J161" s="84" t="str">
        <f>IF('Financing inputs'!J161="","",(IF('Financing inputs'!$B161="USD",'Financing inputs'!J161,0)+IF('Financing inputs'!$B161="Local Currency",'Financing inputs'!J161/Loc_USD,0)+IF('Financing inputs'!$B161="Euro",'Financing inputs'!J161/Euro_USD,0)))</f>
        <v/>
      </c>
      <c r="K161" s="84" t="str">
        <f>IF('Financing inputs'!K161="","",(IF('Financing inputs'!$B161="USD",'Financing inputs'!K161,0)+IF('Financing inputs'!$B161="Local Currency",'Financing inputs'!K161/Loc_USD,0)+IF('Financing inputs'!$B161="Euro",'Financing inputs'!K161/Euro_USD,0)))</f>
        <v/>
      </c>
      <c r="L161" s="84" t="str">
        <f>IF('Financing inputs'!L161="","",(IF('Financing inputs'!$B161="USD",'Financing inputs'!L161,0)+IF('Financing inputs'!$B161="Local Currency",'Financing inputs'!L161/Loc_USD,0)+IF('Financing inputs'!$B161="Euro",'Financing inputs'!L161/Euro_USD,0)))</f>
        <v/>
      </c>
      <c r="M161" s="84" t="str">
        <f>IF('Financing inputs'!M161="","",(IF('Financing inputs'!$B161="USD",'Financing inputs'!M161,0)+IF('Financing inputs'!$B161="Local Currency",'Financing inputs'!M161/Loc_USD,0)+IF('Financing inputs'!$B161="Euro",'Financing inputs'!M161/Euro_USD,0)))</f>
        <v/>
      </c>
      <c r="N161" s="84" t="str">
        <f>IF('Financing inputs'!N161="","",(IF('Financing inputs'!$B161="USD",'Financing inputs'!N161,0)+IF('Financing inputs'!$B161="Local Currency",'Financing inputs'!N161/Loc_USD,0)+IF('Financing inputs'!$B161="Euro",'Financing inputs'!N161/Euro_USD,0)))</f>
        <v/>
      </c>
      <c r="O161" s="84">
        <f t="shared" si="92"/>
        <v>0</v>
      </c>
      <c r="P161" s="120" t="str">
        <f t="shared" si="91"/>
        <v>Stewardship, Management and Accountability</v>
      </c>
      <c r="R161" s="69" t="e">
        <f t="shared" si="93"/>
        <v>#DIV/0!</v>
      </c>
    </row>
    <row r="162" spans="1:19" x14ac:dyDescent="0.25">
      <c r="A162" s="64" t="str">
        <f>'Financing inputs'!A162</f>
        <v>Other</v>
      </c>
      <c r="B162" s="63"/>
      <c r="C162" s="84" t="str">
        <f>IF('Financing inputs'!C162="","",(IF('Financing inputs'!$B162="USD",'Financing inputs'!C162,0)+IF('Financing inputs'!$B162="Local Currency",'Financing inputs'!C162/Loc_USD,0)+IF('Financing inputs'!$B162="Euro",'Financing inputs'!C162/Euro_USD,0)))</f>
        <v/>
      </c>
      <c r="D162" s="84" t="str">
        <f>IF('Financing inputs'!D162="","",(IF('Financing inputs'!$B162="USD",'Financing inputs'!D162,0)+IF('Financing inputs'!$B162="Local Currency",'Financing inputs'!D162/Loc_USD,0)+IF('Financing inputs'!$B162="Euro",'Financing inputs'!D162/Euro_USD,0)))</f>
        <v/>
      </c>
      <c r="E162" s="84" t="str">
        <f>IF('Financing inputs'!E162="","",(IF('Financing inputs'!$B162="USD",'Financing inputs'!E162,0)+IF('Financing inputs'!$B162="Local Currency",'Financing inputs'!E162/Loc_USD,0)+IF('Financing inputs'!$B162="Euro",'Financing inputs'!E162/Euro_USD,0)))</f>
        <v/>
      </c>
      <c r="F162" s="84" t="str">
        <f>IF('Financing inputs'!F162="","",(IF('Financing inputs'!$B162="USD",'Financing inputs'!F162,0)+IF('Financing inputs'!$B162="Local Currency",'Financing inputs'!F162/Loc_USD,0)+IF('Financing inputs'!$B162="Euro",'Financing inputs'!F162/Euro_USD,0)))</f>
        <v/>
      </c>
      <c r="G162" s="84" t="str">
        <f>IF('Financing inputs'!G162="","",(IF('Financing inputs'!$B162="USD",'Financing inputs'!G162,0)+IF('Financing inputs'!$B162="Local Currency",'Financing inputs'!G162/Loc_USD,0)+IF('Financing inputs'!$B162="Euro",'Financing inputs'!G162/Euro_USD,0)))</f>
        <v/>
      </c>
      <c r="H162" s="84" t="str">
        <f>IF('Financing inputs'!H162="","",(IF('Financing inputs'!$B162="USD",'Financing inputs'!H162,0)+IF('Financing inputs'!$B162="Local Currency",'Financing inputs'!H162/Loc_USD,0)+IF('Financing inputs'!$B162="Euro",'Financing inputs'!H162/Euro_USD,0)))</f>
        <v/>
      </c>
      <c r="I162" s="84" t="str">
        <f>IF('Financing inputs'!I162="","",(IF('Financing inputs'!$B162="USD",'Financing inputs'!I162,0)+IF('Financing inputs'!$B162="Local Currency",'Financing inputs'!I162/Loc_USD,0)+IF('Financing inputs'!$B162="Euro",'Financing inputs'!I162/Euro_USD,0)))</f>
        <v/>
      </c>
      <c r="J162" s="84" t="str">
        <f>IF('Financing inputs'!J162="","",(IF('Financing inputs'!$B162="USD",'Financing inputs'!J162,0)+IF('Financing inputs'!$B162="Local Currency",'Financing inputs'!J162/Loc_USD,0)+IF('Financing inputs'!$B162="Euro",'Financing inputs'!J162/Euro_USD,0)))</f>
        <v/>
      </c>
      <c r="K162" s="84" t="str">
        <f>IF('Financing inputs'!K162="","",(IF('Financing inputs'!$B162="USD",'Financing inputs'!K162,0)+IF('Financing inputs'!$B162="Local Currency",'Financing inputs'!K162/Loc_USD,0)+IF('Financing inputs'!$B162="Euro",'Financing inputs'!K162/Euro_USD,0)))</f>
        <v/>
      </c>
      <c r="L162" s="84" t="str">
        <f>IF('Financing inputs'!L162="","",(IF('Financing inputs'!$B162="USD",'Financing inputs'!L162,0)+IF('Financing inputs'!$B162="Local Currency",'Financing inputs'!L162/Loc_USD,0)+IF('Financing inputs'!$B162="Euro",'Financing inputs'!L162/Euro_USD,0)))</f>
        <v/>
      </c>
      <c r="M162" s="84" t="str">
        <f>IF('Financing inputs'!M162="","",(IF('Financing inputs'!$B162="USD",'Financing inputs'!M162,0)+IF('Financing inputs'!$B162="Local Currency",'Financing inputs'!M162/Loc_USD,0)+IF('Financing inputs'!$B162="Euro",'Financing inputs'!M162/Euro_USD,0)))</f>
        <v/>
      </c>
      <c r="N162" s="84" t="str">
        <f>IF('Financing inputs'!N162="","",(IF('Financing inputs'!$B162="USD",'Financing inputs'!N162,0)+IF('Financing inputs'!$B162="Local Currency",'Financing inputs'!N162/Loc_USD,0)+IF('Financing inputs'!$B162="Euro",'Financing inputs'!N162/Euro_USD,0)))</f>
        <v/>
      </c>
      <c r="O162" s="84">
        <f t="shared" si="92"/>
        <v>0</v>
      </c>
      <c r="P162" s="120" t="str">
        <f t="shared" si="91"/>
        <v>Stewardship, Management and Accountability</v>
      </c>
      <c r="R162" s="69" t="e">
        <f t="shared" si="93"/>
        <v>#DIV/0!</v>
      </c>
    </row>
    <row r="163" spans="1:19" x14ac:dyDescent="0.25">
      <c r="A163" s="65" t="s">
        <v>72</v>
      </c>
      <c r="B163" s="65"/>
      <c r="C163" s="85">
        <f>SUM(C144:C162)</f>
        <v>0</v>
      </c>
      <c r="D163" s="85">
        <f t="shared" ref="D163" si="94">SUM(D144:D162)</f>
        <v>0</v>
      </c>
      <c r="E163" s="85">
        <f t="shared" ref="E163" si="95">SUM(E144:E162)</f>
        <v>0</v>
      </c>
      <c r="F163" s="85">
        <f t="shared" ref="F163" si="96">SUM(F144:F162)</f>
        <v>0</v>
      </c>
      <c r="G163" s="85">
        <f t="shared" ref="G163" si="97">SUM(G144:G162)</f>
        <v>0</v>
      </c>
      <c r="H163" s="85">
        <f t="shared" ref="H163" si="98">SUM(H144:H162)</f>
        <v>0</v>
      </c>
      <c r="I163" s="85">
        <f t="shared" ref="I163" si="99">SUM(I144:I162)</f>
        <v>0</v>
      </c>
      <c r="J163" s="85">
        <f t="shared" ref="J163" si="100">SUM(J144:J162)</f>
        <v>0</v>
      </c>
      <c r="K163" s="85">
        <f t="shared" ref="K163" si="101">SUM(K144:K162)</f>
        <v>0</v>
      </c>
      <c r="L163" s="85">
        <f t="shared" ref="L163" si="102">SUM(L144:L162)</f>
        <v>0</v>
      </c>
      <c r="M163" s="85">
        <f t="shared" ref="M163" si="103">SUM(M144:M162)</f>
        <v>0</v>
      </c>
      <c r="N163" s="85">
        <f t="shared" ref="N163" si="104">SUM(N144:N162)</f>
        <v>0</v>
      </c>
      <c r="O163" s="85">
        <f t="shared" ref="O163" si="105">SUM(O144:O162)</f>
        <v>0</v>
      </c>
      <c r="P163" s="120" t="str">
        <f>$A$141</f>
        <v>Stewardship, Management and Accountability</v>
      </c>
      <c r="R163" s="59"/>
      <c r="S163" s="61" t="e">
        <f>IF(ROUND(SUM(R143:R162),0)&lt;&gt;1,"Check","Okay")</f>
        <v>#DIV/0!</v>
      </c>
    </row>
    <row r="164" spans="1:19" x14ac:dyDescent="0.25">
      <c r="A164" s="124" t="str">
        <f>'Financing inputs'!A164</f>
        <v>Strategy 8</v>
      </c>
      <c r="B164" s="124"/>
      <c r="C164" s="124"/>
      <c r="D164" s="124"/>
      <c r="E164" s="124"/>
      <c r="F164" s="124"/>
      <c r="G164" s="124"/>
      <c r="H164" s="124"/>
      <c r="I164" s="124"/>
      <c r="J164" s="124"/>
      <c r="K164" s="124"/>
      <c r="L164" s="124"/>
      <c r="M164" s="124"/>
      <c r="N164" s="124"/>
      <c r="O164" s="124"/>
      <c r="P164" s="120"/>
      <c r="R164" s="73"/>
    </row>
    <row r="165" spans="1:19" x14ac:dyDescent="0.25">
      <c r="A165" s="39" t="str">
        <f>'Financing inputs'!A165</f>
        <v>CIP Costs</v>
      </c>
      <c r="B165" s="63"/>
      <c r="C165" s="84" t="str">
        <f>IF('Financing inputs'!C165="","",(IF('Financing inputs'!$B165="USD",'Financing inputs'!C165,0)+IF('Financing inputs'!$B165="Local Currency",'Financing inputs'!C165/Loc_USD,0)+IF('Financing inputs'!$B165="Euro",'Financing inputs'!C165/Euro_USD,0)))</f>
        <v/>
      </c>
      <c r="D165" s="84" t="str">
        <f>IF('Financing inputs'!D165="","",(IF('Financing inputs'!$B165="USD",'Financing inputs'!D165,0)+IF('Financing inputs'!$B165="Local Currency",'Financing inputs'!D165/Loc_USD,0)+IF('Financing inputs'!$B165="Euro",'Financing inputs'!D165/Euro_USD,0)))</f>
        <v/>
      </c>
      <c r="E165" s="84" t="str">
        <f>IF('Financing inputs'!E165="","",(IF('Financing inputs'!$B165="USD",'Financing inputs'!E165,0)+IF('Financing inputs'!$B165="Local Currency",'Financing inputs'!E165/Loc_USD,0)+IF('Financing inputs'!$B165="Euro",'Financing inputs'!E165/Euro_USD,0)))</f>
        <v/>
      </c>
      <c r="F165" s="84" t="str">
        <f>IF('Financing inputs'!F165="","",(IF('Financing inputs'!$B165="USD",'Financing inputs'!F165,0)+IF('Financing inputs'!$B165="Local Currency",'Financing inputs'!F165/Loc_USD,0)+IF('Financing inputs'!$B165="Euro",'Financing inputs'!F165/Euro_USD,0)))</f>
        <v/>
      </c>
      <c r="G165" s="84" t="str">
        <f>IF('Financing inputs'!G165="","",(IF('Financing inputs'!$B165="USD",'Financing inputs'!G165,0)+IF('Financing inputs'!$B165="Local Currency",'Financing inputs'!G165/Loc_USD,0)+IF('Financing inputs'!$B165="Euro",'Financing inputs'!G165/Euro_USD,0)))</f>
        <v/>
      </c>
      <c r="H165" s="84" t="str">
        <f>IF('Financing inputs'!H165="","",(IF('Financing inputs'!$B165="USD",'Financing inputs'!H165,0)+IF('Financing inputs'!$B165="Local Currency",'Financing inputs'!H165/Loc_USD,0)+IF('Financing inputs'!$B165="Euro",'Financing inputs'!H165/Euro_USD,0)))</f>
        <v/>
      </c>
      <c r="I165" s="84" t="str">
        <f>IF('Financing inputs'!I165="","",(IF('Financing inputs'!$B165="USD",'Financing inputs'!I165,0)+IF('Financing inputs'!$B165="Local Currency",'Financing inputs'!I165/Loc_USD,0)+IF('Financing inputs'!$B165="Euro",'Financing inputs'!I165/Euro_USD,0)))</f>
        <v/>
      </c>
      <c r="J165" s="84" t="str">
        <f>IF('Financing inputs'!J165="","",(IF('Financing inputs'!$B165="USD",'Financing inputs'!J165,0)+IF('Financing inputs'!$B165="Local Currency",'Financing inputs'!J165/Loc_USD,0)+IF('Financing inputs'!$B165="Euro",'Financing inputs'!J165/Euro_USD,0)))</f>
        <v/>
      </c>
      <c r="K165" s="84" t="str">
        <f>IF('Financing inputs'!K165="","",(IF('Financing inputs'!$B165="USD",'Financing inputs'!K165,0)+IF('Financing inputs'!$B165="Local Currency",'Financing inputs'!K165/Loc_USD,0)+IF('Financing inputs'!$B165="Euro",'Financing inputs'!K165/Euro_USD,0)))</f>
        <v/>
      </c>
      <c r="L165" s="84" t="str">
        <f>IF('Financing inputs'!L165="","",(IF('Financing inputs'!$B165="USD",'Financing inputs'!L165,0)+IF('Financing inputs'!$B165="Local Currency",'Financing inputs'!L165/Loc_USD,0)+IF('Financing inputs'!$B165="Euro",'Financing inputs'!L165/Euro_USD,0)))</f>
        <v/>
      </c>
      <c r="M165" s="84" t="str">
        <f>IF('Financing inputs'!M165="","",(IF('Financing inputs'!$B165="USD",'Financing inputs'!M165,0)+IF('Financing inputs'!$B165="Local Currency",'Financing inputs'!M165/Loc_USD,0)+IF('Financing inputs'!$B165="Euro",'Financing inputs'!M165/Euro_USD,0)))</f>
        <v/>
      </c>
      <c r="N165" s="84" t="str">
        <f>IF('Financing inputs'!N165="","",(IF('Financing inputs'!$B165="USD",'Financing inputs'!N165,0)+IF('Financing inputs'!$B165="Local Currency",'Financing inputs'!N165/Loc_USD,0)+IF('Financing inputs'!$B165="Euro",'Financing inputs'!N165/Euro_USD,0)))</f>
        <v/>
      </c>
      <c r="O165" s="84">
        <f>SUM(C165:N165)</f>
        <v>0</v>
      </c>
      <c r="P165" s="120" t="str">
        <f t="shared" ref="P165:P185" si="106">$A$164</f>
        <v>Strategy 8</v>
      </c>
      <c r="R165" s="68"/>
    </row>
    <row r="166" spans="1:19" x14ac:dyDescent="0.25">
      <c r="A166" s="39" t="str">
        <f>'Financing inputs'!A166</f>
        <v>National government funding allocated</v>
      </c>
      <c r="B166" s="63"/>
      <c r="C166" s="84" t="str">
        <f>IF('Financing inputs'!C166="","",(IF('Financing inputs'!$B166="USD",'Financing inputs'!C166,0)+IF('Financing inputs'!$B166="Local Currency",'Financing inputs'!C166/Loc_USD,0)+IF('Financing inputs'!$B166="Euro",'Financing inputs'!C166/Euro_USD,0)))</f>
        <v/>
      </c>
      <c r="D166" s="84" t="str">
        <f>IF('Financing inputs'!D166="","",(IF('Financing inputs'!$B166="USD",'Financing inputs'!D166,0)+IF('Financing inputs'!$B166="Local Currency",'Financing inputs'!D166/Loc_USD,0)+IF('Financing inputs'!$B166="Euro",'Financing inputs'!D166/Euro_USD,0)))</f>
        <v/>
      </c>
      <c r="E166" s="84" t="str">
        <f>IF('Financing inputs'!E166="","",(IF('Financing inputs'!$B166="USD",'Financing inputs'!E166,0)+IF('Financing inputs'!$B166="Local Currency",'Financing inputs'!E166/Loc_USD,0)+IF('Financing inputs'!$B166="Euro",'Financing inputs'!E166/Euro_USD,0)))</f>
        <v/>
      </c>
      <c r="F166" s="84" t="str">
        <f>IF('Financing inputs'!F166="","",(IF('Financing inputs'!$B166="USD",'Financing inputs'!F166,0)+IF('Financing inputs'!$B166="Local Currency",'Financing inputs'!F166/Loc_USD,0)+IF('Financing inputs'!$B166="Euro",'Financing inputs'!F166/Euro_USD,0)))</f>
        <v/>
      </c>
      <c r="G166" s="84" t="str">
        <f>IF('Financing inputs'!G166="","",(IF('Financing inputs'!$B166="USD",'Financing inputs'!G166,0)+IF('Financing inputs'!$B166="Local Currency",'Financing inputs'!G166/Loc_USD,0)+IF('Financing inputs'!$B166="Euro",'Financing inputs'!G166/Euro_USD,0)))</f>
        <v/>
      </c>
      <c r="H166" s="84" t="str">
        <f>IF('Financing inputs'!H166="","",(IF('Financing inputs'!$B166="USD",'Financing inputs'!H166,0)+IF('Financing inputs'!$B166="Local Currency",'Financing inputs'!H166/Loc_USD,0)+IF('Financing inputs'!$B166="Euro",'Financing inputs'!H166/Euro_USD,0)))</f>
        <v/>
      </c>
      <c r="I166" s="84" t="str">
        <f>IF('Financing inputs'!I166="","",(IF('Financing inputs'!$B166="USD",'Financing inputs'!I166,0)+IF('Financing inputs'!$B166="Local Currency",'Financing inputs'!I166/Loc_USD,0)+IF('Financing inputs'!$B166="Euro",'Financing inputs'!I166/Euro_USD,0)))</f>
        <v/>
      </c>
      <c r="J166" s="84" t="str">
        <f>IF('Financing inputs'!J166="","",(IF('Financing inputs'!$B166="USD",'Financing inputs'!J166,0)+IF('Financing inputs'!$B166="Local Currency",'Financing inputs'!J166/Loc_USD,0)+IF('Financing inputs'!$B166="Euro",'Financing inputs'!J166/Euro_USD,0)))</f>
        <v/>
      </c>
      <c r="K166" s="84" t="str">
        <f>IF('Financing inputs'!K166="","",(IF('Financing inputs'!$B166="USD",'Financing inputs'!K166,0)+IF('Financing inputs'!$B166="Local Currency",'Financing inputs'!K166/Loc_USD,0)+IF('Financing inputs'!$B166="Euro",'Financing inputs'!K166/Euro_USD,0)))</f>
        <v/>
      </c>
      <c r="L166" s="84" t="str">
        <f>IF('Financing inputs'!L166="","",(IF('Financing inputs'!$B166="USD",'Financing inputs'!L166,0)+IF('Financing inputs'!$B166="Local Currency",'Financing inputs'!L166/Loc_USD,0)+IF('Financing inputs'!$B166="Euro",'Financing inputs'!L166/Euro_USD,0)))</f>
        <v/>
      </c>
      <c r="M166" s="84" t="str">
        <f>IF('Financing inputs'!M166="","",(IF('Financing inputs'!$B166="USD",'Financing inputs'!M166,0)+IF('Financing inputs'!$B166="Local Currency",'Financing inputs'!M166/Loc_USD,0)+IF('Financing inputs'!$B166="Euro",'Financing inputs'!M166/Euro_USD,0)))</f>
        <v/>
      </c>
      <c r="N166" s="84" t="str">
        <f>IF('Financing inputs'!N166="","",(IF('Financing inputs'!$B166="USD",'Financing inputs'!N166,0)+IF('Financing inputs'!$B166="Local Currency",'Financing inputs'!N166/Loc_USD,0)+IF('Financing inputs'!$B166="Euro",'Financing inputs'!N166/Euro_USD,0)))</f>
        <v/>
      </c>
      <c r="O166" s="84">
        <f t="shared" ref="O166:O185" si="107">SUM(C166:N166)</f>
        <v>0</v>
      </c>
      <c r="P166" s="120" t="str">
        <f t="shared" si="106"/>
        <v>Strategy 8</v>
      </c>
      <c r="R166" s="69" t="e">
        <f>O166/SUM($O$166:$O$185)</f>
        <v>#DIV/0!</v>
      </c>
    </row>
    <row r="167" spans="1:19" x14ac:dyDescent="0.25">
      <c r="A167" s="64" t="str">
        <f>'Financing inputs'!A167</f>
        <v>USAID funding allocated</v>
      </c>
      <c r="B167" s="63"/>
      <c r="C167" s="84" t="str">
        <f>IF('Financing inputs'!C167="","",(IF('Financing inputs'!$B167="USD",'Financing inputs'!C167,0)+IF('Financing inputs'!$B167="Local Currency",'Financing inputs'!C167/Loc_USD,0)+IF('Financing inputs'!$B167="Euro",'Financing inputs'!C167/Euro_USD,0)))</f>
        <v/>
      </c>
      <c r="D167" s="84" t="str">
        <f>IF('Financing inputs'!D167="","",(IF('Financing inputs'!$B167="USD",'Financing inputs'!D167,0)+IF('Financing inputs'!$B167="Local Currency",'Financing inputs'!D167/Loc_USD,0)+IF('Financing inputs'!$B167="Euro",'Financing inputs'!D167/Euro_USD,0)))</f>
        <v/>
      </c>
      <c r="E167" s="84" t="str">
        <f>IF('Financing inputs'!E167="","",(IF('Financing inputs'!$B167="USD",'Financing inputs'!E167,0)+IF('Financing inputs'!$B167="Local Currency",'Financing inputs'!E167/Loc_USD,0)+IF('Financing inputs'!$B167="Euro",'Financing inputs'!E167/Euro_USD,0)))</f>
        <v/>
      </c>
      <c r="F167" s="84" t="str">
        <f>IF('Financing inputs'!F167="","",(IF('Financing inputs'!$B167="USD",'Financing inputs'!F167,0)+IF('Financing inputs'!$B167="Local Currency",'Financing inputs'!F167/Loc_USD,0)+IF('Financing inputs'!$B167="Euro",'Financing inputs'!F167/Euro_USD,0)))</f>
        <v/>
      </c>
      <c r="G167" s="84" t="str">
        <f>IF('Financing inputs'!G167="","",(IF('Financing inputs'!$B167="USD",'Financing inputs'!G167,0)+IF('Financing inputs'!$B167="Local Currency",'Financing inputs'!G167/Loc_USD,0)+IF('Financing inputs'!$B167="Euro",'Financing inputs'!G167/Euro_USD,0)))</f>
        <v/>
      </c>
      <c r="H167" s="84" t="str">
        <f>IF('Financing inputs'!H167="","",(IF('Financing inputs'!$B167="USD",'Financing inputs'!H167,0)+IF('Financing inputs'!$B167="Local Currency",'Financing inputs'!H167/Loc_USD,0)+IF('Financing inputs'!$B167="Euro",'Financing inputs'!H167/Euro_USD,0)))</f>
        <v/>
      </c>
      <c r="I167" s="84" t="str">
        <f>IF('Financing inputs'!I167="","",(IF('Financing inputs'!$B167="USD",'Financing inputs'!I167,0)+IF('Financing inputs'!$B167="Local Currency",'Financing inputs'!I167/Loc_USD,0)+IF('Financing inputs'!$B167="Euro",'Financing inputs'!I167/Euro_USD,0)))</f>
        <v/>
      </c>
      <c r="J167" s="84" t="str">
        <f>IF('Financing inputs'!J167="","",(IF('Financing inputs'!$B167="USD",'Financing inputs'!J167,0)+IF('Financing inputs'!$B167="Local Currency",'Financing inputs'!J167/Loc_USD,0)+IF('Financing inputs'!$B167="Euro",'Financing inputs'!J167/Euro_USD,0)))</f>
        <v/>
      </c>
      <c r="K167" s="84" t="str">
        <f>IF('Financing inputs'!K167="","",(IF('Financing inputs'!$B167="USD",'Financing inputs'!K167,0)+IF('Financing inputs'!$B167="Local Currency",'Financing inputs'!K167/Loc_USD,0)+IF('Financing inputs'!$B167="Euro",'Financing inputs'!K167/Euro_USD,0)))</f>
        <v/>
      </c>
      <c r="L167" s="84" t="str">
        <f>IF('Financing inputs'!L167="","",(IF('Financing inputs'!$B167="USD",'Financing inputs'!L167,0)+IF('Financing inputs'!$B167="Local Currency",'Financing inputs'!L167/Loc_USD,0)+IF('Financing inputs'!$B167="Euro",'Financing inputs'!L167/Euro_USD,0)))</f>
        <v/>
      </c>
      <c r="M167" s="84" t="str">
        <f>IF('Financing inputs'!M167="","",(IF('Financing inputs'!$B167="USD",'Financing inputs'!M167,0)+IF('Financing inputs'!$B167="Local Currency",'Financing inputs'!M167/Loc_USD,0)+IF('Financing inputs'!$B167="Euro",'Financing inputs'!M167/Euro_USD,0)))</f>
        <v/>
      </c>
      <c r="N167" s="84" t="str">
        <f>IF('Financing inputs'!N167="","",(IF('Financing inputs'!$B167="USD",'Financing inputs'!N167,0)+IF('Financing inputs'!$B167="Local Currency",'Financing inputs'!N167/Loc_USD,0)+IF('Financing inputs'!$B167="Euro",'Financing inputs'!N167/Euro_USD,0)))</f>
        <v/>
      </c>
      <c r="O167" s="84">
        <f t="shared" si="107"/>
        <v>0</v>
      </c>
      <c r="P167" s="120" t="str">
        <f t="shared" si="106"/>
        <v>Strategy 8</v>
      </c>
      <c r="R167" s="69" t="e">
        <f t="shared" ref="R167:R185" si="108">O167/SUM($O$166:$O$185)</f>
        <v>#DIV/0!</v>
      </c>
    </row>
    <row r="168" spans="1:19" x14ac:dyDescent="0.25">
      <c r="A168" s="64" t="str">
        <f>'Financing inputs'!A168</f>
        <v>UNFPA funding allocated</v>
      </c>
      <c r="B168" s="63"/>
      <c r="C168" s="84" t="str">
        <f>IF('Financing inputs'!C168="","",(IF('Financing inputs'!$B168="USD",'Financing inputs'!C168,0)+IF('Financing inputs'!$B168="Local Currency",'Financing inputs'!C168/Loc_USD,0)+IF('Financing inputs'!$B168="Euro",'Financing inputs'!C168/Euro_USD,0)))</f>
        <v/>
      </c>
      <c r="D168" s="84" t="str">
        <f>IF('Financing inputs'!D168="","",(IF('Financing inputs'!$B168="USD",'Financing inputs'!D168,0)+IF('Financing inputs'!$B168="Local Currency",'Financing inputs'!D168/Loc_USD,0)+IF('Financing inputs'!$B168="Euro",'Financing inputs'!D168/Euro_USD,0)))</f>
        <v/>
      </c>
      <c r="E168" s="84" t="str">
        <f>IF('Financing inputs'!E168="","",(IF('Financing inputs'!$B168="USD",'Financing inputs'!E168,0)+IF('Financing inputs'!$B168="Local Currency",'Financing inputs'!E168/Loc_USD,0)+IF('Financing inputs'!$B168="Euro",'Financing inputs'!E168/Euro_USD,0)))</f>
        <v/>
      </c>
      <c r="F168" s="84" t="str">
        <f>IF('Financing inputs'!F168="","",(IF('Financing inputs'!$B168="USD",'Financing inputs'!F168,0)+IF('Financing inputs'!$B168="Local Currency",'Financing inputs'!F168/Loc_USD,0)+IF('Financing inputs'!$B168="Euro",'Financing inputs'!F168/Euro_USD,0)))</f>
        <v/>
      </c>
      <c r="G168" s="84" t="str">
        <f>IF('Financing inputs'!G168="","",(IF('Financing inputs'!$B168="USD",'Financing inputs'!G168,0)+IF('Financing inputs'!$B168="Local Currency",'Financing inputs'!G168/Loc_USD,0)+IF('Financing inputs'!$B168="Euro",'Financing inputs'!G168/Euro_USD,0)))</f>
        <v/>
      </c>
      <c r="H168" s="84" t="str">
        <f>IF('Financing inputs'!H168="","",(IF('Financing inputs'!$B168="USD",'Financing inputs'!H168,0)+IF('Financing inputs'!$B168="Local Currency",'Financing inputs'!H168/Loc_USD,0)+IF('Financing inputs'!$B168="Euro",'Financing inputs'!H168/Euro_USD,0)))</f>
        <v/>
      </c>
      <c r="I168" s="84" t="str">
        <f>IF('Financing inputs'!I168="","",(IF('Financing inputs'!$B168="USD",'Financing inputs'!I168,0)+IF('Financing inputs'!$B168="Local Currency",'Financing inputs'!I168/Loc_USD,0)+IF('Financing inputs'!$B168="Euro",'Financing inputs'!I168/Euro_USD,0)))</f>
        <v/>
      </c>
      <c r="J168" s="84" t="str">
        <f>IF('Financing inputs'!J168="","",(IF('Financing inputs'!$B168="USD",'Financing inputs'!J168,0)+IF('Financing inputs'!$B168="Local Currency",'Financing inputs'!J168/Loc_USD,0)+IF('Financing inputs'!$B168="Euro",'Financing inputs'!J168/Euro_USD,0)))</f>
        <v/>
      </c>
      <c r="K168" s="84" t="str">
        <f>IF('Financing inputs'!K168="","",(IF('Financing inputs'!$B168="USD",'Financing inputs'!K168,0)+IF('Financing inputs'!$B168="Local Currency",'Financing inputs'!K168/Loc_USD,0)+IF('Financing inputs'!$B168="Euro",'Financing inputs'!K168/Euro_USD,0)))</f>
        <v/>
      </c>
      <c r="L168" s="84" t="str">
        <f>IF('Financing inputs'!L168="","",(IF('Financing inputs'!$B168="USD",'Financing inputs'!L168,0)+IF('Financing inputs'!$B168="Local Currency",'Financing inputs'!L168/Loc_USD,0)+IF('Financing inputs'!$B168="Euro",'Financing inputs'!L168/Euro_USD,0)))</f>
        <v/>
      </c>
      <c r="M168" s="84" t="str">
        <f>IF('Financing inputs'!M168="","",(IF('Financing inputs'!$B168="USD",'Financing inputs'!M168,0)+IF('Financing inputs'!$B168="Local Currency",'Financing inputs'!M168/Loc_USD,0)+IF('Financing inputs'!$B168="Euro",'Financing inputs'!M168/Euro_USD,0)))</f>
        <v/>
      </c>
      <c r="N168" s="84" t="str">
        <f>IF('Financing inputs'!N168="","",(IF('Financing inputs'!$B168="USD",'Financing inputs'!N168,0)+IF('Financing inputs'!$B168="Local Currency",'Financing inputs'!N168/Loc_USD,0)+IF('Financing inputs'!$B168="Euro",'Financing inputs'!N168/Euro_USD,0)))</f>
        <v/>
      </c>
      <c r="O168" s="84">
        <f t="shared" si="107"/>
        <v>0</v>
      </c>
      <c r="P168" s="120" t="str">
        <f t="shared" si="106"/>
        <v>Strategy 8</v>
      </c>
      <c r="R168" s="69" t="e">
        <f t="shared" si="108"/>
        <v>#DIV/0!</v>
      </c>
    </row>
    <row r="169" spans="1:19" x14ac:dyDescent="0.25">
      <c r="A169" s="64" t="str">
        <f>'Financing inputs'!A169</f>
        <v>KfW funding allocated</v>
      </c>
      <c r="B169" s="63"/>
      <c r="C169" s="84" t="str">
        <f>IF('Financing inputs'!C169="","",(IF('Financing inputs'!$B169="USD",'Financing inputs'!C169,0)+IF('Financing inputs'!$B169="Local Currency",'Financing inputs'!C169/Loc_USD,0)+IF('Financing inputs'!$B169="Euro",'Financing inputs'!C169/Euro_USD,0)))</f>
        <v/>
      </c>
      <c r="D169" s="84" t="str">
        <f>IF('Financing inputs'!D169="","",(IF('Financing inputs'!$B169="USD",'Financing inputs'!D169,0)+IF('Financing inputs'!$B169="Local Currency",'Financing inputs'!D169/Loc_USD,0)+IF('Financing inputs'!$B169="Euro",'Financing inputs'!D169/Euro_USD,0)))</f>
        <v/>
      </c>
      <c r="E169" s="84" t="str">
        <f>IF('Financing inputs'!E169="","",(IF('Financing inputs'!$B169="USD",'Financing inputs'!E169,0)+IF('Financing inputs'!$B169="Local Currency",'Financing inputs'!E169/Loc_USD,0)+IF('Financing inputs'!$B169="Euro",'Financing inputs'!E169/Euro_USD,0)))</f>
        <v/>
      </c>
      <c r="F169" s="84" t="str">
        <f>IF('Financing inputs'!F169="","",(IF('Financing inputs'!$B169="USD",'Financing inputs'!F169,0)+IF('Financing inputs'!$B169="Local Currency",'Financing inputs'!F169/Loc_USD,0)+IF('Financing inputs'!$B169="Euro",'Financing inputs'!F169/Euro_USD,0)))</f>
        <v/>
      </c>
      <c r="G169" s="84" t="str">
        <f>IF('Financing inputs'!G169="","",(IF('Financing inputs'!$B169="USD",'Financing inputs'!G169,0)+IF('Financing inputs'!$B169="Local Currency",'Financing inputs'!G169/Loc_USD,0)+IF('Financing inputs'!$B169="Euro",'Financing inputs'!G169/Euro_USD,0)))</f>
        <v/>
      </c>
      <c r="H169" s="84" t="str">
        <f>IF('Financing inputs'!H169="","",(IF('Financing inputs'!$B169="USD",'Financing inputs'!H169,0)+IF('Financing inputs'!$B169="Local Currency",'Financing inputs'!H169/Loc_USD,0)+IF('Financing inputs'!$B169="Euro",'Financing inputs'!H169/Euro_USD,0)))</f>
        <v/>
      </c>
      <c r="I169" s="84" t="str">
        <f>IF('Financing inputs'!I169="","",(IF('Financing inputs'!$B169="USD",'Financing inputs'!I169,0)+IF('Financing inputs'!$B169="Local Currency",'Financing inputs'!I169/Loc_USD,0)+IF('Financing inputs'!$B169="Euro",'Financing inputs'!I169/Euro_USD,0)))</f>
        <v/>
      </c>
      <c r="J169" s="84" t="str">
        <f>IF('Financing inputs'!J169="","",(IF('Financing inputs'!$B169="USD",'Financing inputs'!J169,0)+IF('Financing inputs'!$B169="Local Currency",'Financing inputs'!J169/Loc_USD,0)+IF('Financing inputs'!$B169="Euro",'Financing inputs'!J169/Euro_USD,0)))</f>
        <v/>
      </c>
      <c r="K169" s="84" t="str">
        <f>IF('Financing inputs'!K169="","",(IF('Financing inputs'!$B169="USD",'Financing inputs'!K169,0)+IF('Financing inputs'!$B169="Local Currency",'Financing inputs'!K169/Loc_USD,0)+IF('Financing inputs'!$B169="Euro",'Financing inputs'!K169/Euro_USD,0)))</f>
        <v/>
      </c>
      <c r="L169" s="84" t="str">
        <f>IF('Financing inputs'!L169="","",(IF('Financing inputs'!$B169="USD",'Financing inputs'!L169,0)+IF('Financing inputs'!$B169="Local Currency",'Financing inputs'!L169/Loc_USD,0)+IF('Financing inputs'!$B169="Euro",'Financing inputs'!L169/Euro_USD,0)))</f>
        <v/>
      </c>
      <c r="M169" s="84" t="str">
        <f>IF('Financing inputs'!M169="","",(IF('Financing inputs'!$B169="USD",'Financing inputs'!M169,0)+IF('Financing inputs'!$B169="Local Currency",'Financing inputs'!M169/Loc_USD,0)+IF('Financing inputs'!$B169="Euro",'Financing inputs'!M169/Euro_USD,0)))</f>
        <v/>
      </c>
      <c r="N169" s="84" t="str">
        <f>IF('Financing inputs'!N169="","",(IF('Financing inputs'!$B169="USD",'Financing inputs'!N169,0)+IF('Financing inputs'!$B169="Local Currency",'Financing inputs'!N169/Loc_USD,0)+IF('Financing inputs'!$B169="Euro",'Financing inputs'!N169/Euro_USD,0)))</f>
        <v/>
      </c>
      <c r="O169" s="84">
        <f t="shared" si="107"/>
        <v>0</v>
      </c>
      <c r="P169" s="120" t="str">
        <f t="shared" si="106"/>
        <v>Strategy 8</v>
      </c>
      <c r="R169" s="69" t="e">
        <f t="shared" si="108"/>
        <v>#DIV/0!</v>
      </c>
    </row>
    <row r="170" spans="1:19" x14ac:dyDescent="0.25">
      <c r="A170" s="64" t="str">
        <f>'Financing inputs'!A170</f>
        <v>DfID funding allocated</v>
      </c>
      <c r="B170" s="63"/>
      <c r="C170" s="84" t="str">
        <f>IF('Financing inputs'!C170="","",(IF('Financing inputs'!$B170="USD",'Financing inputs'!C170,0)+IF('Financing inputs'!$B170="Local Currency",'Financing inputs'!C170/Loc_USD,0)+IF('Financing inputs'!$B170="Euro",'Financing inputs'!C170/Euro_USD,0)))</f>
        <v/>
      </c>
      <c r="D170" s="84" t="str">
        <f>IF('Financing inputs'!D170="","",(IF('Financing inputs'!$B170="USD",'Financing inputs'!D170,0)+IF('Financing inputs'!$B170="Local Currency",'Financing inputs'!D170/Loc_USD,0)+IF('Financing inputs'!$B170="Euro",'Financing inputs'!D170/Euro_USD,0)))</f>
        <v/>
      </c>
      <c r="E170" s="84" t="str">
        <f>IF('Financing inputs'!E170="","",(IF('Financing inputs'!$B170="USD",'Financing inputs'!E170,0)+IF('Financing inputs'!$B170="Local Currency",'Financing inputs'!E170/Loc_USD,0)+IF('Financing inputs'!$B170="Euro",'Financing inputs'!E170/Euro_USD,0)))</f>
        <v/>
      </c>
      <c r="F170" s="84" t="str">
        <f>IF('Financing inputs'!F170="","",(IF('Financing inputs'!$B170="USD",'Financing inputs'!F170,0)+IF('Financing inputs'!$B170="Local Currency",'Financing inputs'!F170/Loc_USD,0)+IF('Financing inputs'!$B170="Euro",'Financing inputs'!F170/Euro_USD,0)))</f>
        <v/>
      </c>
      <c r="G170" s="84" t="str">
        <f>IF('Financing inputs'!G170="","",(IF('Financing inputs'!$B170="USD",'Financing inputs'!G170,0)+IF('Financing inputs'!$B170="Local Currency",'Financing inputs'!G170/Loc_USD,0)+IF('Financing inputs'!$B170="Euro",'Financing inputs'!G170/Euro_USD,0)))</f>
        <v/>
      </c>
      <c r="H170" s="84" t="str">
        <f>IF('Financing inputs'!H170="","",(IF('Financing inputs'!$B170="USD",'Financing inputs'!H170,0)+IF('Financing inputs'!$B170="Local Currency",'Financing inputs'!H170/Loc_USD,0)+IF('Financing inputs'!$B170="Euro",'Financing inputs'!H170/Euro_USD,0)))</f>
        <v/>
      </c>
      <c r="I170" s="84" t="str">
        <f>IF('Financing inputs'!I170="","",(IF('Financing inputs'!$B170="USD",'Financing inputs'!I170,0)+IF('Financing inputs'!$B170="Local Currency",'Financing inputs'!I170/Loc_USD,0)+IF('Financing inputs'!$B170="Euro",'Financing inputs'!I170/Euro_USD,0)))</f>
        <v/>
      </c>
      <c r="J170" s="84" t="str">
        <f>IF('Financing inputs'!J170="","",(IF('Financing inputs'!$B170="USD",'Financing inputs'!J170,0)+IF('Financing inputs'!$B170="Local Currency",'Financing inputs'!J170/Loc_USD,0)+IF('Financing inputs'!$B170="Euro",'Financing inputs'!J170/Euro_USD,0)))</f>
        <v/>
      </c>
      <c r="K170" s="84" t="str">
        <f>IF('Financing inputs'!K170="","",(IF('Financing inputs'!$B170="USD",'Financing inputs'!K170,0)+IF('Financing inputs'!$B170="Local Currency",'Financing inputs'!K170/Loc_USD,0)+IF('Financing inputs'!$B170="Euro",'Financing inputs'!K170/Euro_USD,0)))</f>
        <v/>
      </c>
      <c r="L170" s="84" t="str">
        <f>IF('Financing inputs'!L170="","",(IF('Financing inputs'!$B170="USD",'Financing inputs'!L170,0)+IF('Financing inputs'!$B170="Local Currency",'Financing inputs'!L170/Loc_USD,0)+IF('Financing inputs'!$B170="Euro",'Financing inputs'!L170/Euro_USD,0)))</f>
        <v/>
      </c>
      <c r="M170" s="84" t="str">
        <f>IF('Financing inputs'!M170="","",(IF('Financing inputs'!$B170="USD",'Financing inputs'!M170,0)+IF('Financing inputs'!$B170="Local Currency",'Financing inputs'!M170/Loc_USD,0)+IF('Financing inputs'!$B170="Euro",'Financing inputs'!M170/Euro_USD,0)))</f>
        <v/>
      </c>
      <c r="N170" s="84" t="str">
        <f>IF('Financing inputs'!N170="","",(IF('Financing inputs'!$B170="USD",'Financing inputs'!N170,0)+IF('Financing inputs'!$B170="Local Currency",'Financing inputs'!N170/Loc_USD,0)+IF('Financing inputs'!$B170="Euro",'Financing inputs'!N170/Euro_USD,0)))</f>
        <v/>
      </c>
      <c r="O170" s="84">
        <f t="shared" si="107"/>
        <v>0</v>
      </c>
      <c r="P170" s="120" t="str">
        <f t="shared" si="106"/>
        <v>Strategy 8</v>
      </c>
      <c r="R170" s="69" t="e">
        <f t="shared" si="108"/>
        <v>#DIV/0!</v>
      </c>
    </row>
    <row r="171" spans="1:19" x14ac:dyDescent="0.25">
      <c r="A171" s="64" t="str">
        <f>'Financing inputs'!A171</f>
        <v>EU funding allocated</v>
      </c>
      <c r="B171" s="63"/>
      <c r="C171" s="84" t="str">
        <f>IF('Financing inputs'!C171="","",(IF('Financing inputs'!$B171="USD",'Financing inputs'!C171,0)+IF('Financing inputs'!$B171="Local Currency",'Financing inputs'!C171/Loc_USD,0)+IF('Financing inputs'!$B171="Euro",'Financing inputs'!C171/Euro_USD,0)))</f>
        <v/>
      </c>
      <c r="D171" s="84" t="str">
        <f>IF('Financing inputs'!D171="","",(IF('Financing inputs'!$B171="USD",'Financing inputs'!D171,0)+IF('Financing inputs'!$B171="Local Currency",'Financing inputs'!D171/Loc_USD,0)+IF('Financing inputs'!$B171="Euro",'Financing inputs'!D171/Euro_USD,0)))</f>
        <v/>
      </c>
      <c r="E171" s="84" t="str">
        <f>IF('Financing inputs'!E171="","",(IF('Financing inputs'!$B171="USD",'Financing inputs'!E171,0)+IF('Financing inputs'!$B171="Local Currency",'Financing inputs'!E171/Loc_USD,0)+IF('Financing inputs'!$B171="Euro",'Financing inputs'!E171/Euro_USD,0)))</f>
        <v/>
      </c>
      <c r="F171" s="84" t="str">
        <f>IF('Financing inputs'!F171="","",(IF('Financing inputs'!$B171="USD",'Financing inputs'!F171,0)+IF('Financing inputs'!$B171="Local Currency",'Financing inputs'!F171/Loc_USD,0)+IF('Financing inputs'!$B171="Euro",'Financing inputs'!F171/Euro_USD,0)))</f>
        <v/>
      </c>
      <c r="G171" s="84" t="str">
        <f>IF('Financing inputs'!G171="","",(IF('Financing inputs'!$B171="USD",'Financing inputs'!G171,0)+IF('Financing inputs'!$B171="Local Currency",'Financing inputs'!G171/Loc_USD,0)+IF('Financing inputs'!$B171="Euro",'Financing inputs'!G171/Euro_USD,0)))</f>
        <v/>
      </c>
      <c r="H171" s="84" t="str">
        <f>IF('Financing inputs'!H171="","",(IF('Financing inputs'!$B171="USD",'Financing inputs'!H171,0)+IF('Financing inputs'!$B171="Local Currency",'Financing inputs'!H171/Loc_USD,0)+IF('Financing inputs'!$B171="Euro",'Financing inputs'!H171/Euro_USD,0)))</f>
        <v/>
      </c>
      <c r="I171" s="84" t="str">
        <f>IF('Financing inputs'!I171="","",(IF('Financing inputs'!$B171="USD",'Financing inputs'!I171,0)+IF('Financing inputs'!$B171="Local Currency",'Financing inputs'!I171/Loc_USD,0)+IF('Financing inputs'!$B171="Euro",'Financing inputs'!I171/Euro_USD,0)))</f>
        <v/>
      </c>
      <c r="J171" s="84" t="str">
        <f>IF('Financing inputs'!J171="","",(IF('Financing inputs'!$B171="USD",'Financing inputs'!J171,0)+IF('Financing inputs'!$B171="Local Currency",'Financing inputs'!J171/Loc_USD,0)+IF('Financing inputs'!$B171="Euro",'Financing inputs'!J171/Euro_USD,0)))</f>
        <v/>
      </c>
      <c r="K171" s="84" t="str">
        <f>IF('Financing inputs'!K171="","",(IF('Financing inputs'!$B171="USD",'Financing inputs'!K171,0)+IF('Financing inputs'!$B171="Local Currency",'Financing inputs'!K171/Loc_USD,0)+IF('Financing inputs'!$B171="Euro",'Financing inputs'!K171/Euro_USD,0)))</f>
        <v/>
      </c>
      <c r="L171" s="84" t="str">
        <f>IF('Financing inputs'!L171="","",(IF('Financing inputs'!$B171="USD",'Financing inputs'!L171,0)+IF('Financing inputs'!$B171="Local Currency",'Financing inputs'!L171/Loc_USD,0)+IF('Financing inputs'!$B171="Euro",'Financing inputs'!L171/Euro_USD,0)))</f>
        <v/>
      </c>
      <c r="M171" s="84" t="str">
        <f>IF('Financing inputs'!M171="","",(IF('Financing inputs'!$B171="USD",'Financing inputs'!M171,0)+IF('Financing inputs'!$B171="Local Currency",'Financing inputs'!M171/Loc_USD,0)+IF('Financing inputs'!$B171="Euro",'Financing inputs'!M171/Euro_USD,0)))</f>
        <v/>
      </c>
      <c r="N171" s="84" t="str">
        <f>IF('Financing inputs'!N171="","",(IF('Financing inputs'!$B171="USD",'Financing inputs'!N171,0)+IF('Financing inputs'!$B171="Local Currency",'Financing inputs'!N171/Loc_USD,0)+IF('Financing inputs'!$B171="Euro",'Financing inputs'!N171/Euro_USD,0)))</f>
        <v/>
      </c>
      <c r="O171" s="84">
        <f t="shared" si="107"/>
        <v>0</v>
      </c>
      <c r="P171" s="120" t="str">
        <f t="shared" si="106"/>
        <v>Strategy 8</v>
      </c>
      <c r="R171" s="69" t="e">
        <f t="shared" si="108"/>
        <v>#DIV/0!</v>
      </c>
    </row>
    <row r="172" spans="1:19" x14ac:dyDescent="0.25">
      <c r="A172" s="64" t="str">
        <f>'Financing inputs'!A172</f>
        <v>CIDA funding allocated</v>
      </c>
      <c r="B172" s="63"/>
      <c r="C172" s="84" t="str">
        <f>IF('Financing inputs'!C172="","",(IF('Financing inputs'!$B172="USD",'Financing inputs'!C172,0)+IF('Financing inputs'!$B172="Local Currency",'Financing inputs'!C172/Loc_USD,0)+IF('Financing inputs'!$B172="Euro",'Financing inputs'!C172/Euro_USD,0)))</f>
        <v/>
      </c>
      <c r="D172" s="84" t="str">
        <f>IF('Financing inputs'!D172="","",(IF('Financing inputs'!$B172="USD",'Financing inputs'!D172,0)+IF('Financing inputs'!$B172="Local Currency",'Financing inputs'!D172/Loc_USD,0)+IF('Financing inputs'!$B172="Euro",'Financing inputs'!D172/Euro_USD,0)))</f>
        <v/>
      </c>
      <c r="E172" s="84" t="str">
        <f>IF('Financing inputs'!E172="","",(IF('Financing inputs'!$B172="USD",'Financing inputs'!E172,0)+IF('Financing inputs'!$B172="Local Currency",'Financing inputs'!E172/Loc_USD,0)+IF('Financing inputs'!$B172="Euro",'Financing inputs'!E172/Euro_USD,0)))</f>
        <v/>
      </c>
      <c r="F172" s="84" t="str">
        <f>IF('Financing inputs'!F172="","",(IF('Financing inputs'!$B172="USD",'Financing inputs'!F172,0)+IF('Financing inputs'!$B172="Local Currency",'Financing inputs'!F172/Loc_USD,0)+IF('Financing inputs'!$B172="Euro",'Financing inputs'!F172/Euro_USD,0)))</f>
        <v/>
      </c>
      <c r="G172" s="84" t="str">
        <f>IF('Financing inputs'!G172="","",(IF('Financing inputs'!$B172="USD",'Financing inputs'!G172,0)+IF('Financing inputs'!$B172="Local Currency",'Financing inputs'!G172/Loc_USD,0)+IF('Financing inputs'!$B172="Euro",'Financing inputs'!G172/Euro_USD,0)))</f>
        <v/>
      </c>
      <c r="H172" s="84" t="str">
        <f>IF('Financing inputs'!H172="","",(IF('Financing inputs'!$B172="USD",'Financing inputs'!H172,0)+IF('Financing inputs'!$B172="Local Currency",'Financing inputs'!H172/Loc_USD,0)+IF('Financing inputs'!$B172="Euro",'Financing inputs'!H172/Euro_USD,0)))</f>
        <v/>
      </c>
      <c r="I172" s="84" t="str">
        <f>IF('Financing inputs'!I172="","",(IF('Financing inputs'!$B172="USD",'Financing inputs'!I172,0)+IF('Financing inputs'!$B172="Local Currency",'Financing inputs'!I172/Loc_USD,0)+IF('Financing inputs'!$B172="Euro",'Financing inputs'!I172/Euro_USD,0)))</f>
        <v/>
      </c>
      <c r="J172" s="84" t="str">
        <f>IF('Financing inputs'!J172="","",(IF('Financing inputs'!$B172="USD",'Financing inputs'!J172,0)+IF('Financing inputs'!$B172="Local Currency",'Financing inputs'!J172/Loc_USD,0)+IF('Financing inputs'!$B172="Euro",'Financing inputs'!J172/Euro_USD,0)))</f>
        <v/>
      </c>
      <c r="K172" s="84" t="str">
        <f>IF('Financing inputs'!K172="","",(IF('Financing inputs'!$B172="USD",'Financing inputs'!K172,0)+IF('Financing inputs'!$B172="Local Currency",'Financing inputs'!K172/Loc_USD,0)+IF('Financing inputs'!$B172="Euro",'Financing inputs'!K172/Euro_USD,0)))</f>
        <v/>
      </c>
      <c r="L172" s="84" t="str">
        <f>IF('Financing inputs'!L172="","",(IF('Financing inputs'!$B172="USD",'Financing inputs'!L172,0)+IF('Financing inputs'!$B172="Local Currency",'Financing inputs'!L172/Loc_USD,0)+IF('Financing inputs'!$B172="Euro",'Financing inputs'!L172/Euro_USD,0)))</f>
        <v/>
      </c>
      <c r="M172" s="84" t="str">
        <f>IF('Financing inputs'!M172="","",(IF('Financing inputs'!$B172="USD",'Financing inputs'!M172,0)+IF('Financing inputs'!$B172="Local Currency",'Financing inputs'!M172/Loc_USD,0)+IF('Financing inputs'!$B172="Euro",'Financing inputs'!M172/Euro_USD,0)))</f>
        <v/>
      </c>
      <c r="N172" s="84" t="str">
        <f>IF('Financing inputs'!N172="","",(IF('Financing inputs'!$B172="USD",'Financing inputs'!N172,0)+IF('Financing inputs'!$B172="Local Currency",'Financing inputs'!N172/Loc_USD,0)+IF('Financing inputs'!$B172="Euro",'Financing inputs'!N172/Euro_USD,0)))</f>
        <v/>
      </c>
      <c r="O172" s="84">
        <f t="shared" si="107"/>
        <v>0</v>
      </c>
      <c r="P172" s="120" t="str">
        <f t="shared" si="106"/>
        <v>Strategy 8</v>
      </c>
      <c r="R172" s="69" t="e">
        <f t="shared" si="108"/>
        <v>#DIV/0!</v>
      </c>
    </row>
    <row r="173" spans="1:19" x14ac:dyDescent="0.25">
      <c r="A173" s="64" t="str">
        <f>'Financing inputs'!A173</f>
        <v>PSI funding allocated</v>
      </c>
      <c r="B173" s="63"/>
      <c r="C173" s="84" t="str">
        <f>IF('Financing inputs'!C173="","",(IF('Financing inputs'!$B173="USD",'Financing inputs'!C173,0)+IF('Financing inputs'!$B173="Local Currency",'Financing inputs'!C173/Loc_USD,0)+IF('Financing inputs'!$B173="Euro",'Financing inputs'!C173/Euro_USD,0)))</f>
        <v/>
      </c>
      <c r="D173" s="84" t="str">
        <f>IF('Financing inputs'!D173="","",(IF('Financing inputs'!$B173="USD",'Financing inputs'!D173,0)+IF('Financing inputs'!$B173="Local Currency",'Financing inputs'!D173/Loc_USD,0)+IF('Financing inputs'!$B173="Euro",'Financing inputs'!D173/Euro_USD,0)))</f>
        <v/>
      </c>
      <c r="E173" s="84" t="str">
        <f>IF('Financing inputs'!E173="","",(IF('Financing inputs'!$B173="USD",'Financing inputs'!E173,0)+IF('Financing inputs'!$B173="Local Currency",'Financing inputs'!E173/Loc_USD,0)+IF('Financing inputs'!$B173="Euro",'Financing inputs'!E173/Euro_USD,0)))</f>
        <v/>
      </c>
      <c r="F173" s="84" t="str">
        <f>IF('Financing inputs'!F173="","",(IF('Financing inputs'!$B173="USD",'Financing inputs'!F173,0)+IF('Financing inputs'!$B173="Local Currency",'Financing inputs'!F173/Loc_USD,0)+IF('Financing inputs'!$B173="Euro",'Financing inputs'!F173/Euro_USD,0)))</f>
        <v/>
      </c>
      <c r="G173" s="84" t="str">
        <f>IF('Financing inputs'!G173="","",(IF('Financing inputs'!$B173="USD",'Financing inputs'!G173,0)+IF('Financing inputs'!$B173="Local Currency",'Financing inputs'!G173/Loc_USD,0)+IF('Financing inputs'!$B173="Euro",'Financing inputs'!G173/Euro_USD,0)))</f>
        <v/>
      </c>
      <c r="H173" s="84" t="str">
        <f>IF('Financing inputs'!H173="","",(IF('Financing inputs'!$B173="USD",'Financing inputs'!H173,0)+IF('Financing inputs'!$B173="Local Currency",'Financing inputs'!H173/Loc_USD,0)+IF('Financing inputs'!$B173="Euro",'Financing inputs'!H173/Euro_USD,0)))</f>
        <v/>
      </c>
      <c r="I173" s="84" t="str">
        <f>IF('Financing inputs'!I173="","",(IF('Financing inputs'!$B173="USD",'Financing inputs'!I173,0)+IF('Financing inputs'!$B173="Local Currency",'Financing inputs'!I173/Loc_USD,0)+IF('Financing inputs'!$B173="Euro",'Financing inputs'!I173/Euro_USD,0)))</f>
        <v/>
      </c>
      <c r="J173" s="84" t="str">
        <f>IF('Financing inputs'!J173="","",(IF('Financing inputs'!$B173="USD",'Financing inputs'!J173,0)+IF('Financing inputs'!$B173="Local Currency",'Financing inputs'!J173/Loc_USD,0)+IF('Financing inputs'!$B173="Euro",'Financing inputs'!J173/Euro_USD,0)))</f>
        <v/>
      </c>
      <c r="K173" s="84" t="str">
        <f>IF('Financing inputs'!K173="","",(IF('Financing inputs'!$B173="USD",'Financing inputs'!K173,0)+IF('Financing inputs'!$B173="Local Currency",'Financing inputs'!K173/Loc_USD,0)+IF('Financing inputs'!$B173="Euro",'Financing inputs'!K173/Euro_USD,0)))</f>
        <v/>
      </c>
      <c r="L173" s="84" t="str">
        <f>IF('Financing inputs'!L173="","",(IF('Financing inputs'!$B173="USD",'Financing inputs'!L173,0)+IF('Financing inputs'!$B173="Local Currency",'Financing inputs'!L173/Loc_USD,0)+IF('Financing inputs'!$B173="Euro",'Financing inputs'!L173/Euro_USD,0)))</f>
        <v/>
      </c>
      <c r="M173" s="84" t="str">
        <f>IF('Financing inputs'!M173="","",(IF('Financing inputs'!$B173="USD",'Financing inputs'!M173,0)+IF('Financing inputs'!$B173="Local Currency",'Financing inputs'!M173/Loc_USD,0)+IF('Financing inputs'!$B173="Euro",'Financing inputs'!M173/Euro_USD,0)))</f>
        <v/>
      </c>
      <c r="N173" s="84" t="str">
        <f>IF('Financing inputs'!N173="","",(IF('Financing inputs'!$B173="USD",'Financing inputs'!N173,0)+IF('Financing inputs'!$B173="Local Currency",'Financing inputs'!N173/Loc_USD,0)+IF('Financing inputs'!$B173="Euro",'Financing inputs'!N173/Euro_USD,0)))</f>
        <v/>
      </c>
      <c r="O173" s="84">
        <f t="shared" si="107"/>
        <v>0</v>
      </c>
      <c r="P173" s="120" t="str">
        <f t="shared" si="106"/>
        <v>Strategy 8</v>
      </c>
      <c r="R173" s="69" t="e">
        <f t="shared" si="108"/>
        <v>#DIV/0!</v>
      </c>
    </row>
    <row r="174" spans="1:19" x14ac:dyDescent="0.25">
      <c r="A174" s="64" t="str">
        <f>'Financing inputs'!A174</f>
        <v>DKT funding allocated</v>
      </c>
      <c r="B174" s="63"/>
      <c r="C174" s="84" t="str">
        <f>IF('Financing inputs'!C174="","",(IF('Financing inputs'!$B174="USD",'Financing inputs'!C174,0)+IF('Financing inputs'!$B174="Local Currency",'Financing inputs'!C174/Loc_USD,0)+IF('Financing inputs'!$B174="Euro",'Financing inputs'!C174/Euro_USD,0)))</f>
        <v/>
      </c>
      <c r="D174" s="84" t="str">
        <f>IF('Financing inputs'!D174="","",(IF('Financing inputs'!$B174="USD",'Financing inputs'!D174,0)+IF('Financing inputs'!$B174="Local Currency",'Financing inputs'!D174/Loc_USD,0)+IF('Financing inputs'!$B174="Euro",'Financing inputs'!D174/Euro_USD,0)))</f>
        <v/>
      </c>
      <c r="E174" s="84" t="str">
        <f>IF('Financing inputs'!E174="","",(IF('Financing inputs'!$B174="USD",'Financing inputs'!E174,0)+IF('Financing inputs'!$B174="Local Currency",'Financing inputs'!E174/Loc_USD,0)+IF('Financing inputs'!$B174="Euro",'Financing inputs'!E174/Euro_USD,0)))</f>
        <v/>
      </c>
      <c r="F174" s="84" t="str">
        <f>IF('Financing inputs'!F174="","",(IF('Financing inputs'!$B174="USD",'Financing inputs'!F174,0)+IF('Financing inputs'!$B174="Local Currency",'Financing inputs'!F174/Loc_USD,0)+IF('Financing inputs'!$B174="Euro",'Financing inputs'!F174/Euro_USD,0)))</f>
        <v/>
      </c>
      <c r="G174" s="84" t="str">
        <f>IF('Financing inputs'!G174="","",(IF('Financing inputs'!$B174="USD",'Financing inputs'!G174,0)+IF('Financing inputs'!$B174="Local Currency",'Financing inputs'!G174/Loc_USD,0)+IF('Financing inputs'!$B174="Euro",'Financing inputs'!G174/Euro_USD,0)))</f>
        <v/>
      </c>
      <c r="H174" s="84" t="str">
        <f>IF('Financing inputs'!H174="","",(IF('Financing inputs'!$B174="USD",'Financing inputs'!H174,0)+IF('Financing inputs'!$B174="Local Currency",'Financing inputs'!H174/Loc_USD,0)+IF('Financing inputs'!$B174="Euro",'Financing inputs'!H174/Euro_USD,0)))</f>
        <v/>
      </c>
      <c r="I174" s="84" t="str">
        <f>IF('Financing inputs'!I174="","",(IF('Financing inputs'!$B174="USD",'Financing inputs'!I174,0)+IF('Financing inputs'!$B174="Local Currency",'Financing inputs'!I174/Loc_USD,0)+IF('Financing inputs'!$B174="Euro",'Financing inputs'!I174/Euro_USD,0)))</f>
        <v/>
      </c>
      <c r="J174" s="84" t="str">
        <f>IF('Financing inputs'!J174="","",(IF('Financing inputs'!$B174="USD",'Financing inputs'!J174,0)+IF('Financing inputs'!$B174="Local Currency",'Financing inputs'!J174/Loc_USD,0)+IF('Financing inputs'!$B174="Euro",'Financing inputs'!J174/Euro_USD,0)))</f>
        <v/>
      </c>
      <c r="K174" s="84" t="str">
        <f>IF('Financing inputs'!K174="","",(IF('Financing inputs'!$B174="USD",'Financing inputs'!K174,0)+IF('Financing inputs'!$B174="Local Currency",'Financing inputs'!K174/Loc_USD,0)+IF('Financing inputs'!$B174="Euro",'Financing inputs'!K174/Euro_USD,0)))</f>
        <v/>
      </c>
      <c r="L174" s="84" t="str">
        <f>IF('Financing inputs'!L174="","",(IF('Financing inputs'!$B174="USD",'Financing inputs'!L174,0)+IF('Financing inputs'!$B174="Local Currency",'Financing inputs'!L174/Loc_USD,0)+IF('Financing inputs'!$B174="Euro",'Financing inputs'!L174/Euro_USD,0)))</f>
        <v/>
      </c>
      <c r="M174" s="84" t="str">
        <f>IF('Financing inputs'!M174="","",(IF('Financing inputs'!$B174="USD",'Financing inputs'!M174,0)+IF('Financing inputs'!$B174="Local Currency",'Financing inputs'!M174/Loc_USD,0)+IF('Financing inputs'!$B174="Euro",'Financing inputs'!M174/Euro_USD,0)))</f>
        <v/>
      </c>
      <c r="N174" s="84" t="str">
        <f>IF('Financing inputs'!N174="","",(IF('Financing inputs'!$B174="USD",'Financing inputs'!N174,0)+IF('Financing inputs'!$B174="Local Currency",'Financing inputs'!N174/Loc_USD,0)+IF('Financing inputs'!$B174="Euro",'Financing inputs'!N174/Euro_USD,0)))</f>
        <v/>
      </c>
      <c r="O174" s="84">
        <f t="shared" si="107"/>
        <v>0</v>
      </c>
      <c r="P174" s="120" t="str">
        <f t="shared" si="106"/>
        <v>Strategy 8</v>
      </c>
      <c r="R174" s="69" t="e">
        <f t="shared" si="108"/>
        <v>#DIV/0!</v>
      </c>
    </row>
    <row r="175" spans="1:19" x14ac:dyDescent="0.25">
      <c r="A175" s="64" t="str">
        <f>'Financing inputs'!A175</f>
        <v>MSI funding allocated</v>
      </c>
      <c r="B175" s="63"/>
      <c r="C175" s="84" t="str">
        <f>IF('Financing inputs'!C175="","",(IF('Financing inputs'!$B175="USD",'Financing inputs'!C175,0)+IF('Financing inputs'!$B175="Local Currency",'Financing inputs'!C175/Loc_USD,0)+IF('Financing inputs'!$B175="Euro",'Financing inputs'!C175/Euro_USD,0)))</f>
        <v/>
      </c>
      <c r="D175" s="84" t="str">
        <f>IF('Financing inputs'!D175="","",(IF('Financing inputs'!$B175="USD",'Financing inputs'!D175,0)+IF('Financing inputs'!$B175="Local Currency",'Financing inputs'!D175/Loc_USD,0)+IF('Financing inputs'!$B175="Euro",'Financing inputs'!D175/Euro_USD,0)))</f>
        <v/>
      </c>
      <c r="E175" s="84" t="str">
        <f>IF('Financing inputs'!E175="","",(IF('Financing inputs'!$B175="USD",'Financing inputs'!E175,0)+IF('Financing inputs'!$B175="Local Currency",'Financing inputs'!E175/Loc_USD,0)+IF('Financing inputs'!$B175="Euro",'Financing inputs'!E175/Euro_USD,0)))</f>
        <v/>
      </c>
      <c r="F175" s="84" t="str">
        <f>IF('Financing inputs'!F175="","",(IF('Financing inputs'!$B175="USD",'Financing inputs'!F175,0)+IF('Financing inputs'!$B175="Local Currency",'Financing inputs'!F175/Loc_USD,0)+IF('Financing inputs'!$B175="Euro",'Financing inputs'!F175/Euro_USD,0)))</f>
        <v/>
      </c>
      <c r="G175" s="84" t="str">
        <f>IF('Financing inputs'!G175="","",(IF('Financing inputs'!$B175="USD",'Financing inputs'!G175,0)+IF('Financing inputs'!$B175="Local Currency",'Financing inputs'!G175/Loc_USD,0)+IF('Financing inputs'!$B175="Euro",'Financing inputs'!G175/Euro_USD,0)))</f>
        <v/>
      </c>
      <c r="H175" s="84" t="str">
        <f>IF('Financing inputs'!H175="","",(IF('Financing inputs'!$B175="USD",'Financing inputs'!H175,0)+IF('Financing inputs'!$B175="Local Currency",'Financing inputs'!H175/Loc_USD,0)+IF('Financing inputs'!$B175="Euro",'Financing inputs'!H175/Euro_USD,0)))</f>
        <v/>
      </c>
      <c r="I175" s="84" t="str">
        <f>IF('Financing inputs'!I175="","",(IF('Financing inputs'!$B175="USD",'Financing inputs'!I175,0)+IF('Financing inputs'!$B175="Local Currency",'Financing inputs'!I175/Loc_USD,0)+IF('Financing inputs'!$B175="Euro",'Financing inputs'!I175/Euro_USD,0)))</f>
        <v/>
      </c>
      <c r="J175" s="84" t="str">
        <f>IF('Financing inputs'!J175="","",(IF('Financing inputs'!$B175="USD",'Financing inputs'!J175,0)+IF('Financing inputs'!$B175="Local Currency",'Financing inputs'!J175/Loc_USD,0)+IF('Financing inputs'!$B175="Euro",'Financing inputs'!J175/Euro_USD,0)))</f>
        <v/>
      </c>
      <c r="K175" s="84" t="str">
        <f>IF('Financing inputs'!K175="","",(IF('Financing inputs'!$B175="USD",'Financing inputs'!K175,0)+IF('Financing inputs'!$B175="Local Currency",'Financing inputs'!K175/Loc_USD,0)+IF('Financing inputs'!$B175="Euro",'Financing inputs'!K175/Euro_USD,0)))</f>
        <v/>
      </c>
      <c r="L175" s="84" t="str">
        <f>IF('Financing inputs'!L175="","",(IF('Financing inputs'!$B175="USD",'Financing inputs'!L175,0)+IF('Financing inputs'!$B175="Local Currency",'Financing inputs'!L175/Loc_USD,0)+IF('Financing inputs'!$B175="Euro",'Financing inputs'!L175/Euro_USD,0)))</f>
        <v/>
      </c>
      <c r="M175" s="84" t="str">
        <f>IF('Financing inputs'!M175="","",(IF('Financing inputs'!$B175="USD",'Financing inputs'!M175,0)+IF('Financing inputs'!$B175="Local Currency",'Financing inputs'!M175/Loc_USD,0)+IF('Financing inputs'!$B175="Euro",'Financing inputs'!M175/Euro_USD,0)))</f>
        <v/>
      </c>
      <c r="N175" s="84" t="str">
        <f>IF('Financing inputs'!N175="","",(IF('Financing inputs'!$B175="USD",'Financing inputs'!N175,0)+IF('Financing inputs'!$B175="Local Currency",'Financing inputs'!N175/Loc_USD,0)+IF('Financing inputs'!$B175="Euro",'Financing inputs'!N175/Euro_USD,0)))</f>
        <v/>
      </c>
      <c r="O175" s="84">
        <f t="shared" si="107"/>
        <v>0</v>
      </c>
      <c r="P175" s="120" t="str">
        <f t="shared" si="106"/>
        <v>Strategy 8</v>
      </c>
      <c r="R175" s="69" t="e">
        <f t="shared" si="108"/>
        <v>#DIV/0!</v>
      </c>
    </row>
    <row r="176" spans="1:19" x14ac:dyDescent="0.25">
      <c r="A176" s="64" t="str">
        <f>'Financing inputs'!A176</f>
        <v>Gates funding allocated</v>
      </c>
      <c r="B176" s="63"/>
      <c r="C176" s="84" t="str">
        <f>IF('Financing inputs'!C176="","",(IF('Financing inputs'!$B176="USD",'Financing inputs'!C176,0)+IF('Financing inputs'!$B176="Local Currency",'Financing inputs'!C176/Loc_USD,0)+IF('Financing inputs'!$B176="Euro",'Financing inputs'!C176/Euro_USD,0)))</f>
        <v/>
      </c>
      <c r="D176" s="84" t="str">
        <f>IF('Financing inputs'!D176="","",(IF('Financing inputs'!$B176="USD",'Financing inputs'!D176,0)+IF('Financing inputs'!$B176="Local Currency",'Financing inputs'!D176/Loc_USD,0)+IF('Financing inputs'!$B176="Euro",'Financing inputs'!D176/Euro_USD,0)))</f>
        <v/>
      </c>
      <c r="E176" s="84" t="str">
        <f>IF('Financing inputs'!E176="","",(IF('Financing inputs'!$B176="USD",'Financing inputs'!E176,0)+IF('Financing inputs'!$B176="Local Currency",'Financing inputs'!E176/Loc_USD,0)+IF('Financing inputs'!$B176="Euro",'Financing inputs'!E176/Euro_USD,0)))</f>
        <v/>
      </c>
      <c r="F176" s="84" t="str">
        <f>IF('Financing inputs'!F176="","",(IF('Financing inputs'!$B176="USD",'Financing inputs'!F176,0)+IF('Financing inputs'!$B176="Local Currency",'Financing inputs'!F176/Loc_USD,0)+IF('Financing inputs'!$B176="Euro",'Financing inputs'!F176/Euro_USD,0)))</f>
        <v/>
      </c>
      <c r="G176" s="84" t="str">
        <f>IF('Financing inputs'!G176="","",(IF('Financing inputs'!$B176="USD",'Financing inputs'!G176,0)+IF('Financing inputs'!$B176="Local Currency",'Financing inputs'!G176/Loc_USD,0)+IF('Financing inputs'!$B176="Euro",'Financing inputs'!G176/Euro_USD,0)))</f>
        <v/>
      </c>
      <c r="H176" s="84" t="str">
        <f>IF('Financing inputs'!H176="","",(IF('Financing inputs'!$B176="USD",'Financing inputs'!H176,0)+IF('Financing inputs'!$B176="Local Currency",'Financing inputs'!H176/Loc_USD,0)+IF('Financing inputs'!$B176="Euro",'Financing inputs'!H176/Euro_USD,0)))</f>
        <v/>
      </c>
      <c r="I176" s="84" t="str">
        <f>IF('Financing inputs'!I176="","",(IF('Financing inputs'!$B176="USD",'Financing inputs'!I176,0)+IF('Financing inputs'!$B176="Local Currency",'Financing inputs'!I176/Loc_USD,0)+IF('Financing inputs'!$B176="Euro",'Financing inputs'!I176/Euro_USD,0)))</f>
        <v/>
      </c>
      <c r="J176" s="84" t="str">
        <f>IF('Financing inputs'!J176="","",(IF('Financing inputs'!$B176="USD",'Financing inputs'!J176,0)+IF('Financing inputs'!$B176="Local Currency",'Financing inputs'!J176/Loc_USD,0)+IF('Financing inputs'!$B176="Euro",'Financing inputs'!J176/Euro_USD,0)))</f>
        <v/>
      </c>
      <c r="K176" s="84" t="str">
        <f>IF('Financing inputs'!K176="","",(IF('Financing inputs'!$B176="USD",'Financing inputs'!K176,0)+IF('Financing inputs'!$B176="Local Currency",'Financing inputs'!K176/Loc_USD,0)+IF('Financing inputs'!$B176="Euro",'Financing inputs'!K176/Euro_USD,0)))</f>
        <v/>
      </c>
      <c r="L176" s="84" t="str">
        <f>IF('Financing inputs'!L176="","",(IF('Financing inputs'!$B176="USD",'Financing inputs'!L176,0)+IF('Financing inputs'!$B176="Local Currency",'Financing inputs'!L176/Loc_USD,0)+IF('Financing inputs'!$B176="Euro",'Financing inputs'!L176/Euro_USD,0)))</f>
        <v/>
      </c>
      <c r="M176" s="84" t="str">
        <f>IF('Financing inputs'!M176="","",(IF('Financing inputs'!$B176="USD",'Financing inputs'!M176,0)+IF('Financing inputs'!$B176="Local Currency",'Financing inputs'!M176/Loc_USD,0)+IF('Financing inputs'!$B176="Euro",'Financing inputs'!M176/Euro_USD,0)))</f>
        <v/>
      </c>
      <c r="N176" s="84" t="str">
        <f>IF('Financing inputs'!N176="","",(IF('Financing inputs'!$B176="USD",'Financing inputs'!N176,0)+IF('Financing inputs'!$B176="Local Currency",'Financing inputs'!N176/Loc_USD,0)+IF('Financing inputs'!$B176="Euro",'Financing inputs'!N176/Euro_USD,0)))</f>
        <v/>
      </c>
      <c r="O176" s="84">
        <f t="shared" si="107"/>
        <v>0</v>
      </c>
      <c r="P176" s="120" t="str">
        <f t="shared" si="106"/>
        <v>Strategy 8</v>
      </c>
      <c r="R176" s="69" t="e">
        <f t="shared" si="108"/>
        <v>#DIV/0!</v>
      </c>
    </row>
    <row r="177" spans="1:19" x14ac:dyDescent="0.25">
      <c r="A177" s="64" t="str">
        <f>'Financing inputs'!A177</f>
        <v>Packard funding allocated</v>
      </c>
      <c r="B177" s="63"/>
      <c r="C177" s="84" t="str">
        <f>IF('Financing inputs'!C177="","",(IF('Financing inputs'!$B177="USD",'Financing inputs'!C177,0)+IF('Financing inputs'!$B177="Local Currency",'Financing inputs'!C177/Loc_USD,0)+IF('Financing inputs'!$B177="Euro",'Financing inputs'!C177/Euro_USD,0)))</f>
        <v/>
      </c>
      <c r="D177" s="84" t="str">
        <f>IF('Financing inputs'!D177="","",(IF('Financing inputs'!$B177="USD",'Financing inputs'!D177,0)+IF('Financing inputs'!$B177="Local Currency",'Financing inputs'!D177/Loc_USD,0)+IF('Financing inputs'!$B177="Euro",'Financing inputs'!D177/Euro_USD,0)))</f>
        <v/>
      </c>
      <c r="E177" s="84" t="str">
        <f>IF('Financing inputs'!E177="","",(IF('Financing inputs'!$B177="USD",'Financing inputs'!E177,0)+IF('Financing inputs'!$B177="Local Currency",'Financing inputs'!E177/Loc_USD,0)+IF('Financing inputs'!$B177="Euro",'Financing inputs'!E177/Euro_USD,0)))</f>
        <v/>
      </c>
      <c r="F177" s="84" t="str">
        <f>IF('Financing inputs'!F177="","",(IF('Financing inputs'!$B177="USD",'Financing inputs'!F177,0)+IF('Financing inputs'!$B177="Local Currency",'Financing inputs'!F177/Loc_USD,0)+IF('Financing inputs'!$B177="Euro",'Financing inputs'!F177/Euro_USD,0)))</f>
        <v/>
      </c>
      <c r="G177" s="84" t="str">
        <f>IF('Financing inputs'!G177="","",(IF('Financing inputs'!$B177="USD",'Financing inputs'!G177,0)+IF('Financing inputs'!$B177="Local Currency",'Financing inputs'!G177/Loc_USD,0)+IF('Financing inputs'!$B177="Euro",'Financing inputs'!G177/Euro_USD,0)))</f>
        <v/>
      </c>
      <c r="H177" s="84" t="str">
        <f>IF('Financing inputs'!H177="","",(IF('Financing inputs'!$B177="USD",'Financing inputs'!H177,0)+IF('Financing inputs'!$B177="Local Currency",'Financing inputs'!H177/Loc_USD,0)+IF('Financing inputs'!$B177="Euro",'Financing inputs'!H177/Euro_USD,0)))</f>
        <v/>
      </c>
      <c r="I177" s="84" t="str">
        <f>IF('Financing inputs'!I177="","",(IF('Financing inputs'!$B177="USD",'Financing inputs'!I177,0)+IF('Financing inputs'!$B177="Local Currency",'Financing inputs'!I177/Loc_USD,0)+IF('Financing inputs'!$B177="Euro",'Financing inputs'!I177/Euro_USD,0)))</f>
        <v/>
      </c>
      <c r="J177" s="84" t="str">
        <f>IF('Financing inputs'!J177="","",(IF('Financing inputs'!$B177="USD",'Financing inputs'!J177,0)+IF('Financing inputs'!$B177="Local Currency",'Financing inputs'!J177/Loc_USD,0)+IF('Financing inputs'!$B177="Euro",'Financing inputs'!J177/Euro_USD,0)))</f>
        <v/>
      </c>
      <c r="K177" s="84" t="str">
        <f>IF('Financing inputs'!K177="","",(IF('Financing inputs'!$B177="USD",'Financing inputs'!K177,0)+IF('Financing inputs'!$B177="Local Currency",'Financing inputs'!K177/Loc_USD,0)+IF('Financing inputs'!$B177="Euro",'Financing inputs'!K177/Euro_USD,0)))</f>
        <v/>
      </c>
      <c r="L177" s="84" t="str">
        <f>IF('Financing inputs'!L177="","",(IF('Financing inputs'!$B177="USD",'Financing inputs'!L177,0)+IF('Financing inputs'!$B177="Local Currency",'Financing inputs'!L177/Loc_USD,0)+IF('Financing inputs'!$B177="Euro",'Financing inputs'!L177/Euro_USD,0)))</f>
        <v/>
      </c>
      <c r="M177" s="84" t="str">
        <f>IF('Financing inputs'!M177="","",(IF('Financing inputs'!$B177="USD",'Financing inputs'!M177,0)+IF('Financing inputs'!$B177="Local Currency",'Financing inputs'!M177/Loc_USD,0)+IF('Financing inputs'!$B177="Euro",'Financing inputs'!M177/Euro_USD,0)))</f>
        <v/>
      </c>
      <c r="N177" s="84" t="str">
        <f>IF('Financing inputs'!N177="","",(IF('Financing inputs'!$B177="USD",'Financing inputs'!N177,0)+IF('Financing inputs'!$B177="Local Currency",'Financing inputs'!N177/Loc_USD,0)+IF('Financing inputs'!$B177="Euro",'Financing inputs'!N177/Euro_USD,0)))</f>
        <v/>
      </c>
      <c r="O177" s="84">
        <f t="shared" si="107"/>
        <v>0</v>
      </c>
      <c r="P177" s="120" t="str">
        <f t="shared" si="106"/>
        <v>Strategy 8</v>
      </c>
      <c r="R177" s="69" t="e">
        <f t="shared" si="108"/>
        <v>#DIV/0!</v>
      </c>
    </row>
    <row r="178" spans="1:19" x14ac:dyDescent="0.25">
      <c r="A178" s="64" t="str">
        <f>'Financing inputs'!A178</f>
        <v>PAA</v>
      </c>
      <c r="B178" s="63"/>
      <c r="C178" s="84" t="str">
        <f>IF('Financing inputs'!C178="","",(IF('Financing inputs'!$B178="USD",'Financing inputs'!C178,0)+IF('Financing inputs'!$B178="Local Currency",'Financing inputs'!C178/Loc_USD,0)+IF('Financing inputs'!$B178="Euro",'Financing inputs'!C178/Euro_USD,0)))</f>
        <v/>
      </c>
      <c r="D178" s="84" t="str">
        <f>IF('Financing inputs'!D178="","",(IF('Financing inputs'!$B178="USD",'Financing inputs'!D178,0)+IF('Financing inputs'!$B178="Local Currency",'Financing inputs'!D178/Loc_USD,0)+IF('Financing inputs'!$B178="Euro",'Financing inputs'!D178/Euro_USD,0)))</f>
        <v/>
      </c>
      <c r="E178" s="84" t="str">
        <f>IF('Financing inputs'!E178="","",(IF('Financing inputs'!$B178="USD",'Financing inputs'!E178,0)+IF('Financing inputs'!$B178="Local Currency",'Financing inputs'!E178/Loc_USD,0)+IF('Financing inputs'!$B178="Euro",'Financing inputs'!E178/Euro_USD,0)))</f>
        <v/>
      </c>
      <c r="F178" s="84" t="str">
        <f>IF('Financing inputs'!F178="","",(IF('Financing inputs'!$B178="USD",'Financing inputs'!F178,0)+IF('Financing inputs'!$B178="Local Currency",'Financing inputs'!F178/Loc_USD,0)+IF('Financing inputs'!$B178="Euro",'Financing inputs'!F178/Euro_USD,0)))</f>
        <v/>
      </c>
      <c r="G178" s="84" t="str">
        <f>IF('Financing inputs'!G178="","",(IF('Financing inputs'!$B178="USD",'Financing inputs'!G178,0)+IF('Financing inputs'!$B178="Local Currency",'Financing inputs'!G178/Loc_USD,0)+IF('Financing inputs'!$B178="Euro",'Financing inputs'!G178/Euro_USD,0)))</f>
        <v/>
      </c>
      <c r="H178" s="84" t="str">
        <f>IF('Financing inputs'!H178="","",(IF('Financing inputs'!$B178="USD",'Financing inputs'!H178,0)+IF('Financing inputs'!$B178="Local Currency",'Financing inputs'!H178/Loc_USD,0)+IF('Financing inputs'!$B178="Euro",'Financing inputs'!H178/Euro_USD,0)))</f>
        <v/>
      </c>
      <c r="I178" s="84" t="str">
        <f>IF('Financing inputs'!I178="","",(IF('Financing inputs'!$B178="USD",'Financing inputs'!I178,0)+IF('Financing inputs'!$B178="Local Currency",'Financing inputs'!I178/Loc_USD,0)+IF('Financing inputs'!$B178="Euro",'Financing inputs'!I178/Euro_USD,0)))</f>
        <v/>
      </c>
      <c r="J178" s="84" t="str">
        <f>IF('Financing inputs'!J178="","",(IF('Financing inputs'!$B178="USD",'Financing inputs'!J178,0)+IF('Financing inputs'!$B178="Local Currency",'Financing inputs'!J178/Loc_USD,0)+IF('Financing inputs'!$B178="Euro",'Financing inputs'!J178/Euro_USD,0)))</f>
        <v/>
      </c>
      <c r="K178" s="84" t="str">
        <f>IF('Financing inputs'!K178="","",(IF('Financing inputs'!$B178="USD",'Financing inputs'!K178,0)+IF('Financing inputs'!$B178="Local Currency",'Financing inputs'!K178/Loc_USD,0)+IF('Financing inputs'!$B178="Euro",'Financing inputs'!K178/Euro_USD,0)))</f>
        <v/>
      </c>
      <c r="L178" s="84" t="str">
        <f>IF('Financing inputs'!L178="","",(IF('Financing inputs'!$B178="USD",'Financing inputs'!L178,0)+IF('Financing inputs'!$B178="Local Currency",'Financing inputs'!L178/Loc_USD,0)+IF('Financing inputs'!$B178="Euro",'Financing inputs'!L178/Euro_USD,0)))</f>
        <v/>
      </c>
      <c r="M178" s="84" t="str">
        <f>IF('Financing inputs'!M178="","",(IF('Financing inputs'!$B178="USD",'Financing inputs'!M178,0)+IF('Financing inputs'!$B178="Local Currency",'Financing inputs'!M178/Loc_USD,0)+IF('Financing inputs'!$B178="Euro",'Financing inputs'!M178/Euro_USD,0)))</f>
        <v/>
      </c>
      <c r="N178" s="84" t="str">
        <f>IF('Financing inputs'!N178="","",(IF('Financing inputs'!$B178="USD",'Financing inputs'!N178,0)+IF('Financing inputs'!$B178="Local Currency",'Financing inputs'!N178/Loc_USD,0)+IF('Financing inputs'!$B178="Euro",'Financing inputs'!N178/Euro_USD,0)))</f>
        <v/>
      </c>
      <c r="O178" s="84">
        <f t="shared" si="107"/>
        <v>0</v>
      </c>
      <c r="P178" s="120" t="str">
        <f t="shared" si="106"/>
        <v>Strategy 8</v>
      </c>
      <c r="R178" s="69" t="e">
        <f t="shared" si="108"/>
        <v>#DIV/0!</v>
      </c>
    </row>
    <row r="179" spans="1:19" x14ac:dyDescent="0.25">
      <c r="A179" s="64" t="str">
        <f>'Financing inputs'!A179</f>
        <v>Other</v>
      </c>
      <c r="B179" s="63"/>
      <c r="C179" s="84" t="str">
        <f>IF('Financing inputs'!C179="","",(IF('Financing inputs'!$B179="USD",'Financing inputs'!C179,0)+IF('Financing inputs'!$B179="Local Currency",'Financing inputs'!C179/Loc_USD,0)+IF('Financing inputs'!$B179="Euro",'Financing inputs'!C179/Euro_USD,0)))</f>
        <v/>
      </c>
      <c r="D179" s="84" t="str">
        <f>IF('Financing inputs'!D179="","",(IF('Financing inputs'!$B179="USD",'Financing inputs'!D179,0)+IF('Financing inputs'!$B179="Local Currency",'Financing inputs'!D179/Loc_USD,0)+IF('Financing inputs'!$B179="Euro",'Financing inputs'!D179/Euro_USD,0)))</f>
        <v/>
      </c>
      <c r="E179" s="84" t="str">
        <f>IF('Financing inputs'!E179="","",(IF('Financing inputs'!$B179="USD",'Financing inputs'!E179,0)+IF('Financing inputs'!$B179="Local Currency",'Financing inputs'!E179/Loc_USD,0)+IF('Financing inputs'!$B179="Euro",'Financing inputs'!E179/Euro_USD,0)))</f>
        <v/>
      </c>
      <c r="F179" s="84" t="str">
        <f>IF('Financing inputs'!F179="","",(IF('Financing inputs'!$B179="USD",'Financing inputs'!F179,0)+IF('Financing inputs'!$B179="Local Currency",'Financing inputs'!F179/Loc_USD,0)+IF('Financing inputs'!$B179="Euro",'Financing inputs'!F179/Euro_USD,0)))</f>
        <v/>
      </c>
      <c r="G179" s="84" t="str">
        <f>IF('Financing inputs'!G179="","",(IF('Financing inputs'!$B179="USD",'Financing inputs'!G179,0)+IF('Financing inputs'!$B179="Local Currency",'Financing inputs'!G179/Loc_USD,0)+IF('Financing inputs'!$B179="Euro",'Financing inputs'!G179/Euro_USD,0)))</f>
        <v/>
      </c>
      <c r="H179" s="84" t="str">
        <f>IF('Financing inputs'!H179="","",(IF('Financing inputs'!$B179="USD",'Financing inputs'!H179,0)+IF('Financing inputs'!$B179="Local Currency",'Financing inputs'!H179/Loc_USD,0)+IF('Financing inputs'!$B179="Euro",'Financing inputs'!H179/Euro_USD,0)))</f>
        <v/>
      </c>
      <c r="I179" s="84" t="str">
        <f>IF('Financing inputs'!I179="","",(IF('Financing inputs'!$B179="USD",'Financing inputs'!I179,0)+IF('Financing inputs'!$B179="Local Currency",'Financing inputs'!I179/Loc_USD,0)+IF('Financing inputs'!$B179="Euro",'Financing inputs'!I179/Euro_USD,0)))</f>
        <v/>
      </c>
      <c r="J179" s="84" t="str">
        <f>IF('Financing inputs'!J179="","",(IF('Financing inputs'!$B179="USD",'Financing inputs'!J179,0)+IF('Financing inputs'!$B179="Local Currency",'Financing inputs'!J179/Loc_USD,0)+IF('Financing inputs'!$B179="Euro",'Financing inputs'!J179/Euro_USD,0)))</f>
        <v/>
      </c>
      <c r="K179" s="84" t="str">
        <f>IF('Financing inputs'!K179="","",(IF('Financing inputs'!$B179="USD",'Financing inputs'!K179,0)+IF('Financing inputs'!$B179="Local Currency",'Financing inputs'!K179/Loc_USD,0)+IF('Financing inputs'!$B179="Euro",'Financing inputs'!K179/Euro_USD,0)))</f>
        <v/>
      </c>
      <c r="L179" s="84" t="str">
        <f>IF('Financing inputs'!L179="","",(IF('Financing inputs'!$B179="USD",'Financing inputs'!L179,0)+IF('Financing inputs'!$B179="Local Currency",'Financing inputs'!L179/Loc_USD,0)+IF('Financing inputs'!$B179="Euro",'Financing inputs'!L179/Euro_USD,0)))</f>
        <v/>
      </c>
      <c r="M179" s="84" t="str">
        <f>IF('Financing inputs'!M179="","",(IF('Financing inputs'!$B179="USD",'Financing inputs'!M179,0)+IF('Financing inputs'!$B179="Local Currency",'Financing inputs'!M179/Loc_USD,0)+IF('Financing inputs'!$B179="Euro",'Financing inputs'!M179/Euro_USD,0)))</f>
        <v/>
      </c>
      <c r="N179" s="84" t="str">
        <f>IF('Financing inputs'!N179="","",(IF('Financing inputs'!$B179="USD",'Financing inputs'!N179,0)+IF('Financing inputs'!$B179="Local Currency",'Financing inputs'!N179/Loc_USD,0)+IF('Financing inputs'!$B179="Euro",'Financing inputs'!N179/Euro_USD,0)))</f>
        <v/>
      </c>
      <c r="O179" s="84">
        <f t="shared" si="107"/>
        <v>0</v>
      </c>
      <c r="P179" s="120" t="str">
        <f t="shared" si="106"/>
        <v>Strategy 8</v>
      </c>
      <c r="R179" s="69" t="e">
        <f t="shared" si="108"/>
        <v>#DIV/0!</v>
      </c>
    </row>
    <row r="180" spans="1:19" x14ac:dyDescent="0.25">
      <c r="A180" s="64" t="str">
        <f>'Financing inputs'!A180</f>
        <v>Other</v>
      </c>
      <c r="B180" s="63"/>
      <c r="C180" s="84" t="str">
        <f>IF('Financing inputs'!C180="","",(IF('Financing inputs'!$B180="USD",'Financing inputs'!C180,0)+IF('Financing inputs'!$B180="Local Currency",'Financing inputs'!C180/Loc_USD,0)+IF('Financing inputs'!$B180="Euro",'Financing inputs'!C180/Euro_USD,0)))</f>
        <v/>
      </c>
      <c r="D180" s="84" t="str">
        <f>IF('Financing inputs'!D180="","",(IF('Financing inputs'!$B180="USD",'Financing inputs'!D180,0)+IF('Financing inputs'!$B180="Local Currency",'Financing inputs'!D180/Loc_USD,0)+IF('Financing inputs'!$B180="Euro",'Financing inputs'!D180/Euro_USD,0)))</f>
        <v/>
      </c>
      <c r="E180" s="84" t="str">
        <f>IF('Financing inputs'!E180="","",(IF('Financing inputs'!$B180="USD",'Financing inputs'!E180,0)+IF('Financing inputs'!$B180="Local Currency",'Financing inputs'!E180/Loc_USD,0)+IF('Financing inputs'!$B180="Euro",'Financing inputs'!E180/Euro_USD,0)))</f>
        <v/>
      </c>
      <c r="F180" s="84" t="str">
        <f>IF('Financing inputs'!F180="","",(IF('Financing inputs'!$B180="USD",'Financing inputs'!F180,0)+IF('Financing inputs'!$B180="Local Currency",'Financing inputs'!F180/Loc_USD,0)+IF('Financing inputs'!$B180="Euro",'Financing inputs'!F180/Euro_USD,0)))</f>
        <v/>
      </c>
      <c r="G180" s="84" t="str">
        <f>IF('Financing inputs'!G180="","",(IF('Financing inputs'!$B180="USD",'Financing inputs'!G180,0)+IF('Financing inputs'!$B180="Local Currency",'Financing inputs'!G180/Loc_USD,0)+IF('Financing inputs'!$B180="Euro",'Financing inputs'!G180/Euro_USD,0)))</f>
        <v/>
      </c>
      <c r="H180" s="84" t="str">
        <f>IF('Financing inputs'!H180="","",(IF('Financing inputs'!$B180="USD",'Financing inputs'!H180,0)+IF('Financing inputs'!$B180="Local Currency",'Financing inputs'!H180/Loc_USD,0)+IF('Financing inputs'!$B180="Euro",'Financing inputs'!H180/Euro_USD,0)))</f>
        <v/>
      </c>
      <c r="I180" s="84" t="str">
        <f>IF('Financing inputs'!I180="","",(IF('Financing inputs'!$B180="USD",'Financing inputs'!I180,0)+IF('Financing inputs'!$B180="Local Currency",'Financing inputs'!I180/Loc_USD,0)+IF('Financing inputs'!$B180="Euro",'Financing inputs'!I180/Euro_USD,0)))</f>
        <v/>
      </c>
      <c r="J180" s="84" t="str">
        <f>IF('Financing inputs'!J180="","",(IF('Financing inputs'!$B180="USD",'Financing inputs'!J180,0)+IF('Financing inputs'!$B180="Local Currency",'Financing inputs'!J180/Loc_USD,0)+IF('Financing inputs'!$B180="Euro",'Financing inputs'!J180/Euro_USD,0)))</f>
        <v/>
      </c>
      <c r="K180" s="84" t="str">
        <f>IF('Financing inputs'!K180="","",(IF('Financing inputs'!$B180="USD",'Financing inputs'!K180,0)+IF('Financing inputs'!$B180="Local Currency",'Financing inputs'!K180/Loc_USD,0)+IF('Financing inputs'!$B180="Euro",'Financing inputs'!K180/Euro_USD,0)))</f>
        <v/>
      </c>
      <c r="L180" s="84" t="str">
        <f>IF('Financing inputs'!L180="","",(IF('Financing inputs'!$B180="USD",'Financing inputs'!L180,0)+IF('Financing inputs'!$B180="Local Currency",'Financing inputs'!L180/Loc_USD,0)+IF('Financing inputs'!$B180="Euro",'Financing inputs'!L180/Euro_USD,0)))</f>
        <v/>
      </c>
      <c r="M180" s="84" t="str">
        <f>IF('Financing inputs'!M180="","",(IF('Financing inputs'!$B180="USD",'Financing inputs'!M180,0)+IF('Financing inputs'!$B180="Local Currency",'Financing inputs'!M180/Loc_USD,0)+IF('Financing inputs'!$B180="Euro",'Financing inputs'!M180/Euro_USD,0)))</f>
        <v/>
      </c>
      <c r="N180" s="84" t="str">
        <f>IF('Financing inputs'!N180="","",(IF('Financing inputs'!$B180="USD",'Financing inputs'!N180,0)+IF('Financing inputs'!$B180="Local Currency",'Financing inputs'!N180/Loc_USD,0)+IF('Financing inputs'!$B180="Euro",'Financing inputs'!N180/Euro_USD,0)))</f>
        <v/>
      </c>
      <c r="O180" s="84">
        <f t="shared" si="107"/>
        <v>0</v>
      </c>
      <c r="P180" s="120" t="str">
        <f t="shared" si="106"/>
        <v>Strategy 8</v>
      </c>
      <c r="R180" s="69" t="e">
        <f t="shared" si="108"/>
        <v>#DIV/0!</v>
      </c>
    </row>
    <row r="181" spans="1:19" x14ac:dyDescent="0.25">
      <c r="A181" s="64" t="str">
        <f>'Financing inputs'!A181</f>
        <v>Other</v>
      </c>
      <c r="B181" s="63"/>
      <c r="C181" s="84" t="str">
        <f>IF('Financing inputs'!C181="","",(IF('Financing inputs'!$B181="USD",'Financing inputs'!C181,0)+IF('Financing inputs'!$B181="Local Currency",'Financing inputs'!C181/Loc_USD,0)+IF('Financing inputs'!$B181="Euro",'Financing inputs'!C181/Euro_USD,0)))</f>
        <v/>
      </c>
      <c r="D181" s="84" t="str">
        <f>IF('Financing inputs'!D181="","",(IF('Financing inputs'!$B181="USD",'Financing inputs'!D181,0)+IF('Financing inputs'!$B181="Local Currency",'Financing inputs'!D181/Loc_USD,0)+IF('Financing inputs'!$B181="Euro",'Financing inputs'!D181/Euro_USD,0)))</f>
        <v/>
      </c>
      <c r="E181" s="84" t="str">
        <f>IF('Financing inputs'!E181="","",(IF('Financing inputs'!$B181="USD",'Financing inputs'!E181,0)+IF('Financing inputs'!$B181="Local Currency",'Financing inputs'!E181/Loc_USD,0)+IF('Financing inputs'!$B181="Euro",'Financing inputs'!E181/Euro_USD,0)))</f>
        <v/>
      </c>
      <c r="F181" s="84" t="str">
        <f>IF('Financing inputs'!F181="","",(IF('Financing inputs'!$B181="USD",'Financing inputs'!F181,0)+IF('Financing inputs'!$B181="Local Currency",'Financing inputs'!F181/Loc_USD,0)+IF('Financing inputs'!$B181="Euro",'Financing inputs'!F181/Euro_USD,0)))</f>
        <v/>
      </c>
      <c r="G181" s="84" t="str">
        <f>IF('Financing inputs'!G181="","",(IF('Financing inputs'!$B181="USD",'Financing inputs'!G181,0)+IF('Financing inputs'!$B181="Local Currency",'Financing inputs'!G181/Loc_USD,0)+IF('Financing inputs'!$B181="Euro",'Financing inputs'!G181/Euro_USD,0)))</f>
        <v/>
      </c>
      <c r="H181" s="84" t="str">
        <f>IF('Financing inputs'!H181="","",(IF('Financing inputs'!$B181="USD",'Financing inputs'!H181,0)+IF('Financing inputs'!$B181="Local Currency",'Financing inputs'!H181/Loc_USD,0)+IF('Financing inputs'!$B181="Euro",'Financing inputs'!H181/Euro_USD,0)))</f>
        <v/>
      </c>
      <c r="I181" s="84" t="str">
        <f>IF('Financing inputs'!I181="","",(IF('Financing inputs'!$B181="USD",'Financing inputs'!I181,0)+IF('Financing inputs'!$B181="Local Currency",'Financing inputs'!I181/Loc_USD,0)+IF('Financing inputs'!$B181="Euro",'Financing inputs'!I181/Euro_USD,0)))</f>
        <v/>
      </c>
      <c r="J181" s="84" t="str">
        <f>IF('Financing inputs'!J181="","",(IF('Financing inputs'!$B181="USD",'Financing inputs'!J181,0)+IF('Financing inputs'!$B181="Local Currency",'Financing inputs'!J181/Loc_USD,0)+IF('Financing inputs'!$B181="Euro",'Financing inputs'!J181/Euro_USD,0)))</f>
        <v/>
      </c>
      <c r="K181" s="84" t="str">
        <f>IF('Financing inputs'!K181="","",(IF('Financing inputs'!$B181="USD",'Financing inputs'!K181,0)+IF('Financing inputs'!$B181="Local Currency",'Financing inputs'!K181/Loc_USD,0)+IF('Financing inputs'!$B181="Euro",'Financing inputs'!K181/Euro_USD,0)))</f>
        <v/>
      </c>
      <c r="L181" s="84" t="str">
        <f>IF('Financing inputs'!L181="","",(IF('Financing inputs'!$B181="USD",'Financing inputs'!L181,0)+IF('Financing inputs'!$B181="Local Currency",'Financing inputs'!L181/Loc_USD,0)+IF('Financing inputs'!$B181="Euro",'Financing inputs'!L181/Euro_USD,0)))</f>
        <v/>
      </c>
      <c r="M181" s="84" t="str">
        <f>IF('Financing inputs'!M181="","",(IF('Financing inputs'!$B181="USD",'Financing inputs'!M181,0)+IF('Financing inputs'!$B181="Local Currency",'Financing inputs'!M181/Loc_USD,0)+IF('Financing inputs'!$B181="Euro",'Financing inputs'!M181/Euro_USD,0)))</f>
        <v/>
      </c>
      <c r="N181" s="84" t="str">
        <f>IF('Financing inputs'!N181="","",(IF('Financing inputs'!$B181="USD",'Financing inputs'!N181,0)+IF('Financing inputs'!$B181="Local Currency",'Financing inputs'!N181/Loc_USD,0)+IF('Financing inputs'!$B181="Euro",'Financing inputs'!N181/Euro_USD,0)))</f>
        <v/>
      </c>
      <c r="O181" s="84">
        <f t="shared" si="107"/>
        <v>0</v>
      </c>
      <c r="P181" s="120" t="str">
        <f t="shared" si="106"/>
        <v>Strategy 8</v>
      </c>
      <c r="R181" s="69" t="e">
        <f t="shared" si="108"/>
        <v>#DIV/0!</v>
      </c>
    </row>
    <row r="182" spans="1:19" x14ac:dyDescent="0.25">
      <c r="A182" s="64" t="str">
        <f>'Financing inputs'!A182</f>
        <v>Other</v>
      </c>
      <c r="B182" s="63"/>
      <c r="C182" s="84" t="str">
        <f>IF('Financing inputs'!C182="","",(IF('Financing inputs'!$B182="USD",'Financing inputs'!C182,0)+IF('Financing inputs'!$B182="Local Currency",'Financing inputs'!C182/Loc_USD,0)+IF('Financing inputs'!$B182="Euro",'Financing inputs'!C182/Euro_USD,0)))</f>
        <v/>
      </c>
      <c r="D182" s="84" t="str">
        <f>IF('Financing inputs'!D182="","",(IF('Financing inputs'!$B182="USD",'Financing inputs'!D182,0)+IF('Financing inputs'!$B182="Local Currency",'Financing inputs'!D182/Loc_USD,0)+IF('Financing inputs'!$B182="Euro",'Financing inputs'!D182/Euro_USD,0)))</f>
        <v/>
      </c>
      <c r="E182" s="84" t="str">
        <f>IF('Financing inputs'!E182="","",(IF('Financing inputs'!$B182="USD",'Financing inputs'!E182,0)+IF('Financing inputs'!$B182="Local Currency",'Financing inputs'!E182/Loc_USD,0)+IF('Financing inputs'!$B182="Euro",'Financing inputs'!E182/Euro_USD,0)))</f>
        <v/>
      </c>
      <c r="F182" s="84" t="str">
        <f>IF('Financing inputs'!F182="","",(IF('Financing inputs'!$B182="USD",'Financing inputs'!F182,0)+IF('Financing inputs'!$B182="Local Currency",'Financing inputs'!F182/Loc_USD,0)+IF('Financing inputs'!$B182="Euro",'Financing inputs'!F182/Euro_USD,0)))</f>
        <v/>
      </c>
      <c r="G182" s="84" t="str">
        <f>IF('Financing inputs'!G182="","",(IF('Financing inputs'!$B182="USD",'Financing inputs'!G182,0)+IF('Financing inputs'!$B182="Local Currency",'Financing inputs'!G182/Loc_USD,0)+IF('Financing inputs'!$B182="Euro",'Financing inputs'!G182/Euro_USD,0)))</f>
        <v/>
      </c>
      <c r="H182" s="84" t="str">
        <f>IF('Financing inputs'!H182="","",(IF('Financing inputs'!$B182="USD",'Financing inputs'!H182,0)+IF('Financing inputs'!$B182="Local Currency",'Financing inputs'!H182/Loc_USD,0)+IF('Financing inputs'!$B182="Euro",'Financing inputs'!H182/Euro_USD,0)))</f>
        <v/>
      </c>
      <c r="I182" s="84" t="str">
        <f>IF('Financing inputs'!I182="","",(IF('Financing inputs'!$B182="USD",'Financing inputs'!I182,0)+IF('Financing inputs'!$B182="Local Currency",'Financing inputs'!I182/Loc_USD,0)+IF('Financing inputs'!$B182="Euro",'Financing inputs'!I182/Euro_USD,0)))</f>
        <v/>
      </c>
      <c r="J182" s="84" t="str">
        <f>IF('Financing inputs'!J182="","",(IF('Financing inputs'!$B182="USD",'Financing inputs'!J182,0)+IF('Financing inputs'!$B182="Local Currency",'Financing inputs'!J182/Loc_USD,0)+IF('Financing inputs'!$B182="Euro",'Financing inputs'!J182/Euro_USD,0)))</f>
        <v/>
      </c>
      <c r="K182" s="84" t="str">
        <f>IF('Financing inputs'!K182="","",(IF('Financing inputs'!$B182="USD",'Financing inputs'!K182,0)+IF('Financing inputs'!$B182="Local Currency",'Financing inputs'!K182/Loc_USD,0)+IF('Financing inputs'!$B182="Euro",'Financing inputs'!K182/Euro_USD,0)))</f>
        <v/>
      </c>
      <c r="L182" s="84" t="str">
        <f>IF('Financing inputs'!L182="","",(IF('Financing inputs'!$B182="USD",'Financing inputs'!L182,0)+IF('Financing inputs'!$B182="Local Currency",'Financing inputs'!L182/Loc_USD,0)+IF('Financing inputs'!$B182="Euro",'Financing inputs'!L182/Euro_USD,0)))</f>
        <v/>
      </c>
      <c r="M182" s="84" t="str">
        <f>IF('Financing inputs'!M182="","",(IF('Financing inputs'!$B182="USD",'Financing inputs'!M182,0)+IF('Financing inputs'!$B182="Local Currency",'Financing inputs'!M182/Loc_USD,0)+IF('Financing inputs'!$B182="Euro",'Financing inputs'!M182/Euro_USD,0)))</f>
        <v/>
      </c>
      <c r="N182" s="84" t="str">
        <f>IF('Financing inputs'!N182="","",(IF('Financing inputs'!$B182="USD",'Financing inputs'!N182,0)+IF('Financing inputs'!$B182="Local Currency",'Financing inputs'!N182/Loc_USD,0)+IF('Financing inputs'!$B182="Euro",'Financing inputs'!N182/Euro_USD,0)))</f>
        <v/>
      </c>
      <c r="O182" s="84">
        <f t="shared" si="107"/>
        <v>0</v>
      </c>
      <c r="P182" s="120" t="str">
        <f t="shared" si="106"/>
        <v>Strategy 8</v>
      </c>
      <c r="R182" s="69" t="e">
        <f t="shared" si="108"/>
        <v>#DIV/0!</v>
      </c>
    </row>
    <row r="183" spans="1:19" x14ac:dyDescent="0.25">
      <c r="A183" s="64" t="str">
        <f>'Financing inputs'!A183</f>
        <v>Other</v>
      </c>
      <c r="B183" s="63"/>
      <c r="C183" s="84" t="str">
        <f>IF('Financing inputs'!C183="","",(IF('Financing inputs'!$B183="USD",'Financing inputs'!C183,0)+IF('Financing inputs'!$B183="Local Currency",'Financing inputs'!C183/Loc_USD,0)+IF('Financing inputs'!$B183="Euro",'Financing inputs'!C183/Euro_USD,0)))</f>
        <v/>
      </c>
      <c r="D183" s="84" t="str">
        <f>IF('Financing inputs'!D183="","",(IF('Financing inputs'!$B183="USD",'Financing inputs'!D183,0)+IF('Financing inputs'!$B183="Local Currency",'Financing inputs'!D183/Loc_USD,0)+IF('Financing inputs'!$B183="Euro",'Financing inputs'!D183/Euro_USD,0)))</f>
        <v/>
      </c>
      <c r="E183" s="84" t="str">
        <f>IF('Financing inputs'!E183="","",(IF('Financing inputs'!$B183="USD",'Financing inputs'!E183,0)+IF('Financing inputs'!$B183="Local Currency",'Financing inputs'!E183/Loc_USD,0)+IF('Financing inputs'!$B183="Euro",'Financing inputs'!E183/Euro_USD,0)))</f>
        <v/>
      </c>
      <c r="F183" s="84" t="str">
        <f>IF('Financing inputs'!F183="","",(IF('Financing inputs'!$B183="USD",'Financing inputs'!F183,0)+IF('Financing inputs'!$B183="Local Currency",'Financing inputs'!F183/Loc_USD,0)+IF('Financing inputs'!$B183="Euro",'Financing inputs'!F183/Euro_USD,0)))</f>
        <v/>
      </c>
      <c r="G183" s="84" t="str">
        <f>IF('Financing inputs'!G183="","",(IF('Financing inputs'!$B183="USD",'Financing inputs'!G183,0)+IF('Financing inputs'!$B183="Local Currency",'Financing inputs'!G183/Loc_USD,0)+IF('Financing inputs'!$B183="Euro",'Financing inputs'!G183/Euro_USD,0)))</f>
        <v/>
      </c>
      <c r="H183" s="84" t="str">
        <f>IF('Financing inputs'!H183="","",(IF('Financing inputs'!$B183="USD",'Financing inputs'!H183,0)+IF('Financing inputs'!$B183="Local Currency",'Financing inputs'!H183/Loc_USD,0)+IF('Financing inputs'!$B183="Euro",'Financing inputs'!H183/Euro_USD,0)))</f>
        <v/>
      </c>
      <c r="I183" s="84" t="str">
        <f>IF('Financing inputs'!I183="","",(IF('Financing inputs'!$B183="USD",'Financing inputs'!I183,0)+IF('Financing inputs'!$B183="Local Currency",'Financing inputs'!I183/Loc_USD,0)+IF('Financing inputs'!$B183="Euro",'Financing inputs'!I183/Euro_USD,0)))</f>
        <v/>
      </c>
      <c r="J183" s="84" t="str">
        <f>IF('Financing inputs'!J183="","",(IF('Financing inputs'!$B183="USD",'Financing inputs'!J183,0)+IF('Financing inputs'!$B183="Local Currency",'Financing inputs'!J183/Loc_USD,0)+IF('Financing inputs'!$B183="Euro",'Financing inputs'!J183/Euro_USD,0)))</f>
        <v/>
      </c>
      <c r="K183" s="84" t="str">
        <f>IF('Financing inputs'!K183="","",(IF('Financing inputs'!$B183="USD",'Financing inputs'!K183,0)+IF('Financing inputs'!$B183="Local Currency",'Financing inputs'!K183/Loc_USD,0)+IF('Financing inputs'!$B183="Euro",'Financing inputs'!K183/Euro_USD,0)))</f>
        <v/>
      </c>
      <c r="L183" s="84" t="str">
        <f>IF('Financing inputs'!L183="","",(IF('Financing inputs'!$B183="USD",'Financing inputs'!L183,0)+IF('Financing inputs'!$B183="Local Currency",'Financing inputs'!L183/Loc_USD,0)+IF('Financing inputs'!$B183="Euro",'Financing inputs'!L183/Euro_USD,0)))</f>
        <v/>
      </c>
      <c r="M183" s="84" t="str">
        <f>IF('Financing inputs'!M183="","",(IF('Financing inputs'!$B183="USD",'Financing inputs'!M183,0)+IF('Financing inputs'!$B183="Local Currency",'Financing inputs'!M183/Loc_USD,0)+IF('Financing inputs'!$B183="Euro",'Financing inputs'!M183/Euro_USD,0)))</f>
        <v/>
      </c>
      <c r="N183" s="84" t="str">
        <f>IF('Financing inputs'!N183="","",(IF('Financing inputs'!$B183="USD",'Financing inputs'!N183,0)+IF('Financing inputs'!$B183="Local Currency",'Financing inputs'!N183/Loc_USD,0)+IF('Financing inputs'!$B183="Euro",'Financing inputs'!N183/Euro_USD,0)))</f>
        <v/>
      </c>
      <c r="O183" s="84">
        <f t="shared" si="107"/>
        <v>0</v>
      </c>
      <c r="P183" s="120" t="str">
        <f t="shared" si="106"/>
        <v>Strategy 8</v>
      </c>
      <c r="R183" s="69" t="e">
        <f t="shared" si="108"/>
        <v>#DIV/0!</v>
      </c>
    </row>
    <row r="184" spans="1:19" x14ac:dyDescent="0.25">
      <c r="A184" s="64" t="str">
        <f>'Financing inputs'!A184</f>
        <v>Other</v>
      </c>
      <c r="B184" s="63"/>
      <c r="C184" s="84" t="str">
        <f>IF('Financing inputs'!C184="","",(IF('Financing inputs'!$B184="USD",'Financing inputs'!C184,0)+IF('Financing inputs'!$B184="Local Currency",'Financing inputs'!C184/Loc_USD,0)+IF('Financing inputs'!$B184="Euro",'Financing inputs'!C184/Euro_USD,0)))</f>
        <v/>
      </c>
      <c r="D184" s="84" t="str">
        <f>IF('Financing inputs'!D184="","",(IF('Financing inputs'!$B184="USD",'Financing inputs'!D184,0)+IF('Financing inputs'!$B184="Local Currency",'Financing inputs'!D184/Loc_USD,0)+IF('Financing inputs'!$B184="Euro",'Financing inputs'!D184/Euro_USD,0)))</f>
        <v/>
      </c>
      <c r="E184" s="84" t="str">
        <f>IF('Financing inputs'!E184="","",(IF('Financing inputs'!$B184="USD",'Financing inputs'!E184,0)+IF('Financing inputs'!$B184="Local Currency",'Financing inputs'!E184/Loc_USD,0)+IF('Financing inputs'!$B184="Euro",'Financing inputs'!E184/Euro_USD,0)))</f>
        <v/>
      </c>
      <c r="F184" s="84" t="str">
        <f>IF('Financing inputs'!F184="","",(IF('Financing inputs'!$B184="USD",'Financing inputs'!F184,0)+IF('Financing inputs'!$B184="Local Currency",'Financing inputs'!F184/Loc_USD,0)+IF('Financing inputs'!$B184="Euro",'Financing inputs'!F184/Euro_USD,0)))</f>
        <v/>
      </c>
      <c r="G184" s="84" t="str">
        <f>IF('Financing inputs'!G184="","",(IF('Financing inputs'!$B184="USD",'Financing inputs'!G184,0)+IF('Financing inputs'!$B184="Local Currency",'Financing inputs'!G184/Loc_USD,0)+IF('Financing inputs'!$B184="Euro",'Financing inputs'!G184/Euro_USD,0)))</f>
        <v/>
      </c>
      <c r="H184" s="84" t="str">
        <f>IF('Financing inputs'!H184="","",(IF('Financing inputs'!$B184="USD",'Financing inputs'!H184,0)+IF('Financing inputs'!$B184="Local Currency",'Financing inputs'!H184/Loc_USD,0)+IF('Financing inputs'!$B184="Euro",'Financing inputs'!H184/Euro_USD,0)))</f>
        <v/>
      </c>
      <c r="I184" s="84" t="str">
        <f>IF('Financing inputs'!I184="","",(IF('Financing inputs'!$B184="USD",'Financing inputs'!I184,0)+IF('Financing inputs'!$B184="Local Currency",'Financing inputs'!I184/Loc_USD,0)+IF('Financing inputs'!$B184="Euro",'Financing inputs'!I184/Euro_USD,0)))</f>
        <v/>
      </c>
      <c r="J184" s="84" t="str">
        <f>IF('Financing inputs'!J184="","",(IF('Financing inputs'!$B184="USD",'Financing inputs'!J184,0)+IF('Financing inputs'!$B184="Local Currency",'Financing inputs'!J184/Loc_USD,0)+IF('Financing inputs'!$B184="Euro",'Financing inputs'!J184/Euro_USD,0)))</f>
        <v/>
      </c>
      <c r="K184" s="84" t="str">
        <f>IF('Financing inputs'!K184="","",(IF('Financing inputs'!$B184="USD",'Financing inputs'!K184,0)+IF('Financing inputs'!$B184="Local Currency",'Financing inputs'!K184/Loc_USD,0)+IF('Financing inputs'!$B184="Euro",'Financing inputs'!K184/Euro_USD,0)))</f>
        <v/>
      </c>
      <c r="L184" s="84" t="str">
        <f>IF('Financing inputs'!L184="","",(IF('Financing inputs'!$B184="USD",'Financing inputs'!L184,0)+IF('Financing inputs'!$B184="Local Currency",'Financing inputs'!L184/Loc_USD,0)+IF('Financing inputs'!$B184="Euro",'Financing inputs'!L184/Euro_USD,0)))</f>
        <v/>
      </c>
      <c r="M184" s="84" t="str">
        <f>IF('Financing inputs'!M184="","",(IF('Financing inputs'!$B184="USD",'Financing inputs'!M184,0)+IF('Financing inputs'!$B184="Local Currency",'Financing inputs'!M184/Loc_USD,0)+IF('Financing inputs'!$B184="Euro",'Financing inputs'!M184/Euro_USD,0)))</f>
        <v/>
      </c>
      <c r="N184" s="84" t="str">
        <f>IF('Financing inputs'!N184="","",(IF('Financing inputs'!$B184="USD",'Financing inputs'!N184,0)+IF('Financing inputs'!$B184="Local Currency",'Financing inputs'!N184/Loc_USD,0)+IF('Financing inputs'!$B184="Euro",'Financing inputs'!N184/Euro_USD,0)))</f>
        <v/>
      </c>
      <c r="O184" s="84">
        <f t="shared" si="107"/>
        <v>0</v>
      </c>
      <c r="P184" s="120" t="str">
        <f t="shared" si="106"/>
        <v>Strategy 8</v>
      </c>
      <c r="R184" s="69" t="e">
        <f t="shared" si="108"/>
        <v>#DIV/0!</v>
      </c>
    </row>
    <row r="185" spans="1:19" x14ac:dyDescent="0.25">
      <c r="A185" s="64" t="str">
        <f>'Financing inputs'!A185</f>
        <v>Other</v>
      </c>
      <c r="B185" s="63"/>
      <c r="C185" s="84" t="str">
        <f>IF('Financing inputs'!C185="","",(IF('Financing inputs'!$B185="USD",'Financing inputs'!C185,0)+IF('Financing inputs'!$B185="Local Currency",'Financing inputs'!C185/Loc_USD,0)+IF('Financing inputs'!$B185="Euro",'Financing inputs'!C185/Euro_USD,0)))</f>
        <v/>
      </c>
      <c r="D185" s="84" t="str">
        <f>IF('Financing inputs'!D185="","",(IF('Financing inputs'!$B185="USD",'Financing inputs'!D185,0)+IF('Financing inputs'!$B185="Local Currency",'Financing inputs'!D185/Loc_USD,0)+IF('Financing inputs'!$B185="Euro",'Financing inputs'!D185/Euro_USD,0)))</f>
        <v/>
      </c>
      <c r="E185" s="84" t="str">
        <f>IF('Financing inputs'!E185="","",(IF('Financing inputs'!$B185="USD",'Financing inputs'!E185,0)+IF('Financing inputs'!$B185="Local Currency",'Financing inputs'!E185/Loc_USD,0)+IF('Financing inputs'!$B185="Euro",'Financing inputs'!E185/Euro_USD,0)))</f>
        <v/>
      </c>
      <c r="F185" s="84" t="str">
        <f>IF('Financing inputs'!F185="","",(IF('Financing inputs'!$B185="USD",'Financing inputs'!F185,0)+IF('Financing inputs'!$B185="Local Currency",'Financing inputs'!F185/Loc_USD,0)+IF('Financing inputs'!$B185="Euro",'Financing inputs'!F185/Euro_USD,0)))</f>
        <v/>
      </c>
      <c r="G185" s="84" t="str">
        <f>IF('Financing inputs'!G185="","",(IF('Financing inputs'!$B185="USD",'Financing inputs'!G185,0)+IF('Financing inputs'!$B185="Local Currency",'Financing inputs'!G185/Loc_USD,0)+IF('Financing inputs'!$B185="Euro",'Financing inputs'!G185/Euro_USD,0)))</f>
        <v/>
      </c>
      <c r="H185" s="84" t="str">
        <f>IF('Financing inputs'!H185="","",(IF('Financing inputs'!$B185="USD",'Financing inputs'!H185,0)+IF('Financing inputs'!$B185="Local Currency",'Financing inputs'!H185/Loc_USD,0)+IF('Financing inputs'!$B185="Euro",'Financing inputs'!H185/Euro_USD,0)))</f>
        <v/>
      </c>
      <c r="I185" s="84" t="str">
        <f>IF('Financing inputs'!I185="","",(IF('Financing inputs'!$B185="USD",'Financing inputs'!I185,0)+IF('Financing inputs'!$B185="Local Currency",'Financing inputs'!I185/Loc_USD,0)+IF('Financing inputs'!$B185="Euro",'Financing inputs'!I185/Euro_USD,0)))</f>
        <v/>
      </c>
      <c r="J185" s="84" t="str">
        <f>IF('Financing inputs'!J185="","",(IF('Financing inputs'!$B185="USD",'Financing inputs'!J185,0)+IF('Financing inputs'!$B185="Local Currency",'Financing inputs'!J185/Loc_USD,0)+IF('Financing inputs'!$B185="Euro",'Financing inputs'!J185/Euro_USD,0)))</f>
        <v/>
      </c>
      <c r="K185" s="84" t="str">
        <f>IF('Financing inputs'!K185="","",(IF('Financing inputs'!$B185="USD",'Financing inputs'!K185,0)+IF('Financing inputs'!$B185="Local Currency",'Financing inputs'!K185/Loc_USD,0)+IF('Financing inputs'!$B185="Euro",'Financing inputs'!K185/Euro_USD,0)))</f>
        <v/>
      </c>
      <c r="L185" s="84" t="str">
        <f>IF('Financing inputs'!L185="","",(IF('Financing inputs'!$B185="USD",'Financing inputs'!L185,0)+IF('Financing inputs'!$B185="Local Currency",'Financing inputs'!L185/Loc_USD,0)+IF('Financing inputs'!$B185="Euro",'Financing inputs'!L185/Euro_USD,0)))</f>
        <v/>
      </c>
      <c r="M185" s="84" t="str">
        <f>IF('Financing inputs'!M185="","",(IF('Financing inputs'!$B185="USD",'Financing inputs'!M185,0)+IF('Financing inputs'!$B185="Local Currency",'Financing inputs'!M185/Loc_USD,0)+IF('Financing inputs'!$B185="Euro",'Financing inputs'!M185/Euro_USD,0)))</f>
        <v/>
      </c>
      <c r="N185" s="84" t="str">
        <f>IF('Financing inputs'!N185="","",(IF('Financing inputs'!$B185="USD",'Financing inputs'!N185,0)+IF('Financing inputs'!$B185="Local Currency",'Financing inputs'!N185/Loc_USD,0)+IF('Financing inputs'!$B185="Euro",'Financing inputs'!N185/Euro_USD,0)))</f>
        <v/>
      </c>
      <c r="O185" s="84">
        <f t="shared" si="107"/>
        <v>0</v>
      </c>
      <c r="P185" s="120" t="str">
        <f t="shared" si="106"/>
        <v>Strategy 8</v>
      </c>
      <c r="R185" s="69" t="e">
        <f t="shared" si="108"/>
        <v>#DIV/0!</v>
      </c>
    </row>
    <row r="186" spans="1:19" x14ac:dyDescent="0.25">
      <c r="A186" s="65" t="s">
        <v>72</v>
      </c>
      <c r="B186" s="65"/>
      <c r="C186" s="85">
        <f>SUM(C167:C185)</f>
        <v>0</v>
      </c>
      <c r="D186" s="85">
        <f t="shared" ref="D186" si="109">SUM(D167:D185)</f>
        <v>0</v>
      </c>
      <c r="E186" s="85">
        <f t="shared" ref="E186" si="110">SUM(E167:E185)</f>
        <v>0</v>
      </c>
      <c r="F186" s="85">
        <f t="shared" ref="F186" si="111">SUM(F167:F185)</f>
        <v>0</v>
      </c>
      <c r="G186" s="85">
        <f t="shared" ref="G186" si="112">SUM(G167:G185)</f>
        <v>0</v>
      </c>
      <c r="H186" s="85">
        <f t="shared" ref="H186" si="113">SUM(H167:H185)</f>
        <v>0</v>
      </c>
      <c r="I186" s="85">
        <f t="shared" ref="I186" si="114">SUM(I167:I185)</f>
        <v>0</v>
      </c>
      <c r="J186" s="85">
        <f t="shared" ref="J186" si="115">SUM(J167:J185)</f>
        <v>0</v>
      </c>
      <c r="K186" s="85">
        <f t="shared" ref="K186" si="116">SUM(K167:K185)</f>
        <v>0</v>
      </c>
      <c r="L186" s="85">
        <f t="shared" ref="L186" si="117">SUM(L167:L185)</f>
        <v>0</v>
      </c>
      <c r="M186" s="85">
        <f t="shared" ref="M186" si="118">SUM(M167:M185)</f>
        <v>0</v>
      </c>
      <c r="N186" s="85">
        <f t="shared" ref="N186" si="119">SUM(N167:N185)</f>
        <v>0</v>
      </c>
      <c r="O186" s="85">
        <f t="shared" ref="O186" si="120">SUM(O167:O185)</f>
        <v>0</v>
      </c>
      <c r="P186" s="120" t="str">
        <f>$A$164</f>
        <v>Strategy 8</v>
      </c>
      <c r="R186" s="59"/>
      <c r="S186" s="61" t="e">
        <f>IF(ROUND(SUM(R166:R185),0)&lt;&gt;1,"Check","Okay")</f>
        <v>#DIV/0!</v>
      </c>
    </row>
    <row r="187" spans="1:19" x14ac:dyDescent="0.25">
      <c r="A187" s="124" t="str">
        <f>'Financing inputs'!A187</f>
        <v>Strategy 9</v>
      </c>
      <c r="B187" s="124"/>
      <c r="C187" s="124"/>
      <c r="D187" s="124"/>
      <c r="E187" s="124"/>
      <c r="F187" s="124"/>
      <c r="G187" s="124"/>
      <c r="H187" s="124"/>
      <c r="I187" s="124"/>
      <c r="J187" s="124"/>
      <c r="K187" s="124"/>
      <c r="L187" s="124"/>
      <c r="M187" s="124"/>
      <c r="N187" s="124"/>
      <c r="O187" s="124"/>
      <c r="P187" s="120"/>
      <c r="R187" s="73"/>
    </row>
    <row r="188" spans="1:19" x14ac:dyDescent="0.25">
      <c r="A188" s="39" t="str">
        <f>'Financing inputs'!A188</f>
        <v>CIP Costs</v>
      </c>
      <c r="B188" s="63"/>
      <c r="C188" s="84" t="str">
        <f>IF('Financing inputs'!C188="","",(IF('Financing inputs'!$B188="USD",'Financing inputs'!C188,0)+IF('Financing inputs'!$B188="Local Currency",'Financing inputs'!C188/Loc_USD,0)+IF('Financing inputs'!$B188="Euro",'Financing inputs'!C188/Euro_USD,0)))</f>
        <v/>
      </c>
      <c r="D188" s="84" t="str">
        <f>IF('Financing inputs'!D188="","",(IF('Financing inputs'!$B188="USD",'Financing inputs'!D188,0)+IF('Financing inputs'!$B188="Local Currency",'Financing inputs'!D188/Loc_USD,0)+IF('Financing inputs'!$B188="Euro",'Financing inputs'!D188/Euro_USD,0)))</f>
        <v/>
      </c>
      <c r="E188" s="84" t="str">
        <f>IF('Financing inputs'!E188="","",(IF('Financing inputs'!$B188="USD",'Financing inputs'!E188,0)+IF('Financing inputs'!$B188="Local Currency",'Financing inputs'!E188/Loc_USD,0)+IF('Financing inputs'!$B188="Euro",'Financing inputs'!E188/Euro_USD,0)))</f>
        <v/>
      </c>
      <c r="F188" s="84" t="str">
        <f>IF('Financing inputs'!F188="","",(IF('Financing inputs'!$B188="USD",'Financing inputs'!F188,0)+IF('Financing inputs'!$B188="Local Currency",'Financing inputs'!F188/Loc_USD,0)+IF('Financing inputs'!$B188="Euro",'Financing inputs'!F188/Euro_USD,0)))</f>
        <v/>
      </c>
      <c r="G188" s="84" t="str">
        <f>IF('Financing inputs'!G188="","",(IF('Financing inputs'!$B188="USD",'Financing inputs'!G188,0)+IF('Financing inputs'!$B188="Local Currency",'Financing inputs'!G188/Loc_USD,0)+IF('Financing inputs'!$B188="Euro",'Financing inputs'!G188/Euro_USD,0)))</f>
        <v/>
      </c>
      <c r="H188" s="84" t="str">
        <f>IF('Financing inputs'!H188="","",(IF('Financing inputs'!$B188="USD",'Financing inputs'!H188,0)+IF('Financing inputs'!$B188="Local Currency",'Financing inputs'!H188/Loc_USD,0)+IF('Financing inputs'!$B188="Euro",'Financing inputs'!H188/Euro_USD,0)))</f>
        <v/>
      </c>
      <c r="I188" s="84" t="str">
        <f>IF('Financing inputs'!I188="","",(IF('Financing inputs'!$B188="USD",'Financing inputs'!I188,0)+IF('Financing inputs'!$B188="Local Currency",'Financing inputs'!I188/Loc_USD,0)+IF('Financing inputs'!$B188="Euro",'Financing inputs'!I188/Euro_USD,0)))</f>
        <v/>
      </c>
      <c r="J188" s="84" t="str">
        <f>IF('Financing inputs'!J188="","",(IF('Financing inputs'!$B188="USD",'Financing inputs'!J188,0)+IF('Financing inputs'!$B188="Local Currency",'Financing inputs'!J188/Loc_USD,0)+IF('Financing inputs'!$B188="Euro",'Financing inputs'!J188/Euro_USD,0)))</f>
        <v/>
      </c>
      <c r="K188" s="84" t="str">
        <f>IF('Financing inputs'!K188="","",(IF('Financing inputs'!$B188="USD",'Financing inputs'!K188,0)+IF('Financing inputs'!$B188="Local Currency",'Financing inputs'!K188/Loc_USD,0)+IF('Financing inputs'!$B188="Euro",'Financing inputs'!K188/Euro_USD,0)))</f>
        <v/>
      </c>
      <c r="L188" s="84" t="str">
        <f>IF('Financing inputs'!L188="","",(IF('Financing inputs'!$B188="USD",'Financing inputs'!L188,0)+IF('Financing inputs'!$B188="Local Currency",'Financing inputs'!L188/Loc_USD,0)+IF('Financing inputs'!$B188="Euro",'Financing inputs'!L188/Euro_USD,0)))</f>
        <v/>
      </c>
      <c r="M188" s="84" t="str">
        <f>IF('Financing inputs'!M188="","",(IF('Financing inputs'!$B188="USD",'Financing inputs'!M188,0)+IF('Financing inputs'!$B188="Local Currency",'Financing inputs'!M188/Loc_USD,0)+IF('Financing inputs'!$B188="Euro",'Financing inputs'!M188/Euro_USD,0)))</f>
        <v/>
      </c>
      <c r="N188" s="84" t="str">
        <f>IF('Financing inputs'!N188="","",(IF('Financing inputs'!$B188="USD",'Financing inputs'!N188,0)+IF('Financing inputs'!$B188="Local Currency",'Financing inputs'!N188/Loc_USD,0)+IF('Financing inputs'!$B188="Euro",'Financing inputs'!N188/Euro_USD,0)))</f>
        <v/>
      </c>
      <c r="O188" s="84">
        <f>SUM(C188:N188)</f>
        <v>0</v>
      </c>
      <c r="P188" s="120" t="str">
        <f t="shared" ref="P188:P208" si="121">$A$187</f>
        <v>Strategy 9</v>
      </c>
      <c r="R188" s="68"/>
    </row>
    <row r="189" spans="1:19" x14ac:dyDescent="0.25">
      <c r="A189" s="39" t="str">
        <f>'Financing inputs'!A189</f>
        <v>National government funding allocated</v>
      </c>
      <c r="B189" s="63"/>
      <c r="C189" s="84" t="str">
        <f>IF('Financing inputs'!C189="","",(IF('Financing inputs'!$B189="USD",'Financing inputs'!C189,0)+IF('Financing inputs'!$B189="Local Currency",'Financing inputs'!C189/Loc_USD,0)+IF('Financing inputs'!$B189="Euro",'Financing inputs'!C189/Euro_USD,0)))</f>
        <v/>
      </c>
      <c r="D189" s="84" t="str">
        <f>IF('Financing inputs'!D189="","",(IF('Financing inputs'!$B189="USD",'Financing inputs'!D189,0)+IF('Financing inputs'!$B189="Local Currency",'Financing inputs'!D189/Loc_USD,0)+IF('Financing inputs'!$B189="Euro",'Financing inputs'!D189/Euro_USD,0)))</f>
        <v/>
      </c>
      <c r="E189" s="84" t="str">
        <f>IF('Financing inputs'!E189="","",(IF('Financing inputs'!$B189="USD",'Financing inputs'!E189,0)+IF('Financing inputs'!$B189="Local Currency",'Financing inputs'!E189/Loc_USD,0)+IF('Financing inputs'!$B189="Euro",'Financing inputs'!E189/Euro_USD,0)))</f>
        <v/>
      </c>
      <c r="F189" s="84" t="str">
        <f>IF('Financing inputs'!F189="","",(IF('Financing inputs'!$B189="USD",'Financing inputs'!F189,0)+IF('Financing inputs'!$B189="Local Currency",'Financing inputs'!F189/Loc_USD,0)+IF('Financing inputs'!$B189="Euro",'Financing inputs'!F189/Euro_USD,0)))</f>
        <v/>
      </c>
      <c r="G189" s="84" t="str">
        <f>IF('Financing inputs'!G189="","",(IF('Financing inputs'!$B189="USD",'Financing inputs'!G189,0)+IF('Financing inputs'!$B189="Local Currency",'Financing inputs'!G189/Loc_USD,0)+IF('Financing inputs'!$B189="Euro",'Financing inputs'!G189/Euro_USD,0)))</f>
        <v/>
      </c>
      <c r="H189" s="84" t="str">
        <f>IF('Financing inputs'!H189="","",(IF('Financing inputs'!$B189="USD",'Financing inputs'!H189,0)+IF('Financing inputs'!$B189="Local Currency",'Financing inputs'!H189/Loc_USD,0)+IF('Financing inputs'!$B189="Euro",'Financing inputs'!H189/Euro_USD,0)))</f>
        <v/>
      </c>
      <c r="I189" s="84" t="str">
        <f>IF('Financing inputs'!I189="","",(IF('Financing inputs'!$B189="USD",'Financing inputs'!I189,0)+IF('Financing inputs'!$B189="Local Currency",'Financing inputs'!I189/Loc_USD,0)+IF('Financing inputs'!$B189="Euro",'Financing inputs'!I189/Euro_USD,0)))</f>
        <v/>
      </c>
      <c r="J189" s="84" t="str">
        <f>IF('Financing inputs'!J189="","",(IF('Financing inputs'!$B189="USD",'Financing inputs'!J189,0)+IF('Financing inputs'!$B189="Local Currency",'Financing inputs'!J189/Loc_USD,0)+IF('Financing inputs'!$B189="Euro",'Financing inputs'!J189/Euro_USD,0)))</f>
        <v/>
      </c>
      <c r="K189" s="84" t="str">
        <f>IF('Financing inputs'!K189="","",(IF('Financing inputs'!$B189="USD",'Financing inputs'!K189,0)+IF('Financing inputs'!$B189="Local Currency",'Financing inputs'!K189/Loc_USD,0)+IF('Financing inputs'!$B189="Euro",'Financing inputs'!K189/Euro_USD,0)))</f>
        <v/>
      </c>
      <c r="L189" s="84" t="str">
        <f>IF('Financing inputs'!L189="","",(IF('Financing inputs'!$B189="USD",'Financing inputs'!L189,0)+IF('Financing inputs'!$B189="Local Currency",'Financing inputs'!L189/Loc_USD,0)+IF('Financing inputs'!$B189="Euro",'Financing inputs'!L189/Euro_USD,0)))</f>
        <v/>
      </c>
      <c r="M189" s="84" t="str">
        <f>IF('Financing inputs'!M189="","",(IF('Financing inputs'!$B189="USD",'Financing inputs'!M189,0)+IF('Financing inputs'!$B189="Local Currency",'Financing inputs'!M189/Loc_USD,0)+IF('Financing inputs'!$B189="Euro",'Financing inputs'!M189/Euro_USD,0)))</f>
        <v/>
      </c>
      <c r="N189" s="84" t="str">
        <f>IF('Financing inputs'!N189="","",(IF('Financing inputs'!$B189="USD",'Financing inputs'!N189,0)+IF('Financing inputs'!$B189="Local Currency",'Financing inputs'!N189/Loc_USD,0)+IF('Financing inputs'!$B189="Euro",'Financing inputs'!N189/Euro_USD,0)))</f>
        <v/>
      </c>
      <c r="O189" s="84">
        <f t="shared" ref="O189:O208" si="122">SUM(C189:N189)</f>
        <v>0</v>
      </c>
      <c r="P189" s="120" t="str">
        <f t="shared" si="121"/>
        <v>Strategy 9</v>
      </c>
      <c r="R189" s="69" t="e">
        <f>O189/SUM($O$189:$O$208)</f>
        <v>#DIV/0!</v>
      </c>
    </row>
    <row r="190" spans="1:19" x14ac:dyDescent="0.25">
      <c r="A190" s="64" t="str">
        <f>'Financing inputs'!A190</f>
        <v>USAID funding allocated</v>
      </c>
      <c r="B190" s="63"/>
      <c r="C190" s="84" t="str">
        <f>IF('Financing inputs'!C190="","",(IF('Financing inputs'!$B190="USD",'Financing inputs'!C190,0)+IF('Financing inputs'!$B190="Local Currency",'Financing inputs'!C190/Loc_USD,0)+IF('Financing inputs'!$B190="Euro",'Financing inputs'!C190/Euro_USD,0)))</f>
        <v/>
      </c>
      <c r="D190" s="84" t="str">
        <f>IF('Financing inputs'!D190="","",(IF('Financing inputs'!$B190="USD",'Financing inputs'!D190,0)+IF('Financing inputs'!$B190="Local Currency",'Financing inputs'!D190/Loc_USD,0)+IF('Financing inputs'!$B190="Euro",'Financing inputs'!D190/Euro_USD,0)))</f>
        <v/>
      </c>
      <c r="E190" s="84" t="str">
        <f>IF('Financing inputs'!E190="","",(IF('Financing inputs'!$B190="USD",'Financing inputs'!E190,0)+IF('Financing inputs'!$B190="Local Currency",'Financing inputs'!E190/Loc_USD,0)+IF('Financing inputs'!$B190="Euro",'Financing inputs'!E190/Euro_USD,0)))</f>
        <v/>
      </c>
      <c r="F190" s="84" t="str">
        <f>IF('Financing inputs'!F190="","",(IF('Financing inputs'!$B190="USD",'Financing inputs'!F190,0)+IF('Financing inputs'!$B190="Local Currency",'Financing inputs'!F190/Loc_USD,0)+IF('Financing inputs'!$B190="Euro",'Financing inputs'!F190/Euro_USD,0)))</f>
        <v/>
      </c>
      <c r="G190" s="84" t="str">
        <f>IF('Financing inputs'!G190="","",(IF('Financing inputs'!$B190="USD",'Financing inputs'!G190,0)+IF('Financing inputs'!$B190="Local Currency",'Financing inputs'!G190/Loc_USD,0)+IF('Financing inputs'!$B190="Euro",'Financing inputs'!G190/Euro_USD,0)))</f>
        <v/>
      </c>
      <c r="H190" s="84" t="str">
        <f>IF('Financing inputs'!H190="","",(IF('Financing inputs'!$B190="USD",'Financing inputs'!H190,0)+IF('Financing inputs'!$B190="Local Currency",'Financing inputs'!H190/Loc_USD,0)+IF('Financing inputs'!$B190="Euro",'Financing inputs'!H190/Euro_USD,0)))</f>
        <v/>
      </c>
      <c r="I190" s="84" t="str">
        <f>IF('Financing inputs'!I190="","",(IF('Financing inputs'!$B190="USD",'Financing inputs'!I190,0)+IF('Financing inputs'!$B190="Local Currency",'Financing inputs'!I190/Loc_USD,0)+IF('Financing inputs'!$B190="Euro",'Financing inputs'!I190/Euro_USD,0)))</f>
        <v/>
      </c>
      <c r="J190" s="84" t="str">
        <f>IF('Financing inputs'!J190="","",(IF('Financing inputs'!$B190="USD",'Financing inputs'!J190,0)+IF('Financing inputs'!$B190="Local Currency",'Financing inputs'!J190/Loc_USD,0)+IF('Financing inputs'!$B190="Euro",'Financing inputs'!J190/Euro_USD,0)))</f>
        <v/>
      </c>
      <c r="K190" s="84" t="str">
        <f>IF('Financing inputs'!K190="","",(IF('Financing inputs'!$B190="USD",'Financing inputs'!K190,0)+IF('Financing inputs'!$B190="Local Currency",'Financing inputs'!K190/Loc_USD,0)+IF('Financing inputs'!$B190="Euro",'Financing inputs'!K190/Euro_USD,0)))</f>
        <v/>
      </c>
      <c r="L190" s="84" t="str">
        <f>IF('Financing inputs'!L190="","",(IF('Financing inputs'!$B190="USD",'Financing inputs'!L190,0)+IF('Financing inputs'!$B190="Local Currency",'Financing inputs'!L190/Loc_USD,0)+IF('Financing inputs'!$B190="Euro",'Financing inputs'!L190/Euro_USD,0)))</f>
        <v/>
      </c>
      <c r="M190" s="84" t="str">
        <f>IF('Financing inputs'!M190="","",(IF('Financing inputs'!$B190="USD",'Financing inputs'!M190,0)+IF('Financing inputs'!$B190="Local Currency",'Financing inputs'!M190/Loc_USD,0)+IF('Financing inputs'!$B190="Euro",'Financing inputs'!M190/Euro_USD,0)))</f>
        <v/>
      </c>
      <c r="N190" s="84" t="str">
        <f>IF('Financing inputs'!N190="","",(IF('Financing inputs'!$B190="USD",'Financing inputs'!N190,0)+IF('Financing inputs'!$B190="Local Currency",'Financing inputs'!N190/Loc_USD,0)+IF('Financing inputs'!$B190="Euro",'Financing inputs'!N190/Euro_USD,0)))</f>
        <v/>
      </c>
      <c r="O190" s="84">
        <f t="shared" si="122"/>
        <v>0</v>
      </c>
      <c r="P190" s="120" t="str">
        <f t="shared" si="121"/>
        <v>Strategy 9</v>
      </c>
      <c r="R190" s="69" t="e">
        <f t="shared" ref="R190:R208" si="123">O190/SUM($O$189:$O$208)</f>
        <v>#DIV/0!</v>
      </c>
    </row>
    <row r="191" spans="1:19" x14ac:dyDescent="0.25">
      <c r="A191" s="64" t="str">
        <f>'Financing inputs'!A191</f>
        <v>UNFPA funding allocated</v>
      </c>
      <c r="B191" s="63"/>
      <c r="C191" s="84" t="str">
        <f>IF('Financing inputs'!C191="","",(IF('Financing inputs'!$B191="USD",'Financing inputs'!C191,0)+IF('Financing inputs'!$B191="Local Currency",'Financing inputs'!C191/Loc_USD,0)+IF('Financing inputs'!$B191="Euro",'Financing inputs'!C191/Euro_USD,0)))</f>
        <v/>
      </c>
      <c r="D191" s="84" t="str">
        <f>IF('Financing inputs'!D191="","",(IF('Financing inputs'!$B191="USD",'Financing inputs'!D191,0)+IF('Financing inputs'!$B191="Local Currency",'Financing inputs'!D191/Loc_USD,0)+IF('Financing inputs'!$B191="Euro",'Financing inputs'!D191/Euro_USD,0)))</f>
        <v/>
      </c>
      <c r="E191" s="84" t="str">
        <f>IF('Financing inputs'!E191="","",(IF('Financing inputs'!$B191="USD",'Financing inputs'!E191,0)+IF('Financing inputs'!$B191="Local Currency",'Financing inputs'!E191/Loc_USD,0)+IF('Financing inputs'!$B191="Euro",'Financing inputs'!E191/Euro_USD,0)))</f>
        <v/>
      </c>
      <c r="F191" s="84" t="str">
        <f>IF('Financing inputs'!F191="","",(IF('Financing inputs'!$B191="USD",'Financing inputs'!F191,0)+IF('Financing inputs'!$B191="Local Currency",'Financing inputs'!F191/Loc_USD,0)+IF('Financing inputs'!$B191="Euro",'Financing inputs'!F191/Euro_USD,0)))</f>
        <v/>
      </c>
      <c r="G191" s="84" t="str">
        <f>IF('Financing inputs'!G191="","",(IF('Financing inputs'!$B191="USD",'Financing inputs'!G191,0)+IF('Financing inputs'!$B191="Local Currency",'Financing inputs'!G191/Loc_USD,0)+IF('Financing inputs'!$B191="Euro",'Financing inputs'!G191/Euro_USD,0)))</f>
        <v/>
      </c>
      <c r="H191" s="84" t="str">
        <f>IF('Financing inputs'!H191="","",(IF('Financing inputs'!$B191="USD",'Financing inputs'!H191,0)+IF('Financing inputs'!$B191="Local Currency",'Financing inputs'!H191/Loc_USD,0)+IF('Financing inputs'!$B191="Euro",'Financing inputs'!H191/Euro_USD,0)))</f>
        <v/>
      </c>
      <c r="I191" s="84" t="str">
        <f>IF('Financing inputs'!I191="","",(IF('Financing inputs'!$B191="USD",'Financing inputs'!I191,0)+IF('Financing inputs'!$B191="Local Currency",'Financing inputs'!I191/Loc_USD,0)+IF('Financing inputs'!$B191="Euro",'Financing inputs'!I191/Euro_USD,0)))</f>
        <v/>
      </c>
      <c r="J191" s="84" t="str">
        <f>IF('Financing inputs'!J191="","",(IF('Financing inputs'!$B191="USD",'Financing inputs'!J191,0)+IF('Financing inputs'!$B191="Local Currency",'Financing inputs'!J191/Loc_USD,0)+IF('Financing inputs'!$B191="Euro",'Financing inputs'!J191/Euro_USD,0)))</f>
        <v/>
      </c>
      <c r="K191" s="84" t="str">
        <f>IF('Financing inputs'!K191="","",(IF('Financing inputs'!$B191="USD",'Financing inputs'!K191,0)+IF('Financing inputs'!$B191="Local Currency",'Financing inputs'!K191/Loc_USD,0)+IF('Financing inputs'!$B191="Euro",'Financing inputs'!K191/Euro_USD,0)))</f>
        <v/>
      </c>
      <c r="L191" s="84" t="str">
        <f>IF('Financing inputs'!L191="","",(IF('Financing inputs'!$B191="USD",'Financing inputs'!L191,0)+IF('Financing inputs'!$B191="Local Currency",'Financing inputs'!L191/Loc_USD,0)+IF('Financing inputs'!$B191="Euro",'Financing inputs'!L191/Euro_USD,0)))</f>
        <v/>
      </c>
      <c r="M191" s="84" t="str">
        <f>IF('Financing inputs'!M191="","",(IF('Financing inputs'!$B191="USD",'Financing inputs'!M191,0)+IF('Financing inputs'!$B191="Local Currency",'Financing inputs'!M191/Loc_USD,0)+IF('Financing inputs'!$B191="Euro",'Financing inputs'!M191/Euro_USD,0)))</f>
        <v/>
      </c>
      <c r="N191" s="84" t="str">
        <f>IF('Financing inputs'!N191="","",(IF('Financing inputs'!$B191="USD",'Financing inputs'!N191,0)+IF('Financing inputs'!$B191="Local Currency",'Financing inputs'!N191/Loc_USD,0)+IF('Financing inputs'!$B191="Euro",'Financing inputs'!N191/Euro_USD,0)))</f>
        <v/>
      </c>
      <c r="O191" s="84">
        <f t="shared" si="122"/>
        <v>0</v>
      </c>
      <c r="P191" s="120" t="str">
        <f t="shared" si="121"/>
        <v>Strategy 9</v>
      </c>
      <c r="R191" s="69" t="e">
        <f t="shared" si="123"/>
        <v>#DIV/0!</v>
      </c>
    </row>
    <row r="192" spans="1:19" x14ac:dyDescent="0.25">
      <c r="A192" s="64" t="str">
        <f>'Financing inputs'!A192</f>
        <v>KfW funding allocated</v>
      </c>
      <c r="B192" s="63"/>
      <c r="C192" s="84" t="str">
        <f>IF('Financing inputs'!C192="","",(IF('Financing inputs'!$B192="USD",'Financing inputs'!C192,0)+IF('Financing inputs'!$B192="Local Currency",'Financing inputs'!C192/Loc_USD,0)+IF('Financing inputs'!$B192="Euro",'Financing inputs'!C192/Euro_USD,0)))</f>
        <v/>
      </c>
      <c r="D192" s="84" t="str">
        <f>IF('Financing inputs'!D192="","",(IF('Financing inputs'!$B192="USD",'Financing inputs'!D192,0)+IF('Financing inputs'!$B192="Local Currency",'Financing inputs'!D192/Loc_USD,0)+IF('Financing inputs'!$B192="Euro",'Financing inputs'!D192/Euro_USD,0)))</f>
        <v/>
      </c>
      <c r="E192" s="84" t="str">
        <f>IF('Financing inputs'!E192="","",(IF('Financing inputs'!$B192="USD",'Financing inputs'!E192,0)+IF('Financing inputs'!$B192="Local Currency",'Financing inputs'!E192/Loc_USD,0)+IF('Financing inputs'!$B192="Euro",'Financing inputs'!E192/Euro_USD,0)))</f>
        <v/>
      </c>
      <c r="F192" s="84" t="str">
        <f>IF('Financing inputs'!F192="","",(IF('Financing inputs'!$B192="USD",'Financing inputs'!F192,0)+IF('Financing inputs'!$B192="Local Currency",'Financing inputs'!F192/Loc_USD,0)+IF('Financing inputs'!$B192="Euro",'Financing inputs'!F192/Euro_USD,0)))</f>
        <v/>
      </c>
      <c r="G192" s="84" t="str">
        <f>IF('Financing inputs'!G192="","",(IF('Financing inputs'!$B192="USD",'Financing inputs'!G192,0)+IF('Financing inputs'!$B192="Local Currency",'Financing inputs'!G192/Loc_USD,0)+IF('Financing inputs'!$B192="Euro",'Financing inputs'!G192/Euro_USD,0)))</f>
        <v/>
      </c>
      <c r="H192" s="84" t="str">
        <f>IF('Financing inputs'!H192="","",(IF('Financing inputs'!$B192="USD",'Financing inputs'!H192,0)+IF('Financing inputs'!$B192="Local Currency",'Financing inputs'!H192/Loc_USD,0)+IF('Financing inputs'!$B192="Euro",'Financing inputs'!H192/Euro_USD,0)))</f>
        <v/>
      </c>
      <c r="I192" s="84" t="str">
        <f>IF('Financing inputs'!I192="","",(IF('Financing inputs'!$B192="USD",'Financing inputs'!I192,0)+IF('Financing inputs'!$B192="Local Currency",'Financing inputs'!I192/Loc_USD,0)+IF('Financing inputs'!$B192="Euro",'Financing inputs'!I192/Euro_USD,0)))</f>
        <v/>
      </c>
      <c r="J192" s="84" t="str">
        <f>IF('Financing inputs'!J192="","",(IF('Financing inputs'!$B192="USD",'Financing inputs'!J192,0)+IF('Financing inputs'!$B192="Local Currency",'Financing inputs'!J192/Loc_USD,0)+IF('Financing inputs'!$B192="Euro",'Financing inputs'!J192/Euro_USD,0)))</f>
        <v/>
      </c>
      <c r="K192" s="84" t="str">
        <f>IF('Financing inputs'!K192="","",(IF('Financing inputs'!$B192="USD",'Financing inputs'!K192,0)+IF('Financing inputs'!$B192="Local Currency",'Financing inputs'!K192/Loc_USD,0)+IF('Financing inputs'!$B192="Euro",'Financing inputs'!K192/Euro_USD,0)))</f>
        <v/>
      </c>
      <c r="L192" s="84" t="str">
        <f>IF('Financing inputs'!L192="","",(IF('Financing inputs'!$B192="USD",'Financing inputs'!L192,0)+IF('Financing inputs'!$B192="Local Currency",'Financing inputs'!L192/Loc_USD,0)+IF('Financing inputs'!$B192="Euro",'Financing inputs'!L192/Euro_USD,0)))</f>
        <v/>
      </c>
      <c r="M192" s="84" t="str">
        <f>IF('Financing inputs'!M192="","",(IF('Financing inputs'!$B192="USD",'Financing inputs'!M192,0)+IF('Financing inputs'!$B192="Local Currency",'Financing inputs'!M192/Loc_USD,0)+IF('Financing inputs'!$B192="Euro",'Financing inputs'!M192/Euro_USD,0)))</f>
        <v/>
      </c>
      <c r="N192" s="84" t="str">
        <f>IF('Financing inputs'!N192="","",(IF('Financing inputs'!$B192="USD",'Financing inputs'!N192,0)+IF('Financing inputs'!$B192="Local Currency",'Financing inputs'!N192/Loc_USD,0)+IF('Financing inputs'!$B192="Euro",'Financing inputs'!N192/Euro_USD,0)))</f>
        <v/>
      </c>
      <c r="O192" s="84">
        <f t="shared" si="122"/>
        <v>0</v>
      </c>
      <c r="P192" s="120" t="str">
        <f t="shared" si="121"/>
        <v>Strategy 9</v>
      </c>
      <c r="R192" s="69" t="e">
        <f t="shared" si="123"/>
        <v>#DIV/0!</v>
      </c>
    </row>
    <row r="193" spans="1:18" x14ac:dyDescent="0.25">
      <c r="A193" s="64" t="str">
        <f>'Financing inputs'!A193</f>
        <v>DfID funding allocated</v>
      </c>
      <c r="B193" s="63"/>
      <c r="C193" s="84" t="str">
        <f>IF('Financing inputs'!C193="","",(IF('Financing inputs'!$B193="USD",'Financing inputs'!C193,0)+IF('Financing inputs'!$B193="Local Currency",'Financing inputs'!C193/Loc_USD,0)+IF('Financing inputs'!$B193="Euro",'Financing inputs'!C193/Euro_USD,0)))</f>
        <v/>
      </c>
      <c r="D193" s="84" t="str">
        <f>IF('Financing inputs'!D193="","",(IF('Financing inputs'!$B193="USD",'Financing inputs'!D193,0)+IF('Financing inputs'!$B193="Local Currency",'Financing inputs'!D193/Loc_USD,0)+IF('Financing inputs'!$B193="Euro",'Financing inputs'!D193/Euro_USD,0)))</f>
        <v/>
      </c>
      <c r="E193" s="84" t="str">
        <f>IF('Financing inputs'!E193="","",(IF('Financing inputs'!$B193="USD",'Financing inputs'!E193,0)+IF('Financing inputs'!$B193="Local Currency",'Financing inputs'!E193/Loc_USD,0)+IF('Financing inputs'!$B193="Euro",'Financing inputs'!E193/Euro_USD,0)))</f>
        <v/>
      </c>
      <c r="F193" s="84" t="str">
        <f>IF('Financing inputs'!F193="","",(IF('Financing inputs'!$B193="USD",'Financing inputs'!F193,0)+IF('Financing inputs'!$B193="Local Currency",'Financing inputs'!F193/Loc_USD,0)+IF('Financing inputs'!$B193="Euro",'Financing inputs'!F193/Euro_USD,0)))</f>
        <v/>
      </c>
      <c r="G193" s="84" t="str">
        <f>IF('Financing inputs'!G193="","",(IF('Financing inputs'!$B193="USD",'Financing inputs'!G193,0)+IF('Financing inputs'!$B193="Local Currency",'Financing inputs'!G193/Loc_USD,0)+IF('Financing inputs'!$B193="Euro",'Financing inputs'!G193/Euro_USD,0)))</f>
        <v/>
      </c>
      <c r="H193" s="84" t="str">
        <f>IF('Financing inputs'!H193="","",(IF('Financing inputs'!$B193="USD",'Financing inputs'!H193,0)+IF('Financing inputs'!$B193="Local Currency",'Financing inputs'!H193/Loc_USD,0)+IF('Financing inputs'!$B193="Euro",'Financing inputs'!H193/Euro_USD,0)))</f>
        <v/>
      </c>
      <c r="I193" s="84" t="str">
        <f>IF('Financing inputs'!I193="","",(IF('Financing inputs'!$B193="USD",'Financing inputs'!I193,0)+IF('Financing inputs'!$B193="Local Currency",'Financing inputs'!I193/Loc_USD,0)+IF('Financing inputs'!$B193="Euro",'Financing inputs'!I193/Euro_USD,0)))</f>
        <v/>
      </c>
      <c r="J193" s="84" t="str">
        <f>IF('Financing inputs'!J193="","",(IF('Financing inputs'!$B193="USD",'Financing inputs'!J193,0)+IF('Financing inputs'!$B193="Local Currency",'Financing inputs'!J193/Loc_USD,0)+IF('Financing inputs'!$B193="Euro",'Financing inputs'!J193/Euro_USD,0)))</f>
        <v/>
      </c>
      <c r="K193" s="84" t="str">
        <f>IF('Financing inputs'!K193="","",(IF('Financing inputs'!$B193="USD",'Financing inputs'!K193,0)+IF('Financing inputs'!$B193="Local Currency",'Financing inputs'!K193/Loc_USD,0)+IF('Financing inputs'!$B193="Euro",'Financing inputs'!K193/Euro_USD,0)))</f>
        <v/>
      </c>
      <c r="L193" s="84" t="str">
        <f>IF('Financing inputs'!L193="","",(IF('Financing inputs'!$B193="USD",'Financing inputs'!L193,0)+IF('Financing inputs'!$B193="Local Currency",'Financing inputs'!L193/Loc_USD,0)+IF('Financing inputs'!$B193="Euro",'Financing inputs'!L193/Euro_USD,0)))</f>
        <v/>
      </c>
      <c r="M193" s="84" t="str">
        <f>IF('Financing inputs'!M193="","",(IF('Financing inputs'!$B193="USD",'Financing inputs'!M193,0)+IF('Financing inputs'!$B193="Local Currency",'Financing inputs'!M193/Loc_USD,0)+IF('Financing inputs'!$B193="Euro",'Financing inputs'!M193/Euro_USD,0)))</f>
        <v/>
      </c>
      <c r="N193" s="84" t="str">
        <f>IF('Financing inputs'!N193="","",(IF('Financing inputs'!$B193="USD",'Financing inputs'!N193,0)+IF('Financing inputs'!$B193="Local Currency",'Financing inputs'!N193/Loc_USD,0)+IF('Financing inputs'!$B193="Euro",'Financing inputs'!N193/Euro_USD,0)))</f>
        <v/>
      </c>
      <c r="O193" s="84">
        <f t="shared" si="122"/>
        <v>0</v>
      </c>
      <c r="P193" s="120" t="str">
        <f t="shared" si="121"/>
        <v>Strategy 9</v>
      </c>
      <c r="R193" s="69" t="e">
        <f t="shared" si="123"/>
        <v>#DIV/0!</v>
      </c>
    </row>
    <row r="194" spans="1:18" x14ac:dyDescent="0.25">
      <c r="A194" s="64" t="str">
        <f>'Financing inputs'!A194</f>
        <v>EU funding allocated</v>
      </c>
      <c r="B194" s="63"/>
      <c r="C194" s="84" t="str">
        <f>IF('Financing inputs'!C194="","",(IF('Financing inputs'!$B194="USD",'Financing inputs'!C194,0)+IF('Financing inputs'!$B194="Local Currency",'Financing inputs'!C194/Loc_USD,0)+IF('Financing inputs'!$B194="Euro",'Financing inputs'!C194/Euro_USD,0)))</f>
        <v/>
      </c>
      <c r="D194" s="84" t="str">
        <f>IF('Financing inputs'!D194="","",(IF('Financing inputs'!$B194="USD",'Financing inputs'!D194,0)+IF('Financing inputs'!$B194="Local Currency",'Financing inputs'!D194/Loc_USD,0)+IF('Financing inputs'!$B194="Euro",'Financing inputs'!D194/Euro_USD,0)))</f>
        <v/>
      </c>
      <c r="E194" s="84" t="str">
        <f>IF('Financing inputs'!E194="","",(IF('Financing inputs'!$B194="USD",'Financing inputs'!E194,0)+IF('Financing inputs'!$B194="Local Currency",'Financing inputs'!E194/Loc_USD,0)+IF('Financing inputs'!$B194="Euro",'Financing inputs'!E194/Euro_USD,0)))</f>
        <v/>
      </c>
      <c r="F194" s="84" t="str">
        <f>IF('Financing inputs'!F194="","",(IF('Financing inputs'!$B194="USD",'Financing inputs'!F194,0)+IF('Financing inputs'!$B194="Local Currency",'Financing inputs'!F194/Loc_USD,0)+IF('Financing inputs'!$B194="Euro",'Financing inputs'!F194/Euro_USD,0)))</f>
        <v/>
      </c>
      <c r="G194" s="84" t="str">
        <f>IF('Financing inputs'!G194="","",(IF('Financing inputs'!$B194="USD",'Financing inputs'!G194,0)+IF('Financing inputs'!$B194="Local Currency",'Financing inputs'!G194/Loc_USD,0)+IF('Financing inputs'!$B194="Euro",'Financing inputs'!G194/Euro_USD,0)))</f>
        <v/>
      </c>
      <c r="H194" s="84" t="str">
        <f>IF('Financing inputs'!H194="","",(IF('Financing inputs'!$B194="USD",'Financing inputs'!H194,0)+IF('Financing inputs'!$B194="Local Currency",'Financing inputs'!H194/Loc_USD,0)+IF('Financing inputs'!$B194="Euro",'Financing inputs'!H194/Euro_USD,0)))</f>
        <v/>
      </c>
      <c r="I194" s="84" t="str">
        <f>IF('Financing inputs'!I194="","",(IF('Financing inputs'!$B194="USD",'Financing inputs'!I194,0)+IF('Financing inputs'!$B194="Local Currency",'Financing inputs'!I194/Loc_USD,0)+IF('Financing inputs'!$B194="Euro",'Financing inputs'!I194/Euro_USD,0)))</f>
        <v/>
      </c>
      <c r="J194" s="84" t="str">
        <f>IF('Financing inputs'!J194="","",(IF('Financing inputs'!$B194="USD",'Financing inputs'!J194,0)+IF('Financing inputs'!$B194="Local Currency",'Financing inputs'!J194/Loc_USD,0)+IF('Financing inputs'!$B194="Euro",'Financing inputs'!J194/Euro_USD,0)))</f>
        <v/>
      </c>
      <c r="K194" s="84" t="str">
        <f>IF('Financing inputs'!K194="","",(IF('Financing inputs'!$B194="USD",'Financing inputs'!K194,0)+IF('Financing inputs'!$B194="Local Currency",'Financing inputs'!K194/Loc_USD,0)+IF('Financing inputs'!$B194="Euro",'Financing inputs'!K194/Euro_USD,0)))</f>
        <v/>
      </c>
      <c r="L194" s="84" t="str">
        <f>IF('Financing inputs'!L194="","",(IF('Financing inputs'!$B194="USD",'Financing inputs'!L194,0)+IF('Financing inputs'!$B194="Local Currency",'Financing inputs'!L194/Loc_USD,0)+IF('Financing inputs'!$B194="Euro",'Financing inputs'!L194/Euro_USD,0)))</f>
        <v/>
      </c>
      <c r="M194" s="84" t="str">
        <f>IF('Financing inputs'!M194="","",(IF('Financing inputs'!$B194="USD",'Financing inputs'!M194,0)+IF('Financing inputs'!$B194="Local Currency",'Financing inputs'!M194/Loc_USD,0)+IF('Financing inputs'!$B194="Euro",'Financing inputs'!M194/Euro_USD,0)))</f>
        <v/>
      </c>
      <c r="N194" s="84" t="str">
        <f>IF('Financing inputs'!N194="","",(IF('Financing inputs'!$B194="USD",'Financing inputs'!N194,0)+IF('Financing inputs'!$B194="Local Currency",'Financing inputs'!N194/Loc_USD,0)+IF('Financing inputs'!$B194="Euro",'Financing inputs'!N194/Euro_USD,0)))</f>
        <v/>
      </c>
      <c r="O194" s="84">
        <f t="shared" si="122"/>
        <v>0</v>
      </c>
      <c r="P194" s="120" t="str">
        <f t="shared" si="121"/>
        <v>Strategy 9</v>
      </c>
      <c r="R194" s="69" t="e">
        <f t="shared" si="123"/>
        <v>#DIV/0!</v>
      </c>
    </row>
    <row r="195" spans="1:18" x14ac:dyDescent="0.25">
      <c r="A195" s="64" t="str">
        <f>'Financing inputs'!A195</f>
        <v>CIDA funding allocated</v>
      </c>
      <c r="B195" s="63"/>
      <c r="C195" s="84" t="str">
        <f>IF('Financing inputs'!C195="","",(IF('Financing inputs'!$B195="USD",'Financing inputs'!C195,0)+IF('Financing inputs'!$B195="Local Currency",'Financing inputs'!C195/Loc_USD,0)+IF('Financing inputs'!$B195="Euro",'Financing inputs'!C195/Euro_USD,0)))</f>
        <v/>
      </c>
      <c r="D195" s="84" t="str">
        <f>IF('Financing inputs'!D195="","",(IF('Financing inputs'!$B195="USD",'Financing inputs'!D195,0)+IF('Financing inputs'!$B195="Local Currency",'Financing inputs'!D195/Loc_USD,0)+IF('Financing inputs'!$B195="Euro",'Financing inputs'!D195/Euro_USD,0)))</f>
        <v/>
      </c>
      <c r="E195" s="84" t="str">
        <f>IF('Financing inputs'!E195="","",(IF('Financing inputs'!$B195="USD",'Financing inputs'!E195,0)+IF('Financing inputs'!$B195="Local Currency",'Financing inputs'!E195/Loc_USD,0)+IF('Financing inputs'!$B195="Euro",'Financing inputs'!E195/Euro_USD,0)))</f>
        <v/>
      </c>
      <c r="F195" s="84" t="str">
        <f>IF('Financing inputs'!F195="","",(IF('Financing inputs'!$B195="USD",'Financing inputs'!F195,0)+IF('Financing inputs'!$B195="Local Currency",'Financing inputs'!F195/Loc_USD,0)+IF('Financing inputs'!$B195="Euro",'Financing inputs'!F195/Euro_USD,0)))</f>
        <v/>
      </c>
      <c r="G195" s="84" t="str">
        <f>IF('Financing inputs'!G195="","",(IF('Financing inputs'!$B195="USD",'Financing inputs'!G195,0)+IF('Financing inputs'!$B195="Local Currency",'Financing inputs'!G195/Loc_USD,0)+IF('Financing inputs'!$B195="Euro",'Financing inputs'!G195/Euro_USD,0)))</f>
        <v/>
      </c>
      <c r="H195" s="84" t="str">
        <f>IF('Financing inputs'!H195="","",(IF('Financing inputs'!$B195="USD",'Financing inputs'!H195,0)+IF('Financing inputs'!$B195="Local Currency",'Financing inputs'!H195/Loc_USD,0)+IF('Financing inputs'!$B195="Euro",'Financing inputs'!H195/Euro_USD,0)))</f>
        <v/>
      </c>
      <c r="I195" s="84" t="str">
        <f>IF('Financing inputs'!I195="","",(IF('Financing inputs'!$B195="USD",'Financing inputs'!I195,0)+IF('Financing inputs'!$B195="Local Currency",'Financing inputs'!I195/Loc_USD,0)+IF('Financing inputs'!$B195="Euro",'Financing inputs'!I195/Euro_USD,0)))</f>
        <v/>
      </c>
      <c r="J195" s="84" t="str">
        <f>IF('Financing inputs'!J195="","",(IF('Financing inputs'!$B195="USD",'Financing inputs'!J195,0)+IF('Financing inputs'!$B195="Local Currency",'Financing inputs'!J195/Loc_USD,0)+IF('Financing inputs'!$B195="Euro",'Financing inputs'!J195/Euro_USD,0)))</f>
        <v/>
      </c>
      <c r="K195" s="84" t="str">
        <f>IF('Financing inputs'!K195="","",(IF('Financing inputs'!$B195="USD",'Financing inputs'!K195,0)+IF('Financing inputs'!$B195="Local Currency",'Financing inputs'!K195/Loc_USD,0)+IF('Financing inputs'!$B195="Euro",'Financing inputs'!K195/Euro_USD,0)))</f>
        <v/>
      </c>
      <c r="L195" s="84" t="str">
        <f>IF('Financing inputs'!L195="","",(IF('Financing inputs'!$B195="USD",'Financing inputs'!L195,0)+IF('Financing inputs'!$B195="Local Currency",'Financing inputs'!L195/Loc_USD,0)+IF('Financing inputs'!$B195="Euro",'Financing inputs'!L195/Euro_USD,0)))</f>
        <v/>
      </c>
      <c r="M195" s="84" t="str">
        <f>IF('Financing inputs'!M195="","",(IF('Financing inputs'!$B195="USD",'Financing inputs'!M195,0)+IF('Financing inputs'!$B195="Local Currency",'Financing inputs'!M195/Loc_USD,0)+IF('Financing inputs'!$B195="Euro",'Financing inputs'!M195/Euro_USD,0)))</f>
        <v/>
      </c>
      <c r="N195" s="84" t="str">
        <f>IF('Financing inputs'!N195="","",(IF('Financing inputs'!$B195="USD",'Financing inputs'!N195,0)+IF('Financing inputs'!$B195="Local Currency",'Financing inputs'!N195/Loc_USD,0)+IF('Financing inputs'!$B195="Euro",'Financing inputs'!N195/Euro_USD,0)))</f>
        <v/>
      </c>
      <c r="O195" s="84">
        <f t="shared" si="122"/>
        <v>0</v>
      </c>
      <c r="P195" s="120" t="str">
        <f t="shared" si="121"/>
        <v>Strategy 9</v>
      </c>
      <c r="R195" s="69" t="e">
        <f t="shared" si="123"/>
        <v>#DIV/0!</v>
      </c>
    </row>
    <row r="196" spans="1:18" x14ac:dyDescent="0.25">
      <c r="A196" s="64" t="str">
        <f>'Financing inputs'!A196</f>
        <v>PSI funding allocated</v>
      </c>
      <c r="B196" s="63"/>
      <c r="C196" s="84" t="str">
        <f>IF('Financing inputs'!C196="","",(IF('Financing inputs'!$B196="USD",'Financing inputs'!C196,0)+IF('Financing inputs'!$B196="Local Currency",'Financing inputs'!C196/Loc_USD,0)+IF('Financing inputs'!$B196="Euro",'Financing inputs'!C196/Euro_USD,0)))</f>
        <v/>
      </c>
      <c r="D196" s="84" t="str">
        <f>IF('Financing inputs'!D196="","",(IF('Financing inputs'!$B196="USD",'Financing inputs'!D196,0)+IF('Financing inputs'!$B196="Local Currency",'Financing inputs'!D196/Loc_USD,0)+IF('Financing inputs'!$B196="Euro",'Financing inputs'!D196/Euro_USD,0)))</f>
        <v/>
      </c>
      <c r="E196" s="84" t="str">
        <f>IF('Financing inputs'!E196="","",(IF('Financing inputs'!$B196="USD",'Financing inputs'!E196,0)+IF('Financing inputs'!$B196="Local Currency",'Financing inputs'!E196/Loc_USD,0)+IF('Financing inputs'!$B196="Euro",'Financing inputs'!E196/Euro_USD,0)))</f>
        <v/>
      </c>
      <c r="F196" s="84" t="str">
        <f>IF('Financing inputs'!F196="","",(IF('Financing inputs'!$B196="USD",'Financing inputs'!F196,0)+IF('Financing inputs'!$B196="Local Currency",'Financing inputs'!F196/Loc_USD,0)+IF('Financing inputs'!$B196="Euro",'Financing inputs'!F196/Euro_USD,0)))</f>
        <v/>
      </c>
      <c r="G196" s="84" t="str">
        <f>IF('Financing inputs'!G196="","",(IF('Financing inputs'!$B196="USD",'Financing inputs'!G196,0)+IF('Financing inputs'!$B196="Local Currency",'Financing inputs'!G196/Loc_USD,0)+IF('Financing inputs'!$B196="Euro",'Financing inputs'!G196/Euro_USD,0)))</f>
        <v/>
      </c>
      <c r="H196" s="84" t="str">
        <f>IF('Financing inputs'!H196="","",(IF('Financing inputs'!$B196="USD",'Financing inputs'!H196,0)+IF('Financing inputs'!$B196="Local Currency",'Financing inputs'!H196/Loc_USD,0)+IF('Financing inputs'!$B196="Euro",'Financing inputs'!H196/Euro_USD,0)))</f>
        <v/>
      </c>
      <c r="I196" s="84" t="str">
        <f>IF('Financing inputs'!I196="","",(IF('Financing inputs'!$B196="USD",'Financing inputs'!I196,0)+IF('Financing inputs'!$B196="Local Currency",'Financing inputs'!I196/Loc_USD,0)+IF('Financing inputs'!$B196="Euro",'Financing inputs'!I196/Euro_USD,0)))</f>
        <v/>
      </c>
      <c r="J196" s="84" t="str">
        <f>IF('Financing inputs'!J196="","",(IF('Financing inputs'!$B196="USD",'Financing inputs'!J196,0)+IF('Financing inputs'!$B196="Local Currency",'Financing inputs'!J196/Loc_USD,0)+IF('Financing inputs'!$B196="Euro",'Financing inputs'!J196/Euro_USD,0)))</f>
        <v/>
      </c>
      <c r="K196" s="84" t="str">
        <f>IF('Financing inputs'!K196="","",(IF('Financing inputs'!$B196="USD",'Financing inputs'!K196,0)+IF('Financing inputs'!$B196="Local Currency",'Financing inputs'!K196/Loc_USD,0)+IF('Financing inputs'!$B196="Euro",'Financing inputs'!K196/Euro_USD,0)))</f>
        <v/>
      </c>
      <c r="L196" s="84" t="str">
        <f>IF('Financing inputs'!L196="","",(IF('Financing inputs'!$B196="USD",'Financing inputs'!L196,0)+IF('Financing inputs'!$B196="Local Currency",'Financing inputs'!L196/Loc_USD,0)+IF('Financing inputs'!$B196="Euro",'Financing inputs'!L196/Euro_USD,0)))</f>
        <v/>
      </c>
      <c r="M196" s="84" t="str">
        <f>IF('Financing inputs'!M196="","",(IF('Financing inputs'!$B196="USD",'Financing inputs'!M196,0)+IF('Financing inputs'!$B196="Local Currency",'Financing inputs'!M196/Loc_USD,0)+IF('Financing inputs'!$B196="Euro",'Financing inputs'!M196/Euro_USD,0)))</f>
        <v/>
      </c>
      <c r="N196" s="84" t="str">
        <f>IF('Financing inputs'!N196="","",(IF('Financing inputs'!$B196="USD",'Financing inputs'!N196,0)+IF('Financing inputs'!$B196="Local Currency",'Financing inputs'!N196/Loc_USD,0)+IF('Financing inputs'!$B196="Euro",'Financing inputs'!N196/Euro_USD,0)))</f>
        <v/>
      </c>
      <c r="O196" s="84">
        <f t="shared" si="122"/>
        <v>0</v>
      </c>
      <c r="P196" s="120" t="str">
        <f t="shared" si="121"/>
        <v>Strategy 9</v>
      </c>
      <c r="R196" s="69" t="e">
        <f t="shared" si="123"/>
        <v>#DIV/0!</v>
      </c>
    </row>
    <row r="197" spans="1:18" x14ac:dyDescent="0.25">
      <c r="A197" s="64" t="str">
        <f>'Financing inputs'!A197</f>
        <v>DKT funding allocated</v>
      </c>
      <c r="B197" s="63"/>
      <c r="C197" s="84" t="str">
        <f>IF('Financing inputs'!C197="","",(IF('Financing inputs'!$B197="USD",'Financing inputs'!C197,0)+IF('Financing inputs'!$B197="Local Currency",'Financing inputs'!C197/Loc_USD,0)+IF('Financing inputs'!$B197="Euro",'Financing inputs'!C197/Euro_USD,0)))</f>
        <v/>
      </c>
      <c r="D197" s="84" t="str">
        <f>IF('Financing inputs'!D197="","",(IF('Financing inputs'!$B197="USD",'Financing inputs'!D197,0)+IF('Financing inputs'!$B197="Local Currency",'Financing inputs'!D197/Loc_USD,0)+IF('Financing inputs'!$B197="Euro",'Financing inputs'!D197/Euro_USD,0)))</f>
        <v/>
      </c>
      <c r="E197" s="84" t="str">
        <f>IF('Financing inputs'!E197="","",(IF('Financing inputs'!$B197="USD",'Financing inputs'!E197,0)+IF('Financing inputs'!$B197="Local Currency",'Financing inputs'!E197/Loc_USD,0)+IF('Financing inputs'!$B197="Euro",'Financing inputs'!E197/Euro_USD,0)))</f>
        <v/>
      </c>
      <c r="F197" s="84" t="str">
        <f>IF('Financing inputs'!F197="","",(IF('Financing inputs'!$B197="USD",'Financing inputs'!F197,0)+IF('Financing inputs'!$B197="Local Currency",'Financing inputs'!F197/Loc_USD,0)+IF('Financing inputs'!$B197="Euro",'Financing inputs'!F197/Euro_USD,0)))</f>
        <v/>
      </c>
      <c r="G197" s="84" t="str">
        <f>IF('Financing inputs'!G197="","",(IF('Financing inputs'!$B197="USD",'Financing inputs'!G197,0)+IF('Financing inputs'!$B197="Local Currency",'Financing inputs'!G197/Loc_USD,0)+IF('Financing inputs'!$B197="Euro",'Financing inputs'!G197/Euro_USD,0)))</f>
        <v/>
      </c>
      <c r="H197" s="84" t="str">
        <f>IF('Financing inputs'!H197="","",(IF('Financing inputs'!$B197="USD",'Financing inputs'!H197,0)+IF('Financing inputs'!$B197="Local Currency",'Financing inputs'!H197/Loc_USD,0)+IF('Financing inputs'!$B197="Euro",'Financing inputs'!H197/Euro_USD,0)))</f>
        <v/>
      </c>
      <c r="I197" s="84" t="str">
        <f>IF('Financing inputs'!I197="","",(IF('Financing inputs'!$B197="USD",'Financing inputs'!I197,0)+IF('Financing inputs'!$B197="Local Currency",'Financing inputs'!I197/Loc_USD,0)+IF('Financing inputs'!$B197="Euro",'Financing inputs'!I197/Euro_USD,0)))</f>
        <v/>
      </c>
      <c r="J197" s="84" t="str">
        <f>IF('Financing inputs'!J197="","",(IF('Financing inputs'!$B197="USD",'Financing inputs'!J197,0)+IF('Financing inputs'!$B197="Local Currency",'Financing inputs'!J197/Loc_USD,0)+IF('Financing inputs'!$B197="Euro",'Financing inputs'!J197/Euro_USD,0)))</f>
        <v/>
      </c>
      <c r="K197" s="84" t="str">
        <f>IF('Financing inputs'!K197="","",(IF('Financing inputs'!$B197="USD",'Financing inputs'!K197,0)+IF('Financing inputs'!$B197="Local Currency",'Financing inputs'!K197/Loc_USD,0)+IF('Financing inputs'!$B197="Euro",'Financing inputs'!K197/Euro_USD,0)))</f>
        <v/>
      </c>
      <c r="L197" s="84" t="str">
        <f>IF('Financing inputs'!L197="","",(IF('Financing inputs'!$B197="USD",'Financing inputs'!L197,0)+IF('Financing inputs'!$B197="Local Currency",'Financing inputs'!L197/Loc_USD,0)+IF('Financing inputs'!$B197="Euro",'Financing inputs'!L197/Euro_USD,0)))</f>
        <v/>
      </c>
      <c r="M197" s="84" t="str">
        <f>IF('Financing inputs'!M197="","",(IF('Financing inputs'!$B197="USD",'Financing inputs'!M197,0)+IF('Financing inputs'!$B197="Local Currency",'Financing inputs'!M197/Loc_USD,0)+IF('Financing inputs'!$B197="Euro",'Financing inputs'!M197/Euro_USD,0)))</f>
        <v/>
      </c>
      <c r="N197" s="84" t="str">
        <f>IF('Financing inputs'!N197="","",(IF('Financing inputs'!$B197="USD",'Financing inputs'!N197,0)+IF('Financing inputs'!$B197="Local Currency",'Financing inputs'!N197/Loc_USD,0)+IF('Financing inputs'!$B197="Euro",'Financing inputs'!N197/Euro_USD,0)))</f>
        <v/>
      </c>
      <c r="O197" s="84">
        <f t="shared" si="122"/>
        <v>0</v>
      </c>
      <c r="P197" s="120" t="str">
        <f t="shared" si="121"/>
        <v>Strategy 9</v>
      </c>
      <c r="R197" s="69" t="e">
        <f t="shared" si="123"/>
        <v>#DIV/0!</v>
      </c>
    </row>
    <row r="198" spans="1:18" x14ac:dyDescent="0.25">
      <c r="A198" s="64" t="str">
        <f>'Financing inputs'!A198</f>
        <v>MSI funding allocated</v>
      </c>
      <c r="B198" s="63"/>
      <c r="C198" s="84" t="str">
        <f>IF('Financing inputs'!C198="","",(IF('Financing inputs'!$B198="USD",'Financing inputs'!C198,0)+IF('Financing inputs'!$B198="Local Currency",'Financing inputs'!C198/Loc_USD,0)+IF('Financing inputs'!$B198="Euro",'Financing inputs'!C198/Euro_USD,0)))</f>
        <v/>
      </c>
      <c r="D198" s="84" t="str">
        <f>IF('Financing inputs'!D198="","",(IF('Financing inputs'!$B198="USD",'Financing inputs'!D198,0)+IF('Financing inputs'!$B198="Local Currency",'Financing inputs'!D198/Loc_USD,0)+IF('Financing inputs'!$B198="Euro",'Financing inputs'!D198/Euro_USD,0)))</f>
        <v/>
      </c>
      <c r="E198" s="84" t="str">
        <f>IF('Financing inputs'!E198="","",(IF('Financing inputs'!$B198="USD",'Financing inputs'!E198,0)+IF('Financing inputs'!$B198="Local Currency",'Financing inputs'!E198/Loc_USD,0)+IF('Financing inputs'!$B198="Euro",'Financing inputs'!E198/Euro_USD,0)))</f>
        <v/>
      </c>
      <c r="F198" s="84" t="str">
        <f>IF('Financing inputs'!F198="","",(IF('Financing inputs'!$B198="USD",'Financing inputs'!F198,0)+IF('Financing inputs'!$B198="Local Currency",'Financing inputs'!F198/Loc_USD,0)+IF('Financing inputs'!$B198="Euro",'Financing inputs'!F198/Euro_USD,0)))</f>
        <v/>
      </c>
      <c r="G198" s="84" t="str">
        <f>IF('Financing inputs'!G198="","",(IF('Financing inputs'!$B198="USD",'Financing inputs'!G198,0)+IF('Financing inputs'!$B198="Local Currency",'Financing inputs'!G198/Loc_USD,0)+IF('Financing inputs'!$B198="Euro",'Financing inputs'!G198/Euro_USD,0)))</f>
        <v/>
      </c>
      <c r="H198" s="84" t="str">
        <f>IF('Financing inputs'!H198="","",(IF('Financing inputs'!$B198="USD",'Financing inputs'!H198,0)+IF('Financing inputs'!$B198="Local Currency",'Financing inputs'!H198/Loc_USD,0)+IF('Financing inputs'!$B198="Euro",'Financing inputs'!H198/Euro_USD,0)))</f>
        <v/>
      </c>
      <c r="I198" s="84" t="str">
        <f>IF('Financing inputs'!I198="","",(IF('Financing inputs'!$B198="USD",'Financing inputs'!I198,0)+IF('Financing inputs'!$B198="Local Currency",'Financing inputs'!I198/Loc_USD,0)+IF('Financing inputs'!$B198="Euro",'Financing inputs'!I198/Euro_USD,0)))</f>
        <v/>
      </c>
      <c r="J198" s="84" t="str">
        <f>IF('Financing inputs'!J198="","",(IF('Financing inputs'!$B198="USD",'Financing inputs'!J198,0)+IF('Financing inputs'!$B198="Local Currency",'Financing inputs'!J198/Loc_USD,0)+IF('Financing inputs'!$B198="Euro",'Financing inputs'!J198/Euro_USD,0)))</f>
        <v/>
      </c>
      <c r="K198" s="84" t="str">
        <f>IF('Financing inputs'!K198="","",(IF('Financing inputs'!$B198="USD",'Financing inputs'!K198,0)+IF('Financing inputs'!$B198="Local Currency",'Financing inputs'!K198/Loc_USD,0)+IF('Financing inputs'!$B198="Euro",'Financing inputs'!K198/Euro_USD,0)))</f>
        <v/>
      </c>
      <c r="L198" s="84" t="str">
        <f>IF('Financing inputs'!L198="","",(IF('Financing inputs'!$B198="USD",'Financing inputs'!L198,0)+IF('Financing inputs'!$B198="Local Currency",'Financing inputs'!L198/Loc_USD,0)+IF('Financing inputs'!$B198="Euro",'Financing inputs'!L198/Euro_USD,0)))</f>
        <v/>
      </c>
      <c r="M198" s="84" t="str">
        <f>IF('Financing inputs'!M198="","",(IF('Financing inputs'!$B198="USD",'Financing inputs'!M198,0)+IF('Financing inputs'!$B198="Local Currency",'Financing inputs'!M198/Loc_USD,0)+IF('Financing inputs'!$B198="Euro",'Financing inputs'!M198/Euro_USD,0)))</f>
        <v/>
      </c>
      <c r="N198" s="84" t="str">
        <f>IF('Financing inputs'!N198="","",(IF('Financing inputs'!$B198="USD",'Financing inputs'!N198,0)+IF('Financing inputs'!$B198="Local Currency",'Financing inputs'!N198/Loc_USD,0)+IF('Financing inputs'!$B198="Euro",'Financing inputs'!N198/Euro_USD,0)))</f>
        <v/>
      </c>
      <c r="O198" s="84">
        <f t="shared" si="122"/>
        <v>0</v>
      </c>
      <c r="P198" s="120" t="str">
        <f t="shared" si="121"/>
        <v>Strategy 9</v>
      </c>
      <c r="R198" s="69" t="e">
        <f t="shared" si="123"/>
        <v>#DIV/0!</v>
      </c>
    </row>
    <row r="199" spans="1:18" x14ac:dyDescent="0.25">
      <c r="A199" s="64" t="str">
        <f>'Financing inputs'!A199</f>
        <v>Gates funding allocated</v>
      </c>
      <c r="B199" s="63"/>
      <c r="C199" s="84" t="str">
        <f>IF('Financing inputs'!C199="","",(IF('Financing inputs'!$B199="USD",'Financing inputs'!C199,0)+IF('Financing inputs'!$B199="Local Currency",'Financing inputs'!C199/Loc_USD,0)+IF('Financing inputs'!$B199="Euro",'Financing inputs'!C199/Euro_USD,0)))</f>
        <v/>
      </c>
      <c r="D199" s="84" t="str">
        <f>IF('Financing inputs'!D199="","",(IF('Financing inputs'!$B199="USD",'Financing inputs'!D199,0)+IF('Financing inputs'!$B199="Local Currency",'Financing inputs'!D199/Loc_USD,0)+IF('Financing inputs'!$B199="Euro",'Financing inputs'!D199/Euro_USD,0)))</f>
        <v/>
      </c>
      <c r="E199" s="84" t="str">
        <f>IF('Financing inputs'!E199="","",(IF('Financing inputs'!$B199="USD",'Financing inputs'!E199,0)+IF('Financing inputs'!$B199="Local Currency",'Financing inputs'!E199/Loc_USD,0)+IF('Financing inputs'!$B199="Euro",'Financing inputs'!E199/Euro_USD,0)))</f>
        <v/>
      </c>
      <c r="F199" s="84" t="str">
        <f>IF('Financing inputs'!F199="","",(IF('Financing inputs'!$B199="USD",'Financing inputs'!F199,0)+IF('Financing inputs'!$B199="Local Currency",'Financing inputs'!F199/Loc_USD,0)+IF('Financing inputs'!$B199="Euro",'Financing inputs'!F199/Euro_USD,0)))</f>
        <v/>
      </c>
      <c r="G199" s="84" t="str">
        <f>IF('Financing inputs'!G199="","",(IF('Financing inputs'!$B199="USD",'Financing inputs'!G199,0)+IF('Financing inputs'!$B199="Local Currency",'Financing inputs'!G199/Loc_USD,0)+IF('Financing inputs'!$B199="Euro",'Financing inputs'!G199/Euro_USD,0)))</f>
        <v/>
      </c>
      <c r="H199" s="84" t="str">
        <f>IF('Financing inputs'!H199="","",(IF('Financing inputs'!$B199="USD",'Financing inputs'!H199,0)+IF('Financing inputs'!$B199="Local Currency",'Financing inputs'!H199/Loc_USD,0)+IF('Financing inputs'!$B199="Euro",'Financing inputs'!H199/Euro_USD,0)))</f>
        <v/>
      </c>
      <c r="I199" s="84" t="str">
        <f>IF('Financing inputs'!I199="","",(IF('Financing inputs'!$B199="USD",'Financing inputs'!I199,0)+IF('Financing inputs'!$B199="Local Currency",'Financing inputs'!I199/Loc_USD,0)+IF('Financing inputs'!$B199="Euro",'Financing inputs'!I199/Euro_USD,0)))</f>
        <v/>
      </c>
      <c r="J199" s="84" t="str">
        <f>IF('Financing inputs'!J199="","",(IF('Financing inputs'!$B199="USD",'Financing inputs'!J199,0)+IF('Financing inputs'!$B199="Local Currency",'Financing inputs'!J199/Loc_USD,0)+IF('Financing inputs'!$B199="Euro",'Financing inputs'!J199/Euro_USD,0)))</f>
        <v/>
      </c>
      <c r="K199" s="84" t="str">
        <f>IF('Financing inputs'!K199="","",(IF('Financing inputs'!$B199="USD",'Financing inputs'!K199,0)+IF('Financing inputs'!$B199="Local Currency",'Financing inputs'!K199/Loc_USD,0)+IF('Financing inputs'!$B199="Euro",'Financing inputs'!K199/Euro_USD,0)))</f>
        <v/>
      </c>
      <c r="L199" s="84" t="str">
        <f>IF('Financing inputs'!L199="","",(IF('Financing inputs'!$B199="USD",'Financing inputs'!L199,0)+IF('Financing inputs'!$B199="Local Currency",'Financing inputs'!L199/Loc_USD,0)+IF('Financing inputs'!$B199="Euro",'Financing inputs'!L199/Euro_USD,0)))</f>
        <v/>
      </c>
      <c r="M199" s="84" t="str">
        <f>IF('Financing inputs'!M199="","",(IF('Financing inputs'!$B199="USD",'Financing inputs'!M199,0)+IF('Financing inputs'!$B199="Local Currency",'Financing inputs'!M199/Loc_USD,0)+IF('Financing inputs'!$B199="Euro",'Financing inputs'!M199/Euro_USD,0)))</f>
        <v/>
      </c>
      <c r="N199" s="84" t="str">
        <f>IF('Financing inputs'!N199="","",(IF('Financing inputs'!$B199="USD",'Financing inputs'!N199,0)+IF('Financing inputs'!$B199="Local Currency",'Financing inputs'!N199/Loc_USD,0)+IF('Financing inputs'!$B199="Euro",'Financing inputs'!N199/Euro_USD,0)))</f>
        <v/>
      </c>
      <c r="O199" s="84">
        <f t="shared" si="122"/>
        <v>0</v>
      </c>
      <c r="P199" s="120" t="str">
        <f t="shared" si="121"/>
        <v>Strategy 9</v>
      </c>
      <c r="R199" s="69" t="e">
        <f t="shared" si="123"/>
        <v>#DIV/0!</v>
      </c>
    </row>
    <row r="200" spans="1:18" x14ac:dyDescent="0.25">
      <c r="A200" s="64" t="str">
        <f>'Financing inputs'!A200</f>
        <v>Packard funding allocated</v>
      </c>
      <c r="B200" s="63"/>
      <c r="C200" s="84" t="str">
        <f>IF('Financing inputs'!C200="","",(IF('Financing inputs'!$B200="USD",'Financing inputs'!C200,0)+IF('Financing inputs'!$B200="Local Currency",'Financing inputs'!C200/Loc_USD,0)+IF('Financing inputs'!$B200="Euro",'Financing inputs'!C200/Euro_USD,0)))</f>
        <v/>
      </c>
      <c r="D200" s="84" t="str">
        <f>IF('Financing inputs'!D200="","",(IF('Financing inputs'!$B200="USD",'Financing inputs'!D200,0)+IF('Financing inputs'!$B200="Local Currency",'Financing inputs'!D200/Loc_USD,0)+IF('Financing inputs'!$B200="Euro",'Financing inputs'!D200/Euro_USD,0)))</f>
        <v/>
      </c>
      <c r="E200" s="84" t="str">
        <f>IF('Financing inputs'!E200="","",(IF('Financing inputs'!$B200="USD",'Financing inputs'!E200,0)+IF('Financing inputs'!$B200="Local Currency",'Financing inputs'!E200/Loc_USD,0)+IF('Financing inputs'!$B200="Euro",'Financing inputs'!E200/Euro_USD,0)))</f>
        <v/>
      </c>
      <c r="F200" s="84" t="str">
        <f>IF('Financing inputs'!F200="","",(IF('Financing inputs'!$B200="USD",'Financing inputs'!F200,0)+IF('Financing inputs'!$B200="Local Currency",'Financing inputs'!F200/Loc_USD,0)+IF('Financing inputs'!$B200="Euro",'Financing inputs'!F200/Euro_USD,0)))</f>
        <v/>
      </c>
      <c r="G200" s="84" t="str">
        <f>IF('Financing inputs'!G200="","",(IF('Financing inputs'!$B200="USD",'Financing inputs'!G200,0)+IF('Financing inputs'!$B200="Local Currency",'Financing inputs'!G200/Loc_USD,0)+IF('Financing inputs'!$B200="Euro",'Financing inputs'!G200/Euro_USD,0)))</f>
        <v/>
      </c>
      <c r="H200" s="84" t="str">
        <f>IF('Financing inputs'!H200="","",(IF('Financing inputs'!$B200="USD",'Financing inputs'!H200,0)+IF('Financing inputs'!$B200="Local Currency",'Financing inputs'!H200/Loc_USD,0)+IF('Financing inputs'!$B200="Euro",'Financing inputs'!H200/Euro_USD,0)))</f>
        <v/>
      </c>
      <c r="I200" s="84" t="str">
        <f>IF('Financing inputs'!I200="","",(IF('Financing inputs'!$B200="USD",'Financing inputs'!I200,0)+IF('Financing inputs'!$B200="Local Currency",'Financing inputs'!I200/Loc_USD,0)+IF('Financing inputs'!$B200="Euro",'Financing inputs'!I200/Euro_USD,0)))</f>
        <v/>
      </c>
      <c r="J200" s="84" t="str">
        <f>IF('Financing inputs'!J200="","",(IF('Financing inputs'!$B200="USD",'Financing inputs'!J200,0)+IF('Financing inputs'!$B200="Local Currency",'Financing inputs'!J200/Loc_USD,0)+IF('Financing inputs'!$B200="Euro",'Financing inputs'!J200/Euro_USD,0)))</f>
        <v/>
      </c>
      <c r="K200" s="84" t="str">
        <f>IF('Financing inputs'!K200="","",(IF('Financing inputs'!$B200="USD",'Financing inputs'!K200,0)+IF('Financing inputs'!$B200="Local Currency",'Financing inputs'!K200/Loc_USD,0)+IF('Financing inputs'!$B200="Euro",'Financing inputs'!K200/Euro_USD,0)))</f>
        <v/>
      </c>
      <c r="L200" s="84" t="str">
        <f>IF('Financing inputs'!L200="","",(IF('Financing inputs'!$B200="USD",'Financing inputs'!L200,0)+IF('Financing inputs'!$B200="Local Currency",'Financing inputs'!L200/Loc_USD,0)+IF('Financing inputs'!$B200="Euro",'Financing inputs'!L200/Euro_USD,0)))</f>
        <v/>
      </c>
      <c r="M200" s="84" t="str">
        <f>IF('Financing inputs'!M200="","",(IF('Financing inputs'!$B200="USD",'Financing inputs'!M200,0)+IF('Financing inputs'!$B200="Local Currency",'Financing inputs'!M200/Loc_USD,0)+IF('Financing inputs'!$B200="Euro",'Financing inputs'!M200/Euro_USD,0)))</f>
        <v/>
      </c>
      <c r="N200" s="84" t="str">
        <f>IF('Financing inputs'!N200="","",(IF('Financing inputs'!$B200="USD",'Financing inputs'!N200,0)+IF('Financing inputs'!$B200="Local Currency",'Financing inputs'!N200/Loc_USD,0)+IF('Financing inputs'!$B200="Euro",'Financing inputs'!N200/Euro_USD,0)))</f>
        <v/>
      </c>
      <c r="O200" s="84">
        <f t="shared" si="122"/>
        <v>0</v>
      </c>
      <c r="P200" s="120" t="str">
        <f t="shared" si="121"/>
        <v>Strategy 9</v>
      </c>
      <c r="R200" s="69" t="e">
        <f t="shared" si="123"/>
        <v>#DIV/0!</v>
      </c>
    </row>
    <row r="201" spans="1:18" x14ac:dyDescent="0.25">
      <c r="A201" s="64" t="str">
        <f>'Financing inputs'!A201</f>
        <v>PAA</v>
      </c>
      <c r="B201" s="63"/>
      <c r="C201" s="84" t="str">
        <f>IF('Financing inputs'!C201="","",(IF('Financing inputs'!$B201="USD",'Financing inputs'!C201,0)+IF('Financing inputs'!$B201="Local Currency",'Financing inputs'!C201/Loc_USD,0)+IF('Financing inputs'!$B201="Euro",'Financing inputs'!C201/Euro_USD,0)))</f>
        <v/>
      </c>
      <c r="D201" s="84" t="str">
        <f>IF('Financing inputs'!D201="","",(IF('Financing inputs'!$B201="USD",'Financing inputs'!D201,0)+IF('Financing inputs'!$B201="Local Currency",'Financing inputs'!D201/Loc_USD,0)+IF('Financing inputs'!$B201="Euro",'Financing inputs'!D201/Euro_USD,0)))</f>
        <v/>
      </c>
      <c r="E201" s="84" t="str">
        <f>IF('Financing inputs'!E201="","",(IF('Financing inputs'!$B201="USD",'Financing inputs'!E201,0)+IF('Financing inputs'!$B201="Local Currency",'Financing inputs'!E201/Loc_USD,0)+IF('Financing inputs'!$B201="Euro",'Financing inputs'!E201/Euro_USD,0)))</f>
        <v/>
      </c>
      <c r="F201" s="84" t="str">
        <f>IF('Financing inputs'!F201="","",(IF('Financing inputs'!$B201="USD",'Financing inputs'!F201,0)+IF('Financing inputs'!$B201="Local Currency",'Financing inputs'!F201/Loc_USD,0)+IF('Financing inputs'!$B201="Euro",'Financing inputs'!F201/Euro_USD,0)))</f>
        <v/>
      </c>
      <c r="G201" s="84" t="str">
        <f>IF('Financing inputs'!G201="","",(IF('Financing inputs'!$B201="USD",'Financing inputs'!G201,0)+IF('Financing inputs'!$B201="Local Currency",'Financing inputs'!G201/Loc_USD,0)+IF('Financing inputs'!$B201="Euro",'Financing inputs'!G201/Euro_USD,0)))</f>
        <v/>
      </c>
      <c r="H201" s="84" t="str">
        <f>IF('Financing inputs'!H201="","",(IF('Financing inputs'!$B201="USD",'Financing inputs'!H201,0)+IF('Financing inputs'!$B201="Local Currency",'Financing inputs'!H201/Loc_USD,0)+IF('Financing inputs'!$B201="Euro",'Financing inputs'!H201/Euro_USD,0)))</f>
        <v/>
      </c>
      <c r="I201" s="84" t="str">
        <f>IF('Financing inputs'!I201="","",(IF('Financing inputs'!$B201="USD",'Financing inputs'!I201,0)+IF('Financing inputs'!$B201="Local Currency",'Financing inputs'!I201/Loc_USD,0)+IF('Financing inputs'!$B201="Euro",'Financing inputs'!I201/Euro_USD,0)))</f>
        <v/>
      </c>
      <c r="J201" s="84" t="str">
        <f>IF('Financing inputs'!J201="","",(IF('Financing inputs'!$B201="USD",'Financing inputs'!J201,0)+IF('Financing inputs'!$B201="Local Currency",'Financing inputs'!J201/Loc_USD,0)+IF('Financing inputs'!$B201="Euro",'Financing inputs'!J201/Euro_USD,0)))</f>
        <v/>
      </c>
      <c r="K201" s="84" t="str">
        <f>IF('Financing inputs'!K201="","",(IF('Financing inputs'!$B201="USD",'Financing inputs'!K201,0)+IF('Financing inputs'!$B201="Local Currency",'Financing inputs'!K201/Loc_USD,0)+IF('Financing inputs'!$B201="Euro",'Financing inputs'!K201/Euro_USD,0)))</f>
        <v/>
      </c>
      <c r="L201" s="84" t="str">
        <f>IF('Financing inputs'!L201="","",(IF('Financing inputs'!$B201="USD",'Financing inputs'!L201,0)+IF('Financing inputs'!$B201="Local Currency",'Financing inputs'!L201/Loc_USD,0)+IF('Financing inputs'!$B201="Euro",'Financing inputs'!L201/Euro_USD,0)))</f>
        <v/>
      </c>
      <c r="M201" s="84" t="str">
        <f>IF('Financing inputs'!M201="","",(IF('Financing inputs'!$B201="USD",'Financing inputs'!M201,0)+IF('Financing inputs'!$B201="Local Currency",'Financing inputs'!M201/Loc_USD,0)+IF('Financing inputs'!$B201="Euro",'Financing inputs'!M201/Euro_USD,0)))</f>
        <v/>
      </c>
      <c r="N201" s="84" t="str">
        <f>IF('Financing inputs'!N201="","",(IF('Financing inputs'!$B201="USD",'Financing inputs'!N201,0)+IF('Financing inputs'!$B201="Local Currency",'Financing inputs'!N201/Loc_USD,0)+IF('Financing inputs'!$B201="Euro",'Financing inputs'!N201/Euro_USD,0)))</f>
        <v/>
      </c>
      <c r="O201" s="84">
        <f t="shared" si="122"/>
        <v>0</v>
      </c>
      <c r="P201" s="120" t="str">
        <f t="shared" si="121"/>
        <v>Strategy 9</v>
      </c>
      <c r="R201" s="69" t="e">
        <f t="shared" si="123"/>
        <v>#DIV/0!</v>
      </c>
    </row>
    <row r="202" spans="1:18" x14ac:dyDescent="0.25">
      <c r="A202" s="64" t="str">
        <f>'Financing inputs'!A202</f>
        <v>Other</v>
      </c>
      <c r="B202" s="63"/>
      <c r="C202" s="84" t="str">
        <f>IF('Financing inputs'!C202="","",(IF('Financing inputs'!$B202="USD",'Financing inputs'!C202,0)+IF('Financing inputs'!$B202="Local Currency",'Financing inputs'!C202/Loc_USD,0)+IF('Financing inputs'!$B202="Euro",'Financing inputs'!C202/Euro_USD,0)))</f>
        <v/>
      </c>
      <c r="D202" s="84" t="str">
        <f>IF('Financing inputs'!D202="","",(IF('Financing inputs'!$B202="USD",'Financing inputs'!D202,0)+IF('Financing inputs'!$B202="Local Currency",'Financing inputs'!D202/Loc_USD,0)+IF('Financing inputs'!$B202="Euro",'Financing inputs'!D202/Euro_USD,0)))</f>
        <v/>
      </c>
      <c r="E202" s="84" t="str">
        <f>IF('Financing inputs'!E202="","",(IF('Financing inputs'!$B202="USD",'Financing inputs'!E202,0)+IF('Financing inputs'!$B202="Local Currency",'Financing inputs'!E202/Loc_USD,0)+IF('Financing inputs'!$B202="Euro",'Financing inputs'!E202/Euro_USD,0)))</f>
        <v/>
      </c>
      <c r="F202" s="84" t="str">
        <f>IF('Financing inputs'!F202="","",(IF('Financing inputs'!$B202="USD",'Financing inputs'!F202,0)+IF('Financing inputs'!$B202="Local Currency",'Financing inputs'!F202/Loc_USD,0)+IF('Financing inputs'!$B202="Euro",'Financing inputs'!F202/Euro_USD,0)))</f>
        <v/>
      </c>
      <c r="G202" s="84" t="str">
        <f>IF('Financing inputs'!G202="","",(IF('Financing inputs'!$B202="USD",'Financing inputs'!G202,0)+IF('Financing inputs'!$B202="Local Currency",'Financing inputs'!G202/Loc_USD,0)+IF('Financing inputs'!$B202="Euro",'Financing inputs'!G202/Euro_USD,0)))</f>
        <v/>
      </c>
      <c r="H202" s="84" t="str">
        <f>IF('Financing inputs'!H202="","",(IF('Financing inputs'!$B202="USD",'Financing inputs'!H202,0)+IF('Financing inputs'!$B202="Local Currency",'Financing inputs'!H202/Loc_USD,0)+IF('Financing inputs'!$B202="Euro",'Financing inputs'!H202/Euro_USD,0)))</f>
        <v/>
      </c>
      <c r="I202" s="84" t="str">
        <f>IF('Financing inputs'!I202="","",(IF('Financing inputs'!$B202="USD",'Financing inputs'!I202,0)+IF('Financing inputs'!$B202="Local Currency",'Financing inputs'!I202/Loc_USD,0)+IF('Financing inputs'!$B202="Euro",'Financing inputs'!I202/Euro_USD,0)))</f>
        <v/>
      </c>
      <c r="J202" s="84" t="str">
        <f>IF('Financing inputs'!J202="","",(IF('Financing inputs'!$B202="USD",'Financing inputs'!J202,0)+IF('Financing inputs'!$B202="Local Currency",'Financing inputs'!J202/Loc_USD,0)+IF('Financing inputs'!$B202="Euro",'Financing inputs'!J202/Euro_USD,0)))</f>
        <v/>
      </c>
      <c r="K202" s="84" t="str">
        <f>IF('Financing inputs'!K202="","",(IF('Financing inputs'!$B202="USD",'Financing inputs'!K202,0)+IF('Financing inputs'!$B202="Local Currency",'Financing inputs'!K202/Loc_USD,0)+IF('Financing inputs'!$B202="Euro",'Financing inputs'!K202/Euro_USD,0)))</f>
        <v/>
      </c>
      <c r="L202" s="84" t="str">
        <f>IF('Financing inputs'!L202="","",(IF('Financing inputs'!$B202="USD",'Financing inputs'!L202,0)+IF('Financing inputs'!$B202="Local Currency",'Financing inputs'!L202/Loc_USD,0)+IF('Financing inputs'!$B202="Euro",'Financing inputs'!L202/Euro_USD,0)))</f>
        <v/>
      </c>
      <c r="M202" s="84" t="str">
        <f>IF('Financing inputs'!M202="","",(IF('Financing inputs'!$B202="USD",'Financing inputs'!M202,0)+IF('Financing inputs'!$B202="Local Currency",'Financing inputs'!M202/Loc_USD,0)+IF('Financing inputs'!$B202="Euro",'Financing inputs'!M202/Euro_USD,0)))</f>
        <v/>
      </c>
      <c r="N202" s="84" t="str">
        <f>IF('Financing inputs'!N202="","",(IF('Financing inputs'!$B202="USD",'Financing inputs'!N202,0)+IF('Financing inputs'!$B202="Local Currency",'Financing inputs'!N202/Loc_USD,0)+IF('Financing inputs'!$B202="Euro",'Financing inputs'!N202/Euro_USD,0)))</f>
        <v/>
      </c>
      <c r="O202" s="84">
        <f t="shared" si="122"/>
        <v>0</v>
      </c>
      <c r="P202" s="120" t="str">
        <f t="shared" si="121"/>
        <v>Strategy 9</v>
      </c>
      <c r="R202" s="69" t="e">
        <f t="shared" si="123"/>
        <v>#DIV/0!</v>
      </c>
    </row>
    <row r="203" spans="1:18" x14ac:dyDescent="0.25">
      <c r="A203" s="64" t="str">
        <f>'Financing inputs'!A203</f>
        <v>Other</v>
      </c>
      <c r="B203" s="63"/>
      <c r="C203" s="84" t="str">
        <f>IF('Financing inputs'!C203="","",(IF('Financing inputs'!$B203="USD",'Financing inputs'!C203,0)+IF('Financing inputs'!$B203="Local Currency",'Financing inputs'!C203/Loc_USD,0)+IF('Financing inputs'!$B203="Euro",'Financing inputs'!C203/Euro_USD,0)))</f>
        <v/>
      </c>
      <c r="D203" s="84" t="str">
        <f>IF('Financing inputs'!D203="","",(IF('Financing inputs'!$B203="USD",'Financing inputs'!D203,0)+IF('Financing inputs'!$B203="Local Currency",'Financing inputs'!D203/Loc_USD,0)+IF('Financing inputs'!$B203="Euro",'Financing inputs'!D203/Euro_USD,0)))</f>
        <v/>
      </c>
      <c r="E203" s="84" t="str">
        <f>IF('Financing inputs'!E203="","",(IF('Financing inputs'!$B203="USD",'Financing inputs'!E203,0)+IF('Financing inputs'!$B203="Local Currency",'Financing inputs'!E203/Loc_USD,0)+IF('Financing inputs'!$B203="Euro",'Financing inputs'!E203/Euro_USD,0)))</f>
        <v/>
      </c>
      <c r="F203" s="84" t="str">
        <f>IF('Financing inputs'!F203="","",(IF('Financing inputs'!$B203="USD",'Financing inputs'!F203,0)+IF('Financing inputs'!$B203="Local Currency",'Financing inputs'!F203/Loc_USD,0)+IF('Financing inputs'!$B203="Euro",'Financing inputs'!F203/Euro_USD,0)))</f>
        <v/>
      </c>
      <c r="G203" s="84" t="str">
        <f>IF('Financing inputs'!G203="","",(IF('Financing inputs'!$B203="USD",'Financing inputs'!G203,0)+IF('Financing inputs'!$B203="Local Currency",'Financing inputs'!G203/Loc_USD,0)+IF('Financing inputs'!$B203="Euro",'Financing inputs'!G203/Euro_USD,0)))</f>
        <v/>
      </c>
      <c r="H203" s="84" t="str">
        <f>IF('Financing inputs'!H203="","",(IF('Financing inputs'!$B203="USD",'Financing inputs'!H203,0)+IF('Financing inputs'!$B203="Local Currency",'Financing inputs'!H203/Loc_USD,0)+IF('Financing inputs'!$B203="Euro",'Financing inputs'!H203/Euro_USD,0)))</f>
        <v/>
      </c>
      <c r="I203" s="84" t="str">
        <f>IF('Financing inputs'!I203="","",(IF('Financing inputs'!$B203="USD",'Financing inputs'!I203,0)+IF('Financing inputs'!$B203="Local Currency",'Financing inputs'!I203/Loc_USD,0)+IF('Financing inputs'!$B203="Euro",'Financing inputs'!I203/Euro_USD,0)))</f>
        <v/>
      </c>
      <c r="J203" s="84" t="str">
        <f>IF('Financing inputs'!J203="","",(IF('Financing inputs'!$B203="USD",'Financing inputs'!J203,0)+IF('Financing inputs'!$B203="Local Currency",'Financing inputs'!J203/Loc_USD,0)+IF('Financing inputs'!$B203="Euro",'Financing inputs'!J203/Euro_USD,0)))</f>
        <v/>
      </c>
      <c r="K203" s="84" t="str">
        <f>IF('Financing inputs'!K203="","",(IF('Financing inputs'!$B203="USD",'Financing inputs'!K203,0)+IF('Financing inputs'!$B203="Local Currency",'Financing inputs'!K203/Loc_USD,0)+IF('Financing inputs'!$B203="Euro",'Financing inputs'!K203/Euro_USD,0)))</f>
        <v/>
      </c>
      <c r="L203" s="84" t="str">
        <f>IF('Financing inputs'!L203="","",(IF('Financing inputs'!$B203="USD",'Financing inputs'!L203,0)+IF('Financing inputs'!$B203="Local Currency",'Financing inputs'!L203/Loc_USD,0)+IF('Financing inputs'!$B203="Euro",'Financing inputs'!L203/Euro_USD,0)))</f>
        <v/>
      </c>
      <c r="M203" s="84" t="str">
        <f>IF('Financing inputs'!M203="","",(IF('Financing inputs'!$B203="USD",'Financing inputs'!M203,0)+IF('Financing inputs'!$B203="Local Currency",'Financing inputs'!M203/Loc_USD,0)+IF('Financing inputs'!$B203="Euro",'Financing inputs'!M203/Euro_USD,0)))</f>
        <v/>
      </c>
      <c r="N203" s="84" t="str">
        <f>IF('Financing inputs'!N203="","",(IF('Financing inputs'!$B203="USD",'Financing inputs'!N203,0)+IF('Financing inputs'!$B203="Local Currency",'Financing inputs'!N203/Loc_USD,0)+IF('Financing inputs'!$B203="Euro",'Financing inputs'!N203/Euro_USD,0)))</f>
        <v/>
      </c>
      <c r="O203" s="84">
        <f t="shared" si="122"/>
        <v>0</v>
      </c>
      <c r="P203" s="120" t="str">
        <f t="shared" si="121"/>
        <v>Strategy 9</v>
      </c>
      <c r="R203" s="69" t="e">
        <f t="shared" si="123"/>
        <v>#DIV/0!</v>
      </c>
    </row>
    <row r="204" spans="1:18" x14ac:dyDescent="0.25">
      <c r="A204" s="64" t="str">
        <f>'Financing inputs'!A204</f>
        <v>Other</v>
      </c>
      <c r="B204" s="63"/>
      <c r="C204" s="84" t="str">
        <f>IF('Financing inputs'!C204="","",(IF('Financing inputs'!$B204="USD",'Financing inputs'!C204,0)+IF('Financing inputs'!$B204="Local Currency",'Financing inputs'!C204/Loc_USD,0)+IF('Financing inputs'!$B204="Euro",'Financing inputs'!C204/Euro_USD,0)))</f>
        <v/>
      </c>
      <c r="D204" s="84" t="str">
        <f>IF('Financing inputs'!D204="","",(IF('Financing inputs'!$B204="USD",'Financing inputs'!D204,0)+IF('Financing inputs'!$B204="Local Currency",'Financing inputs'!D204/Loc_USD,0)+IF('Financing inputs'!$B204="Euro",'Financing inputs'!D204/Euro_USD,0)))</f>
        <v/>
      </c>
      <c r="E204" s="84" t="str">
        <f>IF('Financing inputs'!E204="","",(IF('Financing inputs'!$B204="USD",'Financing inputs'!E204,0)+IF('Financing inputs'!$B204="Local Currency",'Financing inputs'!E204/Loc_USD,0)+IF('Financing inputs'!$B204="Euro",'Financing inputs'!E204/Euro_USD,0)))</f>
        <v/>
      </c>
      <c r="F204" s="84" t="str">
        <f>IF('Financing inputs'!F204="","",(IF('Financing inputs'!$B204="USD",'Financing inputs'!F204,0)+IF('Financing inputs'!$B204="Local Currency",'Financing inputs'!F204/Loc_USD,0)+IF('Financing inputs'!$B204="Euro",'Financing inputs'!F204/Euro_USD,0)))</f>
        <v/>
      </c>
      <c r="G204" s="84" t="str">
        <f>IF('Financing inputs'!G204="","",(IF('Financing inputs'!$B204="USD",'Financing inputs'!G204,0)+IF('Financing inputs'!$B204="Local Currency",'Financing inputs'!G204/Loc_USD,0)+IF('Financing inputs'!$B204="Euro",'Financing inputs'!G204/Euro_USD,0)))</f>
        <v/>
      </c>
      <c r="H204" s="84" t="str">
        <f>IF('Financing inputs'!H204="","",(IF('Financing inputs'!$B204="USD",'Financing inputs'!H204,0)+IF('Financing inputs'!$B204="Local Currency",'Financing inputs'!H204/Loc_USD,0)+IF('Financing inputs'!$B204="Euro",'Financing inputs'!H204/Euro_USD,0)))</f>
        <v/>
      </c>
      <c r="I204" s="84" t="str">
        <f>IF('Financing inputs'!I204="","",(IF('Financing inputs'!$B204="USD",'Financing inputs'!I204,0)+IF('Financing inputs'!$B204="Local Currency",'Financing inputs'!I204/Loc_USD,0)+IF('Financing inputs'!$B204="Euro",'Financing inputs'!I204/Euro_USD,0)))</f>
        <v/>
      </c>
      <c r="J204" s="84" t="str">
        <f>IF('Financing inputs'!J204="","",(IF('Financing inputs'!$B204="USD",'Financing inputs'!J204,0)+IF('Financing inputs'!$B204="Local Currency",'Financing inputs'!J204/Loc_USD,0)+IF('Financing inputs'!$B204="Euro",'Financing inputs'!J204/Euro_USD,0)))</f>
        <v/>
      </c>
      <c r="K204" s="84" t="str">
        <f>IF('Financing inputs'!K204="","",(IF('Financing inputs'!$B204="USD",'Financing inputs'!K204,0)+IF('Financing inputs'!$B204="Local Currency",'Financing inputs'!K204/Loc_USD,0)+IF('Financing inputs'!$B204="Euro",'Financing inputs'!K204/Euro_USD,0)))</f>
        <v/>
      </c>
      <c r="L204" s="84" t="str">
        <f>IF('Financing inputs'!L204="","",(IF('Financing inputs'!$B204="USD",'Financing inputs'!L204,0)+IF('Financing inputs'!$B204="Local Currency",'Financing inputs'!L204/Loc_USD,0)+IF('Financing inputs'!$B204="Euro",'Financing inputs'!L204/Euro_USD,0)))</f>
        <v/>
      </c>
      <c r="M204" s="84" t="str">
        <f>IF('Financing inputs'!M204="","",(IF('Financing inputs'!$B204="USD",'Financing inputs'!M204,0)+IF('Financing inputs'!$B204="Local Currency",'Financing inputs'!M204/Loc_USD,0)+IF('Financing inputs'!$B204="Euro",'Financing inputs'!M204/Euro_USD,0)))</f>
        <v/>
      </c>
      <c r="N204" s="84" t="str">
        <f>IF('Financing inputs'!N204="","",(IF('Financing inputs'!$B204="USD",'Financing inputs'!N204,0)+IF('Financing inputs'!$B204="Local Currency",'Financing inputs'!N204/Loc_USD,0)+IF('Financing inputs'!$B204="Euro",'Financing inputs'!N204/Euro_USD,0)))</f>
        <v/>
      </c>
      <c r="O204" s="84">
        <f t="shared" si="122"/>
        <v>0</v>
      </c>
      <c r="P204" s="120" t="str">
        <f t="shared" si="121"/>
        <v>Strategy 9</v>
      </c>
      <c r="R204" s="69" t="e">
        <f t="shared" si="123"/>
        <v>#DIV/0!</v>
      </c>
    </row>
    <row r="205" spans="1:18" x14ac:dyDescent="0.25">
      <c r="A205" s="64" t="str">
        <f>'Financing inputs'!A205</f>
        <v>Other</v>
      </c>
      <c r="B205" s="63"/>
      <c r="C205" s="84" t="str">
        <f>IF('Financing inputs'!C205="","",(IF('Financing inputs'!$B205="USD",'Financing inputs'!C205,0)+IF('Financing inputs'!$B205="Local Currency",'Financing inputs'!C205/Loc_USD,0)+IF('Financing inputs'!$B205="Euro",'Financing inputs'!C205/Euro_USD,0)))</f>
        <v/>
      </c>
      <c r="D205" s="84" t="str">
        <f>IF('Financing inputs'!D205="","",(IF('Financing inputs'!$B205="USD",'Financing inputs'!D205,0)+IF('Financing inputs'!$B205="Local Currency",'Financing inputs'!D205/Loc_USD,0)+IF('Financing inputs'!$B205="Euro",'Financing inputs'!D205/Euro_USD,0)))</f>
        <v/>
      </c>
      <c r="E205" s="84" t="str">
        <f>IF('Financing inputs'!E205="","",(IF('Financing inputs'!$B205="USD",'Financing inputs'!E205,0)+IF('Financing inputs'!$B205="Local Currency",'Financing inputs'!E205/Loc_USD,0)+IF('Financing inputs'!$B205="Euro",'Financing inputs'!E205/Euro_USD,0)))</f>
        <v/>
      </c>
      <c r="F205" s="84" t="str">
        <f>IF('Financing inputs'!F205="","",(IF('Financing inputs'!$B205="USD",'Financing inputs'!F205,0)+IF('Financing inputs'!$B205="Local Currency",'Financing inputs'!F205/Loc_USD,0)+IF('Financing inputs'!$B205="Euro",'Financing inputs'!F205/Euro_USD,0)))</f>
        <v/>
      </c>
      <c r="G205" s="84" t="str">
        <f>IF('Financing inputs'!G205="","",(IF('Financing inputs'!$B205="USD",'Financing inputs'!G205,0)+IF('Financing inputs'!$B205="Local Currency",'Financing inputs'!G205/Loc_USD,0)+IF('Financing inputs'!$B205="Euro",'Financing inputs'!G205/Euro_USD,0)))</f>
        <v/>
      </c>
      <c r="H205" s="84" t="str">
        <f>IF('Financing inputs'!H205="","",(IF('Financing inputs'!$B205="USD",'Financing inputs'!H205,0)+IF('Financing inputs'!$B205="Local Currency",'Financing inputs'!H205/Loc_USD,0)+IF('Financing inputs'!$B205="Euro",'Financing inputs'!H205/Euro_USD,0)))</f>
        <v/>
      </c>
      <c r="I205" s="84" t="str">
        <f>IF('Financing inputs'!I205="","",(IF('Financing inputs'!$B205="USD",'Financing inputs'!I205,0)+IF('Financing inputs'!$B205="Local Currency",'Financing inputs'!I205/Loc_USD,0)+IF('Financing inputs'!$B205="Euro",'Financing inputs'!I205/Euro_USD,0)))</f>
        <v/>
      </c>
      <c r="J205" s="84" t="str">
        <f>IF('Financing inputs'!J205="","",(IF('Financing inputs'!$B205="USD",'Financing inputs'!J205,0)+IF('Financing inputs'!$B205="Local Currency",'Financing inputs'!J205/Loc_USD,0)+IF('Financing inputs'!$B205="Euro",'Financing inputs'!J205/Euro_USD,0)))</f>
        <v/>
      </c>
      <c r="K205" s="84" t="str">
        <f>IF('Financing inputs'!K205="","",(IF('Financing inputs'!$B205="USD",'Financing inputs'!K205,0)+IF('Financing inputs'!$B205="Local Currency",'Financing inputs'!K205/Loc_USD,0)+IF('Financing inputs'!$B205="Euro",'Financing inputs'!K205/Euro_USD,0)))</f>
        <v/>
      </c>
      <c r="L205" s="84" t="str">
        <f>IF('Financing inputs'!L205="","",(IF('Financing inputs'!$B205="USD",'Financing inputs'!L205,0)+IF('Financing inputs'!$B205="Local Currency",'Financing inputs'!L205/Loc_USD,0)+IF('Financing inputs'!$B205="Euro",'Financing inputs'!L205/Euro_USD,0)))</f>
        <v/>
      </c>
      <c r="M205" s="84" t="str">
        <f>IF('Financing inputs'!M205="","",(IF('Financing inputs'!$B205="USD",'Financing inputs'!M205,0)+IF('Financing inputs'!$B205="Local Currency",'Financing inputs'!M205/Loc_USD,0)+IF('Financing inputs'!$B205="Euro",'Financing inputs'!M205/Euro_USD,0)))</f>
        <v/>
      </c>
      <c r="N205" s="84" t="str">
        <f>IF('Financing inputs'!N205="","",(IF('Financing inputs'!$B205="USD",'Financing inputs'!N205,0)+IF('Financing inputs'!$B205="Local Currency",'Financing inputs'!N205/Loc_USD,0)+IF('Financing inputs'!$B205="Euro",'Financing inputs'!N205/Euro_USD,0)))</f>
        <v/>
      </c>
      <c r="O205" s="84">
        <f t="shared" si="122"/>
        <v>0</v>
      </c>
      <c r="P205" s="120" t="str">
        <f t="shared" si="121"/>
        <v>Strategy 9</v>
      </c>
      <c r="R205" s="69" t="e">
        <f t="shared" si="123"/>
        <v>#DIV/0!</v>
      </c>
    </row>
    <row r="206" spans="1:18" x14ac:dyDescent="0.25">
      <c r="A206" s="64" t="str">
        <f>'Financing inputs'!A206</f>
        <v>Other</v>
      </c>
      <c r="B206" s="63"/>
      <c r="C206" s="84" t="str">
        <f>IF('Financing inputs'!C206="","",(IF('Financing inputs'!$B206="USD",'Financing inputs'!C206,0)+IF('Financing inputs'!$B206="Local Currency",'Financing inputs'!C206/Loc_USD,0)+IF('Financing inputs'!$B206="Euro",'Financing inputs'!C206/Euro_USD,0)))</f>
        <v/>
      </c>
      <c r="D206" s="84" t="str">
        <f>IF('Financing inputs'!D206="","",(IF('Financing inputs'!$B206="USD",'Financing inputs'!D206,0)+IF('Financing inputs'!$B206="Local Currency",'Financing inputs'!D206/Loc_USD,0)+IF('Financing inputs'!$B206="Euro",'Financing inputs'!D206/Euro_USD,0)))</f>
        <v/>
      </c>
      <c r="E206" s="84" t="str">
        <f>IF('Financing inputs'!E206="","",(IF('Financing inputs'!$B206="USD",'Financing inputs'!E206,0)+IF('Financing inputs'!$B206="Local Currency",'Financing inputs'!E206/Loc_USD,0)+IF('Financing inputs'!$B206="Euro",'Financing inputs'!E206/Euro_USD,0)))</f>
        <v/>
      </c>
      <c r="F206" s="84" t="str">
        <f>IF('Financing inputs'!F206="","",(IF('Financing inputs'!$B206="USD",'Financing inputs'!F206,0)+IF('Financing inputs'!$B206="Local Currency",'Financing inputs'!F206/Loc_USD,0)+IF('Financing inputs'!$B206="Euro",'Financing inputs'!F206/Euro_USD,0)))</f>
        <v/>
      </c>
      <c r="G206" s="84" t="str">
        <f>IF('Financing inputs'!G206="","",(IF('Financing inputs'!$B206="USD",'Financing inputs'!G206,0)+IF('Financing inputs'!$B206="Local Currency",'Financing inputs'!G206/Loc_USD,0)+IF('Financing inputs'!$B206="Euro",'Financing inputs'!G206/Euro_USD,0)))</f>
        <v/>
      </c>
      <c r="H206" s="84" t="str">
        <f>IF('Financing inputs'!H206="","",(IF('Financing inputs'!$B206="USD",'Financing inputs'!H206,0)+IF('Financing inputs'!$B206="Local Currency",'Financing inputs'!H206/Loc_USD,0)+IF('Financing inputs'!$B206="Euro",'Financing inputs'!H206/Euro_USD,0)))</f>
        <v/>
      </c>
      <c r="I206" s="84" t="str">
        <f>IF('Financing inputs'!I206="","",(IF('Financing inputs'!$B206="USD",'Financing inputs'!I206,0)+IF('Financing inputs'!$B206="Local Currency",'Financing inputs'!I206/Loc_USD,0)+IF('Financing inputs'!$B206="Euro",'Financing inputs'!I206/Euro_USD,0)))</f>
        <v/>
      </c>
      <c r="J206" s="84" t="str">
        <f>IF('Financing inputs'!J206="","",(IF('Financing inputs'!$B206="USD",'Financing inputs'!J206,0)+IF('Financing inputs'!$B206="Local Currency",'Financing inputs'!J206/Loc_USD,0)+IF('Financing inputs'!$B206="Euro",'Financing inputs'!J206/Euro_USD,0)))</f>
        <v/>
      </c>
      <c r="K206" s="84" t="str">
        <f>IF('Financing inputs'!K206="","",(IF('Financing inputs'!$B206="USD",'Financing inputs'!K206,0)+IF('Financing inputs'!$B206="Local Currency",'Financing inputs'!K206/Loc_USD,0)+IF('Financing inputs'!$B206="Euro",'Financing inputs'!K206/Euro_USD,0)))</f>
        <v/>
      </c>
      <c r="L206" s="84" t="str">
        <f>IF('Financing inputs'!L206="","",(IF('Financing inputs'!$B206="USD",'Financing inputs'!L206,0)+IF('Financing inputs'!$B206="Local Currency",'Financing inputs'!L206/Loc_USD,0)+IF('Financing inputs'!$B206="Euro",'Financing inputs'!L206/Euro_USD,0)))</f>
        <v/>
      </c>
      <c r="M206" s="84" t="str">
        <f>IF('Financing inputs'!M206="","",(IF('Financing inputs'!$B206="USD",'Financing inputs'!M206,0)+IF('Financing inputs'!$B206="Local Currency",'Financing inputs'!M206/Loc_USD,0)+IF('Financing inputs'!$B206="Euro",'Financing inputs'!M206/Euro_USD,0)))</f>
        <v/>
      </c>
      <c r="N206" s="84" t="str">
        <f>IF('Financing inputs'!N206="","",(IF('Financing inputs'!$B206="USD",'Financing inputs'!N206,0)+IF('Financing inputs'!$B206="Local Currency",'Financing inputs'!N206/Loc_USD,0)+IF('Financing inputs'!$B206="Euro",'Financing inputs'!N206/Euro_USD,0)))</f>
        <v/>
      </c>
      <c r="O206" s="84">
        <f t="shared" si="122"/>
        <v>0</v>
      </c>
      <c r="P206" s="120" t="str">
        <f t="shared" si="121"/>
        <v>Strategy 9</v>
      </c>
      <c r="R206" s="69" t="e">
        <f t="shared" si="123"/>
        <v>#DIV/0!</v>
      </c>
    </row>
    <row r="207" spans="1:18" x14ac:dyDescent="0.25">
      <c r="A207" s="64" t="str">
        <f>'Financing inputs'!A207</f>
        <v>Other</v>
      </c>
      <c r="B207" s="63"/>
      <c r="C207" s="84" t="str">
        <f>IF('Financing inputs'!C207="","",(IF('Financing inputs'!$B207="USD",'Financing inputs'!C207,0)+IF('Financing inputs'!$B207="Local Currency",'Financing inputs'!C207/Loc_USD,0)+IF('Financing inputs'!$B207="Euro",'Financing inputs'!C207/Euro_USD,0)))</f>
        <v/>
      </c>
      <c r="D207" s="84" t="str">
        <f>IF('Financing inputs'!D207="","",(IF('Financing inputs'!$B207="USD",'Financing inputs'!D207,0)+IF('Financing inputs'!$B207="Local Currency",'Financing inputs'!D207/Loc_USD,0)+IF('Financing inputs'!$B207="Euro",'Financing inputs'!D207/Euro_USD,0)))</f>
        <v/>
      </c>
      <c r="E207" s="84" t="str">
        <f>IF('Financing inputs'!E207="","",(IF('Financing inputs'!$B207="USD",'Financing inputs'!E207,0)+IF('Financing inputs'!$B207="Local Currency",'Financing inputs'!E207/Loc_USD,0)+IF('Financing inputs'!$B207="Euro",'Financing inputs'!E207/Euro_USD,0)))</f>
        <v/>
      </c>
      <c r="F207" s="84" t="str">
        <f>IF('Financing inputs'!F207="","",(IF('Financing inputs'!$B207="USD",'Financing inputs'!F207,0)+IF('Financing inputs'!$B207="Local Currency",'Financing inputs'!F207/Loc_USD,0)+IF('Financing inputs'!$B207="Euro",'Financing inputs'!F207/Euro_USD,0)))</f>
        <v/>
      </c>
      <c r="G207" s="84" t="str">
        <f>IF('Financing inputs'!G207="","",(IF('Financing inputs'!$B207="USD",'Financing inputs'!G207,0)+IF('Financing inputs'!$B207="Local Currency",'Financing inputs'!G207/Loc_USD,0)+IF('Financing inputs'!$B207="Euro",'Financing inputs'!G207/Euro_USD,0)))</f>
        <v/>
      </c>
      <c r="H207" s="84" t="str">
        <f>IF('Financing inputs'!H207="","",(IF('Financing inputs'!$B207="USD",'Financing inputs'!H207,0)+IF('Financing inputs'!$B207="Local Currency",'Financing inputs'!H207/Loc_USD,0)+IF('Financing inputs'!$B207="Euro",'Financing inputs'!H207/Euro_USD,0)))</f>
        <v/>
      </c>
      <c r="I207" s="84" t="str">
        <f>IF('Financing inputs'!I207="","",(IF('Financing inputs'!$B207="USD",'Financing inputs'!I207,0)+IF('Financing inputs'!$B207="Local Currency",'Financing inputs'!I207/Loc_USD,0)+IF('Financing inputs'!$B207="Euro",'Financing inputs'!I207/Euro_USD,0)))</f>
        <v/>
      </c>
      <c r="J207" s="84" t="str">
        <f>IF('Financing inputs'!J207="","",(IF('Financing inputs'!$B207="USD",'Financing inputs'!J207,0)+IF('Financing inputs'!$B207="Local Currency",'Financing inputs'!J207/Loc_USD,0)+IF('Financing inputs'!$B207="Euro",'Financing inputs'!J207/Euro_USD,0)))</f>
        <v/>
      </c>
      <c r="K207" s="84" t="str">
        <f>IF('Financing inputs'!K207="","",(IF('Financing inputs'!$B207="USD",'Financing inputs'!K207,0)+IF('Financing inputs'!$B207="Local Currency",'Financing inputs'!K207/Loc_USD,0)+IF('Financing inputs'!$B207="Euro",'Financing inputs'!K207/Euro_USD,0)))</f>
        <v/>
      </c>
      <c r="L207" s="84" t="str">
        <f>IF('Financing inputs'!L207="","",(IF('Financing inputs'!$B207="USD",'Financing inputs'!L207,0)+IF('Financing inputs'!$B207="Local Currency",'Financing inputs'!L207/Loc_USD,0)+IF('Financing inputs'!$B207="Euro",'Financing inputs'!L207/Euro_USD,0)))</f>
        <v/>
      </c>
      <c r="M207" s="84" t="str">
        <f>IF('Financing inputs'!M207="","",(IF('Financing inputs'!$B207="USD",'Financing inputs'!M207,0)+IF('Financing inputs'!$B207="Local Currency",'Financing inputs'!M207/Loc_USD,0)+IF('Financing inputs'!$B207="Euro",'Financing inputs'!M207/Euro_USD,0)))</f>
        <v/>
      </c>
      <c r="N207" s="84" t="str">
        <f>IF('Financing inputs'!N207="","",(IF('Financing inputs'!$B207="USD",'Financing inputs'!N207,0)+IF('Financing inputs'!$B207="Local Currency",'Financing inputs'!N207/Loc_USD,0)+IF('Financing inputs'!$B207="Euro",'Financing inputs'!N207/Euro_USD,0)))</f>
        <v/>
      </c>
      <c r="O207" s="84">
        <f t="shared" si="122"/>
        <v>0</v>
      </c>
      <c r="P207" s="120" t="str">
        <f t="shared" si="121"/>
        <v>Strategy 9</v>
      </c>
      <c r="R207" s="69" t="e">
        <f t="shared" si="123"/>
        <v>#DIV/0!</v>
      </c>
    </row>
    <row r="208" spans="1:18" x14ac:dyDescent="0.25">
      <c r="A208" s="64" t="str">
        <f>'Financing inputs'!A208</f>
        <v>Other</v>
      </c>
      <c r="B208" s="63"/>
      <c r="C208" s="84" t="str">
        <f>IF('Financing inputs'!C208="","",(IF('Financing inputs'!$B208="USD",'Financing inputs'!C208,0)+IF('Financing inputs'!$B208="Local Currency",'Financing inputs'!C208/Loc_USD,0)+IF('Financing inputs'!$B208="Euro",'Financing inputs'!C208/Euro_USD,0)))</f>
        <v/>
      </c>
      <c r="D208" s="84" t="str">
        <f>IF('Financing inputs'!D208="","",(IF('Financing inputs'!$B208="USD",'Financing inputs'!D208,0)+IF('Financing inputs'!$B208="Local Currency",'Financing inputs'!D208/Loc_USD,0)+IF('Financing inputs'!$B208="Euro",'Financing inputs'!D208/Euro_USD,0)))</f>
        <v/>
      </c>
      <c r="E208" s="84" t="str">
        <f>IF('Financing inputs'!E208="","",(IF('Financing inputs'!$B208="USD",'Financing inputs'!E208,0)+IF('Financing inputs'!$B208="Local Currency",'Financing inputs'!E208/Loc_USD,0)+IF('Financing inputs'!$B208="Euro",'Financing inputs'!E208/Euro_USD,0)))</f>
        <v/>
      </c>
      <c r="F208" s="84" t="str">
        <f>IF('Financing inputs'!F208="","",(IF('Financing inputs'!$B208="USD",'Financing inputs'!F208,0)+IF('Financing inputs'!$B208="Local Currency",'Financing inputs'!F208/Loc_USD,0)+IF('Financing inputs'!$B208="Euro",'Financing inputs'!F208/Euro_USD,0)))</f>
        <v/>
      </c>
      <c r="G208" s="84" t="str">
        <f>IF('Financing inputs'!G208="","",(IF('Financing inputs'!$B208="USD",'Financing inputs'!G208,0)+IF('Financing inputs'!$B208="Local Currency",'Financing inputs'!G208/Loc_USD,0)+IF('Financing inputs'!$B208="Euro",'Financing inputs'!G208/Euro_USD,0)))</f>
        <v/>
      </c>
      <c r="H208" s="84" t="str">
        <f>IF('Financing inputs'!H208="","",(IF('Financing inputs'!$B208="USD",'Financing inputs'!H208,0)+IF('Financing inputs'!$B208="Local Currency",'Financing inputs'!H208/Loc_USD,0)+IF('Financing inputs'!$B208="Euro",'Financing inputs'!H208/Euro_USD,0)))</f>
        <v/>
      </c>
      <c r="I208" s="84" t="str">
        <f>IF('Financing inputs'!I208="","",(IF('Financing inputs'!$B208="USD",'Financing inputs'!I208,0)+IF('Financing inputs'!$B208="Local Currency",'Financing inputs'!I208/Loc_USD,0)+IF('Financing inputs'!$B208="Euro",'Financing inputs'!I208/Euro_USD,0)))</f>
        <v/>
      </c>
      <c r="J208" s="84" t="str">
        <f>IF('Financing inputs'!J208="","",(IF('Financing inputs'!$B208="USD",'Financing inputs'!J208,0)+IF('Financing inputs'!$B208="Local Currency",'Financing inputs'!J208/Loc_USD,0)+IF('Financing inputs'!$B208="Euro",'Financing inputs'!J208/Euro_USD,0)))</f>
        <v/>
      </c>
      <c r="K208" s="84" t="str">
        <f>IF('Financing inputs'!K208="","",(IF('Financing inputs'!$B208="USD",'Financing inputs'!K208,0)+IF('Financing inputs'!$B208="Local Currency",'Financing inputs'!K208/Loc_USD,0)+IF('Financing inputs'!$B208="Euro",'Financing inputs'!K208/Euro_USD,0)))</f>
        <v/>
      </c>
      <c r="L208" s="84" t="str">
        <f>IF('Financing inputs'!L208="","",(IF('Financing inputs'!$B208="USD",'Financing inputs'!L208,0)+IF('Financing inputs'!$B208="Local Currency",'Financing inputs'!L208/Loc_USD,0)+IF('Financing inputs'!$B208="Euro",'Financing inputs'!L208/Euro_USD,0)))</f>
        <v/>
      </c>
      <c r="M208" s="84" t="str">
        <f>IF('Financing inputs'!M208="","",(IF('Financing inputs'!$B208="USD",'Financing inputs'!M208,0)+IF('Financing inputs'!$B208="Local Currency",'Financing inputs'!M208/Loc_USD,0)+IF('Financing inputs'!$B208="Euro",'Financing inputs'!M208/Euro_USD,0)))</f>
        <v/>
      </c>
      <c r="N208" s="84" t="str">
        <f>IF('Financing inputs'!N208="","",(IF('Financing inputs'!$B208="USD",'Financing inputs'!N208,0)+IF('Financing inputs'!$B208="Local Currency",'Financing inputs'!N208/Loc_USD,0)+IF('Financing inputs'!$B208="Euro",'Financing inputs'!N208/Euro_USD,0)))</f>
        <v/>
      </c>
      <c r="O208" s="84">
        <f t="shared" si="122"/>
        <v>0</v>
      </c>
      <c r="P208" s="120" t="str">
        <f t="shared" si="121"/>
        <v>Strategy 9</v>
      </c>
      <c r="R208" s="69" t="e">
        <f t="shared" si="123"/>
        <v>#DIV/0!</v>
      </c>
    </row>
    <row r="209" spans="1:19" x14ac:dyDescent="0.25">
      <c r="A209" s="65" t="s">
        <v>72</v>
      </c>
      <c r="B209" s="65"/>
      <c r="C209" s="85">
        <f>SUM(C190:C208)</f>
        <v>0</v>
      </c>
      <c r="D209" s="85">
        <f t="shared" ref="D209" si="124">SUM(D190:D208)</f>
        <v>0</v>
      </c>
      <c r="E209" s="85">
        <f t="shared" ref="E209" si="125">SUM(E190:E208)</f>
        <v>0</v>
      </c>
      <c r="F209" s="85">
        <f t="shared" ref="F209" si="126">SUM(F190:F208)</f>
        <v>0</v>
      </c>
      <c r="G209" s="85">
        <f t="shared" ref="G209" si="127">SUM(G190:G208)</f>
        <v>0</v>
      </c>
      <c r="H209" s="85">
        <f t="shared" ref="H209" si="128">SUM(H190:H208)</f>
        <v>0</v>
      </c>
      <c r="I209" s="85">
        <f t="shared" ref="I209" si="129">SUM(I190:I208)</f>
        <v>0</v>
      </c>
      <c r="J209" s="85">
        <f t="shared" ref="J209" si="130">SUM(J190:J208)</f>
        <v>0</v>
      </c>
      <c r="K209" s="85">
        <f t="shared" ref="K209" si="131">SUM(K190:K208)</f>
        <v>0</v>
      </c>
      <c r="L209" s="85">
        <f t="shared" ref="L209" si="132">SUM(L190:L208)</f>
        <v>0</v>
      </c>
      <c r="M209" s="85">
        <f t="shared" ref="M209" si="133">SUM(M190:M208)</f>
        <v>0</v>
      </c>
      <c r="N209" s="85">
        <f t="shared" ref="N209" si="134">SUM(N190:N208)</f>
        <v>0</v>
      </c>
      <c r="O209" s="85">
        <f t="shared" ref="O209" si="135">SUM(O190:O208)</f>
        <v>0</v>
      </c>
      <c r="P209" s="120" t="str">
        <f>$A$187</f>
        <v>Strategy 9</v>
      </c>
      <c r="R209" s="59"/>
      <c r="S209" s="61" t="e">
        <f>IF(ROUND(SUM(R189:R208),0)&lt;&gt;1,"Check","Okay")</f>
        <v>#DIV/0!</v>
      </c>
    </row>
    <row r="210" spans="1:19" x14ac:dyDescent="0.25">
      <c r="A210" s="124" t="str">
        <f>'Financing inputs'!A210</f>
        <v>Strategy 10</v>
      </c>
      <c r="B210" s="124"/>
      <c r="C210" s="124"/>
      <c r="D210" s="124"/>
      <c r="E210" s="124"/>
      <c r="F210" s="124"/>
      <c r="G210" s="124"/>
      <c r="H210" s="124"/>
      <c r="I210" s="124"/>
      <c r="J210" s="124"/>
      <c r="K210" s="124"/>
      <c r="L210" s="124"/>
      <c r="M210" s="124"/>
      <c r="N210" s="124"/>
      <c r="O210" s="124"/>
      <c r="P210" s="120"/>
      <c r="R210" s="73"/>
    </row>
    <row r="211" spans="1:19" x14ac:dyDescent="0.25">
      <c r="A211" s="39" t="str">
        <f>'Financing inputs'!A211</f>
        <v>CIP Costs</v>
      </c>
      <c r="B211" s="63"/>
      <c r="C211" s="84" t="str">
        <f>IF('Financing inputs'!C211="","",(IF('Financing inputs'!$B211="USD",'Financing inputs'!C211,0)+IF('Financing inputs'!$B211="Local Currency",'Financing inputs'!C211/Loc_USD,0)+IF('Financing inputs'!$B211="Euro",'Financing inputs'!C211/Euro_USD,0)))</f>
        <v/>
      </c>
      <c r="D211" s="84" t="str">
        <f>IF('Financing inputs'!D211="","",(IF('Financing inputs'!$B211="USD",'Financing inputs'!D211,0)+IF('Financing inputs'!$B211="Local Currency",'Financing inputs'!D211/Loc_USD,0)+IF('Financing inputs'!$B211="Euro",'Financing inputs'!D211/Euro_USD,0)))</f>
        <v/>
      </c>
      <c r="E211" s="84" t="str">
        <f>IF('Financing inputs'!E211="","",(IF('Financing inputs'!$B211="USD",'Financing inputs'!E211,0)+IF('Financing inputs'!$B211="Local Currency",'Financing inputs'!E211/Loc_USD,0)+IF('Financing inputs'!$B211="Euro",'Financing inputs'!E211/Euro_USD,0)))</f>
        <v/>
      </c>
      <c r="F211" s="84" t="str">
        <f>IF('Financing inputs'!F211="","",(IF('Financing inputs'!$B211="USD",'Financing inputs'!F211,0)+IF('Financing inputs'!$B211="Local Currency",'Financing inputs'!F211/Loc_USD,0)+IF('Financing inputs'!$B211="Euro",'Financing inputs'!F211/Euro_USD,0)))</f>
        <v/>
      </c>
      <c r="G211" s="84" t="str">
        <f>IF('Financing inputs'!G211="","",(IF('Financing inputs'!$B211="USD",'Financing inputs'!G211,0)+IF('Financing inputs'!$B211="Local Currency",'Financing inputs'!G211/Loc_USD,0)+IF('Financing inputs'!$B211="Euro",'Financing inputs'!G211/Euro_USD,0)))</f>
        <v/>
      </c>
      <c r="H211" s="84" t="str">
        <f>IF('Financing inputs'!H211="","",(IF('Financing inputs'!$B211="USD",'Financing inputs'!H211,0)+IF('Financing inputs'!$B211="Local Currency",'Financing inputs'!H211/Loc_USD,0)+IF('Financing inputs'!$B211="Euro",'Financing inputs'!H211/Euro_USD,0)))</f>
        <v/>
      </c>
      <c r="I211" s="84" t="str">
        <f>IF('Financing inputs'!I211="","",(IF('Financing inputs'!$B211="USD",'Financing inputs'!I211,0)+IF('Financing inputs'!$B211="Local Currency",'Financing inputs'!I211/Loc_USD,0)+IF('Financing inputs'!$B211="Euro",'Financing inputs'!I211/Euro_USD,0)))</f>
        <v/>
      </c>
      <c r="J211" s="84" t="str">
        <f>IF('Financing inputs'!J211="","",(IF('Financing inputs'!$B211="USD",'Financing inputs'!J211,0)+IF('Financing inputs'!$B211="Local Currency",'Financing inputs'!J211/Loc_USD,0)+IF('Financing inputs'!$B211="Euro",'Financing inputs'!J211/Euro_USD,0)))</f>
        <v/>
      </c>
      <c r="K211" s="84" t="str">
        <f>IF('Financing inputs'!K211="","",(IF('Financing inputs'!$B211="USD",'Financing inputs'!K211,0)+IF('Financing inputs'!$B211="Local Currency",'Financing inputs'!K211/Loc_USD,0)+IF('Financing inputs'!$B211="Euro",'Financing inputs'!K211/Euro_USD,0)))</f>
        <v/>
      </c>
      <c r="L211" s="84" t="str">
        <f>IF('Financing inputs'!L211="","",(IF('Financing inputs'!$B211="USD",'Financing inputs'!L211,0)+IF('Financing inputs'!$B211="Local Currency",'Financing inputs'!L211/Loc_USD,0)+IF('Financing inputs'!$B211="Euro",'Financing inputs'!L211/Euro_USD,0)))</f>
        <v/>
      </c>
      <c r="M211" s="84" t="str">
        <f>IF('Financing inputs'!M211="","",(IF('Financing inputs'!$B211="USD",'Financing inputs'!M211,0)+IF('Financing inputs'!$B211="Local Currency",'Financing inputs'!M211/Loc_USD,0)+IF('Financing inputs'!$B211="Euro",'Financing inputs'!M211/Euro_USD,0)))</f>
        <v/>
      </c>
      <c r="N211" s="84" t="str">
        <f>IF('Financing inputs'!N211="","",(IF('Financing inputs'!$B211="USD",'Financing inputs'!N211,0)+IF('Financing inputs'!$B211="Local Currency",'Financing inputs'!N211/Loc_USD,0)+IF('Financing inputs'!$B211="Euro",'Financing inputs'!N211/Euro_USD,0)))</f>
        <v/>
      </c>
      <c r="O211" s="84">
        <f>SUM(C211:N211)</f>
        <v>0</v>
      </c>
      <c r="P211" s="120" t="str">
        <f t="shared" ref="P211:P231" si="136">$A$210</f>
        <v>Strategy 10</v>
      </c>
      <c r="R211" s="68"/>
    </row>
    <row r="212" spans="1:19" x14ac:dyDescent="0.25">
      <c r="A212" s="39" t="str">
        <f>'Financing inputs'!A212</f>
        <v>National government funding allocated</v>
      </c>
      <c r="B212" s="63"/>
      <c r="C212" s="84" t="str">
        <f>IF('Financing inputs'!C212="","",(IF('Financing inputs'!$B212="USD",'Financing inputs'!C212,0)+IF('Financing inputs'!$B212="Local Currency",'Financing inputs'!C212/Loc_USD,0)+IF('Financing inputs'!$B212="Euro",'Financing inputs'!C212/Euro_USD,0)))</f>
        <v/>
      </c>
      <c r="D212" s="84" t="str">
        <f>IF('Financing inputs'!D212="","",(IF('Financing inputs'!$B212="USD",'Financing inputs'!D212,0)+IF('Financing inputs'!$B212="Local Currency",'Financing inputs'!D212/Loc_USD,0)+IF('Financing inputs'!$B212="Euro",'Financing inputs'!D212/Euro_USD,0)))</f>
        <v/>
      </c>
      <c r="E212" s="84" t="str">
        <f>IF('Financing inputs'!E212="","",(IF('Financing inputs'!$B212="USD",'Financing inputs'!E212,0)+IF('Financing inputs'!$B212="Local Currency",'Financing inputs'!E212/Loc_USD,0)+IF('Financing inputs'!$B212="Euro",'Financing inputs'!E212/Euro_USD,0)))</f>
        <v/>
      </c>
      <c r="F212" s="84" t="str">
        <f>IF('Financing inputs'!F212="","",(IF('Financing inputs'!$B212="USD",'Financing inputs'!F212,0)+IF('Financing inputs'!$B212="Local Currency",'Financing inputs'!F212/Loc_USD,0)+IF('Financing inputs'!$B212="Euro",'Financing inputs'!F212/Euro_USD,0)))</f>
        <v/>
      </c>
      <c r="G212" s="84" t="str">
        <f>IF('Financing inputs'!G212="","",(IF('Financing inputs'!$B212="USD",'Financing inputs'!G212,0)+IF('Financing inputs'!$B212="Local Currency",'Financing inputs'!G212/Loc_USD,0)+IF('Financing inputs'!$B212="Euro",'Financing inputs'!G212/Euro_USD,0)))</f>
        <v/>
      </c>
      <c r="H212" s="84" t="str">
        <f>IF('Financing inputs'!H212="","",(IF('Financing inputs'!$B212="USD",'Financing inputs'!H212,0)+IF('Financing inputs'!$B212="Local Currency",'Financing inputs'!H212/Loc_USD,0)+IF('Financing inputs'!$B212="Euro",'Financing inputs'!H212/Euro_USD,0)))</f>
        <v/>
      </c>
      <c r="I212" s="84" t="str">
        <f>IF('Financing inputs'!I212="","",(IF('Financing inputs'!$B212="USD",'Financing inputs'!I212,0)+IF('Financing inputs'!$B212="Local Currency",'Financing inputs'!I212/Loc_USD,0)+IF('Financing inputs'!$B212="Euro",'Financing inputs'!I212/Euro_USD,0)))</f>
        <v/>
      </c>
      <c r="J212" s="84" t="str">
        <f>IF('Financing inputs'!J212="","",(IF('Financing inputs'!$B212="USD",'Financing inputs'!J212,0)+IF('Financing inputs'!$B212="Local Currency",'Financing inputs'!J212/Loc_USD,0)+IF('Financing inputs'!$B212="Euro",'Financing inputs'!J212/Euro_USD,0)))</f>
        <v/>
      </c>
      <c r="K212" s="84" t="str">
        <f>IF('Financing inputs'!K212="","",(IF('Financing inputs'!$B212="USD",'Financing inputs'!K212,0)+IF('Financing inputs'!$B212="Local Currency",'Financing inputs'!K212/Loc_USD,0)+IF('Financing inputs'!$B212="Euro",'Financing inputs'!K212/Euro_USD,0)))</f>
        <v/>
      </c>
      <c r="L212" s="84" t="str">
        <f>IF('Financing inputs'!L212="","",(IF('Financing inputs'!$B212="USD",'Financing inputs'!L212,0)+IF('Financing inputs'!$B212="Local Currency",'Financing inputs'!L212/Loc_USD,0)+IF('Financing inputs'!$B212="Euro",'Financing inputs'!L212/Euro_USD,0)))</f>
        <v/>
      </c>
      <c r="M212" s="84" t="str">
        <f>IF('Financing inputs'!M212="","",(IF('Financing inputs'!$B212="USD",'Financing inputs'!M212,0)+IF('Financing inputs'!$B212="Local Currency",'Financing inputs'!M212/Loc_USD,0)+IF('Financing inputs'!$B212="Euro",'Financing inputs'!M212/Euro_USD,0)))</f>
        <v/>
      </c>
      <c r="N212" s="84" t="str">
        <f>IF('Financing inputs'!N212="","",(IF('Financing inputs'!$B212="USD",'Financing inputs'!N212,0)+IF('Financing inputs'!$B212="Local Currency",'Financing inputs'!N212/Loc_USD,0)+IF('Financing inputs'!$B212="Euro",'Financing inputs'!N212/Euro_USD,0)))</f>
        <v/>
      </c>
      <c r="O212" s="84">
        <f t="shared" ref="O212:O231" si="137">SUM(C212:N212)</f>
        <v>0</v>
      </c>
      <c r="P212" s="120" t="str">
        <f t="shared" si="136"/>
        <v>Strategy 10</v>
      </c>
      <c r="R212" s="69" t="e">
        <f>O212/SUM($O$212:$O$231)</f>
        <v>#DIV/0!</v>
      </c>
    </row>
    <row r="213" spans="1:19" x14ac:dyDescent="0.25">
      <c r="A213" s="64" t="str">
        <f>'Financing inputs'!A213</f>
        <v>USAID funding allocated</v>
      </c>
      <c r="B213" s="63"/>
      <c r="C213" s="84" t="str">
        <f>IF('Financing inputs'!C213="","",(IF('Financing inputs'!$B213="USD",'Financing inputs'!C213,0)+IF('Financing inputs'!$B213="Local Currency",'Financing inputs'!C213/Loc_USD,0)+IF('Financing inputs'!$B213="Euro",'Financing inputs'!C213/Euro_USD,0)))</f>
        <v/>
      </c>
      <c r="D213" s="84" t="str">
        <f>IF('Financing inputs'!D213="","",(IF('Financing inputs'!$B213="USD",'Financing inputs'!D213,0)+IF('Financing inputs'!$B213="Local Currency",'Financing inputs'!D213/Loc_USD,0)+IF('Financing inputs'!$B213="Euro",'Financing inputs'!D213/Euro_USD,0)))</f>
        <v/>
      </c>
      <c r="E213" s="84" t="str">
        <f>IF('Financing inputs'!E213="","",(IF('Financing inputs'!$B213="USD",'Financing inputs'!E213,0)+IF('Financing inputs'!$B213="Local Currency",'Financing inputs'!E213/Loc_USD,0)+IF('Financing inputs'!$B213="Euro",'Financing inputs'!E213/Euro_USD,0)))</f>
        <v/>
      </c>
      <c r="F213" s="84" t="str">
        <f>IF('Financing inputs'!F213="","",(IF('Financing inputs'!$B213="USD",'Financing inputs'!F213,0)+IF('Financing inputs'!$B213="Local Currency",'Financing inputs'!F213/Loc_USD,0)+IF('Financing inputs'!$B213="Euro",'Financing inputs'!F213/Euro_USD,0)))</f>
        <v/>
      </c>
      <c r="G213" s="84" t="str">
        <f>IF('Financing inputs'!G213="","",(IF('Financing inputs'!$B213="USD",'Financing inputs'!G213,0)+IF('Financing inputs'!$B213="Local Currency",'Financing inputs'!G213/Loc_USD,0)+IF('Financing inputs'!$B213="Euro",'Financing inputs'!G213/Euro_USD,0)))</f>
        <v/>
      </c>
      <c r="H213" s="84" t="str">
        <f>IF('Financing inputs'!H213="","",(IF('Financing inputs'!$B213="USD",'Financing inputs'!H213,0)+IF('Financing inputs'!$B213="Local Currency",'Financing inputs'!H213/Loc_USD,0)+IF('Financing inputs'!$B213="Euro",'Financing inputs'!H213/Euro_USD,0)))</f>
        <v/>
      </c>
      <c r="I213" s="84" t="str">
        <f>IF('Financing inputs'!I213="","",(IF('Financing inputs'!$B213="USD",'Financing inputs'!I213,0)+IF('Financing inputs'!$B213="Local Currency",'Financing inputs'!I213/Loc_USD,0)+IF('Financing inputs'!$B213="Euro",'Financing inputs'!I213/Euro_USD,0)))</f>
        <v/>
      </c>
      <c r="J213" s="84" t="str">
        <f>IF('Financing inputs'!J213="","",(IF('Financing inputs'!$B213="USD",'Financing inputs'!J213,0)+IF('Financing inputs'!$B213="Local Currency",'Financing inputs'!J213/Loc_USD,0)+IF('Financing inputs'!$B213="Euro",'Financing inputs'!J213/Euro_USD,0)))</f>
        <v/>
      </c>
      <c r="K213" s="84" t="str">
        <f>IF('Financing inputs'!K213="","",(IF('Financing inputs'!$B213="USD",'Financing inputs'!K213,0)+IF('Financing inputs'!$B213="Local Currency",'Financing inputs'!K213/Loc_USD,0)+IF('Financing inputs'!$B213="Euro",'Financing inputs'!K213/Euro_USD,0)))</f>
        <v/>
      </c>
      <c r="L213" s="84" t="str">
        <f>IF('Financing inputs'!L213="","",(IF('Financing inputs'!$B213="USD",'Financing inputs'!L213,0)+IF('Financing inputs'!$B213="Local Currency",'Financing inputs'!L213/Loc_USD,0)+IF('Financing inputs'!$B213="Euro",'Financing inputs'!L213/Euro_USD,0)))</f>
        <v/>
      </c>
      <c r="M213" s="84" t="str">
        <f>IF('Financing inputs'!M213="","",(IF('Financing inputs'!$B213="USD",'Financing inputs'!M213,0)+IF('Financing inputs'!$B213="Local Currency",'Financing inputs'!M213/Loc_USD,0)+IF('Financing inputs'!$B213="Euro",'Financing inputs'!M213/Euro_USD,0)))</f>
        <v/>
      </c>
      <c r="N213" s="84" t="str">
        <f>IF('Financing inputs'!N213="","",(IF('Financing inputs'!$B213="USD",'Financing inputs'!N213,0)+IF('Financing inputs'!$B213="Local Currency",'Financing inputs'!N213/Loc_USD,0)+IF('Financing inputs'!$B213="Euro",'Financing inputs'!N213/Euro_USD,0)))</f>
        <v/>
      </c>
      <c r="O213" s="84">
        <f t="shared" si="137"/>
        <v>0</v>
      </c>
      <c r="P213" s="120" t="str">
        <f t="shared" si="136"/>
        <v>Strategy 10</v>
      </c>
      <c r="R213" s="69" t="e">
        <f t="shared" ref="R213:R231" si="138">O213/SUM($O$212:$O$231)</f>
        <v>#DIV/0!</v>
      </c>
    </row>
    <row r="214" spans="1:19" x14ac:dyDescent="0.25">
      <c r="A214" s="64" t="str">
        <f>'Financing inputs'!A214</f>
        <v>UNFPA funding allocated</v>
      </c>
      <c r="B214" s="63"/>
      <c r="C214" s="84" t="str">
        <f>IF('Financing inputs'!C214="","",(IF('Financing inputs'!$B214="USD",'Financing inputs'!C214,0)+IF('Financing inputs'!$B214="Local Currency",'Financing inputs'!C214/Loc_USD,0)+IF('Financing inputs'!$B214="Euro",'Financing inputs'!C214/Euro_USD,0)))</f>
        <v/>
      </c>
      <c r="D214" s="84" t="str">
        <f>IF('Financing inputs'!D214="","",(IF('Financing inputs'!$B214="USD",'Financing inputs'!D214,0)+IF('Financing inputs'!$B214="Local Currency",'Financing inputs'!D214/Loc_USD,0)+IF('Financing inputs'!$B214="Euro",'Financing inputs'!D214/Euro_USD,0)))</f>
        <v/>
      </c>
      <c r="E214" s="84" t="str">
        <f>IF('Financing inputs'!E214="","",(IF('Financing inputs'!$B214="USD",'Financing inputs'!E214,0)+IF('Financing inputs'!$B214="Local Currency",'Financing inputs'!E214/Loc_USD,0)+IF('Financing inputs'!$B214="Euro",'Financing inputs'!E214/Euro_USD,0)))</f>
        <v/>
      </c>
      <c r="F214" s="84" t="str">
        <f>IF('Financing inputs'!F214="","",(IF('Financing inputs'!$B214="USD",'Financing inputs'!F214,0)+IF('Financing inputs'!$B214="Local Currency",'Financing inputs'!F214/Loc_USD,0)+IF('Financing inputs'!$B214="Euro",'Financing inputs'!F214/Euro_USD,0)))</f>
        <v/>
      </c>
      <c r="G214" s="84" t="str">
        <f>IF('Financing inputs'!G214="","",(IF('Financing inputs'!$B214="USD",'Financing inputs'!G214,0)+IF('Financing inputs'!$B214="Local Currency",'Financing inputs'!G214/Loc_USD,0)+IF('Financing inputs'!$B214="Euro",'Financing inputs'!G214/Euro_USD,0)))</f>
        <v/>
      </c>
      <c r="H214" s="84" t="str">
        <f>IF('Financing inputs'!H214="","",(IF('Financing inputs'!$B214="USD",'Financing inputs'!H214,0)+IF('Financing inputs'!$B214="Local Currency",'Financing inputs'!H214/Loc_USD,0)+IF('Financing inputs'!$B214="Euro",'Financing inputs'!H214/Euro_USD,0)))</f>
        <v/>
      </c>
      <c r="I214" s="84" t="str">
        <f>IF('Financing inputs'!I214="","",(IF('Financing inputs'!$B214="USD",'Financing inputs'!I214,0)+IF('Financing inputs'!$B214="Local Currency",'Financing inputs'!I214/Loc_USD,0)+IF('Financing inputs'!$B214="Euro",'Financing inputs'!I214/Euro_USD,0)))</f>
        <v/>
      </c>
      <c r="J214" s="84" t="str">
        <f>IF('Financing inputs'!J214="","",(IF('Financing inputs'!$B214="USD",'Financing inputs'!J214,0)+IF('Financing inputs'!$B214="Local Currency",'Financing inputs'!J214/Loc_USD,0)+IF('Financing inputs'!$B214="Euro",'Financing inputs'!J214/Euro_USD,0)))</f>
        <v/>
      </c>
      <c r="K214" s="84" t="str">
        <f>IF('Financing inputs'!K214="","",(IF('Financing inputs'!$B214="USD",'Financing inputs'!K214,0)+IF('Financing inputs'!$B214="Local Currency",'Financing inputs'!K214/Loc_USD,0)+IF('Financing inputs'!$B214="Euro",'Financing inputs'!K214/Euro_USD,0)))</f>
        <v/>
      </c>
      <c r="L214" s="84" t="str">
        <f>IF('Financing inputs'!L214="","",(IF('Financing inputs'!$B214="USD",'Financing inputs'!L214,0)+IF('Financing inputs'!$B214="Local Currency",'Financing inputs'!L214/Loc_USD,0)+IF('Financing inputs'!$B214="Euro",'Financing inputs'!L214/Euro_USD,0)))</f>
        <v/>
      </c>
      <c r="M214" s="84" t="str">
        <f>IF('Financing inputs'!M214="","",(IF('Financing inputs'!$B214="USD",'Financing inputs'!M214,0)+IF('Financing inputs'!$B214="Local Currency",'Financing inputs'!M214/Loc_USD,0)+IF('Financing inputs'!$B214="Euro",'Financing inputs'!M214/Euro_USD,0)))</f>
        <v/>
      </c>
      <c r="N214" s="84" t="str">
        <f>IF('Financing inputs'!N214="","",(IF('Financing inputs'!$B214="USD",'Financing inputs'!N214,0)+IF('Financing inputs'!$B214="Local Currency",'Financing inputs'!N214/Loc_USD,0)+IF('Financing inputs'!$B214="Euro",'Financing inputs'!N214/Euro_USD,0)))</f>
        <v/>
      </c>
      <c r="O214" s="84">
        <f t="shared" si="137"/>
        <v>0</v>
      </c>
      <c r="P214" s="120" t="str">
        <f t="shared" si="136"/>
        <v>Strategy 10</v>
      </c>
      <c r="R214" s="69" t="e">
        <f t="shared" si="138"/>
        <v>#DIV/0!</v>
      </c>
    </row>
    <row r="215" spans="1:19" x14ac:dyDescent="0.25">
      <c r="A215" s="64" t="str">
        <f>'Financing inputs'!A215</f>
        <v>KfW funding allocated</v>
      </c>
      <c r="B215" s="63"/>
      <c r="C215" s="84" t="str">
        <f>IF('Financing inputs'!C215="","",(IF('Financing inputs'!$B215="USD",'Financing inputs'!C215,0)+IF('Financing inputs'!$B215="Local Currency",'Financing inputs'!C215/Loc_USD,0)+IF('Financing inputs'!$B215="Euro",'Financing inputs'!C215/Euro_USD,0)))</f>
        <v/>
      </c>
      <c r="D215" s="84" t="str">
        <f>IF('Financing inputs'!D215="","",(IF('Financing inputs'!$B215="USD",'Financing inputs'!D215,0)+IF('Financing inputs'!$B215="Local Currency",'Financing inputs'!D215/Loc_USD,0)+IF('Financing inputs'!$B215="Euro",'Financing inputs'!D215/Euro_USD,0)))</f>
        <v/>
      </c>
      <c r="E215" s="84" t="str">
        <f>IF('Financing inputs'!E215="","",(IF('Financing inputs'!$B215="USD",'Financing inputs'!E215,0)+IF('Financing inputs'!$B215="Local Currency",'Financing inputs'!E215/Loc_USD,0)+IF('Financing inputs'!$B215="Euro",'Financing inputs'!E215/Euro_USD,0)))</f>
        <v/>
      </c>
      <c r="F215" s="84" t="str">
        <f>IF('Financing inputs'!F215="","",(IF('Financing inputs'!$B215="USD",'Financing inputs'!F215,0)+IF('Financing inputs'!$B215="Local Currency",'Financing inputs'!F215/Loc_USD,0)+IF('Financing inputs'!$B215="Euro",'Financing inputs'!F215/Euro_USD,0)))</f>
        <v/>
      </c>
      <c r="G215" s="84" t="str">
        <f>IF('Financing inputs'!G215="","",(IF('Financing inputs'!$B215="USD",'Financing inputs'!G215,0)+IF('Financing inputs'!$B215="Local Currency",'Financing inputs'!G215/Loc_USD,0)+IF('Financing inputs'!$B215="Euro",'Financing inputs'!G215/Euro_USD,0)))</f>
        <v/>
      </c>
      <c r="H215" s="84" t="str">
        <f>IF('Financing inputs'!H215="","",(IF('Financing inputs'!$B215="USD",'Financing inputs'!H215,0)+IF('Financing inputs'!$B215="Local Currency",'Financing inputs'!H215/Loc_USD,0)+IF('Financing inputs'!$B215="Euro",'Financing inputs'!H215/Euro_USD,0)))</f>
        <v/>
      </c>
      <c r="I215" s="84" t="str">
        <f>IF('Financing inputs'!I215="","",(IF('Financing inputs'!$B215="USD",'Financing inputs'!I215,0)+IF('Financing inputs'!$B215="Local Currency",'Financing inputs'!I215/Loc_USD,0)+IF('Financing inputs'!$B215="Euro",'Financing inputs'!I215/Euro_USD,0)))</f>
        <v/>
      </c>
      <c r="J215" s="84" t="str">
        <f>IF('Financing inputs'!J215="","",(IF('Financing inputs'!$B215="USD",'Financing inputs'!J215,0)+IF('Financing inputs'!$B215="Local Currency",'Financing inputs'!J215/Loc_USD,0)+IF('Financing inputs'!$B215="Euro",'Financing inputs'!J215/Euro_USD,0)))</f>
        <v/>
      </c>
      <c r="K215" s="84" t="str">
        <f>IF('Financing inputs'!K215="","",(IF('Financing inputs'!$B215="USD",'Financing inputs'!K215,0)+IF('Financing inputs'!$B215="Local Currency",'Financing inputs'!K215/Loc_USD,0)+IF('Financing inputs'!$B215="Euro",'Financing inputs'!K215/Euro_USD,0)))</f>
        <v/>
      </c>
      <c r="L215" s="84" t="str">
        <f>IF('Financing inputs'!L215="","",(IF('Financing inputs'!$B215="USD",'Financing inputs'!L215,0)+IF('Financing inputs'!$B215="Local Currency",'Financing inputs'!L215/Loc_USD,0)+IF('Financing inputs'!$B215="Euro",'Financing inputs'!L215/Euro_USD,0)))</f>
        <v/>
      </c>
      <c r="M215" s="84" t="str">
        <f>IF('Financing inputs'!M215="","",(IF('Financing inputs'!$B215="USD",'Financing inputs'!M215,0)+IF('Financing inputs'!$B215="Local Currency",'Financing inputs'!M215/Loc_USD,0)+IF('Financing inputs'!$B215="Euro",'Financing inputs'!M215/Euro_USD,0)))</f>
        <v/>
      </c>
      <c r="N215" s="84" t="str">
        <f>IF('Financing inputs'!N215="","",(IF('Financing inputs'!$B215="USD",'Financing inputs'!N215,0)+IF('Financing inputs'!$B215="Local Currency",'Financing inputs'!N215/Loc_USD,0)+IF('Financing inputs'!$B215="Euro",'Financing inputs'!N215/Euro_USD,0)))</f>
        <v/>
      </c>
      <c r="O215" s="84">
        <f t="shared" si="137"/>
        <v>0</v>
      </c>
      <c r="P215" s="120" t="str">
        <f t="shared" si="136"/>
        <v>Strategy 10</v>
      </c>
      <c r="R215" s="69" t="e">
        <f t="shared" si="138"/>
        <v>#DIV/0!</v>
      </c>
    </row>
    <row r="216" spans="1:19" x14ac:dyDescent="0.25">
      <c r="A216" s="64" t="str">
        <f>'Financing inputs'!A216</f>
        <v>DfID funding allocated</v>
      </c>
      <c r="B216" s="63"/>
      <c r="C216" s="84" t="str">
        <f>IF('Financing inputs'!C216="","",(IF('Financing inputs'!$B216="USD",'Financing inputs'!C216,0)+IF('Financing inputs'!$B216="Local Currency",'Financing inputs'!C216/Loc_USD,0)+IF('Financing inputs'!$B216="Euro",'Financing inputs'!C216/Euro_USD,0)))</f>
        <v/>
      </c>
      <c r="D216" s="84" t="str">
        <f>IF('Financing inputs'!D216="","",(IF('Financing inputs'!$B216="USD",'Financing inputs'!D216,0)+IF('Financing inputs'!$B216="Local Currency",'Financing inputs'!D216/Loc_USD,0)+IF('Financing inputs'!$B216="Euro",'Financing inputs'!D216/Euro_USD,0)))</f>
        <v/>
      </c>
      <c r="E216" s="84" t="str">
        <f>IF('Financing inputs'!E216="","",(IF('Financing inputs'!$B216="USD",'Financing inputs'!E216,0)+IF('Financing inputs'!$B216="Local Currency",'Financing inputs'!E216/Loc_USD,0)+IF('Financing inputs'!$B216="Euro",'Financing inputs'!E216/Euro_USD,0)))</f>
        <v/>
      </c>
      <c r="F216" s="84" t="str">
        <f>IF('Financing inputs'!F216="","",(IF('Financing inputs'!$B216="USD",'Financing inputs'!F216,0)+IF('Financing inputs'!$B216="Local Currency",'Financing inputs'!F216/Loc_USD,0)+IF('Financing inputs'!$B216="Euro",'Financing inputs'!F216/Euro_USD,0)))</f>
        <v/>
      </c>
      <c r="G216" s="84" t="str">
        <f>IF('Financing inputs'!G216="","",(IF('Financing inputs'!$B216="USD",'Financing inputs'!G216,0)+IF('Financing inputs'!$B216="Local Currency",'Financing inputs'!G216/Loc_USD,0)+IF('Financing inputs'!$B216="Euro",'Financing inputs'!G216/Euro_USD,0)))</f>
        <v/>
      </c>
      <c r="H216" s="84" t="str">
        <f>IF('Financing inputs'!H216="","",(IF('Financing inputs'!$B216="USD",'Financing inputs'!H216,0)+IF('Financing inputs'!$B216="Local Currency",'Financing inputs'!H216/Loc_USD,0)+IF('Financing inputs'!$B216="Euro",'Financing inputs'!H216/Euro_USD,0)))</f>
        <v/>
      </c>
      <c r="I216" s="84" t="str">
        <f>IF('Financing inputs'!I216="","",(IF('Financing inputs'!$B216="USD",'Financing inputs'!I216,0)+IF('Financing inputs'!$B216="Local Currency",'Financing inputs'!I216/Loc_USD,0)+IF('Financing inputs'!$B216="Euro",'Financing inputs'!I216/Euro_USD,0)))</f>
        <v/>
      </c>
      <c r="J216" s="84" t="str">
        <f>IF('Financing inputs'!J216="","",(IF('Financing inputs'!$B216="USD",'Financing inputs'!J216,0)+IF('Financing inputs'!$B216="Local Currency",'Financing inputs'!J216/Loc_USD,0)+IF('Financing inputs'!$B216="Euro",'Financing inputs'!J216/Euro_USD,0)))</f>
        <v/>
      </c>
      <c r="K216" s="84" t="str">
        <f>IF('Financing inputs'!K216="","",(IF('Financing inputs'!$B216="USD",'Financing inputs'!K216,0)+IF('Financing inputs'!$B216="Local Currency",'Financing inputs'!K216/Loc_USD,0)+IF('Financing inputs'!$B216="Euro",'Financing inputs'!K216/Euro_USD,0)))</f>
        <v/>
      </c>
      <c r="L216" s="84" t="str">
        <f>IF('Financing inputs'!L216="","",(IF('Financing inputs'!$B216="USD",'Financing inputs'!L216,0)+IF('Financing inputs'!$B216="Local Currency",'Financing inputs'!L216/Loc_USD,0)+IF('Financing inputs'!$B216="Euro",'Financing inputs'!L216/Euro_USD,0)))</f>
        <v/>
      </c>
      <c r="M216" s="84" t="str">
        <f>IF('Financing inputs'!M216="","",(IF('Financing inputs'!$B216="USD",'Financing inputs'!M216,0)+IF('Financing inputs'!$B216="Local Currency",'Financing inputs'!M216/Loc_USD,0)+IF('Financing inputs'!$B216="Euro",'Financing inputs'!M216/Euro_USD,0)))</f>
        <v/>
      </c>
      <c r="N216" s="84" t="str">
        <f>IF('Financing inputs'!N216="","",(IF('Financing inputs'!$B216="USD",'Financing inputs'!N216,0)+IF('Financing inputs'!$B216="Local Currency",'Financing inputs'!N216/Loc_USD,0)+IF('Financing inputs'!$B216="Euro",'Financing inputs'!N216/Euro_USD,0)))</f>
        <v/>
      </c>
      <c r="O216" s="84">
        <f t="shared" si="137"/>
        <v>0</v>
      </c>
      <c r="P216" s="120" t="str">
        <f t="shared" si="136"/>
        <v>Strategy 10</v>
      </c>
      <c r="R216" s="69" t="e">
        <f t="shared" si="138"/>
        <v>#DIV/0!</v>
      </c>
    </row>
    <row r="217" spans="1:19" x14ac:dyDescent="0.25">
      <c r="A217" s="64" t="str">
        <f>'Financing inputs'!A217</f>
        <v>EU funding allocated</v>
      </c>
      <c r="B217" s="63"/>
      <c r="C217" s="84" t="str">
        <f>IF('Financing inputs'!C217="","",(IF('Financing inputs'!$B217="USD",'Financing inputs'!C217,0)+IF('Financing inputs'!$B217="Local Currency",'Financing inputs'!C217/Loc_USD,0)+IF('Financing inputs'!$B217="Euro",'Financing inputs'!C217/Euro_USD,0)))</f>
        <v/>
      </c>
      <c r="D217" s="84" t="str">
        <f>IF('Financing inputs'!D217="","",(IF('Financing inputs'!$B217="USD",'Financing inputs'!D217,0)+IF('Financing inputs'!$B217="Local Currency",'Financing inputs'!D217/Loc_USD,0)+IF('Financing inputs'!$B217="Euro",'Financing inputs'!D217/Euro_USD,0)))</f>
        <v/>
      </c>
      <c r="E217" s="84" t="str">
        <f>IF('Financing inputs'!E217="","",(IF('Financing inputs'!$B217="USD",'Financing inputs'!E217,0)+IF('Financing inputs'!$B217="Local Currency",'Financing inputs'!E217/Loc_USD,0)+IF('Financing inputs'!$B217="Euro",'Financing inputs'!E217/Euro_USD,0)))</f>
        <v/>
      </c>
      <c r="F217" s="84" t="str">
        <f>IF('Financing inputs'!F217="","",(IF('Financing inputs'!$B217="USD",'Financing inputs'!F217,0)+IF('Financing inputs'!$B217="Local Currency",'Financing inputs'!F217/Loc_USD,0)+IF('Financing inputs'!$B217="Euro",'Financing inputs'!F217/Euro_USD,0)))</f>
        <v/>
      </c>
      <c r="G217" s="84" t="str">
        <f>IF('Financing inputs'!G217="","",(IF('Financing inputs'!$B217="USD",'Financing inputs'!G217,0)+IF('Financing inputs'!$B217="Local Currency",'Financing inputs'!G217/Loc_USD,0)+IF('Financing inputs'!$B217="Euro",'Financing inputs'!G217/Euro_USD,0)))</f>
        <v/>
      </c>
      <c r="H217" s="84" t="str">
        <f>IF('Financing inputs'!H217="","",(IF('Financing inputs'!$B217="USD",'Financing inputs'!H217,0)+IF('Financing inputs'!$B217="Local Currency",'Financing inputs'!H217/Loc_USD,0)+IF('Financing inputs'!$B217="Euro",'Financing inputs'!H217/Euro_USD,0)))</f>
        <v/>
      </c>
      <c r="I217" s="84" t="str">
        <f>IF('Financing inputs'!I217="","",(IF('Financing inputs'!$B217="USD",'Financing inputs'!I217,0)+IF('Financing inputs'!$B217="Local Currency",'Financing inputs'!I217/Loc_USD,0)+IF('Financing inputs'!$B217="Euro",'Financing inputs'!I217/Euro_USD,0)))</f>
        <v/>
      </c>
      <c r="J217" s="84" t="str">
        <f>IF('Financing inputs'!J217="","",(IF('Financing inputs'!$B217="USD",'Financing inputs'!J217,0)+IF('Financing inputs'!$B217="Local Currency",'Financing inputs'!J217/Loc_USD,0)+IF('Financing inputs'!$B217="Euro",'Financing inputs'!J217/Euro_USD,0)))</f>
        <v/>
      </c>
      <c r="K217" s="84" t="str">
        <f>IF('Financing inputs'!K217="","",(IF('Financing inputs'!$B217="USD",'Financing inputs'!K217,0)+IF('Financing inputs'!$B217="Local Currency",'Financing inputs'!K217/Loc_USD,0)+IF('Financing inputs'!$B217="Euro",'Financing inputs'!K217/Euro_USD,0)))</f>
        <v/>
      </c>
      <c r="L217" s="84" t="str">
        <f>IF('Financing inputs'!L217="","",(IF('Financing inputs'!$B217="USD",'Financing inputs'!L217,0)+IF('Financing inputs'!$B217="Local Currency",'Financing inputs'!L217/Loc_USD,0)+IF('Financing inputs'!$B217="Euro",'Financing inputs'!L217/Euro_USD,0)))</f>
        <v/>
      </c>
      <c r="M217" s="84" t="str">
        <f>IF('Financing inputs'!M217="","",(IF('Financing inputs'!$B217="USD",'Financing inputs'!M217,0)+IF('Financing inputs'!$B217="Local Currency",'Financing inputs'!M217/Loc_USD,0)+IF('Financing inputs'!$B217="Euro",'Financing inputs'!M217/Euro_USD,0)))</f>
        <v/>
      </c>
      <c r="N217" s="84" t="str">
        <f>IF('Financing inputs'!N217="","",(IF('Financing inputs'!$B217="USD",'Financing inputs'!N217,0)+IF('Financing inputs'!$B217="Local Currency",'Financing inputs'!N217/Loc_USD,0)+IF('Financing inputs'!$B217="Euro",'Financing inputs'!N217/Euro_USD,0)))</f>
        <v/>
      </c>
      <c r="O217" s="84">
        <f t="shared" si="137"/>
        <v>0</v>
      </c>
      <c r="P217" s="120" t="str">
        <f t="shared" si="136"/>
        <v>Strategy 10</v>
      </c>
      <c r="R217" s="69" t="e">
        <f t="shared" si="138"/>
        <v>#DIV/0!</v>
      </c>
    </row>
    <row r="218" spans="1:19" x14ac:dyDescent="0.25">
      <c r="A218" s="64" t="str">
        <f>'Financing inputs'!A218</f>
        <v>CIDA funding allocated</v>
      </c>
      <c r="B218" s="63"/>
      <c r="C218" s="84" t="str">
        <f>IF('Financing inputs'!C218="","",(IF('Financing inputs'!$B218="USD",'Financing inputs'!C218,0)+IF('Financing inputs'!$B218="Local Currency",'Financing inputs'!C218/Loc_USD,0)+IF('Financing inputs'!$B218="Euro",'Financing inputs'!C218/Euro_USD,0)))</f>
        <v/>
      </c>
      <c r="D218" s="84" t="str">
        <f>IF('Financing inputs'!D218="","",(IF('Financing inputs'!$B218="USD",'Financing inputs'!D218,0)+IF('Financing inputs'!$B218="Local Currency",'Financing inputs'!D218/Loc_USD,0)+IF('Financing inputs'!$B218="Euro",'Financing inputs'!D218/Euro_USD,0)))</f>
        <v/>
      </c>
      <c r="E218" s="84" t="str">
        <f>IF('Financing inputs'!E218="","",(IF('Financing inputs'!$B218="USD",'Financing inputs'!E218,0)+IF('Financing inputs'!$B218="Local Currency",'Financing inputs'!E218/Loc_USD,0)+IF('Financing inputs'!$B218="Euro",'Financing inputs'!E218/Euro_USD,0)))</f>
        <v/>
      </c>
      <c r="F218" s="84" t="str">
        <f>IF('Financing inputs'!F218="","",(IF('Financing inputs'!$B218="USD",'Financing inputs'!F218,0)+IF('Financing inputs'!$B218="Local Currency",'Financing inputs'!F218/Loc_USD,0)+IF('Financing inputs'!$B218="Euro",'Financing inputs'!F218/Euro_USD,0)))</f>
        <v/>
      </c>
      <c r="G218" s="84" t="str">
        <f>IF('Financing inputs'!G218="","",(IF('Financing inputs'!$B218="USD",'Financing inputs'!G218,0)+IF('Financing inputs'!$B218="Local Currency",'Financing inputs'!G218/Loc_USD,0)+IF('Financing inputs'!$B218="Euro",'Financing inputs'!G218/Euro_USD,0)))</f>
        <v/>
      </c>
      <c r="H218" s="84" t="str">
        <f>IF('Financing inputs'!H218="","",(IF('Financing inputs'!$B218="USD",'Financing inputs'!H218,0)+IF('Financing inputs'!$B218="Local Currency",'Financing inputs'!H218/Loc_USD,0)+IF('Financing inputs'!$B218="Euro",'Financing inputs'!H218/Euro_USD,0)))</f>
        <v/>
      </c>
      <c r="I218" s="84" t="str">
        <f>IF('Financing inputs'!I218="","",(IF('Financing inputs'!$B218="USD",'Financing inputs'!I218,0)+IF('Financing inputs'!$B218="Local Currency",'Financing inputs'!I218/Loc_USD,0)+IF('Financing inputs'!$B218="Euro",'Financing inputs'!I218/Euro_USD,0)))</f>
        <v/>
      </c>
      <c r="J218" s="84" t="str">
        <f>IF('Financing inputs'!J218="","",(IF('Financing inputs'!$B218="USD",'Financing inputs'!J218,0)+IF('Financing inputs'!$B218="Local Currency",'Financing inputs'!J218/Loc_USD,0)+IF('Financing inputs'!$B218="Euro",'Financing inputs'!J218/Euro_USD,0)))</f>
        <v/>
      </c>
      <c r="K218" s="84" t="str">
        <f>IF('Financing inputs'!K218="","",(IF('Financing inputs'!$B218="USD",'Financing inputs'!K218,0)+IF('Financing inputs'!$B218="Local Currency",'Financing inputs'!K218/Loc_USD,0)+IF('Financing inputs'!$B218="Euro",'Financing inputs'!K218/Euro_USD,0)))</f>
        <v/>
      </c>
      <c r="L218" s="84" t="str">
        <f>IF('Financing inputs'!L218="","",(IF('Financing inputs'!$B218="USD",'Financing inputs'!L218,0)+IF('Financing inputs'!$B218="Local Currency",'Financing inputs'!L218/Loc_USD,0)+IF('Financing inputs'!$B218="Euro",'Financing inputs'!L218/Euro_USD,0)))</f>
        <v/>
      </c>
      <c r="M218" s="84" t="str">
        <f>IF('Financing inputs'!M218="","",(IF('Financing inputs'!$B218="USD",'Financing inputs'!M218,0)+IF('Financing inputs'!$B218="Local Currency",'Financing inputs'!M218/Loc_USD,0)+IF('Financing inputs'!$B218="Euro",'Financing inputs'!M218/Euro_USD,0)))</f>
        <v/>
      </c>
      <c r="N218" s="84" t="str">
        <f>IF('Financing inputs'!N218="","",(IF('Financing inputs'!$B218="USD",'Financing inputs'!N218,0)+IF('Financing inputs'!$B218="Local Currency",'Financing inputs'!N218/Loc_USD,0)+IF('Financing inputs'!$B218="Euro",'Financing inputs'!N218/Euro_USD,0)))</f>
        <v/>
      </c>
      <c r="O218" s="84">
        <f t="shared" si="137"/>
        <v>0</v>
      </c>
      <c r="P218" s="120" t="str">
        <f t="shared" si="136"/>
        <v>Strategy 10</v>
      </c>
      <c r="R218" s="69" t="e">
        <f t="shared" si="138"/>
        <v>#DIV/0!</v>
      </c>
    </row>
    <row r="219" spans="1:19" x14ac:dyDescent="0.25">
      <c r="A219" s="64" t="str">
        <f>'Financing inputs'!A219</f>
        <v>PSI funding allocated</v>
      </c>
      <c r="B219" s="63"/>
      <c r="C219" s="84" t="str">
        <f>IF('Financing inputs'!C219="","",(IF('Financing inputs'!$B219="USD",'Financing inputs'!C219,0)+IF('Financing inputs'!$B219="Local Currency",'Financing inputs'!C219/Loc_USD,0)+IF('Financing inputs'!$B219="Euro",'Financing inputs'!C219/Euro_USD,0)))</f>
        <v/>
      </c>
      <c r="D219" s="84" t="str">
        <f>IF('Financing inputs'!D219="","",(IF('Financing inputs'!$B219="USD",'Financing inputs'!D219,0)+IF('Financing inputs'!$B219="Local Currency",'Financing inputs'!D219/Loc_USD,0)+IF('Financing inputs'!$B219="Euro",'Financing inputs'!D219/Euro_USD,0)))</f>
        <v/>
      </c>
      <c r="E219" s="84" t="str">
        <f>IF('Financing inputs'!E219="","",(IF('Financing inputs'!$B219="USD",'Financing inputs'!E219,0)+IF('Financing inputs'!$B219="Local Currency",'Financing inputs'!E219/Loc_USD,0)+IF('Financing inputs'!$B219="Euro",'Financing inputs'!E219/Euro_USD,0)))</f>
        <v/>
      </c>
      <c r="F219" s="84" t="str">
        <f>IF('Financing inputs'!F219="","",(IF('Financing inputs'!$B219="USD",'Financing inputs'!F219,0)+IF('Financing inputs'!$B219="Local Currency",'Financing inputs'!F219/Loc_USD,0)+IF('Financing inputs'!$B219="Euro",'Financing inputs'!F219/Euro_USD,0)))</f>
        <v/>
      </c>
      <c r="G219" s="84" t="str">
        <f>IF('Financing inputs'!G219="","",(IF('Financing inputs'!$B219="USD",'Financing inputs'!G219,0)+IF('Financing inputs'!$B219="Local Currency",'Financing inputs'!G219/Loc_USD,0)+IF('Financing inputs'!$B219="Euro",'Financing inputs'!G219/Euro_USD,0)))</f>
        <v/>
      </c>
      <c r="H219" s="84" t="str">
        <f>IF('Financing inputs'!H219="","",(IF('Financing inputs'!$B219="USD",'Financing inputs'!H219,0)+IF('Financing inputs'!$B219="Local Currency",'Financing inputs'!H219/Loc_USD,0)+IF('Financing inputs'!$B219="Euro",'Financing inputs'!H219/Euro_USD,0)))</f>
        <v/>
      </c>
      <c r="I219" s="84" t="str">
        <f>IF('Financing inputs'!I219="","",(IF('Financing inputs'!$B219="USD",'Financing inputs'!I219,0)+IF('Financing inputs'!$B219="Local Currency",'Financing inputs'!I219/Loc_USD,0)+IF('Financing inputs'!$B219="Euro",'Financing inputs'!I219/Euro_USD,0)))</f>
        <v/>
      </c>
      <c r="J219" s="84" t="str">
        <f>IF('Financing inputs'!J219="","",(IF('Financing inputs'!$B219="USD",'Financing inputs'!J219,0)+IF('Financing inputs'!$B219="Local Currency",'Financing inputs'!J219/Loc_USD,0)+IF('Financing inputs'!$B219="Euro",'Financing inputs'!J219/Euro_USD,0)))</f>
        <v/>
      </c>
      <c r="K219" s="84" t="str">
        <f>IF('Financing inputs'!K219="","",(IF('Financing inputs'!$B219="USD",'Financing inputs'!K219,0)+IF('Financing inputs'!$B219="Local Currency",'Financing inputs'!K219/Loc_USD,0)+IF('Financing inputs'!$B219="Euro",'Financing inputs'!K219/Euro_USD,0)))</f>
        <v/>
      </c>
      <c r="L219" s="84" t="str">
        <f>IF('Financing inputs'!L219="","",(IF('Financing inputs'!$B219="USD",'Financing inputs'!L219,0)+IF('Financing inputs'!$B219="Local Currency",'Financing inputs'!L219/Loc_USD,0)+IF('Financing inputs'!$B219="Euro",'Financing inputs'!L219/Euro_USD,0)))</f>
        <v/>
      </c>
      <c r="M219" s="84" t="str">
        <f>IF('Financing inputs'!M219="","",(IF('Financing inputs'!$B219="USD",'Financing inputs'!M219,0)+IF('Financing inputs'!$B219="Local Currency",'Financing inputs'!M219/Loc_USD,0)+IF('Financing inputs'!$B219="Euro",'Financing inputs'!M219/Euro_USD,0)))</f>
        <v/>
      </c>
      <c r="N219" s="84" t="str">
        <f>IF('Financing inputs'!N219="","",(IF('Financing inputs'!$B219="USD",'Financing inputs'!N219,0)+IF('Financing inputs'!$B219="Local Currency",'Financing inputs'!N219/Loc_USD,0)+IF('Financing inputs'!$B219="Euro",'Financing inputs'!N219/Euro_USD,0)))</f>
        <v/>
      </c>
      <c r="O219" s="84">
        <f t="shared" si="137"/>
        <v>0</v>
      </c>
      <c r="P219" s="120" t="str">
        <f t="shared" si="136"/>
        <v>Strategy 10</v>
      </c>
      <c r="R219" s="69" t="e">
        <f t="shared" si="138"/>
        <v>#DIV/0!</v>
      </c>
    </row>
    <row r="220" spans="1:19" x14ac:dyDescent="0.25">
      <c r="A220" s="64" t="str">
        <f>'Financing inputs'!A220</f>
        <v>DKT funding allocated</v>
      </c>
      <c r="B220" s="63"/>
      <c r="C220" s="84" t="str">
        <f>IF('Financing inputs'!C220="","",(IF('Financing inputs'!$B220="USD",'Financing inputs'!C220,0)+IF('Financing inputs'!$B220="Local Currency",'Financing inputs'!C220/Loc_USD,0)+IF('Financing inputs'!$B220="Euro",'Financing inputs'!C220/Euro_USD,0)))</f>
        <v/>
      </c>
      <c r="D220" s="84" t="str">
        <f>IF('Financing inputs'!D220="","",(IF('Financing inputs'!$B220="USD",'Financing inputs'!D220,0)+IF('Financing inputs'!$B220="Local Currency",'Financing inputs'!D220/Loc_USD,0)+IF('Financing inputs'!$B220="Euro",'Financing inputs'!D220/Euro_USD,0)))</f>
        <v/>
      </c>
      <c r="E220" s="84" t="str">
        <f>IF('Financing inputs'!E220="","",(IF('Financing inputs'!$B220="USD",'Financing inputs'!E220,0)+IF('Financing inputs'!$B220="Local Currency",'Financing inputs'!E220/Loc_USD,0)+IF('Financing inputs'!$B220="Euro",'Financing inputs'!E220/Euro_USD,0)))</f>
        <v/>
      </c>
      <c r="F220" s="84" t="str">
        <f>IF('Financing inputs'!F220="","",(IF('Financing inputs'!$B220="USD",'Financing inputs'!F220,0)+IF('Financing inputs'!$B220="Local Currency",'Financing inputs'!F220/Loc_USD,0)+IF('Financing inputs'!$B220="Euro",'Financing inputs'!F220/Euro_USD,0)))</f>
        <v/>
      </c>
      <c r="G220" s="84" t="str">
        <f>IF('Financing inputs'!G220="","",(IF('Financing inputs'!$B220="USD",'Financing inputs'!G220,0)+IF('Financing inputs'!$B220="Local Currency",'Financing inputs'!G220/Loc_USD,0)+IF('Financing inputs'!$B220="Euro",'Financing inputs'!G220/Euro_USD,0)))</f>
        <v/>
      </c>
      <c r="H220" s="84" t="str">
        <f>IF('Financing inputs'!H220="","",(IF('Financing inputs'!$B220="USD",'Financing inputs'!H220,0)+IF('Financing inputs'!$B220="Local Currency",'Financing inputs'!H220/Loc_USD,0)+IF('Financing inputs'!$B220="Euro",'Financing inputs'!H220/Euro_USD,0)))</f>
        <v/>
      </c>
      <c r="I220" s="84" t="str">
        <f>IF('Financing inputs'!I220="","",(IF('Financing inputs'!$B220="USD",'Financing inputs'!I220,0)+IF('Financing inputs'!$B220="Local Currency",'Financing inputs'!I220/Loc_USD,0)+IF('Financing inputs'!$B220="Euro",'Financing inputs'!I220/Euro_USD,0)))</f>
        <v/>
      </c>
      <c r="J220" s="84" t="str">
        <f>IF('Financing inputs'!J220="","",(IF('Financing inputs'!$B220="USD",'Financing inputs'!J220,0)+IF('Financing inputs'!$B220="Local Currency",'Financing inputs'!J220/Loc_USD,0)+IF('Financing inputs'!$B220="Euro",'Financing inputs'!J220/Euro_USD,0)))</f>
        <v/>
      </c>
      <c r="K220" s="84" t="str">
        <f>IF('Financing inputs'!K220="","",(IF('Financing inputs'!$B220="USD",'Financing inputs'!K220,0)+IF('Financing inputs'!$B220="Local Currency",'Financing inputs'!K220/Loc_USD,0)+IF('Financing inputs'!$B220="Euro",'Financing inputs'!K220/Euro_USD,0)))</f>
        <v/>
      </c>
      <c r="L220" s="84" t="str">
        <f>IF('Financing inputs'!L220="","",(IF('Financing inputs'!$B220="USD",'Financing inputs'!L220,0)+IF('Financing inputs'!$B220="Local Currency",'Financing inputs'!L220/Loc_USD,0)+IF('Financing inputs'!$B220="Euro",'Financing inputs'!L220/Euro_USD,0)))</f>
        <v/>
      </c>
      <c r="M220" s="84" t="str">
        <f>IF('Financing inputs'!M220="","",(IF('Financing inputs'!$B220="USD",'Financing inputs'!M220,0)+IF('Financing inputs'!$B220="Local Currency",'Financing inputs'!M220/Loc_USD,0)+IF('Financing inputs'!$B220="Euro",'Financing inputs'!M220/Euro_USD,0)))</f>
        <v/>
      </c>
      <c r="N220" s="84" t="str">
        <f>IF('Financing inputs'!N220="","",(IF('Financing inputs'!$B220="USD",'Financing inputs'!N220,0)+IF('Financing inputs'!$B220="Local Currency",'Financing inputs'!N220/Loc_USD,0)+IF('Financing inputs'!$B220="Euro",'Financing inputs'!N220/Euro_USD,0)))</f>
        <v/>
      </c>
      <c r="O220" s="84">
        <f t="shared" si="137"/>
        <v>0</v>
      </c>
      <c r="P220" s="120" t="str">
        <f t="shared" si="136"/>
        <v>Strategy 10</v>
      </c>
      <c r="R220" s="69" t="e">
        <f t="shared" si="138"/>
        <v>#DIV/0!</v>
      </c>
    </row>
    <row r="221" spans="1:19" x14ac:dyDescent="0.25">
      <c r="A221" s="64" t="str">
        <f>'Financing inputs'!A221</f>
        <v>MSI funding allocated</v>
      </c>
      <c r="B221" s="63"/>
      <c r="C221" s="84" t="str">
        <f>IF('Financing inputs'!C221="","",(IF('Financing inputs'!$B221="USD",'Financing inputs'!C221,0)+IF('Financing inputs'!$B221="Local Currency",'Financing inputs'!C221/Loc_USD,0)+IF('Financing inputs'!$B221="Euro",'Financing inputs'!C221/Euro_USD,0)))</f>
        <v/>
      </c>
      <c r="D221" s="84" t="str">
        <f>IF('Financing inputs'!D221="","",(IF('Financing inputs'!$B221="USD",'Financing inputs'!D221,0)+IF('Financing inputs'!$B221="Local Currency",'Financing inputs'!D221/Loc_USD,0)+IF('Financing inputs'!$B221="Euro",'Financing inputs'!D221/Euro_USD,0)))</f>
        <v/>
      </c>
      <c r="E221" s="84" t="str">
        <f>IF('Financing inputs'!E221="","",(IF('Financing inputs'!$B221="USD",'Financing inputs'!E221,0)+IF('Financing inputs'!$B221="Local Currency",'Financing inputs'!E221/Loc_USD,0)+IF('Financing inputs'!$B221="Euro",'Financing inputs'!E221/Euro_USD,0)))</f>
        <v/>
      </c>
      <c r="F221" s="84" t="str">
        <f>IF('Financing inputs'!F221="","",(IF('Financing inputs'!$B221="USD",'Financing inputs'!F221,0)+IF('Financing inputs'!$B221="Local Currency",'Financing inputs'!F221/Loc_USD,0)+IF('Financing inputs'!$B221="Euro",'Financing inputs'!F221/Euro_USD,0)))</f>
        <v/>
      </c>
      <c r="G221" s="84" t="str">
        <f>IF('Financing inputs'!G221="","",(IF('Financing inputs'!$B221="USD",'Financing inputs'!G221,0)+IF('Financing inputs'!$B221="Local Currency",'Financing inputs'!G221/Loc_USD,0)+IF('Financing inputs'!$B221="Euro",'Financing inputs'!G221/Euro_USD,0)))</f>
        <v/>
      </c>
      <c r="H221" s="84" t="str">
        <f>IF('Financing inputs'!H221="","",(IF('Financing inputs'!$B221="USD",'Financing inputs'!H221,0)+IF('Financing inputs'!$B221="Local Currency",'Financing inputs'!H221/Loc_USD,0)+IF('Financing inputs'!$B221="Euro",'Financing inputs'!H221/Euro_USD,0)))</f>
        <v/>
      </c>
      <c r="I221" s="84" t="str">
        <f>IF('Financing inputs'!I221="","",(IF('Financing inputs'!$B221="USD",'Financing inputs'!I221,0)+IF('Financing inputs'!$B221="Local Currency",'Financing inputs'!I221/Loc_USD,0)+IF('Financing inputs'!$B221="Euro",'Financing inputs'!I221/Euro_USD,0)))</f>
        <v/>
      </c>
      <c r="J221" s="84" t="str">
        <f>IF('Financing inputs'!J221="","",(IF('Financing inputs'!$B221="USD",'Financing inputs'!J221,0)+IF('Financing inputs'!$B221="Local Currency",'Financing inputs'!J221/Loc_USD,0)+IF('Financing inputs'!$B221="Euro",'Financing inputs'!J221/Euro_USD,0)))</f>
        <v/>
      </c>
      <c r="K221" s="84" t="str">
        <f>IF('Financing inputs'!K221="","",(IF('Financing inputs'!$B221="USD",'Financing inputs'!K221,0)+IF('Financing inputs'!$B221="Local Currency",'Financing inputs'!K221/Loc_USD,0)+IF('Financing inputs'!$B221="Euro",'Financing inputs'!K221/Euro_USD,0)))</f>
        <v/>
      </c>
      <c r="L221" s="84" t="str">
        <f>IF('Financing inputs'!L221="","",(IF('Financing inputs'!$B221="USD",'Financing inputs'!L221,0)+IF('Financing inputs'!$B221="Local Currency",'Financing inputs'!L221/Loc_USD,0)+IF('Financing inputs'!$B221="Euro",'Financing inputs'!L221/Euro_USD,0)))</f>
        <v/>
      </c>
      <c r="M221" s="84" t="str">
        <f>IF('Financing inputs'!M221="","",(IF('Financing inputs'!$B221="USD",'Financing inputs'!M221,0)+IF('Financing inputs'!$B221="Local Currency",'Financing inputs'!M221/Loc_USD,0)+IF('Financing inputs'!$B221="Euro",'Financing inputs'!M221/Euro_USD,0)))</f>
        <v/>
      </c>
      <c r="N221" s="84" t="str">
        <f>IF('Financing inputs'!N221="","",(IF('Financing inputs'!$B221="USD",'Financing inputs'!N221,0)+IF('Financing inputs'!$B221="Local Currency",'Financing inputs'!N221/Loc_USD,0)+IF('Financing inputs'!$B221="Euro",'Financing inputs'!N221/Euro_USD,0)))</f>
        <v/>
      </c>
      <c r="O221" s="84">
        <f t="shared" si="137"/>
        <v>0</v>
      </c>
      <c r="P221" s="120" t="str">
        <f t="shared" si="136"/>
        <v>Strategy 10</v>
      </c>
      <c r="R221" s="69" t="e">
        <f t="shared" si="138"/>
        <v>#DIV/0!</v>
      </c>
    </row>
    <row r="222" spans="1:19" x14ac:dyDescent="0.25">
      <c r="A222" s="64" t="str">
        <f>'Financing inputs'!A222</f>
        <v>Gates funding allocated</v>
      </c>
      <c r="B222" s="63"/>
      <c r="C222" s="84" t="str">
        <f>IF('Financing inputs'!C222="","",(IF('Financing inputs'!$B222="USD",'Financing inputs'!C222,0)+IF('Financing inputs'!$B222="Local Currency",'Financing inputs'!C222/Loc_USD,0)+IF('Financing inputs'!$B222="Euro",'Financing inputs'!C222/Euro_USD,0)))</f>
        <v/>
      </c>
      <c r="D222" s="84" t="str">
        <f>IF('Financing inputs'!D222="","",(IF('Financing inputs'!$B222="USD",'Financing inputs'!D222,0)+IF('Financing inputs'!$B222="Local Currency",'Financing inputs'!D222/Loc_USD,0)+IF('Financing inputs'!$B222="Euro",'Financing inputs'!D222/Euro_USD,0)))</f>
        <v/>
      </c>
      <c r="E222" s="84" t="str">
        <f>IF('Financing inputs'!E222="","",(IF('Financing inputs'!$B222="USD",'Financing inputs'!E222,0)+IF('Financing inputs'!$B222="Local Currency",'Financing inputs'!E222/Loc_USD,0)+IF('Financing inputs'!$B222="Euro",'Financing inputs'!E222/Euro_USD,0)))</f>
        <v/>
      </c>
      <c r="F222" s="84" t="str">
        <f>IF('Financing inputs'!F222="","",(IF('Financing inputs'!$B222="USD",'Financing inputs'!F222,0)+IF('Financing inputs'!$B222="Local Currency",'Financing inputs'!F222/Loc_USD,0)+IF('Financing inputs'!$B222="Euro",'Financing inputs'!F222/Euro_USD,0)))</f>
        <v/>
      </c>
      <c r="G222" s="84" t="str">
        <f>IF('Financing inputs'!G222="","",(IF('Financing inputs'!$B222="USD",'Financing inputs'!G222,0)+IF('Financing inputs'!$B222="Local Currency",'Financing inputs'!G222/Loc_USD,0)+IF('Financing inputs'!$B222="Euro",'Financing inputs'!G222/Euro_USD,0)))</f>
        <v/>
      </c>
      <c r="H222" s="84" t="str">
        <f>IF('Financing inputs'!H222="","",(IF('Financing inputs'!$B222="USD",'Financing inputs'!H222,0)+IF('Financing inputs'!$B222="Local Currency",'Financing inputs'!H222/Loc_USD,0)+IF('Financing inputs'!$B222="Euro",'Financing inputs'!H222/Euro_USD,0)))</f>
        <v/>
      </c>
      <c r="I222" s="84" t="str">
        <f>IF('Financing inputs'!I222="","",(IF('Financing inputs'!$B222="USD",'Financing inputs'!I222,0)+IF('Financing inputs'!$B222="Local Currency",'Financing inputs'!I222/Loc_USD,0)+IF('Financing inputs'!$B222="Euro",'Financing inputs'!I222/Euro_USD,0)))</f>
        <v/>
      </c>
      <c r="J222" s="84" t="str">
        <f>IF('Financing inputs'!J222="","",(IF('Financing inputs'!$B222="USD",'Financing inputs'!J222,0)+IF('Financing inputs'!$B222="Local Currency",'Financing inputs'!J222/Loc_USD,0)+IF('Financing inputs'!$B222="Euro",'Financing inputs'!J222/Euro_USD,0)))</f>
        <v/>
      </c>
      <c r="K222" s="84" t="str">
        <f>IF('Financing inputs'!K222="","",(IF('Financing inputs'!$B222="USD",'Financing inputs'!K222,0)+IF('Financing inputs'!$B222="Local Currency",'Financing inputs'!K222/Loc_USD,0)+IF('Financing inputs'!$B222="Euro",'Financing inputs'!K222/Euro_USD,0)))</f>
        <v/>
      </c>
      <c r="L222" s="84" t="str">
        <f>IF('Financing inputs'!L222="","",(IF('Financing inputs'!$B222="USD",'Financing inputs'!L222,0)+IF('Financing inputs'!$B222="Local Currency",'Financing inputs'!L222/Loc_USD,0)+IF('Financing inputs'!$B222="Euro",'Financing inputs'!L222/Euro_USD,0)))</f>
        <v/>
      </c>
      <c r="M222" s="84" t="str">
        <f>IF('Financing inputs'!M222="","",(IF('Financing inputs'!$B222="USD",'Financing inputs'!M222,0)+IF('Financing inputs'!$B222="Local Currency",'Financing inputs'!M222/Loc_USD,0)+IF('Financing inputs'!$B222="Euro",'Financing inputs'!M222/Euro_USD,0)))</f>
        <v/>
      </c>
      <c r="N222" s="84" t="str">
        <f>IF('Financing inputs'!N222="","",(IF('Financing inputs'!$B222="USD",'Financing inputs'!N222,0)+IF('Financing inputs'!$B222="Local Currency",'Financing inputs'!N222/Loc_USD,0)+IF('Financing inputs'!$B222="Euro",'Financing inputs'!N222/Euro_USD,0)))</f>
        <v/>
      </c>
      <c r="O222" s="84">
        <f t="shared" si="137"/>
        <v>0</v>
      </c>
      <c r="P222" s="120" t="str">
        <f t="shared" si="136"/>
        <v>Strategy 10</v>
      </c>
      <c r="R222" s="69" t="e">
        <f t="shared" si="138"/>
        <v>#DIV/0!</v>
      </c>
    </row>
    <row r="223" spans="1:19" x14ac:dyDescent="0.25">
      <c r="A223" s="64" t="str">
        <f>'Financing inputs'!A223</f>
        <v>Packard funding allocated</v>
      </c>
      <c r="B223" s="63"/>
      <c r="C223" s="84" t="str">
        <f>IF('Financing inputs'!C223="","",(IF('Financing inputs'!$B223="USD",'Financing inputs'!C223,0)+IF('Financing inputs'!$B223="Local Currency",'Financing inputs'!C223/Loc_USD,0)+IF('Financing inputs'!$B223="Euro",'Financing inputs'!C223/Euro_USD,0)))</f>
        <v/>
      </c>
      <c r="D223" s="84" t="str">
        <f>IF('Financing inputs'!D223="","",(IF('Financing inputs'!$B223="USD",'Financing inputs'!D223,0)+IF('Financing inputs'!$B223="Local Currency",'Financing inputs'!D223/Loc_USD,0)+IF('Financing inputs'!$B223="Euro",'Financing inputs'!D223/Euro_USD,0)))</f>
        <v/>
      </c>
      <c r="E223" s="84" t="str">
        <f>IF('Financing inputs'!E223="","",(IF('Financing inputs'!$B223="USD",'Financing inputs'!E223,0)+IF('Financing inputs'!$B223="Local Currency",'Financing inputs'!E223/Loc_USD,0)+IF('Financing inputs'!$B223="Euro",'Financing inputs'!E223/Euro_USD,0)))</f>
        <v/>
      </c>
      <c r="F223" s="84" t="str">
        <f>IF('Financing inputs'!F223="","",(IF('Financing inputs'!$B223="USD",'Financing inputs'!F223,0)+IF('Financing inputs'!$B223="Local Currency",'Financing inputs'!F223/Loc_USD,0)+IF('Financing inputs'!$B223="Euro",'Financing inputs'!F223/Euro_USD,0)))</f>
        <v/>
      </c>
      <c r="G223" s="84" t="str">
        <f>IF('Financing inputs'!G223="","",(IF('Financing inputs'!$B223="USD",'Financing inputs'!G223,0)+IF('Financing inputs'!$B223="Local Currency",'Financing inputs'!G223/Loc_USD,0)+IF('Financing inputs'!$B223="Euro",'Financing inputs'!G223/Euro_USD,0)))</f>
        <v/>
      </c>
      <c r="H223" s="84" t="str">
        <f>IF('Financing inputs'!H223="","",(IF('Financing inputs'!$B223="USD",'Financing inputs'!H223,0)+IF('Financing inputs'!$B223="Local Currency",'Financing inputs'!H223/Loc_USD,0)+IF('Financing inputs'!$B223="Euro",'Financing inputs'!H223/Euro_USD,0)))</f>
        <v/>
      </c>
      <c r="I223" s="84" t="str">
        <f>IF('Financing inputs'!I223="","",(IF('Financing inputs'!$B223="USD",'Financing inputs'!I223,0)+IF('Financing inputs'!$B223="Local Currency",'Financing inputs'!I223/Loc_USD,0)+IF('Financing inputs'!$B223="Euro",'Financing inputs'!I223/Euro_USD,0)))</f>
        <v/>
      </c>
      <c r="J223" s="84" t="str">
        <f>IF('Financing inputs'!J223="","",(IF('Financing inputs'!$B223="USD",'Financing inputs'!J223,0)+IF('Financing inputs'!$B223="Local Currency",'Financing inputs'!J223/Loc_USD,0)+IF('Financing inputs'!$B223="Euro",'Financing inputs'!J223/Euro_USD,0)))</f>
        <v/>
      </c>
      <c r="K223" s="84" t="str">
        <f>IF('Financing inputs'!K223="","",(IF('Financing inputs'!$B223="USD",'Financing inputs'!K223,0)+IF('Financing inputs'!$B223="Local Currency",'Financing inputs'!K223/Loc_USD,0)+IF('Financing inputs'!$B223="Euro",'Financing inputs'!K223/Euro_USD,0)))</f>
        <v/>
      </c>
      <c r="L223" s="84" t="str">
        <f>IF('Financing inputs'!L223="","",(IF('Financing inputs'!$B223="USD",'Financing inputs'!L223,0)+IF('Financing inputs'!$B223="Local Currency",'Financing inputs'!L223/Loc_USD,0)+IF('Financing inputs'!$B223="Euro",'Financing inputs'!L223/Euro_USD,0)))</f>
        <v/>
      </c>
      <c r="M223" s="84" t="str">
        <f>IF('Financing inputs'!M223="","",(IF('Financing inputs'!$B223="USD",'Financing inputs'!M223,0)+IF('Financing inputs'!$B223="Local Currency",'Financing inputs'!M223/Loc_USD,0)+IF('Financing inputs'!$B223="Euro",'Financing inputs'!M223/Euro_USD,0)))</f>
        <v/>
      </c>
      <c r="N223" s="84" t="str">
        <f>IF('Financing inputs'!N223="","",(IF('Financing inputs'!$B223="USD",'Financing inputs'!N223,0)+IF('Financing inputs'!$B223="Local Currency",'Financing inputs'!N223/Loc_USD,0)+IF('Financing inputs'!$B223="Euro",'Financing inputs'!N223/Euro_USD,0)))</f>
        <v/>
      </c>
      <c r="O223" s="84">
        <f t="shared" si="137"/>
        <v>0</v>
      </c>
      <c r="P223" s="120" t="str">
        <f t="shared" si="136"/>
        <v>Strategy 10</v>
      </c>
      <c r="R223" s="69" t="e">
        <f t="shared" si="138"/>
        <v>#DIV/0!</v>
      </c>
    </row>
    <row r="224" spans="1:19" x14ac:dyDescent="0.25">
      <c r="A224" s="64" t="str">
        <f>'Financing inputs'!A224</f>
        <v>PAA</v>
      </c>
      <c r="B224" s="63"/>
      <c r="C224" s="84" t="str">
        <f>IF('Financing inputs'!C224="","",(IF('Financing inputs'!$B224="USD",'Financing inputs'!C224,0)+IF('Financing inputs'!$B224="Local Currency",'Financing inputs'!C224/Loc_USD,0)+IF('Financing inputs'!$B224="Euro",'Financing inputs'!C224/Euro_USD,0)))</f>
        <v/>
      </c>
      <c r="D224" s="84" t="str">
        <f>IF('Financing inputs'!D224="","",(IF('Financing inputs'!$B224="USD",'Financing inputs'!D224,0)+IF('Financing inputs'!$B224="Local Currency",'Financing inputs'!D224/Loc_USD,0)+IF('Financing inputs'!$B224="Euro",'Financing inputs'!D224/Euro_USD,0)))</f>
        <v/>
      </c>
      <c r="E224" s="84" t="str">
        <f>IF('Financing inputs'!E224="","",(IF('Financing inputs'!$B224="USD",'Financing inputs'!E224,0)+IF('Financing inputs'!$B224="Local Currency",'Financing inputs'!E224/Loc_USD,0)+IF('Financing inputs'!$B224="Euro",'Financing inputs'!E224/Euro_USD,0)))</f>
        <v/>
      </c>
      <c r="F224" s="84" t="str">
        <f>IF('Financing inputs'!F224="","",(IF('Financing inputs'!$B224="USD",'Financing inputs'!F224,0)+IF('Financing inputs'!$B224="Local Currency",'Financing inputs'!F224/Loc_USD,0)+IF('Financing inputs'!$B224="Euro",'Financing inputs'!F224/Euro_USD,0)))</f>
        <v/>
      </c>
      <c r="G224" s="84" t="str">
        <f>IF('Financing inputs'!G224="","",(IF('Financing inputs'!$B224="USD",'Financing inputs'!G224,0)+IF('Financing inputs'!$B224="Local Currency",'Financing inputs'!G224/Loc_USD,0)+IF('Financing inputs'!$B224="Euro",'Financing inputs'!G224/Euro_USD,0)))</f>
        <v/>
      </c>
      <c r="H224" s="84" t="str">
        <f>IF('Financing inputs'!H224="","",(IF('Financing inputs'!$B224="USD",'Financing inputs'!H224,0)+IF('Financing inputs'!$B224="Local Currency",'Financing inputs'!H224/Loc_USD,0)+IF('Financing inputs'!$B224="Euro",'Financing inputs'!H224/Euro_USD,0)))</f>
        <v/>
      </c>
      <c r="I224" s="84" t="str">
        <f>IF('Financing inputs'!I224="","",(IF('Financing inputs'!$B224="USD",'Financing inputs'!I224,0)+IF('Financing inputs'!$B224="Local Currency",'Financing inputs'!I224/Loc_USD,0)+IF('Financing inputs'!$B224="Euro",'Financing inputs'!I224/Euro_USD,0)))</f>
        <v/>
      </c>
      <c r="J224" s="84" t="str">
        <f>IF('Financing inputs'!J224="","",(IF('Financing inputs'!$B224="USD",'Financing inputs'!J224,0)+IF('Financing inputs'!$B224="Local Currency",'Financing inputs'!J224/Loc_USD,0)+IF('Financing inputs'!$B224="Euro",'Financing inputs'!J224/Euro_USD,0)))</f>
        <v/>
      </c>
      <c r="K224" s="84" t="str">
        <f>IF('Financing inputs'!K224="","",(IF('Financing inputs'!$B224="USD",'Financing inputs'!K224,0)+IF('Financing inputs'!$B224="Local Currency",'Financing inputs'!K224/Loc_USD,0)+IF('Financing inputs'!$B224="Euro",'Financing inputs'!K224/Euro_USD,0)))</f>
        <v/>
      </c>
      <c r="L224" s="84" t="str">
        <f>IF('Financing inputs'!L224="","",(IF('Financing inputs'!$B224="USD",'Financing inputs'!L224,0)+IF('Financing inputs'!$B224="Local Currency",'Financing inputs'!L224/Loc_USD,0)+IF('Financing inputs'!$B224="Euro",'Financing inputs'!L224/Euro_USD,0)))</f>
        <v/>
      </c>
      <c r="M224" s="84" t="str">
        <f>IF('Financing inputs'!M224="","",(IF('Financing inputs'!$B224="USD",'Financing inputs'!M224,0)+IF('Financing inputs'!$B224="Local Currency",'Financing inputs'!M224/Loc_USD,0)+IF('Financing inputs'!$B224="Euro",'Financing inputs'!M224/Euro_USD,0)))</f>
        <v/>
      </c>
      <c r="N224" s="84" t="str">
        <f>IF('Financing inputs'!N224="","",(IF('Financing inputs'!$B224="USD",'Financing inputs'!N224,0)+IF('Financing inputs'!$B224="Local Currency",'Financing inputs'!N224/Loc_USD,0)+IF('Financing inputs'!$B224="Euro",'Financing inputs'!N224/Euro_USD,0)))</f>
        <v/>
      </c>
      <c r="O224" s="84">
        <f t="shared" si="137"/>
        <v>0</v>
      </c>
      <c r="P224" s="120" t="str">
        <f t="shared" si="136"/>
        <v>Strategy 10</v>
      </c>
      <c r="R224" s="69" t="e">
        <f t="shared" si="138"/>
        <v>#DIV/0!</v>
      </c>
    </row>
    <row r="225" spans="1:19" x14ac:dyDescent="0.25">
      <c r="A225" s="64" t="str">
        <f>'Financing inputs'!A225</f>
        <v>Other</v>
      </c>
      <c r="B225" s="63"/>
      <c r="C225" s="84" t="str">
        <f>IF('Financing inputs'!C225="","",(IF('Financing inputs'!$B225="USD",'Financing inputs'!C225,0)+IF('Financing inputs'!$B225="Local Currency",'Financing inputs'!C225/Loc_USD,0)+IF('Financing inputs'!$B225="Euro",'Financing inputs'!C225/Euro_USD,0)))</f>
        <v/>
      </c>
      <c r="D225" s="84" t="str">
        <f>IF('Financing inputs'!D225="","",(IF('Financing inputs'!$B225="USD",'Financing inputs'!D225,0)+IF('Financing inputs'!$B225="Local Currency",'Financing inputs'!D225/Loc_USD,0)+IF('Financing inputs'!$B225="Euro",'Financing inputs'!D225/Euro_USD,0)))</f>
        <v/>
      </c>
      <c r="E225" s="84" t="str">
        <f>IF('Financing inputs'!E225="","",(IF('Financing inputs'!$B225="USD",'Financing inputs'!E225,0)+IF('Financing inputs'!$B225="Local Currency",'Financing inputs'!E225/Loc_USD,0)+IF('Financing inputs'!$B225="Euro",'Financing inputs'!E225/Euro_USD,0)))</f>
        <v/>
      </c>
      <c r="F225" s="84" t="str">
        <f>IF('Financing inputs'!F225="","",(IF('Financing inputs'!$B225="USD",'Financing inputs'!F225,0)+IF('Financing inputs'!$B225="Local Currency",'Financing inputs'!F225/Loc_USD,0)+IF('Financing inputs'!$B225="Euro",'Financing inputs'!F225/Euro_USD,0)))</f>
        <v/>
      </c>
      <c r="G225" s="84" t="str">
        <f>IF('Financing inputs'!G225="","",(IF('Financing inputs'!$B225="USD",'Financing inputs'!G225,0)+IF('Financing inputs'!$B225="Local Currency",'Financing inputs'!G225/Loc_USD,0)+IF('Financing inputs'!$B225="Euro",'Financing inputs'!G225/Euro_USD,0)))</f>
        <v/>
      </c>
      <c r="H225" s="84" t="str">
        <f>IF('Financing inputs'!H225="","",(IF('Financing inputs'!$B225="USD",'Financing inputs'!H225,0)+IF('Financing inputs'!$B225="Local Currency",'Financing inputs'!H225/Loc_USD,0)+IF('Financing inputs'!$B225="Euro",'Financing inputs'!H225/Euro_USD,0)))</f>
        <v/>
      </c>
      <c r="I225" s="84" t="str">
        <f>IF('Financing inputs'!I225="","",(IF('Financing inputs'!$B225="USD",'Financing inputs'!I225,0)+IF('Financing inputs'!$B225="Local Currency",'Financing inputs'!I225/Loc_USD,0)+IF('Financing inputs'!$B225="Euro",'Financing inputs'!I225/Euro_USD,0)))</f>
        <v/>
      </c>
      <c r="J225" s="84" t="str">
        <f>IF('Financing inputs'!J225="","",(IF('Financing inputs'!$B225="USD",'Financing inputs'!J225,0)+IF('Financing inputs'!$B225="Local Currency",'Financing inputs'!J225/Loc_USD,0)+IF('Financing inputs'!$B225="Euro",'Financing inputs'!J225/Euro_USD,0)))</f>
        <v/>
      </c>
      <c r="K225" s="84" t="str">
        <f>IF('Financing inputs'!K225="","",(IF('Financing inputs'!$B225="USD",'Financing inputs'!K225,0)+IF('Financing inputs'!$B225="Local Currency",'Financing inputs'!K225/Loc_USD,0)+IF('Financing inputs'!$B225="Euro",'Financing inputs'!K225/Euro_USD,0)))</f>
        <v/>
      </c>
      <c r="L225" s="84" t="str">
        <f>IF('Financing inputs'!L225="","",(IF('Financing inputs'!$B225="USD",'Financing inputs'!L225,0)+IF('Financing inputs'!$B225="Local Currency",'Financing inputs'!L225/Loc_USD,0)+IF('Financing inputs'!$B225="Euro",'Financing inputs'!L225/Euro_USD,0)))</f>
        <v/>
      </c>
      <c r="M225" s="84" t="str">
        <f>IF('Financing inputs'!M225="","",(IF('Financing inputs'!$B225="USD",'Financing inputs'!M225,0)+IF('Financing inputs'!$B225="Local Currency",'Financing inputs'!M225/Loc_USD,0)+IF('Financing inputs'!$B225="Euro",'Financing inputs'!M225/Euro_USD,0)))</f>
        <v/>
      </c>
      <c r="N225" s="84" t="str">
        <f>IF('Financing inputs'!N225="","",(IF('Financing inputs'!$B225="USD",'Financing inputs'!N225,0)+IF('Financing inputs'!$B225="Local Currency",'Financing inputs'!N225/Loc_USD,0)+IF('Financing inputs'!$B225="Euro",'Financing inputs'!N225/Euro_USD,0)))</f>
        <v/>
      </c>
      <c r="O225" s="84">
        <f t="shared" si="137"/>
        <v>0</v>
      </c>
      <c r="P225" s="120" t="str">
        <f t="shared" si="136"/>
        <v>Strategy 10</v>
      </c>
      <c r="R225" s="69" t="e">
        <f t="shared" si="138"/>
        <v>#DIV/0!</v>
      </c>
    </row>
    <row r="226" spans="1:19" x14ac:dyDescent="0.25">
      <c r="A226" s="64" t="str">
        <f>'Financing inputs'!A226</f>
        <v>Other</v>
      </c>
      <c r="B226" s="63"/>
      <c r="C226" s="84" t="str">
        <f>IF('Financing inputs'!C226="","",(IF('Financing inputs'!$B226="USD",'Financing inputs'!C226,0)+IF('Financing inputs'!$B226="Local Currency",'Financing inputs'!C226/Loc_USD,0)+IF('Financing inputs'!$B226="Euro",'Financing inputs'!C226/Euro_USD,0)))</f>
        <v/>
      </c>
      <c r="D226" s="84" t="str">
        <f>IF('Financing inputs'!D226="","",(IF('Financing inputs'!$B226="USD",'Financing inputs'!D226,0)+IF('Financing inputs'!$B226="Local Currency",'Financing inputs'!D226/Loc_USD,0)+IF('Financing inputs'!$B226="Euro",'Financing inputs'!D226/Euro_USD,0)))</f>
        <v/>
      </c>
      <c r="E226" s="84" t="str">
        <f>IF('Financing inputs'!E226="","",(IF('Financing inputs'!$B226="USD",'Financing inputs'!E226,0)+IF('Financing inputs'!$B226="Local Currency",'Financing inputs'!E226/Loc_USD,0)+IF('Financing inputs'!$B226="Euro",'Financing inputs'!E226/Euro_USD,0)))</f>
        <v/>
      </c>
      <c r="F226" s="84" t="str">
        <f>IF('Financing inputs'!F226="","",(IF('Financing inputs'!$B226="USD",'Financing inputs'!F226,0)+IF('Financing inputs'!$B226="Local Currency",'Financing inputs'!F226/Loc_USD,0)+IF('Financing inputs'!$B226="Euro",'Financing inputs'!F226/Euro_USD,0)))</f>
        <v/>
      </c>
      <c r="G226" s="84" t="str">
        <f>IF('Financing inputs'!G226="","",(IF('Financing inputs'!$B226="USD",'Financing inputs'!G226,0)+IF('Financing inputs'!$B226="Local Currency",'Financing inputs'!G226/Loc_USD,0)+IF('Financing inputs'!$B226="Euro",'Financing inputs'!G226/Euro_USD,0)))</f>
        <v/>
      </c>
      <c r="H226" s="84" t="str">
        <f>IF('Financing inputs'!H226="","",(IF('Financing inputs'!$B226="USD",'Financing inputs'!H226,0)+IF('Financing inputs'!$B226="Local Currency",'Financing inputs'!H226/Loc_USD,0)+IF('Financing inputs'!$B226="Euro",'Financing inputs'!H226/Euro_USD,0)))</f>
        <v/>
      </c>
      <c r="I226" s="84" t="str">
        <f>IF('Financing inputs'!I226="","",(IF('Financing inputs'!$B226="USD",'Financing inputs'!I226,0)+IF('Financing inputs'!$B226="Local Currency",'Financing inputs'!I226/Loc_USD,0)+IF('Financing inputs'!$B226="Euro",'Financing inputs'!I226/Euro_USD,0)))</f>
        <v/>
      </c>
      <c r="J226" s="84" t="str">
        <f>IF('Financing inputs'!J226="","",(IF('Financing inputs'!$B226="USD",'Financing inputs'!J226,0)+IF('Financing inputs'!$B226="Local Currency",'Financing inputs'!J226/Loc_USD,0)+IF('Financing inputs'!$B226="Euro",'Financing inputs'!J226/Euro_USD,0)))</f>
        <v/>
      </c>
      <c r="K226" s="84" t="str">
        <f>IF('Financing inputs'!K226="","",(IF('Financing inputs'!$B226="USD",'Financing inputs'!K226,0)+IF('Financing inputs'!$B226="Local Currency",'Financing inputs'!K226/Loc_USD,0)+IF('Financing inputs'!$B226="Euro",'Financing inputs'!K226/Euro_USD,0)))</f>
        <v/>
      </c>
      <c r="L226" s="84" t="str">
        <f>IF('Financing inputs'!L226="","",(IF('Financing inputs'!$B226="USD",'Financing inputs'!L226,0)+IF('Financing inputs'!$B226="Local Currency",'Financing inputs'!L226/Loc_USD,0)+IF('Financing inputs'!$B226="Euro",'Financing inputs'!L226/Euro_USD,0)))</f>
        <v/>
      </c>
      <c r="M226" s="84" t="str">
        <f>IF('Financing inputs'!M226="","",(IF('Financing inputs'!$B226="USD",'Financing inputs'!M226,0)+IF('Financing inputs'!$B226="Local Currency",'Financing inputs'!M226/Loc_USD,0)+IF('Financing inputs'!$B226="Euro",'Financing inputs'!M226/Euro_USD,0)))</f>
        <v/>
      </c>
      <c r="N226" s="84" t="str">
        <f>IF('Financing inputs'!N226="","",(IF('Financing inputs'!$B226="USD",'Financing inputs'!N226,0)+IF('Financing inputs'!$B226="Local Currency",'Financing inputs'!N226/Loc_USD,0)+IF('Financing inputs'!$B226="Euro",'Financing inputs'!N226/Euro_USD,0)))</f>
        <v/>
      </c>
      <c r="O226" s="84">
        <f t="shared" si="137"/>
        <v>0</v>
      </c>
      <c r="P226" s="120" t="str">
        <f t="shared" si="136"/>
        <v>Strategy 10</v>
      </c>
      <c r="R226" s="69" t="e">
        <f t="shared" si="138"/>
        <v>#DIV/0!</v>
      </c>
    </row>
    <row r="227" spans="1:19" x14ac:dyDescent="0.25">
      <c r="A227" s="64" t="str">
        <f>'Financing inputs'!A227</f>
        <v>Other</v>
      </c>
      <c r="B227" s="63"/>
      <c r="C227" s="84" t="str">
        <f>IF('Financing inputs'!C227="","",(IF('Financing inputs'!$B227="USD",'Financing inputs'!C227,0)+IF('Financing inputs'!$B227="Local Currency",'Financing inputs'!C227/Loc_USD,0)+IF('Financing inputs'!$B227="Euro",'Financing inputs'!C227/Euro_USD,0)))</f>
        <v/>
      </c>
      <c r="D227" s="84" t="str">
        <f>IF('Financing inputs'!D227="","",(IF('Financing inputs'!$B227="USD",'Financing inputs'!D227,0)+IF('Financing inputs'!$B227="Local Currency",'Financing inputs'!D227/Loc_USD,0)+IF('Financing inputs'!$B227="Euro",'Financing inputs'!D227/Euro_USD,0)))</f>
        <v/>
      </c>
      <c r="E227" s="84" t="str">
        <f>IF('Financing inputs'!E227="","",(IF('Financing inputs'!$B227="USD",'Financing inputs'!E227,0)+IF('Financing inputs'!$B227="Local Currency",'Financing inputs'!E227/Loc_USD,0)+IF('Financing inputs'!$B227="Euro",'Financing inputs'!E227/Euro_USD,0)))</f>
        <v/>
      </c>
      <c r="F227" s="84" t="str">
        <f>IF('Financing inputs'!F227="","",(IF('Financing inputs'!$B227="USD",'Financing inputs'!F227,0)+IF('Financing inputs'!$B227="Local Currency",'Financing inputs'!F227/Loc_USD,0)+IF('Financing inputs'!$B227="Euro",'Financing inputs'!F227/Euro_USD,0)))</f>
        <v/>
      </c>
      <c r="G227" s="84" t="str">
        <f>IF('Financing inputs'!G227="","",(IF('Financing inputs'!$B227="USD",'Financing inputs'!G227,0)+IF('Financing inputs'!$B227="Local Currency",'Financing inputs'!G227/Loc_USD,0)+IF('Financing inputs'!$B227="Euro",'Financing inputs'!G227/Euro_USD,0)))</f>
        <v/>
      </c>
      <c r="H227" s="84" t="str">
        <f>IF('Financing inputs'!H227="","",(IF('Financing inputs'!$B227="USD",'Financing inputs'!H227,0)+IF('Financing inputs'!$B227="Local Currency",'Financing inputs'!H227/Loc_USD,0)+IF('Financing inputs'!$B227="Euro",'Financing inputs'!H227/Euro_USD,0)))</f>
        <v/>
      </c>
      <c r="I227" s="84" t="str">
        <f>IF('Financing inputs'!I227="","",(IF('Financing inputs'!$B227="USD",'Financing inputs'!I227,0)+IF('Financing inputs'!$B227="Local Currency",'Financing inputs'!I227/Loc_USD,0)+IF('Financing inputs'!$B227="Euro",'Financing inputs'!I227/Euro_USD,0)))</f>
        <v/>
      </c>
      <c r="J227" s="84" t="str">
        <f>IF('Financing inputs'!J227="","",(IF('Financing inputs'!$B227="USD",'Financing inputs'!J227,0)+IF('Financing inputs'!$B227="Local Currency",'Financing inputs'!J227/Loc_USD,0)+IF('Financing inputs'!$B227="Euro",'Financing inputs'!J227/Euro_USD,0)))</f>
        <v/>
      </c>
      <c r="K227" s="84" t="str">
        <f>IF('Financing inputs'!K227="","",(IF('Financing inputs'!$B227="USD",'Financing inputs'!K227,0)+IF('Financing inputs'!$B227="Local Currency",'Financing inputs'!K227/Loc_USD,0)+IF('Financing inputs'!$B227="Euro",'Financing inputs'!K227/Euro_USD,0)))</f>
        <v/>
      </c>
      <c r="L227" s="84" t="str">
        <f>IF('Financing inputs'!L227="","",(IF('Financing inputs'!$B227="USD",'Financing inputs'!L227,0)+IF('Financing inputs'!$B227="Local Currency",'Financing inputs'!L227/Loc_USD,0)+IF('Financing inputs'!$B227="Euro",'Financing inputs'!L227/Euro_USD,0)))</f>
        <v/>
      </c>
      <c r="M227" s="84" t="str">
        <f>IF('Financing inputs'!M227="","",(IF('Financing inputs'!$B227="USD",'Financing inputs'!M227,0)+IF('Financing inputs'!$B227="Local Currency",'Financing inputs'!M227/Loc_USD,0)+IF('Financing inputs'!$B227="Euro",'Financing inputs'!M227/Euro_USD,0)))</f>
        <v/>
      </c>
      <c r="N227" s="84" t="str">
        <f>IF('Financing inputs'!N227="","",(IF('Financing inputs'!$B227="USD",'Financing inputs'!N227,0)+IF('Financing inputs'!$B227="Local Currency",'Financing inputs'!N227/Loc_USD,0)+IF('Financing inputs'!$B227="Euro",'Financing inputs'!N227/Euro_USD,0)))</f>
        <v/>
      </c>
      <c r="O227" s="84">
        <f t="shared" si="137"/>
        <v>0</v>
      </c>
      <c r="P227" s="120" t="str">
        <f t="shared" si="136"/>
        <v>Strategy 10</v>
      </c>
      <c r="R227" s="69" t="e">
        <f t="shared" si="138"/>
        <v>#DIV/0!</v>
      </c>
    </row>
    <row r="228" spans="1:19" x14ac:dyDescent="0.25">
      <c r="A228" s="64" t="str">
        <f>'Financing inputs'!A228</f>
        <v>Other</v>
      </c>
      <c r="B228" s="63"/>
      <c r="C228" s="84" t="str">
        <f>IF('Financing inputs'!C228="","",(IF('Financing inputs'!$B228="USD",'Financing inputs'!C228,0)+IF('Financing inputs'!$B228="Local Currency",'Financing inputs'!C228/Loc_USD,0)+IF('Financing inputs'!$B228="Euro",'Financing inputs'!C228/Euro_USD,0)))</f>
        <v/>
      </c>
      <c r="D228" s="84" t="str">
        <f>IF('Financing inputs'!D228="","",(IF('Financing inputs'!$B228="USD",'Financing inputs'!D228,0)+IF('Financing inputs'!$B228="Local Currency",'Financing inputs'!D228/Loc_USD,0)+IF('Financing inputs'!$B228="Euro",'Financing inputs'!D228/Euro_USD,0)))</f>
        <v/>
      </c>
      <c r="E228" s="84" t="str">
        <f>IF('Financing inputs'!E228="","",(IF('Financing inputs'!$B228="USD",'Financing inputs'!E228,0)+IF('Financing inputs'!$B228="Local Currency",'Financing inputs'!E228/Loc_USD,0)+IF('Financing inputs'!$B228="Euro",'Financing inputs'!E228/Euro_USD,0)))</f>
        <v/>
      </c>
      <c r="F228" s="84" t="str">
        <f>IF('Financing inputs'!F228="","",(IF('Financing inputs'!$B228="USD",'Financing inputs'!F228,0)+IF('Financing inputs'!$B228="Local Currency",'Financing inputs'!F228/Loc_USD,0)+IF('Financing inputs'!$B228="Euro",'Financing inputs'!F228/Euro_USD,0)))</f>
        <v/>
      </c>
      <c r="G228" s="84" t="str">
        <f>IF('Financing inputs'!G228="","",(IF('Financing inputs'!$B228="USD",'Financing inputs'!G228,0)+IF('Financing inputs'!$B228="Local Currency",'Financing inputs'!G228/Loc_USD,0)+IF('Financing inputs'!$B228="Euro",'Financing inputs'!G228/Euro_USD,0)))</f>
        <v/>
      </c>
      <c r="H228" s="84" t="str">
        <f>IF('Financing inputs'!H228="","",(IF('Financing inputs'!$B228="USD",'Financing inputs'!H228,0)+IF('Financing inputs'!$B228="Local Currency",'Financing inputs'!H228/Loc_USD,0)+IF('Financing inputs'!$B228="Euro",'Financing inputs'!H228/Euro_USD,0)))</f>
        <v/>
      </c>
      <c r="I228" s="84" t="str">
        <f>IF('Financing inputs'!I228="","",(IF('Financing inputs'!$B228="USD",'Financing inputs'!I228,0)+IF('Financing inputs'!$B228="Local Currency",'Financing inputs'!I228/Loc_USD,0)+IF('Financing inputs'!$B228="Euro",'Financing inputs'!I228/Euro_USD,0)))</f>
        <v/>
      </c>
      <c r="J228" s="84" t="str">
        <f>IF('Financing inputs'!J228="","",(IF('Financing inputs'!$B228="USD",'Financing inputs'!J228,0)+IF('Financing inputs'!$B228="Local Currency",'Financing inputs'!J228/Loc_USD,0)+IF('Financing inputs'!$B228="Euro",'Financing inputs'!J228/Euro_USD,0)))</f>
        <v/>
      </c>
      <c r="K228" s="84" t="str">
        <f>IF('Financing inputs'!K228="","",(IF('Financing inputs'!$B228="USD",'Financing inputs'!K228,0)+IF('Financing inputs'!$B228="Local Currency",'Financing inputs'!K228/Loc_USD,0)+IF('Financing inputs'!$B228="Euro",'Financing inputs'!K228/Euro_USD,0)))</f>
        <v/>
      </c>
      <c r="L228" s="84" t="str">
        <f>IF('Financing inputs'!L228="","",(IF('Financing inputs'!$B228="USD",'Financing inputs'!L228,0)+IF('Financing inputs'!$B228="Local Currency",'Financing inputs'!L228/Loc_USD,0)+IF('Financing inputs'!$B228="Euro",'Financing inputs'!L228/Euro_USD,0)))</f>
        <v/>
      </c>
      <c r="M228" s="84" t="str">
        <f>IF('Financing inputs'!M228="","",(IF('Financing inputs'!$B228="USD",'Financing inputs'!M228,0)+IF('Financing inputs'!$B228="Local Currency",'Financing inputs'!M228/Loc_USD,0)+IF('Financing inputs'!$B228="Euro",'Financing inputs'!M228/Euro_USD,0)))</f>
        <v/>
      </c>
      <c r="N228" s="84" t="str">
        <f>IF('Financing inputs'!N228="","",(IF('Financing inputs'!$B228="USD",'Financing inputs'!N228,0)+IF('Financing inputs'!$B228="Local Currency",'Financing inputs'!N228/Loc_USD,0)+IF('Financing inputs'!$B228="Euro",'Financing inputs'!N228/Euro_USD,0)))</f>
        <v/>
      </c>
      <c r="O228" s="84">
        <f t="shared" si="137"/>
        <v>0</v>
      </c>
      <c r="P228" s="120" t="str">
        <f t="shared" si="136"/>
        <v>Strategy 10</v>
      </c>
      <c r="R228" s="69" t="e">
        <f t="shared" si="138"/>
        <v>#DIV/0!</v>
      </c>
    </row>
    <row r="229" spans="1:19" x14ac:dyDescent="0.25">
      <c r="A229" s="64" t="str">
        <f>'Financing inputs'!A229</f>
        <v>Other</v>
      </c>
      <c r="B229" s="63"/>
      <c r="C229" s="84" t="str">
        <f>IF('Financing inputs'!C229="","",(IF('Financing inputs'!$B229="USD",'Financing inputs'!C229,0)+IF('Financing inputs'!$B229="Local Currency",'Financing inputs'!C229/Loc_USD,0)+IF('Financing inputs'!$B229="Euro",'Financing inputs'!C229/Euro_USD,0)))</f>
        <v/>
      </c>
      <c r="D229" s="84" t="str">
        <f>IF('Financing inputs'!D229="","",(IF('Financing inputs'!$B229="USD",'Financing inputs'!D229,0)+IF('Financing inputs'!$B229="Local Currency",'Financing inputs'!D229/Loc_USD,0)+IF('Financing inputs'!$B229="Euro",'Financing inputs'!D229/Euro_USD,0)))</f>
        <v/>
      </c>
      <c r="E229" s="84" t="str">
        <f>IF('Financing inputs'!E229="","",(IF('Financing inputs'!$B229="USD",'Financing inputs'!E229,0)+IF('Financing inputs'!$B229="Local Currency",'Financing inputs'!E229/Loc_USD,0)+IF('Financing inputs'!$B229="Euro",'Financing inputs'!E229/Euro_USD,0)))</f>
        <v/>
      </c>
      <c r="F229" s="84" t="str">
        <f>IF('Financing inputs'!F229="","",(IF('Financing inputs'!$B229="USD",'Financing inputs'!F229,0)+IF('Financing inputs'!$B229="Local Currency",'Financing inputs'!F229/Loc_USD,0)+IF('Financing inputs'!$B229="Euro",'Financing inputs'!F229/Euro_USD,0)))</f>
        <v/>
      </c>
      <c r="G229" s="84" t="str">
        <f>IF('Financing inputs'!G229="","",(IF('Financing inputs'!$B229="USD",'Financing inputs'!G229,0)+IF('Financing inputs'!$B229="Local Currency",'Financing inputs'!G229/Loc_USD,0)+IF('Financing inputs'!$B229="Euro",'Financing inputs'!G229/Euro_USD,0)))</f>
        <v/>
      </c>
      <c r="H229" s="84" t="str">
        <f>IF('Financing inputs'!H229="","",(IF('Financing inputs'!$B229="USD",'Financing inputs'!H229,0)+IF('Financing inputs'!$B229="Local Currency",'Financing inputs'!H229/Loc_USD,0)+IF('Financing inputs'!$B229="Euro",'Financing inputs'!H229/Euro_USD,0)))</f>
        <v/>
      </c>
      <c r="I229" s="84" t="str">
        <f>IF('Financing inputs'!I229="","",(IF('Financing inputs'!$B229="USD",'Financing inputs'!I229,0)+IF('Financing inputs'!$B229="Local Currency",'Financing inputs'!I229/Loc_USD,0)+IF('Financing inputs'!$B229="Euro",'Financing inputs'!I229/Euro_USD,0)))</f>
        <v/>
      </c>
      <c r="J229" s="84" t="str">
        <f>IF('Financing inputs'!J229="","",(IF('Financing inputs'!$B229="USD",'Financing inputs'!J229,0)+IF('Financing inputs'!$B229="Local Currency",'Financing inputs'!J229/Loc_USD,0)+IF('Financing inputs'!$B229="Euro",'Financing inputs'!J229/Euro_USD,0)))</f>
        <v/>
      </c>
      <c r="K229" s="84" t="str">
        <f>IF('Financing inputs'!K229="","",(IF('Financing inputs'!$B229="USD",'Financing inputs'!K229,0)+IF('Financing inputs'!$B229="Local Currency",'Financing inputs'!K229/Loc_USD,0)+IF('Financing inputs'!$B229="Euro",'Financing inputs'!K229/Euro_USD,0)))</f>
        <v/>
      </c>
      <c r="L229" s="84" t="str">
        <f>IF('Financing inputs'!L229="","",(IF('Financing inputs'!$B229="USD",'Financing inputs'!L229,0)+IF('Financing inputs'!$B229="Local Currency",'Financing inputs'!L229/Loc_USD,0)+IF('Financing inputs'!$B229="Euro",'Financing inputs'!L229/Euro_USD,0)))</f>
        <v/>
      </c>
      <c r="M229" s="84" t="str">
        <f>IF('Financing inputs'!M229="","",(IF('Financing inputs'!$B229="USD",'Financing inputs'!M229,0)+IF('Financing inputs'!$B229="Local Currency",'Financing inputs'!M229/Loc_USD,0)+IF('Financing inputs'!$B229="Euro",'Financing inputs'!M229/Euro_USD,0)))</f>
        <v/>
      </c>
      <c r="N229" s="84" t="str">
        <f>IF('Financing inputs'!N229="","",(IF('Financing inputs'!$B229="USD",'Financing inputs'!N229,0)+IF('Financing inputs'!$B229="Local Currency",'Financing inputs'!N229/Loc_USD,0)+IF('Financing inputs'!$B229="Euro",'Financing inputs'!N229/Euro_USD,0)))</f>
        <v/>
      </c>
      <c r="O229" s="84">
        <f t="shared" si="137"/>
        <v>0</v>
      </c>
      <c r="P229" s="120" t="str">
        <f t="shared" si="136"/>
        <v>Strategy 10</v>
      </c>
      <c r="R229" s="69" t="e">
        <f t="shared" si="138"/>
        <v>#DIV/0!</v>
      </c>
    </row>
    <row r="230" spans="1:19" x14ac:dyDescent="0.25">
      <c r="A230" s="64" t="str">
        <f>'Financing inputs'!A230</f>
        <v>Other</v>
      </c>
      <c r="B230" s="63"/>
      <c r="C230" s="84" t="str">
        <f>IF('Financing inputs'!C230="","",(IF('Financing inputs'!$B230="USD",'Financing inputs'!C230,0)+IF('Financing inputs'!$B230="Local Currency",'Financing inputs'!C230/Loc_USD,0)+IF('Financing inputs'!$B230="Euro",'Financing inputs'!C230/Euro_USD,0)))</f>
        <v/>
      </c>
      <c r="D230" s="84" t="str">
        <f>IF('Financing inputs'!D230="","",(IF('Financing inputs'!$B230="USD",'Financing inputs'!D230,0)+IF('Financing inputs'!$B230="Local Currency",'Financing inputs'!D230/Loc_USD,0)+IF('Financing inputs'!$B230="Euro",'Financing inputs'!D230/Euro_USD,0)))</f>
        <v/>
      </c>
      <c r="E230" s="84" t="str">
        <f>IF('Financing inputs'!E230="","",(IF('Financing inputs'!$B230="USD",'Financing inputs'!E230,0)+IF('Financing inputs'!$B230="Local Currency",'Financing inputs'!E230/Loc_USD,0)+IF('Financing inputs'!$B230="Euro",'Financing inputs'!E230/Euro_USD,0)))</f>
        <v/>
      </c>
      <c r="F230" s="84" t="str">
        <f>IF('Financing inputs'!F230="","",(IF('Financing inputs'!$B230="USD",'Financing inputs'!F230,0)+IF('Financing inputs'!$B230="Local Currency",'Financing inputs'!F230/Loc_USD,0)+IF('Financing inputs'!$B230="Euro",'Financing inputs'!F230/Euro_USD,0)))</f>
        <v/>
      </c>
      <c r="G230" s="84" t="str">
        <f>IF('Financing inputs'!G230="","",(IF('Financing inputs'!$B230="USD",'Financing inputs'!G230,0)+IF('Financing inputs'!$B230="Local Currency",'Financing inputs'!G230/Loc_USD,0)+IF('Financing inputs'!$B230="Euro",'Financing inputs'!G230/Euro_USD,0)))</f>
        <v/>
      </c>
      <c r="H230" s="84" t="str">
        <f>IF('Financing inputs'!H230="","",(IF('Financing inputs'!$B230="USD",'Financing inputs'!H230,0)+IF('Financing inputs'!$B230="Local Currency",'Financing inputs'!H230/Loc_USD,0)+IF('Financing inputs'!$B230="Euro",'Financing inputs'!H230/Euro_USD,0)))</f>
        <v/>
      </c>
      <c r="I230" s="84" t="str">
        <f>IF('Financing inputs'!I230="","",(IF('Financing inputs'!$B230="USD",'Financing inputs'!I230,0)+IF('Financing inputs'!$B230="Local Currency",'Financing inputs'!I230/Loc_USD,0)+IF('Financing inputs'!$B230="Euro",'Financing inputs'!I230/Euro_USD,0)))</f>
        <v/>
      </c>
      <c r="J230" s="84" t="str">
        <f>IF('Financing inputs'!J230="","",(IF('Financing inputs'!$B230="USD",'Financing inputs'!J230,0)+IF('Financing inputs'!$B230="Local Currency",'Financing inputs'!J230/Loc_USD,0)+IF('Financing inputs'!$B230="Euro",'Financing inputs'!J230/Euro_USD,0)))</f>
        <v/>
      </c>
      <c r="K230" s="84" t="str">
        <f>IF('Financing inputs'!K230="","",(IF('Financing inputs'!$B230="USD",'Financing inputs'!K230,0)+IF('Financing inputs'!$B230="Local Currency",'Financing inputs'!K230/Loc_USD,0)+IF('Financing inputs'!$B230="Euro",'Financing inputs'!K230/Euro_USD,0)))</f>
        <v/>
      </c>
      <c r="L230" s="84" t="str">
        <f>IF('Financing inputs'!L230="","",(IF('Financing inputs'!$B230="USD",'Financing inputs'!L230,0)+IF('Financing inputs'!$B230="Local Currency",'Financing inputs'!L230/Loc_USD,0)+IF('Financing inputs'!$B230="Euro",'Financing inputs'!L230/Euro_USD,0)))</f>
        <v/>
      </c>
      <c r="M230" s="84" t="str">
        <f>IF('Financing inputs'!M230="","",(IF('Financing inputs'!$B230="USD",'Financing inputs'!M230,0)+IF('Financing inputs'!$B230="Local Currency",'Financing inputs'!M230/Loc_USD,0)+IF('Financing inputs'!$B230="Euro",'Financing inputs'!M230/Euro_USD,0)))</f>
        <v/>
      </c>
      <c r="N230" s="84" t="str">
        <f>IF('Financing inputs'!N230="","",(IF('Financing inputs'!$B230="USD",'Financing inputs'!N230,0)+IF('Financing inputs'!$B230="Local Currency",'Financing inputs'!N230/Loc_USD,0)+IF('Financing inputs'!$B230="Euro",'Financing inputs'!N230/Euro_USD,0)))</f>
        <v/>
      </c>
      <c r="O230" s="84">
        <f t="shared" si="137"/>
        <v>0</v>
      </c>
      <c r="P230" s="120" t="str">
        <f t="shared" si="136"/>
        <v>Strategy 10</v>
      </c>
      <c r="R230" s="69" t="e">
        <f t="shared" si="138"/>
        <v>#DIV/0!</v>
      </c>
    </row>
    <row r="231" spans="1:19" x14ac:dyDescent="0.25">
      <c r="A231" s="64" t="str">
        <f>'Financing inputs'!A231</f>
        <v>Other</v>
      </c>
      <c r="B231" s="63"/>
      <c r="C231" s="84" t="str">
        <f>IF('Financing inputs'!C231="","",(IF('Financing inputs'!$B231="USD",'Financing inputs'!C231,0)+IF('Financing inputs'!$B231="Local Currency",'Financing inputs'!C231/Loc_USD,0)+IF('Financing inputs'!$B231="Euro",'Financing inputs'!C231/Euro_USD,0)))</f>
        <v/>
      </c>
      <c r="D231" s="84" t="str">
        <f>IF('Financing inputs'!D231="","",(IF('Financing inputs'!$B231="USD",'Financing inputs'!D231,0)+IF('Financing inputs'!$B231="Local Currency",'Financing inputs'!D231/Loc_USD,0)+IF('Financing inputs'!$B231="Euro",'Financing inputs'!D231/Euro_USD,0)))</f>
        <v/>
      </c>
      <c r="E231" s="84" t="str">
        <f>IF('Financing inputs'!E231="","",(IF('Financing inputs'!$B231="USD",'Financing inputs'!E231,0)+IF('Financing inputs'!$B231="Local Currency",'Financing inputs'!E231/Loc_USD,0)+IF('Financing inputs'!$B231="Euro",'Financing inputs'!E231/Euro_USD,0)))</f>
        <v/>
      </c>
      <c r="F231" s="84" t="str">
        <f>IF('Financing inputs'!F231="","",(IF('Financing inputs'!$B231="USD",'Financing inputs'!F231,0)+IF('Financing inputs'!$B231="Local Currency",'Financing inputs'!F231/Loc_USD,0)+IF('Financing inputs'!$B231="Euro",'Financing inputs'!F231/Euro_USD,0)))</f>
        <v/>
      </c>
      <c r="G231" s="84" t="str">
        <f>IF('Financing inputs'!G231="","",(IF('Financing inputs'!$B231="USD",'Financing inputs'!G231,0)+IF('Financing inputs'!$B231="Local Currency",'Financing inputs'!G231/Loc_USD,0)+IF('Financing inputs'!$B231="Euro",'Financing inputs'!G231/Euro_USD,0)))</f>
        <v/>
      </c>
      <c r="H231" s="84" t="str">
        <f>IF('Financing inputs'!H231="","",(IF('Financing inputs'!$B231="USD",'Financing inputs'!H231,0)+IF('Financing inputs'!$B231="Local Currency",'Financing inputs'!H231/Loc_USD,0)+IF('Financing inputs'!$B231="Euro",'Financing inputs'!H231/Euro_USD,0)))</f>
        <v/>
      </c>
      <c r="I231" s="84" t="str">
        <f>IF('Financing inputs'!I231="","",(IF('Financing inputs'!$B231="USD",'Financing inputs'!I231,0)+IF('Financing inputs'!$B231="Local Currency",'Financing inputs'!I231/Loc_USD,0)+IF('Financing inputs'!$B231="Euro",'Financing inputs'!I231/Euro_USD,0)))</f>
        <v/>
      </c>
      <c r="J231" s="84" t="str">
        <f>IF('Financing inputs'!J231="","",(IF('Financing inputs'!$B231="USD",'Financing inputs'!J231,0)+IF('Financing inputs'!$B231="Local Currency",'Financing inputs'!J231/Loc_USD,0)+IF('Financing inputs'!$B231="Euro",'Financing inputs'!J231/Euro_USD,0)))</f>
        <v/>
      </c>
      <c r="K231" s="84" t="str">
        <f>IF('Financing inputs'!K231="","",(IF('Financing inputs'!$B231="USD",'Financing inputs'!K231,0)+IF('Financing inputs'!$B231="Local Currency",'Financing inputs'!K231/Loc_USD,0)+IF('Financing inputs'!$B231="Euro",'Financing inputs'!K231/Euro_USD,0)))</f>
        <v/>
      </c>
      <c r="L231" s="84" t="str">
        <f>IF('Financing inputs'!L231="","",(IF('Financing inputs'!$B231="USD",'Financing inputs'!L231,0)+IF('Financing inputs'!$B231="Local Currency",'Financing inputs'!L231/Loc_USD,0)+IF('Financing inputs'!$B231="Euro",'Financing inputs'!L231/Euro_USD,0)))</f>
        <v/>
      </c>
      <c r="M231" s="84" t="str">
        <f>IF('Financing inputs'!M231="","",(IF('Financing inputs'!$B231="USD",'Financing inputs'!M231,0)+IF('Financing inputs'!$B231="Local Currency",'Financing inputs'!M231/Loc_USD,0)+IF('Financing inputs'!$B231="Euro",'Financing inputs'!M231/Euro_USD,0)))</f>
        <v/>
      </c>
      <c r="N231" s="84" t="str">
        <f>IF('Financing inputs'!N231="","",(IF('Financing inputs'!$B231="USD",'Financing inputs'!N231,0)+IF('Financing inputs'!$B231="Local Currency",'Financing inputs'!N231/Loc_USD,0)+IF('Financing inputs'!$B231="Euro",'Financing inputs'!N231/Euro_USD,0)))</f>
        <v/>
      </c>
      <c r="O231" s="84">
        <f t="shared" si="137"/>
        <v>0</v>
      </c>
      <c r="P231" s="120" t="str">
        <f t="shared" si="136"/>
        <v>Strategy 10</v>
      </c>
      <c r="R231" s="69" t="e">
        <f t="shared" si="138"/>
        <v>#DIV/0!</v>
      </c>
    </row>
    <row r="232" spans="1:19" x14ac:dyDescent="0.25">
      <c r="A232" s="65" t="s">
        <v>72</v>
      </c>
      <c r="B232" s="65"/>
      <c r="C232" s="85">
        <f>SUM(C213:C231)</f>
        <v>0</v>
      </c>
      <c r="D232" s="85">
        <f t="shared" ref="D232" si="139">SUM(D213:D231)</f>
        <v>0</v>
      </c>
      <c r="E232" s="85">
        <f t="shared" ref="E232" si="140">SUM(E213:E231)</f>
        <v>0</v>
      </c>
      <c r="F232" s="85">
        <f t="shared" ref="F232" si="141">SUM(F213:F231)</f>
        <v>0</v>
      </c>
      <c r="G232" s="85">
        <f t="shared" ref="G232" si="142">SUM(G213:G231)</f>
        <v>0</v>
      </c>
      <c r="H232" s="85">
        <f t="shared" ref="H232" si="143">SUM(H213:H231)</f>
        <v>0</v>
      </c>
      <c r="I232" s="85">
        <f t="shared" ref="I232" si="144">SUM(I213:I231)</f>
        <v>0</v>
      </c>
      <c r="J232" s="85">
        <f t="shared" ref="J232" si="145">SUM(J213:J231)</f>
        <v>0</v>
      </c>
      <c r="K232" s="85">
        <f t="shared" ref="K232" si="146">SUM(K213:K231)</f>
        <v>0</v>
      </c>
      <c r="L232" s="85">
        <f t="shared" ref="L232" si="147">SUM(L213:L231)</f>
        <v>0</v>
      </c>
      <c r="M232" s="85">
        <f t="shared" ref="M232" si="148">SUM(M213:M231)</f>
        <v>0</v>
      </c>
      <c r="N232" s="85">
        <f t="shared" ref="N232" si="149">SUM(N213:N231)</f>
        <v>0</v>
      </c>
      <c r="O232" s="85">
        <f t="shared" ref="O232" si="150">SUM(O213:O231)</f>
        <v>0</v>
      </c>
      <c r="P232" s="120" t="str">
        <f>$A$210</f>
        <v>Strategy 10</v>
      </c>
      <c r="R232" s="59"/>
      <c r="S232" s="61" t="e">
        <f>IF(ROUND(SUM(R212:R231),0)&lt;&gt;1,"Check","Okay")</f>
        <v>#DIV/0!</v>
      </c>
    </row>
    <row r="233" spans="1:19" x14ac:dyDescent="0.25">
      <c r="A233" s="124" t="str">
        <f>'Financing inputs'!A233</f>
        <v>Strategy 11</v>
      </c>
      <c r="B233" s="124"/>
      <c r="C233" s="124"/>
      <c r="D233" s="124"/>
      <c r="E233" s="124"/>
      <c r="F233" s="124"/>
      <c r="G233" s="124"/>
      <c r="H233" s="124"/>
      <c r="I233" s="124"/>
      <c r="J233" s="124"/>
      <c r="K233" s="124"/>
      <c r="L233" s="124"/>
      <c r="M233" s="124"/>
      <c r="N233" s="124"/>
      <c r="O233" s="124"/>
      <c r="P233" s="120"/>
      <c r="R233" s="73"/>
    </row>
    <row r="234" spans="1:19" x14ac:dyDescent="0.25">
      <c r="A234" s="39" t="str">
        <f>'Financing inputs'!A234</f>
        <v>CIP Costs</v>
      </c>
      <c r="B234" s="63"/>
      <c r="C234" s="84" t="str">
        <f>IF('Financing inputs'!C234="","",(IF('Financing inputs'!$B234="USD",'Financing inputs'!C234,0)+IF('Financing inputs'!$B234="Local Currency",'Financing inputs'!C234/Loc_USD,0)+IF('Financing inputs'!$B234="Euro",'Financing inputs'!C234/Euro_USD,0)))</f>
        <v/>
      </c>
      <c r="D234" s="84" t="str">
        <f>IF('Financing inputs'!D234="","",(IF('Financing inputs'!$B234="USD",'Financing inputs'!D234,0)+IF('Financing inputs'!$B234="Local Currency",'Financing inputs'!D234/Loc_USD,0)+IF('Financing inputs'!$B234="Euro",'Financing inputs'!D234/Euro_USD,0)))</f>
        <v/>
      </c>
      <c r="E234" s="84" t="str">
        <f>IF('Financing inputs'!E234="","",(IF('Financing inputs'!$B234="USD",'Financing inputs'!E234,0)+IF('Financing inputs'!$B234="Local Currency",'Financing inputs'!E234/Loc_USD,0)+IF('Financing inputs'!$B234="Euro",'Financing inputs'!E234/Euro_USD,0)))</f>
        <v/>
      </c>
      <c r="F234" s="84" t="str">
        <f>IF('Financing inputs'!F234="","",(IF('Financing inputs'!$B234="USD",'Financing inputs'!F234,0)+IF('Financing inputs'!$B234="Local Currency",'Financing inputs'!F234/Loc_USD,0)+IF('Financing inputs'!$B234="Euro",'Financing inputs'!F234/Euro_USD,0)))</f>
        <v/>
      </c>
      <c r="G234" s="84" t="str">
        <f>IF('Financing inputs'!G234="","",(IF('Financing inputs'!$B234="USD",'Financing inputs'!G234,0)+IF('Financing inputs'!$B234="Local Currency",'Financing inputs'!G234/Loc_USD,0)+IF('Financing inputs'!$B234="Euro",'Financing inputs'!G234/Euro_USD,0)))</f>
        <v/>
      </c>
      <c r="H234" s="84" t="str">
        <f>IF('Financing inputs'!H234="","",(IF('Financing inputs'!$B234="USD",'Financing inputs'!H234,0)+IF('Financing inputs'!$B234="Local Currency",'Financing inputs'!H234/Loc_USD,0)+IF('Financing inputs'!$B234="Euro",'Financing inputs'!H234/Euro_USD,0)))</f>
        <v/>
      </c>
      <c r="I234" s="84" t="str">
        <f>IF('Financing inputs'!I234="","",(IF('Financing inputs'!$B234="USD",'Financing inputs'!I234,0)+IF('Financing inputs'!$B234="Local Currency",'Financing inputs'!I234/Loc_USD,0)+IF('Financing inputs'!$B234="Euro",'Financing inputs'!I234/Euro_USD,0)))</f>
        <v/>
      </c>
      <c r="J234" s="84" t="str">
        <f>IF('Financing inputs'!J234="","",(IF('Financing inputs'!$B234="USD",'Financing inputs'!J234,0)+IF('Financing inputs'!$B234="Local Currency",'Financing inputs'!J234/Loc_USD,0)+IF('Financing inputs'!$B234="Euro",'Financing inputs'!J234/Euro_USD,0)))</f>
        <v/>
      </c>
      <c r="K234" s="84" t="str">
        <f>IF('Financing inputs'!K234="","",(IF('Financing inputs'!$B234="USD",'Financing inputs'!K234,0)+IF('Financing inputs'!$B234="Local Currency",'Financing inputs'!K234/Loc_USD,0)+IF('Financing inputs'!$B234="Euro",'Financing inputs'!K234/Euro_USD,0)))</f>
        <v/>
      </c>
      <c r="L234" s="84" t="str">
        <f>IF('Financing inputs'!L234="","",(IF('Financing inputs'!$B234="USD",'Financing inputs'!L234,0)+IF('Financing inputs'!$B234="Local Currency",'Financing inputs'!L234/Loc_USD,0)+IF('Financing inputs'!$B234="Euro",'Financing inputs'!L234/Euro_USD,0)))</f>
        <v/>
      </c>
      <c r="M234" s="84" t="str">
        <f>IF('Financing inputs'!M234="","",(IF('Financing inputs'!$B234="USD",'Financing inputs'!M234,0)+IF('Financing inputs'!$B234="Local Currency",'Financing inputs'!M234/Loc_USD,0)+IF('Financing inputs'!$B234="Euro",'Financing inputs'!M234/Euro_USD,0)))</f>
        <v/>
      </c>
      <c r="N234" s="84" t="str">
        <f>IF('Financing inputs'!N234="","",(IF('Financing inputs'!$B234="USD",'Financing inputs'!N234,0)+IF('Financing inputs'!$B234="Local Currency",'Financing inputs'!N234/Loc_USD,0)+IF('Financing inputs'!$B234="Euro",'Financing inputs'!N234/Euro_USD,0)))</f>
        <v/>
      </c>
      <c r="O234" s="84">
        <f>SUM(C234:N234)</f>
        <v>0</v>
      </c>
      <c r="P234" s="120" t="str">
        <f t="shared" ref="P234:P254" si="151">$A$233</f>
        <v>Strategy 11</v>
      </c>
      <c r="R234" s="68"/>
    </row>
    <row r="235" spans="1:19" x14ac:dyDescent="0.25">
      <c r="A235" s="39" t="str">
        <f>'Financing inputs'!A235</f>
        <v>National government funding allocated</v>
      </c>
      <c r="B235" s="63"/>
      <c r="C235" s="84" t="str">
        <f>IF('Financing inputs'!C235="","",(IF('Financing inputs'!$B235="USD",'Financing inputs'!C235,0)+IF('Financing inputs'!$B235="Local Currency",'Financing inputs'!C235/Loc_USD,0)+IF('Financing inputs'!$B235="Euro",'Financing inputs'!C235/Euro_USD,0)))</f>
        <v/>
      </c>
      <c r="D235" s="84" t="str">
        <f>IF('Financing inputs'!D235="","",(IF('Financing inputs'!$B235="USD",'Financing inputs'!D235,0)+IF('Financing inputs'!$B235="Local Currency",'Financing inputs'!D235/Loc_USD,0)+IF('Financing inputs'!$B235="Euro",'Financing inputs'!D235/Euro_USD,0)))</f>
        <v/>
      </c>
      <c r="E235" s="84" t="str">
        <f>IF('Financing inputs'!E235="","",(IF('Financing inputs'!$B235="USD",'Financing inputs'!E235,0)+IF('Financing inputs'!$B235="Local Currency",'Financing inputs'!E235/Loc_USD,0)+IF('Financing inputs'!$B235="Euro",'Financing inputs'!E235/Euro_USD,0)))</f>
        <v/>
      </c>
      <c r="F235" s="84" t="str">
        <f>IF('Financing inputs'!F235="","",(IF('Financing inputs'!$B235="USD",'Financing inputs'!F235,0)+IF('Financing inputs'!$B235="Local Currency",'Financing inputs'!F235/Loc_USD,0)+IF('Financing inputs'!$B235="Euro",'Financing inputs'!F235/Euro_USD,0)))</f>
        <v/>
      </c>
      <c r="G235" s="84" t="str">
        <f>IF('Financing inputs'!G235="","",(IF('Financing inputs'!$B235="USD",'Financing inputs'!G235,0)+IF('Financing inputs'!$B235="Local Currency",'Financing inputs'!G235/Loc_USD,0)+IF('Financing inputs'!$B235="Euro",'Financing inputs'!G235/Euro_USD,0)))</f>
        <v/>
      </c>
      <c r="H235" s="84" t="str">
        <f>IF('Financing inputs'!H235="","",(IF('Financing inputs'!$B235="USD",'Financing inputs'!H235,0)+IF('Financing inputs'!$B235="Local Currency",'Financing inputs'!H235/Loc_USD,0)+IF('Financing inputs'!$B235="Euro",'Financing inputs'!H235/Euro_USD,0)))</f>
        <v/>
      </c>
      <c r="I235" s="84" t="str">
        <f>IF('Financing inputs'!I235="","",(IF('Financing inputs'!$B235="USD",'Financing inputs'!I235,0)+IF('Financing inputs'!$B235="Local Currency",'Financing inputs'!I235/Loc_USD,0)+IF('Financing inputs'!$B235="Euro",'Financing inputs'!I235/Euro_USD,0)))</f>
        <v/>
      </c>
      <c r="J235" s="84" t="str">
        <f>IF('Financing inputs'!J235="","",(IF('Financing inputs'!$B235="USD",'Financing inputs'!J235,0)+IF('Financing inputs'!$B235="Local Currency",'Financing inputs'!J235/Loc_USD,0)+IF('Financing inputs'!$B235="Euro",'Financing inputs'!J235/Euro_USD,0)))</f>
        <v/>
      </c>
      <c r="K235" s="84" t="str">
        <f>IF('Financing inputs'!K235="","",(IF('Financing inputs'!$B235="USD",'Financing inputs'!K235,0)+IF('Financing inputs'!$B235="Local Currency",'Financing inputs'!K235/Loc_USD,0)+IF('Financing inputs'!$B235="Euro",'Financing inputs'!K235/Euro_USD,0)))</f>
        <v/>
      </c>
      <c r="L235" s="84" t="str">
        <f>IF('Financing inputs'!L235="","",(IF('Financing inputs'!$B235="USD",'Financing inputs'!L235,0)+IF('Financing inputs'!$B235="Local Currency",'Financing inputs'!L235/Loc_USD,0)+IF('Financing inputs'!$B235="Euro",'Financing inputs'!L235/Euro_USD,0)))</f>
        <v/>
      </c>
      <c r="M235" s="84" t="str">
        <f>IF('Financing inputs'!M235="","",(IF('Financing inputs'!$B235="USD",'Financing inputs'!M235,0)+IF('Financing inputs'!$B235="Local Currency",'Financing inputs'!M235/Loc_USD,0)+IF('Financing inputs'!$B235="Euro",'Financing inputs'!M235/Euro_USD,0)))</f>
        <v/>
      </c>
      <c r="N235" s="84" t="str">
        <f>IF('Financing inputs'!N235="","",(IF('Financing inputs'!$B235="USD",'Financing inputs'!N235,0)+IF('Financing inputs'!$B235="Local Currency",'Financing inputs'!N235/Loc_USD,0)+IF('Financing inputs'!$B235="Euro",'Financing inputs'!N235/Euro_USD,0)))</f>
        <v/>
      </c>
      <c r="O235" s="84">
        <f t="shared" ref="O235:O254" si="152">SUM(C235:N235)</f>
        <v>0</v>
      </c>
      <c r="P235" s="120" t="str">
        <f t="shared" si="151"/>
        <v>Strategy 11</v>
      </c>
      <c r="R235" s="69" t="e">
        <f>O235/SUM($O$235:$O$254)</f>
        <v>#DIV/0!</v>
      </c>
    </row>
    <row r="236" spans="1:19" x14ac:dyDescent="0.25">
      <c r="A236" s="64" t="str">
        <f>'Financing inputs'!A236</f>
        <v>USAID funding allocated</v>
      </c>
      <c r="B236" s="63"/>
      <c r="C236" s="84" t="str">
        <f>IF('Financing inputs'!C236="","",(IF('Financing inputs'!$B236="USD",'Financing inputs'!C236,0)+IF('Financing inputs'!$B236="Local Currency",'Financing inputs'!C236/Loc_USD,0)+IF('Financing inputs'!$B236="Euro",'Financing inputs'!C236/Euro_USD,0)))</f>
        <v/>
      </c>
      <c r="D236" s="84" t="str">
        <f>IF('Financing inputs'!D236="","",(IF('Financing inputs'!$B236="USD",'Financing inputs'!D236,0)+IF('Financing inputs'!$B236="Local Currency",'Financing inputs'!D236/Loc_USD,0)+IF('Financing inputs'!$B236="Euro",'Financing inputs'!D236/Euro_USD,0)))</f>
        <v/>
      </c>
      <c r="E236" s="84" t="str">
        <f>IF('Financing inputs'!E236="","",(IF('Financing inputs'!$B236="USD",'Financing inputs'!E236,0)+IF('Financing inputs'!$B236="Local Currency",'Financing inputs'!E236/Loc_USD,0)+IF('Financing inputs'!$B236="Euro",'Financing inputs'!E236/Euro_USD,0)))</f>
        <v/>
      </c>
      <c r="F236" s="84" t="str">
        <f>IF('Financing inputs'!F236="","",(IF('Financing inputs'!$B236="USD",'Financing inputs'!F236,0)+IF('Financing inputs'!$B236="Local Currency",'Financing inputs'!F236/Loc_USD,0)+IF('Financing inputs'!$B236="Euro",'Financing inputs'!F236/Euro_USD,0)))</f>
        <v/>
      </c>
      <c r="G236" s="84" t="str">
        <f>IF('Financing inputs'!G236="","",(IF('Financing inputs'!$B236="USD",'Financing inputs'!G236,0)+IF('Financing inputs'!$B236="Local Currency",'Financing inputs'!G236/Loc_USD,0)+IF('Financing inputs'!$B236="Euro",'Financing inputs'!G236/Euro_USD,0)))</f>
        <v/>
      </c>
      <c r="H236" s="84" t="str">
        <f>IF('Financing inputs'!H236="","",(IF('Financing inputs'!$B236="USD",'Financing inputs'!H236,0)+IF('Financing inputs'!$B236="Local Currency",'Financing inputs'!H236/Loc_USD,0)+IF('Financing inputs'!$B236="Euro",'Financing inputs'!H236/Euro_USD,0)))</f>
        <v/>
      </c>
      <c r="I236" s="84" t="str">
        <f>IF('Financing inputs'!I236="","",(IF('Financing inputs'!$B236="USD",'Financing inputs'!I236,0)+IF('Financing inputs'!$B236="Local Currency",'Financing inputs'!I236/Loc_USD,0)+IF('Financing inputs'!$B236="Euro",'Financing inputs'!I236/Euro_USD,0)))</f>
        <v/>
      </c>
      <c r="J236" s="84" t="str">
        <f>IF('Financing inputs'!J236="","",(IF('Financing inputs'!$B236="USD",'Financing inputs'!J236,0)+IF('Financing inputs'!$B236="Local Currency",'Financing inputs'!J236/Loc_USD,0)+IF('Financing inputs'!$B236="Euro",'Financing inputs'!J236/Euro_USD,0)))</f>
        <v/>
      </c>
      <c r="K236" s="84" t="str">
        <f>IF('Financing inputs'!K236="","",(IF('Financing inputs'!$B236="USD",'Financing inputs'!K236,0)+IF('Financing inputs'!$B236="Local Currency",'Financing inputs'!K236/Loc_USD,0)+IF('Financing inputs'!$B236="Euro",'Financing inputs'!K236/Euro_USD,0)))</f>
        <v/>
      </c>
      <c r="L236" s="84" t="str">
        <f>IF('Financing inputs'!L236="","",(IF('Financing inputs'!$B236="USD",'Financing inputs'!L236,0)+IF('Financing inputs'!$B236="Local Currency",'Financing inputs'!L236/Loc_USD,0)+IF('Financing inputs'!$B236="Euro",'Financing inputs'!L236/Euro_USD,0)))</f>
        <v/>
      </c>
      <c r="M236" s="84" t="str">
        <f>IF('Financing inputs'!M236="","",(IF('Financing inputs'!$B236="USD",'Financing inputs'!M236,0)+IF('Financing inputs'!$B236="Local Currency",'Financing inputs'!M236/Loc_USD,0)+IF('Financing inputs'!$B236="Euro",'Financing inputs'!M236/Euro_USD,0)))</f>
        <v/>
      </c>
      <c r="N236" s="84" t="str">
        <f>IF('Financing inputs'!N236="","",(IF('Financing inputs'!$B236="USD",'Financing inputs'!N236,0)+IF('Financing inputs'!$B236="Local Currency",'Financing inputs'!N236/Loc_USD,0)+IF('Financing inputs'!$B236="Euro",'Financing inputs'!N236/Euro_USD,0)))</f>
        <v/>
      </c>
      <c r="O236" s="84">
        <f t="shared" si="152"/>
        <v>0</v>
      </c>
      <c r="P236" s="120" t="str">
        <f t="shared" si="151"/>
        <v>Strategy 11</v>
      </c>
      <c r="R236" s="69" t="e">
        <f t="shared" ref="R236:R254" si="153">O236/SUM($O$235:$O$254)</f>
        <v>#DIV/0!</v>
      </c>
    </row>
    <row r="237" spans="1:19" x14ac:dyDescent="0.25">
      <c r="A237" s="64" t="str">
        <f>'Financing inputs'!A237</f>
        <v>UNFPA funding allocated</v>
      </c>
      <c r="B237" s="63"/>
      <c r="C237" s="84" t="str">
        <f>IF('Financing inputs'!C237="","",(IF('Financing inputs'!$B237="USD",'Financing inputs'!C237,0)+IF('Financing inputs'!$B237="Local Currency",'Financing inputs'!C237/Loc_USD,0)+IF('Financing inputs'!$B237="Euro",'Financing inputs'!C237/Euro_USD,0)))</f>
        <v/>
      </c>
      <c r="D237" s="84" t="str">
        <f>IF('Financing inputs'!D237="","",(IF('Financing inputs'!$B237="USD",'Financing inputs'!D237,0)+IF('Financing inputs'!$B237="Local Currency",'Financing inputs'!D237/Loc_USD,0)+IF('Financing inputs'!$B237="Euro",'Financing inputs'!D237/Euro_USD,0)))</f>
        <v/>
      </c>
      <c r="E237" s="84" t="str">
        <f>IF('Financing inputs'!E237="","",(IF('Financing inputs'!$B237="USD",'Financing inputs'!E237,0)+IF('Financing inputs'!$B237="Local Currency",'Financing inputs'!E237/Loc_USD,0)+IF('Financing inputs'!$B237="Euro",'Financing inputs'!E237/Euro_USD,0)))</f>
        <v/>
      </c>
      <c r="F237" s="84" t="str">
        <f>IF('Financing inputs'!F237="","",(IF('Financing inputs'!$B237="USD",'Financing inputs'!F237,0)+IF('Financing inputs'!$B237="Local Currency",'Financing inputs'!F237/Loc_USD,0)+IF('Financing inputs'!$B237="Euro",'Financing inputs'!F237/Euro_USD,0)))</f>
        <v/>
      </c>
      <c r="G237" s="84" t="str">
        <f>IF('Financing inputs'!G237="","",(IF('Financing inputs'!$B237="USD",'Financing inputs'!G237,0)+IF('Financing inputs'!$B237="Local Currency",'Financing inputs'!G237/Loc_USD,0)+IF('Financing inputs'!$B237="Euro",'Financing inputs'!G237/Euro_USD,0)))</f>
        <v/>
      </c>
      <c r="H237" s="84" t="str">
        <f>IF('Financing inputs'!H237="","",(IF('Financing inputs'!$B237="USD",'Financing inputs'!H237,0)+IF('Financing inputs'!$B237="Local Currency",'Financing inputs'!H237/Loc_USD,0)+IF('Financing inputs'!$B237="Euro",'Financing inputs'!H237/Euro_USD,0)))</f>
        <v/>
      </c>
      <c r="I237" s="84" t="str">
        <f>IF('Financing inputs'!I237="","",(IF('Financing inputs'!$B237="USD",'Financing inputs'!I237,0)+IF('Financing inputs'!$B237="Local Currency",'Financing inputs'!I237/Loc_USD,0)+IF('Financing inputs'!$B237="Euro",'Financing inputs'!I237/Euro_USD,0)))</f>
        <v/>
      </c>
      <c r="J237" s="84" t="str">
        <f>IF('Financing inputs'!J237="","",(IF('Financing inputs'!$B237="USD",'Financing inputs'!J237,0)+IF('Financing inputs'!$B237="Local Currency",'Financing inputs'!J237/Loc_USD,0)+IF('Financing inputs'!$B237="Euro",'Financing inputs'!J237/Euro_USD,0)))</f>
        <v/>
      </c>
      <c r="K237" s="84" t="str">
        <f>IF('Financing inputs'!K237="","",(IF('Financing inputs'!$B237="USD",'Financing inputs'!K237,0)+IF('Financing inputs'!$B237="Local Currency",'Financing inputs'!K237/Loc_USD,0)+IF('Financing inputs'!$B237="Euro",'Financing inputs'!K237/Euro_USD,0)))</f>
        <v/>
      </c>
      <c r="L237" s="84" t="str">
        <f>IF('Financing inputs'!L237="","",(IF('Financing inputs'!$B237="USD",'Financing inputs'!L237,0)+IF('Financing inputs'!$B237="Local Currency",'Financing inputs'!L237/Loc_USD,0)+IF('Financing inputs'!$B237="Euro",'Financing inputs'!L237/Euro_USD,0)))</f>
        <v/>
      </c>
      <c r="M237" s="84" t="str">
        <f>IF('Financing inputs'!M237="","",(IF('Financing inputs'!$B237="USD",'Financing inputs'!M237,0)+IF('Financing inputs'!$B237="Local Currency",'Financing inputs'!M237/Loc_USD,0)+IF('Financing inputs'!$B237="Euro",'Financing inputs'!M237/Euro_USD,0)))</f>
        <v/>
      </c>
      <c r="N237" s="84" t="str">
        <f>IF('Financing inputs'!N237="","",(IF('Financing inputs'!$B237="USD",'Financing inputs'!N237,0)+IF('Financing inputs'!$B237="Local Currency",'Financing inputs'!N237/Loc_USD,0)+IF('Financing inputs'!$B237="Euro",'Financing inputs'!N237/Euro_USD,0)))</f>
        <v/>
      </c>
      <c r="O237" s="84">
        <f t="shared" si="152"/>
        <v>0</v>
      </c>
      <c r="P237" s="120" t="str">
        <f t="shared" si="151"/>
        <v>Strategy 11</v>
      </c>
      <c r="R237" s="69" t="e">
        <f t="shared" si="153"/>
        <v>#DIV/0!</v>
      </c>
    </row>
    <row r="238" spans="1:19" x14ac:dyDescent="0.25">
      <c r="A238" s="64" t="str">
        <f>'Financing inputs'!A238</f>
        <v>KfW funding allocated</v>
      </c>
      <c r="B238" s="63"/>
      <c r="C238" s="84" t="str">
        <f>IF('Financing inputs'!C238="","",(IF('Financing inputs'!$B238="USD",'Financing inputs'!C238,0)+IF('Financing inputs'!$B238="Local Currency",'Financing inputs'!C238/Loc_USD,0)+IF('Financing inputs'!$B238="Euro",'Financing inputs'!C238/Euro_USD,0)))</f>
        <v/>
      </c>
      <c r="D238" s="84" t="str">
        <f>IF('Financing inputs'!D238="","",(IF('Financing inputs'!$B238="USD",'Financing inputs'!D238,0)+IF('Financing inputs'!$B238="Local Currency",'Financing inputs'!D238/Loc_USD,0)+IF('Financing inputs'!$B238="Euro",'Financing inputs'!D238/Euro_USD,0)))</f>
        <v/>
      </c>
      <c r="E238" s="84" t="str">
        <f>IF('Financing inputs'!E238="","",(IF('Financing inputs'!$B238="USD",'Financing inputs'!E238,0)+IF('Financing inputs'!$B238="Local Currency",'Financing inputs'!E238/Loc_USD,0)+IF('Financing inputs'!$B238="Euro",'Financing inputs'!E238/Euro_USD,0)))</f>
        <v/>
      </c>
      <c r="F238" s="84" t="str">
        <f>IF('Financing inputs'!F238="","",(IF('Financing inputs'!$B238="USD",'Financing inputs'!F238,0)+IF('Financing inputs'!$B238="Local Currency",'Financing inputs'!F238/Loc_USD,0)+IF('Financing inputs'!$B238="Euro",'Financing inputs'!F238/Euro_USD,0)))</f>
        <v/>
      </c>
      <c r="G238" s="84" t="str">
        <f>IF('Financing inputs'!G238="","",(IF('Financing inputs'!$B238="USD",'Financing inputs'!G238,0)+IF('Financing inputs'!$B238="Local Currency",'Financing inputs'!G238/Loc_USD,0)+IF('Financing inputs'!$B238="Euro",'Financing inputs'!G238/Euro_USD,0)))</f>
        <v/>
      </c>
      <c r="H238" s="84" t="str">
        <f>IF('Financing inputs'!H238="","",(IF('Financing inputs'!$B238="USD",'Financing inputs'!H238,0)+IF('Financing inputs'!$B238="Local Currency",'Financing inputs'!H238/Loc_USD,0)+IF('Financing inputs'!$B238="Euro",'Financing inputs'!H238/Euro_USD,0)))</f>
        <v/>
      </c>
      <c r="I238" s="84" t="str">
        <f>IF('Financing inputs'!I238="","",(IF('Financing inputs'!$B238="USD",'Financing inputs'!I238,0)+IF('Financing inputs'!$B238="Local Currency",'Financing inputs'!I238/Loc_USD,0)+IF('Financing inputs'!$B238="Euro",'Financing inputs'!I238/Euro_USD,0)))</f>
        <v/>
      </c>
      <c r="J238" s="84" t="str">
        <f>IF('Financing inputs'!J238="","",(IF('Financing inputs'!$B238="USD",'Financing inputs'!J238,0)+IF('Financing inputs'!$B238="Local Currency",'Financing inputs'!J238/Loc_USD,0)+IF('Financing inputs'!$B238="Euro",'Financing inputs'!J238/Euro_USD,0)))</f>
        <v/>
      </c>
      <c r="K238" s="84" t="str">
        <f>IF('Financing inputs'!K238="","",(IF('Financing inputs'!$B238="USD",'Financing inputs'!K238,0)+IF('Financing inputs'!$B238="Local Currency",'Financing inputs'!K238/Loc_USD,0)+IF('Financing inputs'!$B238="Euro",'Financing inputs'!K238/Euro_USD,0)))</f>
        <v/>
      </c>
      <c r="L238" s="84" t="str">
        <f>IF('Financing inputs'!L238="","",(IF('Financing inputs'!$B238="USD",'Financing inputs'!L238,0)+IF('Financing inputs'!$B238="Local Currency",'Financing inputs'!L238/Loc_USD,0)+IF('Financing inputs'!$B238="Euro",'Financing inputs'!L238/Euro_USD,0)))</f>
        <v/>
      </c>
      <c r="M238" s="84" t="str">
        <f>IF('Financing inputs'!M238="","",(IF('Financing inputs'!$B238="USD",'Financing inputs'!M238,0)+IF('Financing inputs'!$B238="Local Currency",'Financing inputs'!M238/Loc_USD,0)+IF('Financing inputs'!$B238="Euro",'Financing inputs'!M238/Euro_USD,0)))</f>
        <v/>
      </c>
      <c r="N238" s="84" t="str">
        <f>IF('Financing inputs'!N238="","",(IF('Financing inputs'!$B238="USD",'Financing inputs'!N238,0)+IF('Financing inputs'!$B238="Local Currency",'Financing inputs'!N238/Loc_USD,0)+IF('Financing inputs'!$B238="Euro",'Financing inputs'!N238/Euro_USD,0)))</f>
        <v/>
      </c>
      <c r="O238" s="84">
        <f t="shared" si="152"/>
        <v>0</v>
      </c>
      <c r="P238" s="120" t="str">
        <f t="shared" si="151"/>
        <v>Strategy 11</v>
      </c>
      <c r="R238" s="69" t="e">
        <f t="shared" si="153"/>
        <v>#DIV/0!</v>
      </c>
    </row>
    <row r="239" spans="1:19" x14ac:dyDescent="0.25">
      <c r="A239" s="64" t="str">
        <f>'Financing inputs'!A239</f>
        <v>DfID funding allocated</v>
      </c>
      <c r="B239" s="63"/>
      <c r="C239" s="84" t="str">
        <f>IF('Financing inputs'!C239="","",(IF('Financing inputs'!$B239="USD",'Financing inputs'!C239,0)+IF('Financing inputs'!$B239="Local Currency",'Financing inputs'!C239/Loc_USD,0)+IF('Financing inputs'!$B239="Euro",'Financing inputs'!C239/Euro_USD,0)))</f>
        <v/>
      </c>
      <c r="D239" s="84" t="str">
        <f>IF('Financing inputs'!D239="","",(IF('Financing inputs'!$B239="USD",'Financing inputs'!D239,0)+IF('Financing inputs'!$B239="Local Currency",'Financing inputs'!D239/Loc_USD,0)+IF('Financing inputs'!$B239="Euro",'Financing inputs'!D239/Euro_USD,0)))</f>
        <v/>
      </c>
      <c r="E239" s="84" t="str">
        <f>IF('Financing inputs'!E239="","",(IF('Financing inputs'!$B239="USD",'Financing inputs'!E239,0)+IF('Financing inputs'!$B239="Local Currency",'Financing inputs'!E239/Loc_USD,0)+IF('Financing inputs'!$B239="Euro",'Financing inputs'!E239/Euro_USD,0)))</f>
        <v/>
      </c>
      <c r="F239" s="84" t="str">
        <f>IF('Financing inputs'!F239="","",(IF('Financing inputs'!$B239="USD",'Financing inputs'!F239,0)+IF('Financing inputs'!$B239="Local Currency",'Financing inputs'!F239/Loc_USD,0)+IF('Financing inputs'!$B239="Euro",'Financing inputs'!F239/Euro_USD,0)))</f>
        <v/>
      </c>
      <c r="G239" s="84" t="str">
        <f>IF('Financing inputs'!G239="","",(IF('Financing inputs'!$B239="USD",'Financing inputs'!G239,0)+IF('Financing inputs'!$B239="Local Currency",'Financing inputs'!G239/Loc_USD,0)+IF('Financing inputs'!$B239="Euro",'Financing inputs'!G239/Euro_USD,0)))</f>
        <v/>
      </c>
      <c r="H239" s="84" t="str">
        <f>IF('Financing inputs'!H239="","",(IF('Financing inputs'!$B239="USD",'Financing inputs'!H239,0)+IF('Financing inputs'!$B239="Local Currency",'Financing inputs'!H239/Loc_USD,0)+IF('Financing inputs'!$B239="Euro",'Financing inputs'!H239/Euro_USD,0)))</f>
        <v/>
      </c>
      <c r="I239" s="84" t="str">
        <f>IF('Financing inputs'!I239="","",(IF('Financing inputs'!$B239="USD",'Financing inputs'!I239,0)+IF('Financing inputs'!$B239="Local Currency",'Financing inputs'!I239/Loc_USD,0)+IF('Financing inputs'!$B239="Euro",'Financing inputs'!I239/Euro_USD,0)))</f>
        <v/>
      </c>
      <c r="J239" s="84" t="str">
        <f>IF('Financing inputs'!J239="","",(IF('Financing inputs'!$B239="USD",'Financing inputs'!J239,0)+IF('Financing inputs'!$B239="Local Currency",'Financing inputs'!J239/Loc_USD,0)+IF('Financing inputs'!$B239="Euro",'Financing inputs'!J239/Euro_USD,0)))</f>
        <v/>
      </c>
      <c r="K239" s="84" t="str">
        <f>IF('Financing inputs'!K239="","",(IF('Financing inputs'!$B239="USD",'Financing inputs'!K239,0)+IF('Financing inputs'!$B239="Local Currency",'Financing inputs'!K239/Loc_USD,0)+IF('Financing inputs'!$B239="Euro",'Financing inputs'!K239/Euro_USD,0)))</f>
        <v/>
      </c>
      <c r="L239" s="84" t="str">
        <f>IF('Financing inputs'!L239="","",(IF('Financing inputs'!$B239="USD",'Financing inputs'!L239,0)+IF('Financing inputs'!$B239="Local Currency",'Financing inputs'!L239/Loc_USD,0)+IF('Financing inputs'!$B239="Euro",'Financing inputs'!L239/Euro_USD,0)))</f>
        <v/>
      </c>
      <c r="M239" s="84" t="str">
        <f>IF('Financing inputs'!M239="","",(IF('Financing inputs'!$B239="USD",'Financing inputs'!M239,0)+IF('Financing inputs'!$B239="Local Currency",'Financing inputs'!M239/Loc_USD,0)+IF('Financing inputs'!$B239="Euro",'Financing inputs'!M239/Euro_USD,0)))</f>
        <v/>
      </c>
      <c r="N239" s="84" t="str">
        <f>IF('Financing inputs'!N239="","",(IF('Financing inputs'!$B239="USD",'Financing inputs'!N239,0)+IF('Financing inputs'!$B239="Local Currency",'Financing inputs'!N239/Loc_USD,0)+IF('Financing inputs'!$B239="Euro",'Financing inputs'!N239/Euro_USD,0)))</f>
        <v/>
      </c>
      <c r="O239" s="84">
        <f t="shared" si="152"/>
        <v>0</v>
      </c>
      <c r="P239" s="120" t="str">
        <f t="shared" si="151"/>
        <v>Strategy 11</v>
      </c>
      <c r="R239" s="69" t="e">
        <f t="shared" si="153"/>
        <v>#DIV/0!</v>
      </c>
    </row>
    <row r="240" spans="1:19" x14ac:dyDescent="0.25">
      <c r="A240" s="64" t="str">
        <f>'Financing inputs'!A240</f>
        <v>EU funding allocated</v>
      </c>
      <c r="B240" s="63"/>
      <c r="C240" s="84" t="str">
        <f>IF('Financing inputs'!C240="","",(IF('Financing inputs'!$B240="USD",'Financing inputs'!C240,0)+IF('Financing inputs'!$B240="Local Currency",'Financing inputs'!C240/Loc_USD,0)+IF('Financing inputs'!$B240="Euro",'Financing inputs'!C240/Euro_USD,0)))</f>
        <v/>
      </c>
      <c r="D240" s="84" t="str">
        <f>IF('Financing inputs'!D240="","",(IF('Financing inputs'!$B240="USD",'Financing inputs'!D240,0)+IF('Financing inputs'!$B240="Local Currency",'Financing inputs'!D240/Loc_USD,0)+IF('Financing inputs'!$B240="Euro",'Financing inputs'!D240/Euro_USD,0)))</f>
        <v/>
      </c>
      <c r="E240" s="84" t="str">
        <f>IF('Financing inputs'!E240="","",(IF('Financing inputs'!$B240="USD",'Financing inputs'!E240,0)+IF('Financing inputs'!$B240="Local Currency",'Financing inputs'!E240/Loc_USD,0)+IF('Financing inputs'!$B240="Euro",'Financing inputs'!E240/Euro_USD,0)))</f>
        <v/>
      </c>
      <c r="F240" s="84" t="str">
        <f>IF('Financing inputs'!F240="","",(IF('Financing inputs'!$B240="USD",'Financing inputs'!F240,0)+IF('Financing inputs'!$B240="Local Currency",'Financing inputs'!F240/Loc_USD,0)+IF('Financing inputs'!$B240="Euro",'Financing inputs'!F240/Euro_USD,0)))</f>
        <v/>
      </c>
      <c r="G240" s="84" t="str">
        <f>IF('Financing inputs'!G240="","",(IF('Financing inputs'!$B240="USD",'Financing inputs'!G240,0)+IF('Financing inputs'!$B240="Local Currency",'Financing inputs'!G240/Loc_USD,0)+IF('Financing inputs'!$B240="Euro",'Financing inputs'!G240/Euro_USD,0)))</f>
        <v/>
      </c>
      <c r="H240" s="84" t="str">
        <f>IF('Financing inputs'!H240="","",(IF('Financing inputs'!$B240="USD",'Financing inputs'!H240,0)+IF('Financing inputs'!$B240="Local Currency",'Financing inputs'!H240/Loc_USD,0)+IF('Financing inputs'!$B240="Euro",'Financing inputs'!H240/Euro_USD,0)))</f>
        <v/>
      </c>
      <c r="I240" s="84" t="str">
        <f>IF('Financing inputs'!I240="","",(IF('Financing inputs'!$B240="USD",'Financing inputs'!I240,0)+IF('Financing inputs'!$B240="Local Currency",'Financing inputs'!I240/Loc_USD,0)+IF('Financing inputs'!$B240="Euro",'Financing inputs'!I240/Euro_USD,0)))</f>
        <v/>
      </c>
      <c r="J240" s="84" t="str">
        <f>IF('Financing inputs'!J240="","",(IF('Financing inputs'!$B240="USD",'Financing inputs'!J240,0)+IF('Financing inputs'!$B240="Local Currency",'Financing inputs'!J240/Loc_USD,0)+IF('Financing inputs'!$B240="Euro",'Financing inputs'!J240/Euro_USD,0)))</f>
        <v/>
      </c>
      <c r="K240" s="84" t="str">
        <f>IF('Financing inputs'!K240="","",(IF('Financing inputs'!$B240="USD",'Financing inputs'!K240,0)+IF('Financing inputs'!$B240="Local Currency",'Financing inputs'!K240/Loc_USD,0)+IF('Financing inputs'!$B240="Euro",'Financing inputs'!K240/Euro_USD,0)))</f>
        <v/>
      </c>
      <c r="L240" s="84" t="str">
        <f>IF('Financing inputs'!L240="","",(IF('Financing inputs'!$B240="USD",'Financing inputs'!L240,0)+IF('Financing inputs'!$B240="Local Currency",'Financing inputs'!L240/Loc_USD,0)+IF('Financing inputs'!$B240="Euro",'Financing inputs'!L240/Euro_USD,0)))</f>
        <v/>
      </c>
      <c r="M240" s="84" t="str">
        <f>IF('Financing inputs'!M240="","",(IF('Financing inputs'!$B240="USD",'Financing inputs'!M240,0)+IF('Financing inputs'!$B240="Local Currency",'Financing inputs'!M240/Loc_USD,0)+IF('Financing inputs'!$B240="Euro",'Financing inputs'!M240/Euro_USD,0)))</f>
        <v/>
      </c>
      <c r="N240" s="84" t="str">
        <f>IF('Financing inputs'!N240="","",(IF('Financing inputs'!$B240="USD",'Financing inputs'!N240,0)+IF('Financing inputs'!$B240="Local Currency",'Financing inputs'!N240/Loc_USD,0)+IF('Financing inputs'!$B240="Euro",'Financing inputs'!N240/Euro_USD,0)))</f>
        <v/>
      </c>
      <c r="O240" s="84">
        <f t="shared" si="152"/>
        <v>0</v>
      </c>
      <c r="P240" s="120" t="str">
        <f t="shared" si="151"/>
        <v>Strategy 11</v>
      </c>
      <c r="R240" s="69" t="e">
        <f t="shared" si="153"/>
        <v>#DIV/0!</v>
      </c>
    </row>
    <row r="241" spans="1:19" x14ac:dyDescent="0.25">
      <c r="A241" s="64" t="str">
        <f>'Financing inputs'!A241</f>
        <v>CIDA funding allocated</v>
      </c>
      <c r="B241" s="63"/>
      <c r="C241" s="84" t="str">
        <f>IF('Financing inputs'!C241="","",(IF('Financing inputs'!$B241="USD",'Financing inputs'!C241,0)+IF('Financing inputs'!$B241="Local Currency",'Financing inputs'!C241/Loc_USD,0)+IF('Financing inputs'!$B241="Euro",'Financing inputs'!C241/Euro_USD,0)))</f>
        <v/>
      </c>
      <c r="D241" s="84" t="str">
        <f>IF('Financing inputs'!D241="","",(IF('Financing inputs'!$B241="USD",'Financing inputs'!D241,0)+IF('Financing inputs'!$B241="Local Currency",'Financing inputs'!D241/Loc_USD,0)+IF('Financing inputs'!$B241="Euro",'Financing inputs'!D241/Euro_USD,0)))</f>
        <v/>
      </c>
      <c r="E241" s="84" t="str">
        <f>IF('Financing inputs'!E241="","",(IF('Financing inputs'!$B241="USD",'Financing inputs'!E241,0)+IF('Financing inputs'!$B241="Local Currency",'Financing inputs'!E241/Loc_USD,0)+IF('Financing inputs'!$B241="Euro",'Financing inputs'!E241/Euro_USD,0)))</f>
        <v/>
      </c>
      <c r="F241" s="84" t="str">
        <f>IF('Financing inputs'!F241="","",(IF('Financing inputs'!$B241="USD",'Financing inputs'!F241,0)+IF('Financing inputs'!$B241="Local Currency",'Financing inputs'!F241/Loc_USD,0)+IF('Financing inputs'!$B241="Euro",'Financing inputs'!F241/Euro_USD,0)))</f>
        <v/>
      </c>
      <c r="G241" s="84" t="str">
        <f>IF('Financing inputs'!G241="","",(IF('Financing inputs'!$B241="USD",'Financing inputs'!G241,0)+IF('Financing inputs'!$B241="Local Currency",'Financing inputs'!G241/Loc_USD,0)+IF('Financing inputs'!$B241="Euro",'Financing inputs'!G241/Euro_USD,0)))</f>
        <v/>
      </c>
      <c r="H241" s="84" t="str">
        <f>IF('Financing inputs'!H241="","",(IF('Financing inputs'!$B241="USD",'Financing inputs'!H241,0)+IF('Financing inputs'!$B241="Local Currency",'Financing inputs'!H241/Loc_USD,0)+IF('Financing inputs'!$B241="Euro",'Financing inputs'!H241/Euro_USD,0)))</f>
        <v/>
      </c>
      <c r="I241" s="84" t="str">
        <f>IF('Financing inputs'!I241="","",(IF('Financing inputs'!$B241="USD",'Financing inputs'!I241,0)+IF('Financing inputs'!$B241="Local Currency",'Financing inputs'!I241/Loc_USD,0)+IF('Financing inputs'!$B241="Euro",'Financing inputs'!I241/Euro_USD,0)))</f>
        <v/>
      </c>
      <c r="J241" s="84" t="str">
        <f>IF('Financing inputs'!J241="","",(IF('Financing inputs'!$B241="USD",'Financing inputs'!J241,0)+IF('Financing inputs'!$B241="Local Currency",'Financing inputs'!J241/Loc_USD,0)+IF('Financing inputs'!$B241="Euro",'Financing inputs'!J241/Euro_USD,0)))</f>
        <v/>
      </c>
      <c r="K241" s="84" t="str">
        <f>IF('Financing inputs'!K241="","",(IF('Financing inputs'!$B241="USD",'Financing inputs'!K241,0)+IF('Financing inputs'!$B241="Local Currency",'Financing inputs'!K241/Loc_USD,0)+IF('Financing inputs'!$B241="Euro",'Financing inputs'!K241/Euro_USD,0)))</f>
        <v/>
      </c>
      <c r="L241" s="84" t="str">
        <f>IF('Financing inputs'!L241="","",(IF('Financing inputs'!$B241="USD",'Financing inputs'!L241,0)+IF('Financing inputs'!$B241="Local Currency",'Financing inputs'!L241/Loc_USD,0)+IF('Financing inputs'!$B241="Euro",'Financing inputs'!L241/Euro_USD,0)))</f>
        <v/>
      </c>
      <c r="M241" s="84" t="str">
        <f>IF('Financing inputs'!M241="","",(IF('Financing inputs'!$B241="USD",'Financing inputs'!M241,0)+IF('Financing inputs'!$B241="Local Currency",'Financing inputs'!M241/Loc_USD,0)+IF('Financing inputs'!$B241="Euro",'Financing inputs'!M241/Euro_USD,0)))</f>
        <v/>
      </c>
      <c r="N241" s="84" t="str">
        <f>IF('Financing inputs'!N241="","",(IF('Financing inputs'!$B241="USD",'Financing inputs'!N241,0)+IF('Financing inputs'!$B241="Local Currency",'Financing inputs'!N241/Loc_USD,0)+IF('Financing inputs'!$B241="Euro",'Financing inputs'!N241/Euro_USD,0)))</f>
        <v/>
      </c>
      <c r="O241" s="84">
        <f t="shared" si="152"/>
        <v>0</v>
      </c>
      <c r="P241" s="120" t="str">
        <f t="shared" si="151"/>
        <v>Strategy 11</v>
      </c>
      <c r="R241" s="69" t="e">
        <f t="shared" si="153"/>
        <v>#DIV/0!</v>
      </c>
    </row>
    <row r="242" spans="1:19" x14ac:dyDescent="0.25">
      <c r="A242" s="64" t="str">
        <f>'Financing inputs'!A242</f>
        <v>PSI funding allocated</v>
      </c>
      <c r="B242" s="63"/>
      <c r="C242" s="84" t="str">
        <f>IF('Financing inputs'!C242="","",(IF('Financing inputs'!$B242="USD",'Financing inputs'!C242,0)+IF('Financing inputs'!$B242="Local Currency",'Financing inputs'!C242/Loc_USD,0)+IF('Financing inputs'!$B242="Euro",'Financing inputs'!C242/Euro_USD,0)))</f>
        <v/>
      </c>
      <c r="D242" s="84" t="str">
        <f>IF('Financing inputs'!D242="","",(IF('Financing inputs'!$B242="USD",'Financing inputs'!D242,0)+IF('Financing inputs'!$B242="Local Currency",'Financing inputs'!D242/Loc_USD,0)+IF('Financing inputs'!$B242="Euro",'Financing inputs'!D242/Euro_USD,0)))</f>
        <v/>
      </c>
      <c r="E242" s="84" t="str">
        <f>IF('Financing inputs'!E242="","",(IF('Financing inputs'!$B242="USD",'Financing inputs'!E242,0)+IF('Financing inputs'!$B242="Local Currency",'Financing inputs'!E242/Loc_USD,0)+IF('Financing inputs'!$B242="Euro",'Financing inputs'!E242/Euro_USD,0)))</f>
        <v/>
      </c>
      <c r="F242" s="84" t="str">
        <f>IF('Financing inputs'!F242="","",(IF('Financing inputs'!$B242="USD",'Financing inputs'!F242,0)+IF('Financing inputs'!$B242="Local Currency",'Financing inputs'!F242/Loc_USD,0)+IF('Financing inputs'!$B242="Euro",'Financing inputs'!F242/Euro_USD,0)))</f>
        <v/>
      </c>
      <c r="G242" s="84" t="str">
        <f>IF('Financing inputs'!G242="","",(IF('Financing inputs'!$B242="USD",'Financing inputs'!G242,0)+IF('Financing inputs'!$B242="Local Currency",'Financing inputs'!G242/Loc_USD,0)+IF('Financing inputs'!$B242="Euro",'Financing inputs'!G242/Euro_USD,0)))</f>
        <v/>
      </c>
      <c r="H242" s="84" t="str">
        <f>IF('Financing inputs'!H242="","",(IF('Financing inputs'!$B242="USD",'Financing inputs'!H242,0)+IF('Financing inputs'!$B242="Local Currency",'Financing inputs'!H242/Loc_USD,0)+IF('Financing inputs'!$B242="Euro",'Financing inputs'!H242/Euro_USD,0)))</f>
        <v/>
      </c>
      <c r="I242" s="84" t="str">
        <f>IF('Financing inputs'!I242="","",(IF('Financing inputs'!$B242="USD",'Financing inputs'!I242,0)+IF('Financing inputs'!$B242="Local Currency",'Financing inputs'!I242/Loc_USD,0)+IF('Financing inputs'!$B242="Euro",'Financing inputs'!I242/Euro_USD,0)))</f>
        <v/>
      </c>
      <c r="J242" s="84" t="str">
        <f>IF('Financing inputs'!J242="","",(IF('Financing inputs'!$B242="USD",'Financing inputs'!J242,0)+IF('Financing inputs'!$B242="Local Currency",'Financing inputs'!J242/Loc_USD,0)+IF('Financing inputs'!$B242="Euro",'Financing inputs'!J242/Euro_USD,0)))</f>
        <v/>
      </c>
      <c r="K242" s="84" t="str">
        <f>IF('Financing inputs'!K242="","",(IF('Financing inputs'!$B242="USD",'Financing inputs'!K242,0)+IF('Financing inputs'!$B242="Local Currency",'Financing inputs'!K242/Loc_USD,0)+IF('Financing inputs'!$B242="Euro",'Financing inputs'!K242/Euro_USD,0)))</f>
        <v/>
      </c>
      <c r="L242" s="84" t="str">
        <f>IF('Financing inputs'!L242="","",(IF('Financing inputs'!$B242="USD",'Financing inputs'!L242,0)+IF('Financing inputs'!$B242="Local Currency",'Financing inputs'!L242/Loc_USD,0)+IF('Financing inputs'!$B242="Euro",'Financing inputs'!L242/Euro_USD,0)))</f>
        <v/>
      </c>
      <c r="M242" s="84" t="str">
        <f>IF('Financing inputs'!M242="","",(IF('Financing inputs'!$B242="USD",'Financing inputs'!M242,0)+IF('Financing inputs'!$B242="Local Currency",'Financing inputs'!M242/Loc_USD,0)+IF('Financing inputs'!$B242="Euro",'Financing inputs'!M242/Euro_USD,0)))</f>
        <v/>
      </c>
      <c r="N242" s="84" t="str">
        <f>IF('Financing inputs'!N242="","",(IF('Financing inputs'!$B242="USD",'Financing inputs'!N242,0)+IF('Financing inputs'!$B242="Local Currency",'Financing inputs'!N242/Loc_USD,0)+IF('Financing inputs'!$B242="Euro",'Financing inputs'!N242/Euro_USD,0)))</f>
        <v/>
      </c>
      <c r="O242" s="84">
        <f t="shared" si="152"/>
        <v>0</v>
      </c>
      <c r="P242" s="120" t="str">
        <f t="shared" si="151"/>
        <v>Strategy 11</v>
      </c>
      <c r="R242" s="69" t="e">
        <f t="shared" si="153"/>
        <v>#DIV/0!</v>
      </c>
    </row>
    <row r="243" spans="1:19" x14ac:dyDescent="0.25">
      <c r="A243" s="64" t="str">
        <f>'Financing inputs'!A243</f>
        <v>DKT funding allocated</v>
      </c>
      <c r="B243" s="63"/>
      <c r="C243" s="84" t="str">
        <f>IF('Financing inputs'!C243="","",(IF('Financing inputs'!$B243="USD",'Financing inputs'!C243,0)+IF('Financing inputs'!$B243="Local Currency",'Financing inputs'!C243/Loc_USD,0)+IF('Financing inputs'!$B243="Euro",'Financing inputs'!C243/Euro_USD,0)))</f>
        <v/>
      </c>
      <c r="D243" s="84" t="str">
        <f>IF('Financing inputs'!D243="","",(IF('Financing inputs'!$B243="USD",'Financing inputs'!D243,0)+IF('Financing inputs'!$B243="Local Currency",'Financing inputs'!D243/Loc_USD,0)+IF('Financing inputs'!$B243="Euro",'Financing inputs'!D243/Euro_USD,0)))</f>
        <v/>
      </c>
      <c r="E243" s="84" t="str">
        <f>IF('Financing inputs'!E243="","",(IF('Financing inputs'!$B243="USD",'Financing inputs'!E243,0)+IF('Financing inputs'!$B243="Local Currency",'Financing inputs'!E243/Loc_USD,0)+IF('Financing inputs'!$B243="Euro",'Financing inputs'!E243/Euro_USD,0)))</f>
        <v/>
      </c>
      <c r="F243" s="84" t="str">
        <f>IF('Financing inputs'!F243="","",(IF('Financing inputs'!$B243="USD",'Financing inputs'!F243,0)+IF('Financing inputs'!$B243="Local Currency",'Financing inputs'!F243/Loc_USD,0)+IF('Financing inputs'!$B243="Euro",'Financing inputs'!F243/Euro_USD,0)))</f>
        <v/>
      </c>
      <c r="G243" s="84" t="str">
        <f>IF('Financing inputs'!G243="","",(IF('Financing inputs'!$B243="USD",'Financing inputs'!G243,0)+IF('Financing inputs'!$B243="Local Currency",'Financing inputs'!G243/Loc_USD,0)+IF('Financing inputs'!$B243="Euro",'Financing inputs'!G243/Euro_USD,0)))</f>
        <v/>
      </c>
      <c r="H243" s="84" t="str">
        <f>IF('Financing inputs'!H243="","",(IF('Financing inputs'!$B243="USD",'Financing inputs'!H243,0)+IF('Financing inputs'!$B243="Local Currency",'Financing inputs'!H243/Loc_USD,0)+IF('Financing inputs'!$B243="Euro",'Financing inputs'!H243/Euro_USD,0)))</f>
        <v/>
      </c>
      <c r="I243" s="84" t="str">
        <f>IF('Financing inputs'!I243="","",(IF('Financing inputs'!$B243="USD",'Financing inputs'!I243,0)+IF('Financing inputs'!$B243="Local Currency",'Financing inputs'!I243/Loc_USD,0)+IF('Financing inputs'!$B243="Euro",'Financing inputs'!I243/Euro_USD,0)))</f>
        <v/>
      </c>
      <c r="J243" s="84" t="str">
        <f>IF('Financing inputs'!J243="","",(IF('Financing inputs'!$B243="USD",'Financing inputs'!J243,0)+IF('Financing inputs'!$B243="Local Currency",'Financing inputs'!J243/Loc_USD,0)+IF('Financing inputs'!$B243="Euro",'Financing inputs'!J243/Euro_USD,0)))</f>
        <v/>
      </c>
      <c r="K243" s="84" t="str">
        <f>IF('Financing inputs'!K243="","",(IF('Financing inputs'!$B243="USD",'Financing inputs'!K243,0)+IF('Financing inputs'!$B243="Local Currency",'Financing inputs'!K243/Loc_USD,0)+IF('Financing inputs'!$B243="Euro",'Financing inputs'!K243/Euro_USD,0)))</f>
        <v/>
      </c>
      <c r="L243" s="84" t="str">
        <f>IF('Financing inputs'!L243="","",(IF('Financing inputs'!$B243="USD",'Financing inputs'!L243,0)+IF('Financing inputs'!$B243="Local Currency",'Financing inputs'!L243/Loc_USD,0)+IF('Financing inputs'!$B243="Euro",'Financing inputs'!L243/Euro_USD,0)))</f>
        <v/>
      </c>
      <c r="M243" s="84" t="str">
        <f>IF('Financing inputs'!M243="","",(IF('Financing inputs'!$B243="USD",'Financing inputs'!M243,0)+IF('Financing inputs'!$B243="Local Currency",'Financing inputs'!M243/Loc_USD,0)+IF('Financing inputs'!$B243="Euro",'Financing inputs'!M243/Euro_USD,0)))</f>
        <v/>
      </c>
      <c r="N243" s="84" t="str">
        <f>IF('Financing inputs'!N243="","",(IF('Financing inputs'!$B243="USD",'Financing inputs'!N243,0)+IF('Financing inputs'!$B243="Local Currency",'Financing inputs'!N243/Loc_USD,0)+IF('Financing inputs'!$B243="Euro",'Financing inputs'!N243/Euro_USD,0)))</f>
        <v/>
      </c>
      <c r="O243" s="84">
        <f t="shared" si="152"/>
        <v>0</v>
      </c>
      <c r="P243" s="120" t="str">
        <f t="shared" si="151"/>
        <v>Strategy 11</v>
      </c>
      <c r="R243" s="69" t="e">
        <f t="shared" si="153"/>
        <v>#DIV/0!</v>
      </c>
    </row>
    <row r="244" spans="1:19" x14ac:dyDescent="0.25">
      <c r="A244" s="64" t="str">
        <f>'Financing inputs'!A244</f>
        <v>MSI funding allocated</v>
      </c>
      <c r="B244" s="63"/>
      <c r="C244" s="84" t="str">
        <f>IF('Financing inputs'!C244="","",(IF('Financing inputs'!$B244="USD",'Financing inputs'!C244,0)+IF('Financing inputs'!$B244="Local Currency",'Financing inputs'!C244/Loc_USD,0)+IF('Financing inputs'!$B244="Euro",'Financing inputs'!C244/Euro_USD,0)))</f>
        <v/>
      </c>
      <c r="D244" s="84" t="str">
        <f>IF('Financing inputs'!D244="","",(IF('Financing inputs'!$B244="USD",'Financing inputs'!D244,0)+IF('Financing inputs'!$B244="Local Currency",'Financing inputs'!D244/Loc_USD,0)+IF('Financing inputs'!$B244="Euro",'Financing inputs'!D244/Euro_USD,0)))</f>
        <v/>
      </c>
      <c r="E244" s="84" t="str">
        <f>IF('Financing inputs'!E244="","",(IF('Financing inputs'!$B244="USD",'Financing inputs'!E244,0)+IF('Financing inputs'!$B244="Local Currency",'Financing inputs'!E244/Loc_USD,0)+IF('Financing inputs'!$B244="Euro",'Financing inputs'!E244/Euro_USD,0)))</f>
        <v/>
      </c>
      <c r="F244" s="84" t="str">
        <f>IF('Financing inputs'!F244="","",(IF('Financing inputs'!$B244="USD",'Financing inputs'!F244,0)+IF('Financing inputs'!$B244="Local Currency",'Financing inputs'!F244/Loc_USD,0)+IF('Financing inputs'!$B244="Euro",'Financing inputs'!F244/Euro_USD,0)))</f>
        <v/>
      </c>
      <c r="G244" s="84" t="str">
        <f>IF('Financing inputs'!G244="","",(IF('Financing inputs'!$B244="USD",'Financing inputs'!G244,0)+IF('Financing inputs'!$B244="Local Currency",'Financing inputs'!G244/Loc_USD,0)+IF('Financing inputs'!$B244="Euro",'Financing inputs'!G244/Euro_USD,0)))</f>
        <v/>
      </c>
      <c r="H244" s="84" t="str">
        <f>IF('Financing inputs'!H244="","",(IF('Financing inputs'!$B244="USD",'Financing inputs'!H244,0)+IF('Financing inputs'!$B244="Local Currency",'Financing inputs'!H244/Loc_USD,0)+IF('Financing inputs'!$B244="Euro",'Financing inputs'!H244/Euro_USD,0)))</f>
        <v/>
      </c>
      <c r="I244" s="84" t="str">
        <f>IF('Financing inputs'!I244="","",(IF('Financing inputs'!$B244="USD",'Financing inputs'!I244,0)+IF('Financing inputs'!$B244="Local Currency",'Financing inputs'!I244/Loc_USD,0)+IF('Financing inputs'!$B244="Euro",'Financing inputs'!I244/Euro_USD,0)))</f>
        <v/>
      </c>
      <c r="J244" s="84" t="str">
        <f>IF('Financing inputs'!J244="","",(IF('Financing inputs'!$B244="USD",'Financing inputs'!J244,0)+IF('Financing inputs'!$B244="Local Currency",'Financing inputs'!J244/Loc_USD,0)+IF('Financing inputs'!$B244="Euro",'Financing inputs'!J244/Euro_USD,0)))</f>
        <v/>
      </c>
      <c r="K244" s="84" t="str">
        <f>IF('Financing inputs'!K244="","",(IF('Financing inputs'!$B244="USD",'Financing inputs'!K244,0)+IF('Financing inputs'!$B244="Local Currency",'Financing inputs'!K244/Loc_USD,0)+IF('Financing inputs'!$B244="Euro",'Financing inputs'!K244/Euro_USD,0)))</f>
        <v/>
      </c>
      <c r="L244" s="84" t="str">
        <f>IF('Financing inputs'!L244="","",(IF('Financing inputs'!$B244="USD",'Financing inputs'!L244,0)+IF('Financing inputs'!$B244="Local Currency",'Financing inputs'!L244/Loc_USD,0)+IF('Financing inputs'!$B244="Euro",'Financing inputs'!L244/Euro_USD,0)))</f>
        <v/>
      </c>
      <c r="M244" s="84" t="str">
        <f>IF('Financing inputs'!M244="","",(IF('Financing inputs'!$B244="USD",'Financing inputs'!M244,0)+IF('Financing inputs'!$B244="Local Currency",'Financing inputs'!M244/Loc_USD,0)+IF('Financing inputs'!$B244="Euro",'Financing inputs'!M244/Euro_USD,0)))</f>
        <v/>
      </c>
      <c r="N244" s="84" t="str">
        <f>IF('Financing inputs'!N244="","",(IF('Financing inputs'!$B244="USD",'Financing inputs'!N244,0)+IF('Financing inputs'!$B244="Local Currency",'Financing inputs'!N244/Loc_USD,0)+IF('Financing inputs'!$B244="Euro",'Financing inputs'!N244/Euro_USD,0)))</f>
        <v/>
      </c>
      <c r="O244" s="84">
        <f t="shared" si="152"/>
        <v>0</v>
      </c>
      <c r="P244" s="120" t="str">
        <f t="shared" si="151"/>
        <v>Strategy 11</v>
      </c>
      <c r="R244" s="69" t="e">
        <f t="shared" si="153"/>
        <v>#DIV/0!</v>
      </c>
    </row>
    <row r="245" spans="1:19" x14ac:dyDescent="0.25">
      <c r="A245" s="64" t="str">
        <f>'Financing inputs'!A245</f>
        <v>Gates funding allocated</v>
      </c>
      <c r="B245" s="63"/>
      <c r="C245" s="84" t="str">
        <f>IF('Financing inputs'!C245="","",(IF('Financing inputs'!$B245="USD",'Financing inputs'!C245,0)+IF('Financing inputs'!$B245="Local Currency",'Financing inputs'!C245/Loc_USD,0)+IF('Financing inputs'!$B245="Euro",'Financing inputs'!C245/Euro_USD,0)))</f>
        <v/>
      </c>
      <c r="D245" s="84" t="str">
        <f>IF('Financing inputs'!D245="","",(IF('Financing inputs'!$B245="USD",'Financing inputs'!D245,0)+IF('Financing inputs'!$B245="Local Currency",'Financing inputs'!D245/Loc_USD,0)+IF('Financing inputs'!$B245="Euro",'Financing inputs'!D245/Euro_USD,0)))</f>
        <v/>
      </c>
      <c r="E245" s="84" t="str">
        <f>IF('Financing inputs'!E245="","",(IF('Financing inputs'!$B245="USD",'Financing inputs'!E245,0)+IF('Financing inputs'!$B245="Local Currency",'Financing inputs'!E245/Loc_USD,0)+IF('Financing inputs'!$B245="Euro",'Financing inputs'!E245/Euro_USD,0)))</f>
        <v/>
      </c>
      <c r="F245" s="84" t="str">
        <f>IF('Financing inputs'!F245="","",(IF('Financing inputs'!$B245="USD",'Financing inputs'!F245,0)+IF('Financing inputs'!$B245="Local Currency",'Financing inputs'!F245/Loc_USD,0)+IF('Financing inputs'!$B245="Euro",'Financing inputs'!F245/Euro_USD,0)))</f>
        <v/>
      </c>
      <c r="G245" s="84" t="str">
        <f>IF('Financing inputs'!G245="","",(IF('Financing inputs'!$B245="USD",'Financing inputs'!G245,0)+IF('Financing inputs'!$B245="Local Currency",'Financing inputs'!G245/Loc_USD,0)+IF('Financing inputs'!$B245="Euro",'Financing inputs'!G245/Euro_USD,0)))</f>
        <v/>
      </c>
      <c r="H245" s="84" t="str">
        <f>IF('Financing inputs'!H245="","",(IF('Financing inputs'!$B245="USD",'Financing inputs'!H245,0)+IF('Financing inputs'!$B245="Local Currency",'Financing inputs'!H245/Loc_USD,0)+IF('Financing inputs'!$B245="Euro",'Financing inputs'!H245/Euro_USD,0)))</f>
        <v/>
      </c>
      <c r="I245" s="84" t="str">
        <f>IF('Financing inputs'!I245="","",(IF('Financing inputs'!$B245="USD",'Financing inputs'!I245,0)+IF('Financing inputs'!$B245="Local Currency",'Financing inputs'!I245/Loc_USD,0)+IF('Financing inputs'!$B245="Euro",'Financing inputs'!I245/Euro_USD,0)))</f>
        <v/>
      </c>
      <c r="J245" s="84" t="str">
        <f>IF('Financing inputs'!J245="","",(IF('Financing inputs'!$B245="USD",'Financing inputs'!J245,0)+IF('Financing inputs'!$B245="Local Currency",'Financing inputs'!J245/Loc_USD,0)+IF('Financing inputs'!$B245="Euro",'Financing inputs'!J245/Euro_USD,0)))</f>
        <v/>
      </c>
      <c r="K245" s="84" t="str">
        <f>IF('Financing inputs'!K245="","",(IF('Financing inputs'!$B245="USD",'Financing inputs'!K245,0)+IF('Financing inputs'!$B245="Local Currency",'Financing inputs'!K245/Loc_USD,0)+IF('Financing inputs'!$B245="Euro",'Financing inputs'!K245/Euro_USD,0)))</f>
        <v/>
      </c>
      <c r="L245" s="84" t="str">
        <f>IF('Financing inputs'!L245="","",(IF('Financing inputs'!$B245="USD",'Financing inputs'!L245,0)+IF('Financing inputs'!$B245="Local Currency",'Financing inputs'!L245/Loc_USD,0)+IF('Financing inputs'!$B245="Euro",'Financing inputs'!L245/Euro_USD,0)))</f>
        <v/>
      </c>
      <c r="M245" s="84" t="str">
        <f>IF('Financing inputs'!M245="","",(IF('Financing inputs'!$B245="USD",'Financing inputs'!M245,0)+IF('Financing inputs'!$B245="Local Currency",'Financing inputs'!M245/Loc_USD,0)+IF('Financing inputs'!$B245="Euro",'Financing inputs'!M245/Euro_USD,0)))</f>
        <v/>
      </c>
      <c r="N245" s="84" t="str">
        <f>IF('Financing inputs'!N245="","",(IF('Financing inputs'!$B245="USD",'Financing inputs'!N245,0)+IF('Financing inputs'!$B245="Local Currency",'Financing inputs'!N245/Loc_USD,0)+IF('Financing inputs'!$B245="Euro",'Financing inputs'!N245/Euro_USD,0)))</f>
        <v/>
      </c>
      <c r="O245" s="84">
        <f t="shared" si="152"/>
        <v>0</v>
      </c>
      <c r="P245" s="120" t="str">
        <f t="shared" si="151"/>
        <v>Strategy 11</v>
      </c>
      <c r="R245" s="69" t="e">
        <f t="shared" si="153"/>
        <v>#DIV/0!</v>
      </c>
    </row>
    <row r="246" spans="1:19" x14ac:dyDescent="0.25">
      <c r="A246" s="64" t="str">
        <f>'Financing inputs'!A246</f>
        <v>Packard funding allocated</v>
      </c>
      <c r="B246" s="63"/>
      <c r="C246" s="84" t="str">
        <f>IF('Financing inputs'!C246="","",(IF('Financing inputs'!$B246="USD",'Financing inputs'!C246,0)+IF('Financing inputs'!$B246="Local Currency",'Financing inputs'!C246/Loc_USD,0)+IF('Financing inputs'!$B246="Euro",'Financing inputs'!C246/Euro_USD,0)))</f>
        <v/>
      </c>
      <c r="D246" s="84" t="str">
        <f>IF('Financing inputs'!D246="","",(IF('Financing inputs'!$B246="USD",'Financing inputs'!D246,0)+IF('Financing inputs'!$B246="Local Currency",'Financing inputs'!D246/Loc_USD,0)+IF('Financing inputs'!$B246="Euro",'Financing inputs'!D246/Euro_USD,0)))</f>
        <v/>
      </c>
      <c r="E246" s="84" t="str">
        <f>IF('Financing inputs'!E246="","",(IF('Financing inputs'!$B246="USD",'Financing inputs'!E246,0)+IF('Financing inputs'!$B246="Local Currency",'Financing inputs'!E246/Loc_USD,0)+IF('Financing inputs'!$B246="Euro",'Financing inputs'!E246/Euro_USD,0)))</f>
        <v/>
      </c>
      <c r="F246" s="84" t="str">
        <f>IF('Financing inputs'!F246="","",(IF('Financing inputs'!$B246="USD",'Financing inputs'!F246,0)+IF('Financing inputs'!$B246="Local Currency",'Financing inputs'!F246/Loc_USD,0)+IF('Financing inputs'!$B246="Euro",'Financing inputs'!F246/Euro_USD,0)))</f>
        <v/>
      </c>
      <c r="G246" s="84" t="str">
        <f>IF('Financing inputs'!G246="","",(IF('Financing inputs'!$B246="USD",'Financing inputs'!G246,0)+IF('Financing inputs'!$B246="Local Currency",'Financing inputs'!G246/Loc_USD,0)+IF('Financing inputs'!$B246="Euro",'Financing inputs'!G246/Euro_USD,0)))</f>
        <v/>
      </c>
      <c r="H246" s="84" t="str">
        <f>IF('Financing inputs'!H246="","",(IF('Financing inputs'!$B246="USD",'Financing inputs'!H246,0)+IF('Financing inputs'!$B246="Local Currency",'Financing inputs'!H246/Loc_USD,0)+IF('Financing inputs'!$B246="Euro",'Financing inputs'!H246/Euro_USD,0)))</f>
        <v/>
      </c>
      <c r="I246" s="84" t="str">
        <f>IF('Financing inputs'!I246="","",(IF('Financing inputs'!$B246="USD",'Financing inputs'!I246,0)+IF('Financing inputs'!$B246="Local Currency",'Financing inputs'!I246/Loc_USD,0)+IF('Financing inputs'!$B246="Euro",'Financing inputs'!I246/Euro_USD,0)))</f>
        <v/>
      </c>
      <c r="J246" s="84" t="str">
        <f>IF('Financing inputs'!J246="","",(IF('Financing inputs'!$B246="USD",'Financing inputs'!J246,0)+IF('Financing inputs'!$B246="Local Currency",'Financing inputs'!J246/Loc_USD,0)+IF('Financing inputs'!$B246="Euro",'Financing inputs'!J246/Euro_USD,0)))</f>
        <v/>
      </c>
      <c r="K246" s="84" t="str">
        <f>IF('Financing inputs'!K246="","",(IF('Financing inputs'!$B246="USD",'Financing inputs'!K246,0)+IF('Financing inputs'!$B246="Local Currency",'Financing inputs'!K246/Loc_USD,0)+IF('Financing inputs'!$B246="Euro",'Financing inputs'!K246/Euro_USD,0)))</f>
        <v/>
      </c>
      <c r="L246" s="84" t="str">
        <f>IF('Financing inputs'!L246="","",(IF('Financing inputs'!$B246="USD",'Financing inputs'!L246,0)+IF('Financing inputs'!$B246="Local Currency",'Financing inputs'!L246/Loc_USD,0)+IF('Financing inputs'!$B246="Euro",'Financing inputs'!L246/Euro_USD,0)))</f>
        <v/>
      </c>
      <c r="M246" s="84" t="str">
        <f>IF('Financing inputs'!M246="","",(IF('Financing inputs'!$B246="USD",'Financing inputs'!M246,0)+IF('Financing inputs'!$B246="Local Currency",'Financing inputs'!M246/Loc_USD,0)+IF('Financing inputs'!$B246="Euro",'Financing inputs'!M246/Euro_USD,0)))</f>
        <v/>
      </c>
      <c r="N246" s="84" t="str">
        <f>IF('Financing inputs'!N246="","",(IF('Financing inputs'!$B246="USD",'Financing inputs'!N246,0)+IF('Financing inputs'!$B246="Local Currency",'Financing inputs'!N246/Loc_USD,0)+IF('Financing inputs'!$B246="Euro",'Financing inputs'!N246/Euro_USD,0)))</f>
        <v/>
      </c>
      <c r="O246" s="84">
        <f t="shared" si="152"/>
        <v>0</v>
      </c>
      <c r="P246" s="120" t="str">
        <f t="shared" si="151"/>
        <v>Strategy 11</v>
      </c>
      <c r="R246" s="69" t="e">
        <f t="shared" si="153"/>
        <v>#DIV/0!</v>
      </c>
    </row>
    <row r="247" spans="1:19" x14ac:dyDescent="0.25">
      <c r="A247" s="64" t="str">
        <f>'Financing inputs'!A247</f>
        <v>PAA</v>
      </c>
      <c r="B247" s="63"/>
      <c r="C247" s="84" t="str">
        <f>IF('Financing inputs'!C247="","",(IF('Financing inputs'!$B247="USD",'Financing inputs'!C247,0)+IF('Financing inputs'!$B247="Local Currency",'Financing inputs'!C247/Loc_USD,0)+IF('Financing inputs'!$B247="Euro",'Financing inputs'!C247/Euro_USD,0)))</f>
        <v/>
      </c>
      <c r="D247" s="84" t="str">
        <f>IF('Financing inputs'!D247="","",(IF('Financing inputs'!$B247="USD",'Financing inputs'!D247,0)+IF('Financing inputs'!$B247="Local Currency",'Financing inputs'!D247/Loc_USD,0)+IF('Financing inputs'!$B247="Euro",'Financing inputs'!D247/Euro_USD,0)))</f>
        <v/>
      </c>
      <c r="E247" s="84" t="str">
        <f>IF('Financing inputs'!E247="","",(IF('Financing inputs'!$B247="USD",'Financing inputs'!E247,0)+IF('Financing inputs'!$B247="Local Currency",'Financing inputs'!E247/Loc_USD,0)+IF('Financing inputs'!$B247="Euro",'Financing inputs'!E247/Euro_USD,0)))</f>
        <v/>
      </c>
      <c r="F247" s="84" t="str">
        <f>IF('Financing inputs'!F247="","",(IF('Financing inputs'!$B247="USD",'Financing inputs'!F247,0)+IF('Financing inputs'!$B247="Local Currency",'Financing inputs'!F247/Loc_USD,0)+IF('Financing inputs'!$B247="Euro",'Financing inputs'!F247/Euro_USD,0)))</f>
        <v/>
      </c>
      <c r="G247" s="84" t="str">
        <f>IF('Financing inputs'!G247="","",(IF('Financing inputs'!$B247="USD",'Financing inputs'!G247,0)+IF('Financing inputs'!$B247="Local Currency",'Financing inputs'!G247/Loc_USD,0)+IF('Financing inputs'!$B247="Euro",'Financing inputs'!G247/Euro_USD,0)))</f>
        <v/>
      </c>
      <c r="H247" s="84" t="str">
        <f>IF('Financing inputs'!H247="","",(IF('Financing inputs'!$B247="USD",'Financing inputs'!H247,0)+IF('Financing inputs'!$B247="Local Currency",'Financing inputs'!H247/Loc_USD,0)+IF('Financing inputs'!$B247="Euro",'Financing inputs'!H247/Euro_USD,0)))</f>
        <v/>
      </c>
      <c r="I247" s="84" t="str">
        <f>IF('Financing inputs'!I247="","",(IF('Financing inputs'!$B247="USD",'Financing inputs'!I247,0)+IF('Financing inputs'!$B247="Local Currency",'Financing inputs'!I247/Loc_USD,0)+IF('Financing inputs'!$B247="Euro",'Financing inputs'!I247/Euro_USD,0)))</f>
        <v/>
      </c>
      <c r="J247" s="84" t="str">
        <f>IF('Financing inputs'!J247="","",(IF('Financing inputs'!$B247="USD",'Financing inputs'!J247,0)+IF('Financing inputs'!$B247="Local Currency",'Financing inputs'!J247/Loc_USD,0)+IF('Financing inputs'!$B247="Euro",'Financing inputs'!J247/Euro_USD,0)))</f>
        <v/>
      </c>
      <c r="K247" s="84" t="str">
        <f>IF('Financing inputs'!K247="","",(IF('Financing inputs'!$B247="USD",'Financing inputs'!K247,0)+IF('Financing inputs'!$B247="Local Currency",'Financing inputs'!K247/Loc_USD,0)+IF('Financing inputs'!$B247="Euro",'Financing inputs'!K247/Euro_USD,0)))</f>
        <v/>
      </c>
      <c r="L247" s="84" t="str">
        <f>IF('Financing inputs'!L247="","",(IF('Financing inputs'!$B247="USD",'Financing inputs'!L247,0)+IF('Financing inputs'!$B247="Local Currency",'Financing inputs'!L247/Loc_USD,0)+IF('Financing inputs'!$B247="Euro",'Financing inputs'!L247/Euro_USD,0)))</f>
        <v/>
      </c>
      <c r="M247" s="84" t="str">
        <f>IF('Financing inputs'!M247="","",(IF('Financing inputs'!$B247="USD",'Financing inputs'!M247,0)+IF('Financing inputs'!$B247="Local Currency",'Financing inputs'!M247/Loc_USD,0)+IF('Financing inputs'!$B247="Euro",'Financing inputs'!M247/Euro_USD,0)))</f>
        <v/>
      </c>
      <c r="N247" s="84" t="str">
        <f>IF('Financing inputs'!N247="","",(IF('Financing inputs'!$B247="USD",'Financing inputs'!N247,0)+IF('Financing inputs'!$B247="Local Currency",'Financing inputs'!N247/Loc_USD,0)+IF('Financing inputs'!$B247="Euro",'Financing inputs'!N247/Euro_USD,0)))</f>
        <v/>
      </c>
      <c r="O247" s="84">
        <f t="shared" si="152"/>
        <v>0</v>
      </c>
      <c r="P247" s="120" t="str">
        <f t="shared" si="151"/>
        <v>Strategy 11</v>
      </c>
      <c r="R247" s="69" t="e">
        <f t="shared" si="153"/>
        <v>#DIV/0!</v>
      </c>
    </row>
    <row r="248" spans="1:19" x14ac:dyDescent="0.25">
      <c r="A248" s="64" t="str">
        <f>'Financing inputs'!A248</f>
        <v>Other</v>
      </c>
      <c r="B248" s="63"/>
      <c r="C248" s="84" t="str">
        <f>IF('Financing inputs'!C248="","",(IF('Financing inputs'!$B248="USD",'Financing inputs'!C248,0)+IF('Financing inputs'!$B248="Local Currency",'Financing inputs'!C248/Loc_USD,0)+IF('Financing inputs'!$B248="Euro",'Financing inputs'!C248/Euro_USD,0)))</f>
        <v/>
      </c>
      <c r="D248" s="84" t="str">
        <f>IF('Financing inputs'!D248="","",(IF('Financing inputs'!$B248="USD",'Financing inputs'!D248,0)+IF('Financing inputs'!$B248="Local Currency",'Financing inputs'!D248/Loc_USD,0)+IF('Financing inputs'!$B248="Euro",'Financing inputs'!D248/Euro_USD,0)))</f>
        <v/>
      </c>
      <c r="E248" s="84" t="str">
        <f>IF('Financing inputs'!E248="","",(IF('Financing inputs'!$B248="USD",'Financing inputs'!E248,0)+IF('Financing inputs'!$B248="Local Currency",'Financing inputs'!E248/Loc_USD,0)+IF('Financing inputs'!$B248="Euro",'Financing inputs'!E248/Euro_USD,0)))</f>
        <v/>
      </c>
      <c r="F248" s="84" t="str">
        <f>IF('Financing inputs'!F248="","",(IF('Financing inputs'!$B248="USD",'Financing inputs'!F248,0)+IF('Financing inputs'!$B248="Local Currency",'Financing inputs'!F248/Loc_USD,0)+IF('Financing inputs'!$B248="Euro",'Financing inputs'!F248/Euro_USD,0)))</f>
        <v/>
      </c>
      <c r="G248" s="84" t="str">
        <f>IF('Financing inputs'!G248="","",(IF('Financing inputs'!$B248="USD",'Financing inputs'!G248,0)+IF('Financing inputs'!$B248="Local Currency",'Financing inputs'!G248/Loc_USD,0)+IF('Financing inputs'!$B248="Euro",'Financing inputs'!G248/Euro_USD,0)))</f>
        <v/>
      </c>
      <c r="H248" s="84" t="str">
        <f>IF('Financing inputs'!H248="","",(IF('Financing inputs'!$B248="USD",'Financing inputs'!H248,0)+IF('Financing inputs'!$B248="Local Currency",'Financing inputs'!H248/Loc_USD,0)+IF('Financing inputs'!$B248="Euro",'Financing inputs'!H248/Euro_USD,0)))</f>
        <v/>
      </c>
      <c r="I248" s="84" t="str">
        <f>IF('Financing inputs'!I248="","",(IF('Financing inputs'!$B248="USD",'Financing inputs'!I248,0)+IF('Financing inputs'!$B248="Local Currency",'Financing inputs'!I248/Loc_USD,0)+IF('Financing inputs'!$B248="Euro",'Financing inputs'!I248/Euro_USD,0)))</f>
        <v/>
      </c>
      <c r="J248" s="84" t="str">
        <f>IF('Financing inputs'!J248="","",(IF('Financing inputs'!$B248="USD",'Financing inputs'!J248,0)+IF('Financing inputs'!$B248="Local Currency",'Financing inputs'!J248/Loc_USD,0)+IF('Financing inputs'!$B248="Euro",'Financing inputs'!J248/Euro_USD,0)))</f>
        <v/>
      </c>
      <c r="K248" s="84" t="str">
        <f>IF('Financing inputs'!K248="","",(IF('Financing inputs'!$B248="USD",'Financing inputs'!K248,0)+IF('Financing inputs'!$B248="Local Currency",'Financing inputs'!K248/Loc_USD,0)+IF('Financing inputs'!$B248="Euro",'Financing inputs'!K248/Euro_USD,0)))</f>
        <v/>
      </c>
      <c r="L248" s="84" t="str">
        <f>IF('Financing inputs'!L248="","",(IF('Financing inputs'!$B248="USD",'Financing inputs'!L248,0)+IF('Financing inputs'!$B248="Local Currency",'Financing inputs'!L248/Loc_USD,0)+IF('Financing inputs'!$B248="Euro",'Financing inputs'!L248/Euro_USD,0)))</f>
        <v/>
      </c>
      <c r="M248" s="84" t="str">
        <f>IF('Financing inputs'!M248="","",(IF('Financing inputs'!$B248="USD",'Financing inputs'!M248,0)+IF('Financing inputs'!$B248="Local Currency",'Financing inputs'!M248/Loc_USD,0)+IF('Financing inputs'!$B248="Euro",'Financing inputs'!M248/Euro_USD,0)))</f>
        <v/>
      </c>
      <c r="N248" s="84" t="str">
        <f>IF('Financing inputs'!N248="","",(IF('Financing inputs'!$B248="USD",'Financing inputs'!N248,0)+IF('Financing inputs'!$B248="Local Currency",'Financing inputs'!N248/Loc_USD,0)+IF('Financing inputs'!$B248="Euro",'Financing inputs'!N248/Euro_USD,0)))</f>
        <v/>
      </c>
      <c r="O248" s="84">
        <f t="shared" si="152"/>
        <v>0</v>
      </c>
      <c r="P248" s="120" t="str">
        <f t="shared" si="151"/>
        <v>Strategy 11</v>
      </c>
      <c r="R248" s="69" t="e">
        <f t="shared" si="153"/>
        <v>#DIV/0!</v>
      </c>
    </row>
    <row r="249" spans="1:19" x14ac:dyDescent="0.25">
      <c r="A249" s="64" t="str">
        <f>'Financing inputs'!A249</f>
        <v>Other</v>
      </c>
      <c r="B249" s="63"/>
      <c r="C249" s="84" t="str">
        <f>IF('Financing inputs'!C249="","",(IF('Financing inputs'!$B249="USD",'Financing inputs'!C249,0)+IF('Financing inputs'!$B249="Local Currency",'Financing inputs'!C249/Loc_USD,0)+IF('Financing inputs'!$B249="Euro",'Financing inputs'!C249/Euro_USD,0)))</f>
        <v/>
      </c>
      <c r="D249" s="84" t="str">
        <f>IF('Financing inputs'!D249="","",(IF('Financing inputs'!$B249="USD",'Financing inputs'!D249,0)+IF('Financing inputs'!$B249="Local Currency",'Financing inputs'!D249/Loc_USD,0)+IF('Financing inputs'!$B249="Euro",'Financing inputs'!D249/Euro_USD,0)))</f>
        <v/>
      </c>
      <c r="E249" s="84" t="str">
        <f>IF('Financing inputs'!E249="","",(IF('Financing inputs'!$B249="USD",'Financing inputs'!E249,0)+IF('Financing inputs'!$B249="Local Currency",'Financing inputs'!E249/Loc_USD,0)+IF('Financing inputs'!$B249="Euro",'Financing inputs'!E249/Euro_USD,0)))</f>
        <v/>
      </c>
      <c r="F249" s="84" t="str">
        <f>IF('Financing inputs'!F249="","",(IF('Financing inputs'!$B249="USD",'Financing inputs'!F249,0)+IF('Financing inputs'!$B249="Local Currency",'Financing inputs'!F249/Loc_USD,0)+IF('Financing inputs'!$B249="Euro",'Financing inputs'!F249/Euro_USD,0)))</f>
        <v/>
      </c>
      <c r="G249" s="84" t="str">
        <f>IF('Financing inputs'!G249="","",(IF('Financing inputs'!$B249="USD",'Financing inputs'!G249,0)+IF('Financing inputs'!$B249="Local Currency",'Financing inputs'!G249/Loc_USD,0)+IF('Financing inputs'!$B249="Euro",'Financing inputs'!G249/Euro_USD,0)))</f>
        <v/>
      </c>
      <c r="H249" s="84" t="str">
        <f>IF('Financing inputs'!H249="","",(IF('Financing inputs'!$B249="USD",'Financing inputs'!H249,0)+IF('Financing inputs'!$B249="Local Currency",'Financing inputs'!H249/Loc_USD,0)+IF('Financing inputs'!$B249="Euro",'Financing inputs'!H249/Euro_USD,0)))</f>
        <v/>
      </c>
      <c r="I249" s="84" t="str">
        <f>IF('Financing inputs'!I249="","",(IF('Financing inputs'!$B249="USD",'Financing inputs'!I249,0)+IF('Financing inputs'!$B249="Local Currency",'Financing inputs'!I249/Loc_USD,0)+IF('Financing inputs'!$B249="Euro",'Financing inputs'!I249/Euro_USD,0)))</f>
        <v/>
      </c>
      <c r="J249" s="84" t="str">
        <f>IF('Financing inputs'!J249="","",(IF('Financing inputs'!$B249="USD",'Financing inputs'!J249,0)+IF('Financing inputs'!$B249="Local Currency",'Financing inputs'!J249/Loc_USD,0)+IF('Financing inputs'!$B249="Euro",'Financing inputs'!J249/Euro_USD,0)))</f>
        <v/>
      </c>
      <c r="K249" s="84" t="str">
        <f>IF('Financing inputs'!K249="","",(IF('Financing inputs'!$B249="USD",'Financing inputs'!K249,0)+IF('Financing inputs'!$B249="Local Currency",'Financing inputs'!K249/Loc_USD,0)+IF('Financing inputs'!$B249="Euro",'Financing inputs'!K249/Euro_USD,0)))</f>
        <v/>
      </c>
      <c r="L249" s="84" t="str">
        <f>IF('Financing inputs'!L249="","",(IF('Financing inputs'!$B249="USD",'Financing inputs'!L249,0)+IF('Financing inputs'!$B249="Local Currency",'Financing inputs'!L249/Loc_USD,0)+IF('Financing inputs'!$B249="Euro",'Financing inputs'!L249/Euro_USD,0)))</f>
        <v/>
      </c>
      <c r="M249" s="84" t="str">
        <f>IF('Financing inputs'!M249="","",(IF('Financing inputs'!$B249="USD",'Financing inputs'!M249,0)+IF('Financing inputs'!$B249="Local Currency",'Financing inputs'!M249/Loc_USD,0)+IF('Financing inputs'!$B249="Euro",'Financing inputs'!M249/Euro_USD,0)))</f>
        <v/>
      </c>
      <c r="N249" s="84" t="str">
        <f>IF('Financing inputs'!N249="","",(IF('Financing inputs'!$B249="USD",'Financing inputs'!N249,0)+IF('Financing inputs'!$B249="Local Currency",'Financing inputs'!N249/Loc_USD,0)+IF('Financing inputs'!$B249="Euro",'Financing inputs'!N249/Euro_USD,0)))</f>
        <v/>
      </c>
      <c r="O249" s="84">
        <f t="shared" si="152"/>
        <v>0</v>
      </c>
      <c r="P249" s="120" t="str">
        <f t="shared" si="151"/>
        <v>Strategy 11</v>
      </c>
      <c r="R249" s="69" t="e">
        <f t="shared" si="153"/>
        <v>#DIV/0!</v>
      </c>
    </row>
    <row r="250" spans="1:19" x14ac:dyDescent="0.25">
      <c r="A250" s="64" t="str">
        <f>'Financing inputs'!A250</f>
        <v>Other</v>
      </c>
      <c r="B250" s="63"/>
      <c r="C250" s="84" t="str">
        <f>IF('Financing inputs'!C250="","",(IF('Financing inputs'!$B250="USD",'Financing inputs'!C250,0)+IF('Financing inputs'!$B250="Local Currency",'Financing inputs'!C250/Loc_USD,0)+IF('Financing inputs'!$B250="Euro",'Financing inputs'!C250/Euro_USD,0)))</f>
        <v/>
      </c>
      <c r="D250" s="84" t="str">
        <f>IF('Financing inputs'!D250="","",(IF('Financing inputs'!$B250="USD",'Financing inputs'!D250,0)+IF('Financing inputs'!$B250="Local Currency",'Financing inputs'!D250/Loc_USD,0)+IF('Financing inputs'!$B250="Euro",'Financing inputs'!D250/Euro_USD,0)))</f>
        <v/>
      </c>
      <c r="E250" s="84" t="str">
        <f>IF('Financing inputs'!E250="","",(IF('Financing inputs'!$B250="USD",'Financing inputs'!E250,0)+IF('Financing inputs'!$B250="Local Currency",'Financing inputs'!E250/Loc_USD,0)+IF('Financing inputs'!$B250="Euro",'Financing inputs'!E250/Euro_USD,0)))</f>
        <v/>
      </c>
      <c r="F250" s="84" t="str">
        <f>IF('Financing inputs'!F250="","",(IF('Financing inputs'!$B250="USD",'Financing inputs'!F250,0)+IF('Financing inputs'!$B250="Local Currency",'Financing inputs'!F250/Loc_USD,0)+IF('Financing inputs'!$B250="Euro",'Financing inputs'!F250/Euro_USD,0)))</f>
        <v/>
      </c>
      <c r="G250" s="84" t="str">
        <f>IF('Financing inputs'!G250="","",(IF('Financing inputs'!$B250="USD",'Financing inputs'!G250,0)+IF('Financing inputs'!$B250="Local Currency",'Financing inputs'!G250/Loc_USD,0)+IF('Financing inputs'!$B250="Euro",'Financing inputs'!G250/Euro_USD,0)))</f>
        <v/>
      </c>
      <c r="H250" s="84" t="str">
        <f>IF('Financing inputs'!H250="","",(IF('Financing inputs'!$B250="USD",'Financing inputs'!H250,0)+IF('Financing inputs'!$B250="Local Currency",'Financing inputs'!H250/Loc_USD,0)+IF('Financing inputs'!$B250="Euro",'Financing inputs'!H250/Euro_USD,0)))</f>
        <v/>
      </c>
      <c r="I250" s="84" t="str">
        <f>IF('Financing inputs'!I250="","",(IF('Financing inputs'!$B250="USD",'Financing inputs'!I250,0)+IF('Financing inputs'!$B250="Local Currency",'Financing inputs'!I250/Loc_USD,0)+IF('Financing inputs'!$B250="Euro",'Financing inputs'!I250/Euro_USD,0)))</f>
        <v/>
      </c>
      <c r="J250" s="84" t="str">
        <f>IF('Financing inputs'!J250="","",(IF('Financing inputs'!$B250="USD",'Financing inputs'!J250,0)+IF('Financing inputs'!$B250="Local Currency",'Financing inputs'!J250/Loc_USD,0)+IF('Financing inputs'!$B250="Euro",'Financing inputs'!J250/Euro_USD,0)))</f>
        <v/>
      </c>
      <c r="K250" s="84" t="str">
        <f>IF('Financing inputs'!K250="","",(IF('Financing inputs'!$B250="USD",'Financing inputs'!K250,0)+IF('Financing inputs'!$B250="Local Currency",'Financing inputs'!K250/Loc_USD,0)+IF('Financing inputs'!$B250="Euro",'Financing inputs'!K250/Euro_USD,0)))</f>
        <v/>
      </c>
      <c r="L250" s="84" t="str">
        <f>IF('Financing inputs'!L250="","",(IF('Financing inputs'!$B250="USD",'Financing inputs'!L250,0)+IF('Financing inputs'!$B250="Local Currency",'Financing inputs'!L250/Loc_USD,0)+IF('Financing inputs'!$B250="Euro",'Financing inputs'!L250/Euro_USD,0)))</f>
        <v/>
      </c>
      <c r="M250" s="84" t="str">
        <f>IF('Financing inputs'!M250="","",(IF('Financing inputs'!$B250="USD",'Financing inputs'!M250,0)+IF('Financing inputs'!$B250="Local Currency",'Financing inputs'!M250/Loc_USD,0)+IF('Financing inputs'!$B250="Euro",'Financing inputs'!M250/Euro_USD,0)))</f>
        <v/>
      </c>
      <c r="N250" s="84" t="str">
        <f>IF('Financing inputs'!N250="","",(IF('Financing inputs'!$B250="USD",'Financing inputs'!N250,0)+IF('Financing inputs'!$B250="Local Currency",'Financing inputs'!N250/Loc_USD,0)+IF('Financing inputs'!$B250="Euro",'Financing inputs'!N250/Euro_USD,0)))</f>
        <v/>
      </c>
      <c r="O250" s="84">
        <f t="shared" si="152"/>
        <v>0</v>
      </c>
      <c r="P250" s="120" t="str">
        <f t="shared" si="151"/>
        <v>Strategy 11</v>
      </c>
      <c r="R250" s="69" t="e">
        <f t="shared" si="153"/>
        <v>#DIV/0!</v>
      </c>
    </row>
    <row r="251" spans="1:19" x14ac:dyDescent="0.25">
      <c r="A251" s="64" t="str">
        <f>'Financing inputs'!A251</f>
        <v>Other</v>
      </c>
      <c r="B251" s="63"/>
      <c r="C251" s="84" t="str">
        <f>IF('Financing inputs'!C251="","",(IF('Financing inputs'!$B251="USD",'Financing inputs'!C251,0)+IF('Financing inputs'!$B251="Local Currency",'Financing inputs'!C251/Loc_USD,0)+IF('Financing inputs'!$B251="Euro",'Financing inputs'!C251/Euro_USD,0)))</f>
        <v/>
      </c>
      <c r="D251" s="84" t="str">
        <f>IF('Financing inputs'!D251="","",(IF('Financing inputs'!$B251="USD",'Financing inputs'!D251,0)+IF('Financing inputs'!$B251="Local Currency",'Financing inputs'!D251/Loc_USD,0)+IF('Financing inputs'!$B251="Euro",'Financing inputs'!D251/Euro_USD,0)))</f>
        <v/>
      </c>
      <c r="E251" s="84" t="str">
        <f>IF('Financing inputs'!E251="","",(IF('Financing inputs'!$B251="USD",'Financing inputs'!E251,0)+IF('Financing inputs'!$B251="Local Currency",'Financing inputs'!E251/Loc_USD,0)+IF('Financing inputs'!$B251="Euro",'Financing inputs'!E251/Euro_USD,0)))</f>
        <v/>
      </c>
      <c r="F251" s="84" t="str">
        <f>IF('Financing inputs'!F251="","",(IF('Financing inputs'!$B251="USD",'Financing inputs'!F251,0)+IF('Financing inputs'!$B251="Local Currency",'Financing inputs'!F251/Loc_USD,0)+IF('Financing inputs'!$B251="Euro",'Financing inputs'!F251/Euro_USD,0)))</f>
        <v/>
      </c>
      <c r="G251" s="84" t="str">
        <f>IF('Financing inputs'!G251="","",(IF('Financing inputs'!$B251="USD",'Financing inputs'!G251,0)+IF('Financing inputs'!$B251="Local Currency",'Financing inputs'!G251/Loc_USD,0)+IF('Financing inputs'!$B251="Euro",'Financing inputs'!G251/Euro_USD,0)))</f>
        <v/>
      </c>
      <c r="H251" s="84" t="str">
        <f>IF('Financing inputs'!H251="","",(IF('Financing inputs'!$B251="USD",'Financing inputs'!H251,0)+IF('Financing inputs'!$B251="Local Currency",'Financing inputs'!H251/Loc_USD,0)+IF('Financing inputs'!$B251="Euro",'Financing inputs'!H251/Euro_USD,0)))</f>
        <v/>
      </c>
      <c r="I251" s="84" t="str">
        <f>IF('Financing inputs'!I251="","",(IF('Financing inputs'!$B251="USD",'Financing inputs'!I251,0)+IF('Financing inputs'!$B251="Local Currency",'Financing inputs'!I251/Loc_USD,0)+IF('Financing inputs'!$B251="Euro",'Financing inputs'!I251/Euro_USD,0)))</f>
        <v/>
      </c>
      <c r="J251" s="84" t="str">
        <f>IF('Financing inputs'!J251="","",(IF('Financing inputs'!$B251="USD",'Financing inputs'!J251,0)+IF('Financing inputs'!$B251="Local Currency",'Financing inputs'!J251/Loc_USD,0)+IF('Financing inputs'!$B251="Euro",'Financing inputs'!J251/Euro_USD,0)))</f>
        <v/>
      </c>
      <c r="K251" s="84" t="str">
        <f>IF('Financing inputs'!K251="","",(IF('Financing inputs'!$B251="USD",'Financing inputs'!K251,0)+IF('Financing inputs'!$B251="Local Currency",'Financing inputs'!K251/Loc_USD,0)+IF('Financing inputs'!$B251="Euro",'Financing inputs'!K251/Euro_USD,0)))</f>
        <v/>
      </c>
      <c r="L251" s="84" t="str">
        <f>IF('Financing inputs'!L251="","",(IF('Financing inputs'!$B251="USD",'Financing inputs'!L251,0)+IF('Financing inputs'!$B251="Local Currency",'Financing inputs'!L251/Loc_USD,0)+IF('Financing inputs'!$B251="Euro",'Financing inputs'!L251/Euro_USD,0)))</f>
        <v/>
      </c>
      <c r="M251" s="84" t="str">
        <f>IF('Financing inputs'!M251="","",(IF('Financing inputs'!$B251="USD",'Financing inputs'!M251,0)+IF('Financing inputs'!$B251="Local Currency",'Financing inputs'!M251/Loc_USD,0)+IF('Financing inputs'!$B251="Euro",'Financing inputs'!M251/Euro_USD,0)))</f>
        <v/>
      </c>
      <c r="N251" s="84" t="str">
        <f>IF('Financing inputs'!N251="","",(IF('Financing inputs'!$B251="USD",'Financing inputs'!N251,0)+IF('Financing inputs'!$B251="Local Currency",'Financing inputs'!N251/Loc_USD,0)+IF('Financing inputs'!$B251="Euro",'Financing inputs'!N251/Euro_USD,0)))</f>
        <v/>
      </c>
      <c r="O251" s="84">
        <f t="shared" si="152"/>
        <v>0</v>
      </c>
      <c r="P251" s="120" t="str">
        <f t="shared" si="151"/>
        <v>Strategy 11</v>
      </c>
      <c r="R251" s="69" t="e">
        <f t="shared" si="153"/>
        <v>#DIV/0!</v>
      </c>
    </row>
    <row r="252" spans="1:19" x14ac:dyDescent="0.25">
      <c r="A252" s="64" t="str">
        <f>'Financing inputs'!A252</f>
        <v>Other</v>
      </c>
      <c r="B252" s="63"/>
      <c r="C252" s="84" t="str">
        <f>IF('Financing inputs'!C252="","",(IF('Financing inputs'!$B252="USD",'Financing inputs'!C252,0)+IF('Financing inputs'!$B252="Local Currency",'Financing inputs'!C252/Loc_USD,0)+IF('Financing inputs'!$B252="Euro",'Financing inputs'!C252/Euro_USD,0)))</f>
        <v/>
      </c>
      <c r="D252" s="84" t="str">
        <f>IF('Financing inputs'!D252="","",(IF('Financing inputs'!$B252="USD",'Financing inputs'!D252,0)+IF('Financing inputs'!$B252="Local Currency",'Financing inputs'!D252/Loc_USD,0)+IF('Financing inputs'!$B252="Euro",'Financing inputs'!D252/Euro_USD,0)))</f>
        <v/>
      </c>
      <c r="E252" s="84" t="str">
        <f>IF('Financing inputs'!E252="","",(IF('Financing inputs'!$B252="USD",'Financing inputs'!E252,0)+IF('Financing inputs'!$B252="Local Currency",'Financing inputs'!E252/Loc_USD,0)+IF('Financing inputs'!$B252="Euro",'Financing inputs'!E252/Euro_USD,0)))</f>
        <v/>
      </c>
      <c r="F252" s="84" t="str">
        <f>IF('Financing inputs'!F252="","",(IF('Financing inputs'!$B252="USD",'Financing inputs'!F252,0)+IF('Financing inputs'!$B252="Local Currency",'Financing inputs'!F252/Loc_USD,0)+IF('Financing inputs'!$B252="Euro",'Financing inputs'!F252/Euro_USD,0)))</f>
        <v/>
      </c>
      <c r="G252" s="84" t="str">
        <f>IF('Financing inputs'!G252="","",(IF('Financing inputs'!$B252="USD",'Financing inputs'!G252,0)+IF('Financing inputs'!$B252="Local Currency",'Financing inputs'!G252/Loc_USD,0)+IF('Financing inputs'!$B252="Euro",'Financing inputs'!G252/Euro_USD,0)))</f>
        <v/>
      </c>
      <c r="H252" s="84" t="str">
        <f>IF('Financing inputs'!H252="","",(IF('Financing inputs'!$B252="USD",'Financing inputs'!H252,0)+IF('Financing inputs'!$B252="Local Currency",'Financing inputs'!H252/Loc_USD,0)+IF('Financing inputs'!$B252="Euro",'Financing inputs'!H252/Euro_USD,0)))</f>
        <v/>
      </c>
      <c r="I252" s="84" t="str">
        <f>IF('Financing inputs'!I252="","",(IF('Financing inputs'!$B252="USD",'Financing inputs'!I252,0)+IF('Financing inputs'!$B252="Local Currency",'Financing inputs'!I252/Loc_USD,0)+IF('Financing inputs'!$B252="Euro",'Financing inputs'!I252/Euro_USD,0)))</f>
        <v/>
      </c>
      <c r="J252" s="84" t="str">
        <f>IF('Financing inputs'!J252="","",(IF('Financing inputs'!$B252="USD",'Financing inputs'!J252,0)+IF('Financing inputs'!$B252="Local Currency",'Financing inputs'!J252/Loc_USD,0)+IF('Financing inputs'!$B252="Euro",'Financing inputs'!J252/Euro_USD,0)))</f>
        <v/>
      </c>
      <c r="K252" s="84" t="str">
        <f>IF('Financing inputs'!K252="","",(IF('Financing inputs'!$B252="USD",'Financing inputs'!K252,0)+IF('Financing inputs'!$B252="Local Currency",'Financing inputs'!K252/Loc_USD,0)+IF('Financing inputs'!$B252="Euro",'Financing inputs'!K252/Euro_USD,0)))</f>
        <v/>
      </c>
      <c r="L252" s="84" t="str">
        <f>IF('Financing inputs'!L252="","",(IF('Financing inputs'!$B252="USD",'Financing inputs'!L252,0)+IF('Financing inputs'!$B252="Local Currency",'Financing inputs'!L252/Loc_USD,0)+IF('Financing inputs'!$B252="Euro",'Financing inputs'!L252/Euro_USD,0)))</f>
        <v/>
      </c>
      <c r="M252" s="84" t="str">
        <f>IF('Financing inputs'!M252="","",(IF('Financing inputs'!$B252="USD",'Financing inputs'!M252,0)+IF('Financing inputs'!$B252="Local Currency",'Financing inputs'!M252/Loc_USD,0)+IF('Financing inputs'!$B252="Euro",'Financing inputs'!M252/Euro_USD,0)))</f>
        <v/>
      </c>
      <c r="N252" s="84" t="str">
        <f>IF('Financing inputs'!N252="","",(IF('Financing inputs'!$B252="USD",'Financing inputs'!N252,0)+IF('Financing inputs'!$B252="Local Currency",'Financing inputs'!N252/Loc_USD,0)+IF('Financing inputs'!$B252="Euro",'Financing inputs'!N252/Euro_USD,0)))</f>
        <v/>
      </c>
      <c r="O252" s="84">
        <f t="shared" si="152"/>
        <v>0</v>
      </c>
      <c r="P252" s="120" t="str">
        <f t="shared" si="151"/>
        <v>Strategy 11</v>
      </c>
      <c r="R252" s="69" t="e">
        <f t="shared" si="153"/>
        <v>#DIV/0!</v>
      </c>
    </row>
    <row r="253" spans="1:19" x14ac:dyDescent="0.25">
      <c r="A253" s="64" t="str">
        <f>'Financing inputs'!A253</f>
        <v>Other</v>
      </c>
      <c r="B253" s="63"/>
      <c r="C253" s="84" t="str">
        <f>IF('Financing inputs'!C253="","",(IF('Financing inputs'!$B253="USD",'Financing inputs'!C253,0)+IF('Financing inputs'!$B253="Local Currency",'Financing inputs'!C253/Loc_USD,0)+IF('Financing inputs'!$B253="Euro",'Financing inputs'!C253/Euro_USD,0)))</f>
        <v/>
      </c>
      <c r="D253" s="84" t="str">
        <f>IF('Financing inputs'!D253="","",(IF('Financing inputs'!$B253="USD",'Financing inputs'!D253,0)+IF('Financing inputs'!$B253="Local Currency",'Financing inputs'!D253/Loc_USD,0)+IF('Financing inputs'!$B253="Euro",'Financing inputs'!D253/Euro_USD,0)))</f>
        <v/>
      </c>
      <c r="E253" s="84" t="str">
        <f>IF('Financing inputs'!E253="","",(IF('Financing inputs'!$B253="USD",'Financing inputs'!E253,0)+IF('Financing inputs'!$B253="Local Currency",'Financing inputs'!E253/Loc_USD,0)+IF('Financing inputs'!$B253="Euro",'Financing inputs'!E253/Euro_USD,0)))</f>
        <v/>
      </c>
      <c r="F253" s="84" t="str">
        <f>IF('Financing inputs'!F253="","",(IF('Financing inputs'!$B253="USD",'Financing inputs'!F253,0)+IF('Financing inputs'!$B253="Local Currency",'Financing inputs'!F253/Loc_USD,0)+IF('Financing inputs'!$B253="Euro",'Financing inputs'!F253/Euro_USD,0)))</f>
        <v/>
      </c>
      <c r="G253" s="84" t="str">
        <f>IF('Financing inputs'!G253="","",(IF('Financing inputs'!$B253="USD",'Financing inputs'!G253,0)+IF('Financing inputs'!$B253="Local Currency",'Financing inputs'!G253/Loc_USD,0)+IF('Financing inputs'!$B253="Euro",'Financing inputs'!G253/Euro_USD,0)))</f>
        <v/>
      </c>
      <c r="H253" s="84" t="str">
        <f>IF('Financing inputs'!H253="","",(IF('Financing inputs'!$B253="USD",'Financing inputs'!H253,0)+IF('Financing inputs'!$B253="Local Currency",'Financing inputs'!H253/Loc_USD,0)+IF('Financing inputs'!$B253="Euro",'Financing inputs'!H253/Euro_USD,0)))</f>
        <v/>
      </c>
      <c r="I253" s="84" t="str">
        <f>IF('Financing inputs'!I253="","",(IF('Financing inputs'!$B253="USD",'Financing inputs'!I253,0)+IF('Financing inputs'!$B253="Local Currency",'Financing inputs'!I253/Loc_USD,0)+IF('Financing inputs'!$B253="Euro",'Financing inputs'!I253/Euro_USD,0)))</f>
        <v/>
      </c>
      <c r="J253" s="84" t="str">
        <f>IF('Financing inputs'!J253="","",(IF('Financing inputs'!$B253="USD",'Financing inputs'!J253,0)+IF('Financing inputs'!$B253="Local Currency",'Financing inputs'!J253/Loc_USD,0)+IF('Financing inputs'!$B253="Euro",'Financing inputs'!J253/Euro_USD,0)))</f>
        <v/>
      </c>
      <c r="K253" s="84" t="str">
        <f>IF('Financing inputs'!K253="","",(IF('Financing inputs'!$B253="USD",'Financing inputs'!K253,0)+IF('Financing inputs'!$B253="Local Currency",'Financing inputs'!K253/Loc_USD,0)+IF('Financing inputs'!$B253="Euro",'Financing inputs'!K253/Euro_USD,0)))</f>
        <v/>
      </c>
      <c r="L253" s="84" t="str">
        <f>IF('Financing inputs'!L253="","",(IF('Financing inputs'!$B253="USD",'Financing inputs'!L253,0)+IF('Financing inputs'!$B253="Local Currency",'Financing inputs'!L253/Loc_USD,0)+IF('Financing inputs'!$B253="Euro",'Financing inputs'!L253/Euro_USD,0)))</f>
        <v/>
      </c>
      <c r="M253" s="84" t="str">
        <f>IF('Financing inputs'!M253="","",(IF('Financing inputs'!$B253="USD",'Financing inputs'!M253,0)+IF('Financing inputs'!$B253="Local Currency",'Financing inputs'!M253/Loc_USD,0)+IF('Financing inputs'!$B253="Euro",'Financing inputs'!M253/Euro_USD,0)))</f>
        <v/>
      </c>
      <c r="N253" s="84" t="str">
        <f>IF('Financing inputs'!N253="","",(IF('Financing inputs'!$B253="USD",'Financing inputs'!N253,0)+IF('Financing inputs'!$B253="Local Currency",'Financing inputs'!N253/Loc_USD,0)+IF('Financing inputs'!$B253="Euro",'Financing inputs'!N253/Euro_USD,0)))</f>
        <v/>
      </c>
      <c r="O253" s="84">
        <f t="shared" si="152"/>
        <v>0</v>
      </c>
      <c r="P253" s="120" t="str">
        <f t="shared" si="151"/>
        <v>Strategy 11</v>
      </c>
      <c r="R253" s="69" t="e">
        <f t="shared" si="153"/>
        <v>#DIV/0!</v>
      </c>
    </row>
    <row r="254" spans="1:19" x14ac:dyDescent="0.25">
      <c r="A254" s="64" t="str">
        <f>'Financing inputs'!A254</f>
        <v>Other</v>
      </c>
      <c r="B254" s="63"/>
      <c r="C254" s="84" t="str">
        <f>IF('Financing inputs'!C254="","",(IF('Financing inputs'!$B254="USD",'Financing inputs'!C254,0)+IF('Financing inputs'!$B254="Local Currency",'Financing inputs'!C254/Loc_USD,0)+IF('Financing inputs'!$B254="Euro",'Financing inputs'!C254/Euro_USD,0)))</f>
        <v/>
      </c>
      <c r="D254" s="84" t="str">
        <f>IF('Financing inputs'!D254="","",(IF('Financing inputs'!$B254="USD",'Financing inputs'!D254,0)+IF('Financing inputs'!$B254="Local Currency",'Financing inputs'!D254/Loc_USD,0)+IF('Financing inputs'!$B254="Euro",'Financing inputs'!D254/Euro_USD,0)))</f>
        <v/>
      </c>
      <c r="E254" s="84" t="str">
        <f>IF('Financing inputs'!E254="","",(IF('Financing inputs'!$B254="USD",'Financing inputs'!E254,0)+IF('Financing inputs'!$B254="Local Currency",'Financing inputs'!E254/Loc_USD,0)+IF('Financing inputs'!$B254="Euro",'Financing inputs'!E254/Euro_USD,0)))</f>
        <v/>
      </c>
      <c r="F254" s="84" t="str">
        <f>IF('Financing inputs'!F254="","",(IF('Financing inputs'!$B254="USD",'Financing inputs'!F254,0)+IF('Financing inputs'!$B254="Local Currency",'Financing inputs'!F254/Loc_USD,0)+IF('Financing inputs'!$B254="Euro",'Financing inputs'!F254/Euro_USD,0)))</f>
        <v/>
      </c>
      <c r="G254" s="84" t="str">
        <f>IF('Financing inputs'!G254="","",(IF('Financing inputs'!$B254="USD",'Financing inputs'!G254,0)+IF('Financing inputs'!$B254="Local Currency",'Financing inputs'!G254/Loc_USD,0)+IF('Financing inputs'!$B254="Euro",'Financing inputs'!G254/Euro_USD,0)))</f>
        <v/>
      </c>
      <c r="H254" s="84" t="str">
        <f>IF('Financing inputs'!H254="","",(IF('Financing inputs'!$B254="USD",'Financing inputs'!H254,0)+IF('Financing inputs'!$B254="Local Currency",'Financing inputs'!H254/Loc_USD,0)+IF('Financing inputs'!$B254="Euro",'Financing inputs'!H254/Euro_USD,0)))</f>
        <v/>
      </c>
      <c r="I254" s="84" t="str">
        <f>IF('Financing inputs'!I254="","",(IF('Financing inputs'!$B254="USD",'Financing inputs'!I254,0)+IF('Financing inputs'!$B254="Local Currency",'Financing inputs'!I254/Loc_USD,0)+IF('Financing inputs'!$B254="Euro",'Financing inputs'!I254/Euro_USD,0)))</f>
        <v/>
      </c>
      <c r="J254" s="84" t="str">
        <f>IF('Financing inputs'!J254="","",(IF('Financing inputs'!$B254="USD",'Financing inputs'!J254,0)+IF('Financing inputs'!$B254="Local Currency",'Financing inputs'!J254/Loc_USD,0)+IF('Financing inputs'!$B254="Euro",'Financing inputs'!J254/Euro_USD,0)))</f>
        <v/>
      </c>
      <c r="K254" s="84" t="str">
        <f>IF('Financing inputs'!K254="","",(IF('Financing inputs'!$B254="USD",'Financing inputs'!K254,0)+IF('Financing inputs'!$B254="Local Currency",'Financing inputs'!K254/Loc_USD,0)+IF('Financing inputs'!$B254="Euro",'Financing inputs'!K254/Euro_USD,0)))</f>
        <v/>
      </c>
      <c r="L254" s="84" t="str">
        <f>IF('Financing inputs'!L254="","",(IF('Financing inputs'!$B254="USD",'Financing inputs'!L254,0)+IF('Financing inputs'!$B254="Local Currency",'Financing inputs'!L254/Loc_USD,0)+IF('Financing inputs'!$B254="Euro",'Financing inputs'!L254/Euro_USD,0)))</f>
        <v/>
      </c>
      <c r="M254" s="84" t="str">
        <f>IF('Financing inputs'!M254="","",(IF('Financing inputs'!$B254="USD",'Financing inputs'!M254,0)+IF('Financing inputs'!$B254="Local Currency",'Financing inputs'!M254/Loc_USD,0)+IF('Financing inputs'!$B254="Euro",'Financing inputs'!M254/Euro_USD,0)))</f>
        <v/>
      </c>
      <c r="N254" s="84" t="str">
        <f>IF('Financing inputs'!N254="","",(IF('Financing inputs'!$B254="USD",'Financing inputs'!N254,0)+IF('Financing inputs'!$B254="Local Currency",'Financing inputs'!N254/Loc_USD,0)+IF('Financing inputs'!$B254="Euro",'Financing inputs'!N254/Euro_USD,0)))</f>
        <v/>
      </c>
      <c r="O254" s="84">
        <f t="shared" si="152"/>
        <v>0</v>
      </c>
      <c r="P254" s="120" t="str">
        <f t="shared" si="151"/>
        <v>Strategy 11</v>
      </c>
      <c r="R254" s="69" t="e">
        <f t="shared" si="153"/>
        <v>#DIV/0!</v>
      </c>
    </row>
    <row r="255" spans="1:19" x14ac:dyDescent="0.25">
      <c r="A255" s="65" t="s">
        <v>72</v>
      </c>
      <c r="B255" s="65"/>
      <c r="C255" s="85">
        <f>SUM(C236:C254)</f>
        <v>0</v>
      </c>
      <c r="D255" s="85">
        <f t="shared" ref="D255:O255" si="154">SUM(D236:D254)</f>
        <v>0</v>
      </c>
      <c r="E255" s="85">
        <f t="shared" si="154"/>
        <v>0</v>
      </c>
      <c r="F255" s="85">
        <f t="shared" si="154"/>
        <v>0</v>
      </c>
      <c r="G255" s="85">
        <f t="shared" si="154"/>
        <v>0</v>
      </c>
      <c r="H255" s="85">
        <f t="shared" si="154"/>
        <v>0</v>
      </c>
      <c r="I255" s="85">
        <f t="shared" si="154"/>
        <v>0</v>
      </c>
      <c r="J255" s="85">
        <f t="shared" si="154"/>
        <v>0</v>
      </c>
      <c r="K255" s="85">
        <f t="shared" si="154"/>
        <v>0</v>
      </c>
      <c r="L255" s="85">
        <f t="shared" si="154"/>
        <v>0</v>
      </c>
      <c r="M255" s="85">
        <f t="shared" si="154"/>
        <v>0</v>
      </c>
      <c r="N255" s="85">
        <f t="shared" si="154"/>
        <v>0</v>
      </c>
      <c r="O255" s="85">
        <f t="shared" si="154"/>
        <v>0</v>
      </c>
      <c r="P255" s="120" t="str">
        <f>$A$233</f>
        <v>Strategy 11</v>
      </c>
      <c r="R255" s="59"/>
      <c r="S255" s="61" t="e">
        <f>IF(ROUND(SUM(R235:R254),0)&lt;&gt;1,"Check","Okay")</f>
        <v>#DIV/0!</v>
      </c>
    </row>
    <row r="256" spans="1:19" x14ac:dyDescent="0.25">
      <c r="P256" s="42"/>
      <c r="Q256" s="42"/>
      <c r="R256" s="44" t="s">
        <v>55</v>
      </c>
    </row>
    <row r="257" spans="1:18" x14ac:dyDescent="0.25">
      <c r="A257" s="49" t="s">
        <v>52</v>
      </c>
      <c r="B257" s="49"/>
      <c r="C257" s="83">
        <f>SUMIF($A$3:$A$254,"CIP Costs",C$3:C$254)</f>
        <v>0</v>
      </c>
      <c r="D257" s="83">
        <f t="shared" ref="D257:N257" si="155">SUMIF($A$3:$A$254,"CIP Costs",D$3:D$254)</f>
        <v>0</v>
      </c>
      <c r="E257" s="83">
        <f t="shared" si="155"/>
        <v>0</v>
      </c>
      <c r="F257" s="83">
        <f t="shared" si="155"/>
        <v>0</v>
      </c>
      <c r="G257" s="83">
        <f t="shared" si="155"/>
        <v>0</v>
      </c>
      <c r="H257" s="83">
        <f t="shared" si="155"/>
        <v>0</v>
      </c>
      <c r="I257" s="83">
        <f t="shared" si="155"/>
        <v>0</v>
      </c>
      <c r="J257" s="83">
        <f t="shared" si="155"/>
        <v>0</v>
      </c>
      <c r="K257" s="83">
        <f t="shared" si="155"/>
        <v>0</v>
      </c>
      <c r="L257" s="83">
        <f t="shared" si="155"/>
        <v>0</v>
      </c>
      <c r="M257" s="83">
        <f t="shared" si="155"/>
        <v>0</v>
      </c>
      <c r="N257" s="83">
        <f t="shared" si="155"/>
        <v>0</v>
      </c>
      <c r="O257" s="83">
        <f>SUMIF($A$3:$A$254,"CIP Costs",O$3:O$254)</f>
        <v>0</v>
      </c>
      <c r="P257" s="51"/>
      <c r="Q257" s="51">
        <f>SUM(C257:N257)</f>
        <v>0</v>
      </c>
      <c r="R257" s="45" t="str">
        <f>IF(Q257=O257,"Okay","Check")</f>
        <v>Okay</v>
      </c>
    </row>
    <row r="258" spans="1:18" x14ac:dyDescent="0.25">
      <c r="A258" s="16"/>
      <c r="B258" s="75" t="s">
        <v>73</v>
      </c>
      <c r="C258" s="42" t="str">
        <f>IF(C257='Financing inputs'!C258,"Okay","Check")</f>
        <v>Okay</v>
      </c>
      <c r="D258" s="42" t="str">
        <f>IF(D257='Financing inputs'!D258,"Okay","Check")</f>
        <v>Okay</v>
      </c>
      <c r="E258" s="42" t="str">
        <f>IF(E257='Financing inputs'!E258,"Okay","Check")</f>
        <v>Okay</v>
      </c>
      <c r="F258" s="42" t="str">
        <f>IF(F257='Financing inputs'!F258,"Okay","Check")</f>
        <v>Okay</v>
      </c>
      <c r="G258" s="42" t="str">
        <f>IF(G257='Financing inputs'!G258,"Okay","Check")</f>
        <v>Okay</v>
      </c>
      <c r="H258" s="42" t="str">
        <f>IF(H257='Financing inputs'!H258,"Okay","Check")</f>
        <v>Okay</v>
      </c>
      <c r="I258" s="42" t="str">
        <f>IF(I257='Financing inputs'!I258,"Okay","Check")</f>
        <v>Okay</v>
      </c>
      <c r="J258" s="42" t="str">
        <f>IF(J257='Financing inputs'!J258,"Okay","Check")</f>
        <v>Okay</v>
      </c>
      <c r="K258" s="42" t="str">
        <f>IF(K257='Financing inputs'!K258,"Okay","Check")</f>
        <v>Okay</v>
      </c>
      <c r="L258" s="42" t="str">
        <f>IF(L257='Financing inputs'!L258,"Okay","Check")</f>
        <v>Okay</v>
      </c>
      <c r="M258" s="42" t="str">
        <f>IF(M257='Financing inputs'!M258,"Okay","Check")</f>
        <v>Okay</v>
      </c>
      <c r="N258" s="42" t="str">
        <f>IF(N257='Financing inputs'!N258,"Okay","Check")</f>
        <v>Okay</v>
      </c>
      <c r="O258" s="42" t="str">
        <f>IF(O257='Financing inputs'!O258,"Okay","Check")</f>
        <v>Okay</v>
      </c>
      <c r="Q258" s="51">
        <f t="shared" ref="Q258" si="156">SUM(D258:O258)</f>
        <v>0</v>
      </c>
      <c r="R258" s="45"/>
    </row>
    <row r="259" spans="1:18" x14ac:dyDescent="0.25">
      <c r="A259" s="52" t="s">
        <v>75</v>
      </c>
      <c r="B259" s="52"/>
      <c r="C259" s="82">
        <f>SUMIF($A$3:$A$255,"National government funding allocated",C$3:C$255)</f>
        <v>0</v>
      </c>
      <c r="D259" s="82">
        <f t="shared" ref="D259:O259" si="157">SUMIF($A$3:$A$255,"National government funding allocated",D$3:D$255)</f>
        <v>0</v>
      </c>
      <c r="E259" s="82">
        <f t="shared" si="157"/>
        <v>0</v>
      </c>
      <c r="F259" s="82">
        <f t="shared" si="157"/>
        <v>0</v>
      </c>
      <c r="G259" s="82">
        <f t="shared" si="157"/>
        <v>0</v>
      </c>
      <c r="H259" s="82">
        <f t="shared" si="157"/>
        <v>0</v>
      </c>
      <c r="I259" s="82">
        <f t="shared" si="157"/>
        <v>0</v>
      </c>
      <c r="J259" s="82">
        <f t="shared" si="157"/>
        <v>0</v>
      </c>
      <c r="K259" s="82">
        <f t="shared" si="157"/>
        <v>0</v>
      </c>
      <c r="L259" s="82">
        <f t="shared" si="157"/>
        <v>0</v>
      </c>
      <c r="M259" s="82">
        <f t="shared" si="157"/>
        <v>0</v>
      </c>
      <c r="N259" s="82">
        <f t="shared" si="157"/>
        <v>0</v>
      </c>
      <c r="O259" s="82">
        <f t="shared" si="157"/>
        <v>0</v>
      </c>
      <c r="P259" s="51"/>
      <c r="Q259" s="51">
        <f t="shared" ref="Q259:Q261" si="158">SUM(C259:N259)</f>
        <v>0</v>
      </c>
      <c r="R259" s="45" t="str">
        <f t="shared" ref="R259:R261" si="159">IF(Q259=O259,"Okay","Check")</f>
        <v>Okay</v>
      </c>
    </row>
    <row r="260" spans="1:18" x14ac:dyDescent="0.25">
      <c r="A260" s="52" t="s">
        <v>76</v>
      </c>
      <c r="B260" s="52"/>
      <c r="C260" s="82">
        <f>SUMIF($A$3:$A$255,"Sub-total donor Funds",C$3:C$255)</f>
        <v>0</v>
      </c>
      <c r="D260" s="82">
        <f t="shared" ref="D260:O260" si="160">SUMIF($A$3:$A$255,"Sub-total donor Funds",D$3:D$255)</f>
        <v>0</v>
      </c>
      <c r="E260" s="82">
        <f t="shared" si="160"/>
        <v>0</v>
      </c>
      <c r="F260" s="82">
        <f t="shared" si="160"/>
        <v>0</v>
      </c>
      <c r="G260" s="82">
        <f t="shared" si="160"/>
        <v>0</v>
      </c>
      <c r="H260" s="82">
        <f t="shared" si="160"/>
        <v>0</v>
      </c>
      <c r="I260" s="82">
        <f t="shared" si="160"/>
        <v>0</v>
      </c>
      <c r="J260" s="82">
        <f t="shared" si="160"/>
        <v>0</v>
      </c>
      <c r="K260" s="82">
        <f t="shared" si="160"/>
        <v>0</v>
      </c>
      <c r="L260" s="82">
        <f t="shared" si="160"/>
        <v>0</v>
      </c>
      <c r="M260" s="82">
        <f t="shared" si="160"/>
        <v>0</v>
      </c>
      <c r="N260" s="82">
        <f t="shared" si="160"/>
        <v>0</v>
      </c>
      <c r="O260" s="82">
        <f t="shared" si="160"/>
        <v>0</v>
      </c>
      <c r="P260" s="51"/>
      <c r="Q260" s="51">
        <f t="shared" si="158"/>
        <v>0</v>
      </c>
      <c r="R260" s="45" t="str">
        <f t="shared" si="159"/>
        <v>Okay</v>
      </c>
    </row>
    <row r="261" spans="1:18" x14ac:dyDescent="0.25">
      <c r="A261" s="47" t="s">
        <v>74</v>
      </c>
      <c r="B261" s="47"/>
      <c r="C261" s="81">
        <f>SUM(C259:C260)</f>
        <v>0</v>
      </c>
      <c r="D261" s="81">
        <f t="shared" ref="D261:N261" si="161">SUM(D259:D260)</f>
        <v>0</v>
      </c>
      <c r="E261" s="81">
        <f t="shared" si="161"/>
        <v>0</v>
      </c>
      <c r="F261" s="81">
        <f t="shared" si="161"/>
        <v>0</v>
      </c>
      <c r="G261" s="81">
        <f t="shared" si="161"/>
        <v>0</v>
      </c>
      <c r="H261" s="81">
        <f t="shared" si="161"/>
        <v>0</v>
      </c>
      <c r="I261" s="81">
        <f t="shared" si="161"/>
        <v>0</v>
      </c>
      <c r="J261" s="81">
        <f t="shared" si="161"/>
        <v>0</v>
      </c>
      <c r="K261" s="81">
        <f t="shared" si="161"/>
        <v>0</v>
      </c>
      <c r="L261" s="81">
        <f t="shared" si="161"/>
        <v>0</v>
      </c>
      <c r="M261" s="81">
        <f t="shared" si="161"/>
        <v>0</v>
      </c>
      <c r="N261" s="81">
        <f t="shared" si="161"/>
        <v>0</v>
      </c>
      <c r="O261" s="81">
        <f>SUM(O259:O260)</f>
        <v>0</v>
      </c>
      <c r="P261" s="51"/>
      <c r="Q261" s="51">
        <f t="shared" si="158"/>
        <v>0</v>
      </c>
      <c r="R261" s="45" t="str">
        <f t="shared" si="159"/>
        <v>Okay</v>
      </c>
    </row>
    <row r="262" spans="1:18" x14ac:dyDescent="0.25">
      <c r="A262" s="16"/>
      <c r="B262" s="75" t="s">
        <v>73</v>
      </c>
      <c r="C262" s="42" t="str">
        <f>IF(ROUND(C261,2)=ROUND('Financing inputs'!C276,2),"Okay","Check")</f>
        <v>Okay</v>
      </c>
      <c r="D262" s="42" t="str">
        <f>IF(ROUND(D261,2)=ROUND('Financing inputs'!D276,2),"Okay","Check")</f>
        <v>Okay</v>
      </c>
      <c r="E262" s="42" t="str">
        <f>IF(ROUND(E261,2)=ROUND('Financing inputs'!E276,2),"Okay","Check")</f>
        <v>Okay</v>
      </c>
      <c r="F262" s="42" t="str">
        <f>IF(ROUND(F261,2)=ROUND('Financing inputs'!F276,2),"Okay","Check")</f>
        <v>Okay</v>
      </c>
      <c r="G262" s="42" t="str">
        <f>IF(ROUND(G261,2)=ROUND('Financing inputs'!G276,2),"Okay","Check")</f>
        <v>Okay</v>
      </c>
      <c r="H262" s="42" t="str">
        <f>IF(ROUND(H261,2)=ROUND('Financing inputs'!H276,2),"Okay","Check")</f>
        <v>Okay</v>
      </c>
      <c r="I262" s="42" t="str">
        <f>IF(ROUND(I261,2)=ROUND('Financing inputs'!I276,2),"Okay","Check")</f>
        <v>Okay</v>
      </c>
      <c r="J262" s="42" t="str">
        <f>IF(ROUND(J261,2)=ROUND('Financing inputs'!J276,2),"Okay","Check")</f>
        <v>Okay</v>
      </c>
      <c r="K262" s="42" t="str">
        <f>IF(ROUND(K261,2)=ROUND('Financing inputs'!K276,2),"Okay","Check")</f>
        <v>Okay</v>
      </c>
      <c r="L262" s="42" t="str">
        <f>IF(ROUND(L261,2)=ROUND('Financing inputs'!L276,2),"Okay","Check")</f>
        <v>Okay</v>
      </c>
      <c r="M262" s="42" t="str">
        <f>IF(ROUND(M261,2)=ROUND('Financing inputs'!M276,2),"Okay","Check")</f>
        <v>Okay</v>
      </c>
      <c r="N262" s="42" t="str">
        <f>IF(ROUND(N261,2)=ROUND('Financing inputs'!N276,2),"Okay","Check")</f>
        <v>Okay</v>
      </c>
      <c r="O262" s="42" t="str">
        <f>IF(ROUND(O261,2)=ROUND('Financing inputs'!O276,2),"Okay","Check")</f>
        <v>Okay</v>
      </c>
    </row>
    <row r="263" spans="1:18" x14ac:dyDescent="0.25">
      <c r="A263" s="47" t="s">
        <v>4</v>
      </c>
      <c r="B263" s="47"/>
      <c r="C263" s="81">
        <f>C257-C261</f>
        <v>0</v>
      </c>
      <c r="D263" s="81">
        <f t="shared" ref="D263:O263" si="162">D257-D261</f>
        <v>0</v>
      </c>
      <c r="E263" s="81">
        <f t="shared" si="162"/>
        <v>0</v>
      </c>
      <c r="F263" s="81">
        <f t="shared" si="162"/>
        <v>0</v>
      </c>
      <c r="G263" s="81">
        <f t="shared" si="162"/>
        <v>0</v>
      </c>
      <c r="H263" s="81">
        <f t="shared" si="162"/>
        <v>0</v>
      </c>
      <c r="I263" s="81">
        <f t="shared" si="162"/>
        <v>0</v>
      </c>
      <c r="J263" s="81">
        <f t="shared" si="162"/>
        <v>0</v>
      </c>
      <c r="K263" s="81">
        <f t="shared" si="162"/>
        <v>0</v>
      </c>
      <c r="L263" s="81">
        <f t="shared" si="162"/>
        <v>0</v>
      </c>
      <c r="M263" s="81">
        <f t="shared" si="162"/>
        <v>0</v>
      </c>
      <c r="N263" s="81">
        <f t="shared" si="162"/>
        <v>0</v>
      </c>
      <c r="O263" s="81">
        <f t="shared" si="162"/>
        <v>0</v>
      </c>
      <c r="Q263" s="61">
        <f>SUM(C263:N263)</f>
        <v>0</v>
      </c>
      <c r="R263" s="45" t="str">
        <f>IF(Q263=O263,"Okay","Check")</f>
        <v>Okay</v>
      </c>
    </row>
  </sheetData>
  <sheetProtection password="CC82" sheet="1" objects="1" scenarios="1"/>
  <mergeCells count="11">
    <mergeCell ref="A118:O118"/>
    <mergeCell ref="A3:O3"/>
    <mergeCell ref="A26:O26"/>
    <mergeCell ref="A49:O49"/>
    <mergeCell ref="A72:O72"/>
    <mergeCell ref="A95:O95"/>
    <mergeCell ref="A141:O141"/>
    <mergeCell ref="A164:O164"/>
    <mergeCell ref="A187:O187"/>
    <mergeCell ref="A210:O210"/>
    <mergeCell ref="A233:O233"/>
  </mergeCells>
  <conditionalFormatting sqref="C258:O258">
    <cfRule type="cellIs" dxfId="76" priority="16" operator="equal">
      <formula>"Check"</formula>
    </cfRule>
  </conditionalFormatting>
  <conditionalFormatting sqref="C262:O262">
    <cfRule type="cellIs" dxfId="75" priority="15" operator="equal">
      <formula>"Check"</formula>
    </cfRule>
  </conditionalFormatting>
  <conditionalFormatting sqref="S25">
    <cfRule type="cellIs" dxfId="74" priority="14" operator="equal">
      <formula>"Check"</formula>
    </cfRule>
  </conditionalFormatting>
  <conditionalFormatting sqref="S48">
    <cfRule type="cellIs" dxfId="73" priority="13" operator="equal">
      <formula>"Check"</formula>
    </cfRule>
  </conditionalFormatting>
  <conditionalFormatting sqref="S71">
    <cfRule type="cellIs" dxfId="72" priority="12" operator="equal">
      <formula>"Check"</formula>
    </cfRule>
  </conditionalFormatting>
  <conditionalFormatting sqref="S94">
    <cfRule type="cellIs" dxfId="71" priority="11" operator="equal">
      <formula>"Check"</formula>
    </cfRule>
  </conditionalFormatting>
  <conditionalFormatting sqref="S117">
    <cfRule type="cellIs" dxfId="70" priority="10" operator="equal">
      <formula>"Check"</formula>
    </cfRule>
  </conditionalFormatting>
  <conditionalFormatting sqref="S140">
    <cfRule type="cellIs" dxfId="69" priority="9" operator="equal">
      <formula>"Check"</formula>
    </cfRule>
  </conditionalFormatting>
  <conditionalFormatting sqref="S163">
    <cfRule type="cellIs" dxfId="68" priority="8" operator="equal">
      <formula>"Check"</formula>
    </cfRule>
  </conditionalFormatting>
  <conditionalFormatting sqref="S186">
    <cfRule type="cellIs" dxfId="67" priority="7" operator="equal">
      <formula>"Check"</formula>
    </cfRule>
  </conditionalFormatting>
  <conditionalFormatting sqref="S209">
    <cfRule type="cellIs" dxfId="66" priority="6" operator="equal">
      <formula>"Check"</formula>
    </cfRule>
  </conditionalFormatting>
  <conditionalFormatting sqref="S232">
    <cfRule type="cellIs" dxfId="65" priority="5" operator="equal">
      <formula>"Check"</formula>
    </cfRule>
  </conditionalFormatting>
  <conditionalFormatting sqref="S255">
    <cfRule type="cellIs" dxfId="64" priority="4" operator="equal">
      <formula>"Check"</formula>
    </cfRule>
  </conditionalFormatting>
  <conditionalFormatting sqref="R257:R258">
    <cfRule type="cellIs" dxfId="63" priority="3" operator="equal">
      <formula>"Check"</formula>
    </cfRule>
  </conditionalFormatting>
  <conditionalFormatting sqref="R259:R261">
    <cfRule type="cellIs" dxfId="62" priority="2" operator="equal">
      <formula>"Check"</formula>
    </cfRule>
  </conditionalFormatting>
  <conditionalFormatting sqref="R263">
    <cfRule type="cellIs" dxfId="61" priority="1" operator="equal">
      <formula>"Check"</formula>
    </cfRule>
  </conditionalFormatting>
  <dataValidations count="1">
    <dataValidation type="list" allowBlank="1" showInputMessage="1" showErrorMessage="1" sqref="B257 B259:B260 B234:B255 B211:B232 B27:B48 B188:B209 B165:B186 B142:B163 B119:B140 B96:B117 B73:B94 B50:B71 B4:B25">
      <formula1>Currency</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3"/>
  <sheetViews>
    <sheetView zoomScale="75" zoomScaleNormal="75"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46.7109375" style="61" bestFit="1" customWidth="1"/>
    <col min="2" max="2" width="4.7109375" style="61" customWidth="1"/>
    <col min="3" max="15" width="17.28515625" style="61" customWidth="1"/>
    <col min="16" max="16" width="5.7109375" style="61" hidden="1" customWidth="1"/>
    <col min="17" max="17" width="2.42578125" style="61" customWidth="1"/>
    <col min="18" max="18" width="20.42578125" style="16" customWidth="1"/>
    <col min="19" max="16384" width="9.140625" style="61"/>
  </cols>
  <sheetData>
    <row r="1" spans="1:18" ht="30.75" customHeight="1" x14ac:dyDescent="0.25">
      <c r="A1" s="61" t="s">
        <v>80</v>
      </c>
      <c r="B1" s="62"/>
      <c r="C1" s="62">
        <f>Yr_Start</f>
        <v>0</v>
      </c>
      <c r="D1" s="62">
        <f>C1+1</f>
        <v>1</v>
      </c>
      <c r="E1" s="62">
        <f t="shared" ref="E1:N1" si="0">D1+1</f>
        <v>2</v>
      </c>
      <c r="F1" s="62">
        <f t="shared" si="0"/>
        <v>3</v>
      </c>
      <c r="G1" s="62">
        <f t="shared" si="0"/>
        <v>4</v>
      </c>
      <c r="H1" s="62">
        <f t="shared" si="0"/>
        <v>5</v>
      </c>
      <c r="I1" s="62">
        <f t="shared" si="0"/>
        <v>6</v>
      </c>
      <c r="J1" s="62">
        <f t="shared" si="0"/>
        <v>7</v>
      </c>
      <c r="K1" s="62">
        <f t="shared" si="0"/>
        <v>8</v>
      </c>
      <c r="L1" s="62">
        <f t="shared" si="0"/>
        <v>9</v>
      </c>
      <c r="M1" s="62">
        <f t="shared" si="0"/>
        <v>10</v>
      </c>
      <c r="N1" s="62">
        <f t="shared" si="0"/>
        <v>11</v>
      </c>
      <c r="O1" s="62" t="s">
        <v>14</v>
      </c>
      <c r="P1" s="71"/>
      <c r="Q1" s="71"/>
      <c r="R1" s="72" t="s">
        <v>77</v>
      </c>
    </row>
    <row r="2" spans="1:18" s="116" customFormat="1" ht="7.5" customHeight="1" x14ac:dyDescent="0.25">
      <c r="B2" s="119"/>
      <c r="C2" s="119"/>
      <c r="D2" s="119"/>
      <c r="E2" s="119"/>
      <c r="F2" s="119"/>
      <c r="G2" s="119"/>
      <c r="H2" s="119"/>
      <c r="I2" s="119"/>
      <c r="J2" s="119"/>
      <c r="K2" s="119"/>
      <c r="L2" s="119"/>
      <c r="M2" s="119"/>
      <c r="N2" s="119"/>
      <c r="O2" s="119"/>
      <c r="P2" s="117"/>
      <c r="Q2" s="117"/>
      <c r="R2" s="118"/>
    </row>
    <row r="3" spans="1:18" x14ac:dyDescent="0.25">
      <c r="A3" s="124" t="str">
        <f>'Financing inputs'!A3</f>
        <v>Commodities</v>
      </c>
      <c r="B3" s="124"/>
      <c r="C3" s="124"/>
      <c r="D3" s="124"/>
      <c r="E3" s="124"/>
      <c r="F3" s="124"/>
      <c r="G3" s="124"/>
      <c r="H3" s="124"/>
      <c r="I3" s="124"/>
      <c r="J3" s="124"/>
      <c r="K3" s="124"/>
      <c r="L3" s="124"/>
      <c r="M3" s="124"/>
      <c r="N3" s="124"/>
      <c r="O3" s="124"/>
      <c r="P3" s="120"/>
      <c r="R3" s="73"/>
    </row>
    <row r="4" spans="1:18" x14ac:dyDescent="0.25">
      <c r="A4" s="39" t="str">
        <f>'Financing inputs'!A4</f>
        <v>CIP Costs</v>
      </c>
      <c r="B4" s="63"/>
      <c r="C4" s="76" t="str">
        <f>IF('Financing inputs'!C4="","",(IF('Financing inputs'!$B4="USD",'Financing inputs'!C4*Euro_USD,0)+IF('Financing inputs'!$B4="Local Currency",'Financing inputs'!C4/Loc_Euro,0)+IF('Financing inputs'!$B4="Euro",'Financing inputs'!C4,0)))</f>
        <v/>
      </c>
      <c r="D4" s="76" t="str">
        <f>IF('Financing inputs'!D4="","",(IF('Financing inputs'!$B4="USD",'Financing inputs'!D4*Euro_USD,0)+IF('Financing inputs'!$B4="Local Currency",'Financing inputs'!D4/Loc_Euro,0)+IF('Financing inputs'!$B4="Euro",'Financing inputs'!D4,0)))</f>
        <v/>
      </c>
      <c r="E4" s="76" t="str">
        <f>IF('Financing inputs'!E4="","",(IF('Financing inputs'!$B4="USD",'Financing inputs'!E4*Euro_USD,0)+IF('Financing inputs'!$B4="Local Currency",'Financing inputs'!E4/Loc_Euro,0)+IF('Financing inputs'!$B4="Euro",'Financing inputs'!E4,0)))</f>
        <v/>
      </c>
      <c r="F4" s="76" t="str">
        <f>IF('Financing inputs'!F4="","",(IF('Financing inputs'!$B4="USD",'Financing inputs'!F4*Euro_USD,0)+IF('Financing inputs'!$B4="Local Currency",'Financing inputs'!F4/Loc_Euro,0)+IF('Financing inputs'!$B4="Euro",'Financing inputs'!F4,0)))</f>
        <v/>
      </c>
      <c r="G4" s="76" t="str">
        <f>IF('Financing inputs'!G4="","",(IF('Financing inputs'!$B4="USD",'Financing inputs'!G4*Euro_USD,0)+IF('Financing inputs'!$B4="Local Currency",'Financing inputs'!G4/Loc_Euro,0)+IF('Financing inputs'!$B4="Euro",'Financing inputs'!G4,0)))</f>
        <v/>
      </c>
      <c r="H4" s="76" t="str">
        <f>IF('Financing inputs'!H4="","",(IF('Financing inputs'!$B4="USD",'Financing inputs'!H4*Euro_USD,0)+IF('Financing inputs'!$B4="Local Currency",'Financing inputs'!H4/Loc_Euro,0)+IF('Financing inputs'!$B4="Euro",'Financing inputs'!H4,0)))</f>
        <v/>
      </c>
      <c r="I4" s="76" t="str">
        <f>IF('Financing inputs'!I4="","",(IF('Financing inputs'!$B4="USD",'Financing inputs'!I4*Euro_USD,0)+IF('Financing inputs'!$B4="Local Currency",'Financing inputs'!I4/Loc_Euro,0)+IF('Financing inputs'!$B4="Euro",'Financing inputs'!I4,0)))</f>
        <v/>
      </c>
      <c r="J4" s="76" t="str">
        <f>IF('Financing inputs'!J4="","",(IF('Financing inputs'!$B4="USD",'Financing inputs'!J4*Euro_USD,0)+IF('Financing inputs'!$B4="Local Currency",'Financing inputs'!J4/Loc_Euro,0)+IF('Financing inputs'!$B4="Euro",'Financing inputs'!J4,0)))</f>
        <v/>
      </c>
      <c r="K4" s="76" t="str">
        <f>IF('Financing inputs'!K4="","",(IF('Financing inputs'!$B4="USD",'Financing inputs'!K4*Euro_USD,0)+IF('Financing inputs'!$B4="Local Currency",'Financing inputs'!K4/Loc_Euro,0)+IF('Financing inputs'!$B4="Euro",'Financing inputs'!K4,0)))</f>
        <v/>
      </c>
      <c r="L4" s="76" t="str">
        <f>IF('Financing inputs'!L4="","",(IF('Financing inputs'!$B4="USD",'Financing inputs'!L4*Euro_USD,0)+IF('Financing inputs'!$B4="Local Currency",'Financing inputs'!L4/Loc_Euro,0)+IF('Financing inputs'!$B4="Euro",'Financing inputs'!L4,0)))</f>
        <v/>
      </c>
      <c r="M4" s="76" t="str">
        <f>IF('Financing inputs'!M4="","",(IF('Financing inputs'!$B4="USD",'Financing inputs'!M4*Euro_USD,0)+IF('Financing inputs'!$B4="Local Currency",'Financing inputs'!M4/Loc_Euro,0)+IF('Financing inputs'!$B4="Euro",'Financing inputs'!M4,0)))</f>
        <v/>
      </c>
      <c r="N4" s="76" t="str">
        <f>IF('Financing inputs'!N4="","",(IF('Financing inputs'!$B4="USD",'Financing inputs'!N4*Euro_USD,0)+IF('Financing inputs'!$B4="Local Currency",'Financing inputs'!N4/Loc_Euro,0)+IF('Financing inputs'!$B4="Euro",'Financing inputs'!N4,0)))</f>
        <v/>
      </c>
      <c r="O4" s="76">
        <f>SUM(C4:N4)</f>
        <v>0</v>
      </c>
      <c r="P4" s="120" t="str">
        <f t="shared" ref="P4:P24" si="1">$A$3</f>
        <v>Commodities</v>
      </c>
      <c r="R4" s="68"/>
    </row>
    <row r="5" spans="1:18" x14ac:dyDescent="0.25">
      <c r="A5" s="39" t="str">
        <f>'Financing inputs'!A5</f>
        <v>National government funding allocated</v>
      </c>
      <c r="B5" s="63"/>
      <c r="C5" s="76" t="str">
        <f>IF('Financing inputs'!C5="","",(IF('Financing inputs'!$B5="USD",'Financing inputs'!C5*Euro_USD,0)+IF('Financing inputs'!$B5="Local Currency",'Financing inputs'!C5/Loc_Euro,0)+IF('Financing inputs'!$B5="Euro",'Financing inputs'!C5,0)))</f>
        <v/>
      </c>
      <c r="D5" s="76" t="str">
        <f>IF('Financing inputs'!D5="","",(IF('Financing inputs'!$B5="USD",'Financing inputs'!D5*Euro_USD,0)+IF('Financing inputs'!$B5="Local Currency",'Financing inputs'!D5/Loc_Euro,0)+IF('Financing inputs'!$B5="Euro",'Financing inputs'!D5,0)))</f>
        <v/>
      </c>
      <c r="E5" s="76" t="str">
        <f>IF('Financing inputs'!E5="","",(IF('Financing inputs'!$B5="USD",'Financing inputs'!E5*Euro_USD,0)+IF('Financing inputs'!$B5="Local Currency",'Financing inputs'!E5/Loc_Euro,0)+IF('Financing inputs'!$B5="Euro",'Financing inputs'!E5,0)))</f>
        <v/>
      </c>
      <c r="F5" s="76" t="str">
        <f>IF('Financing inputs'!F5="","",(IF('Financing inputs'!$B5="USD",'Financing inputs'!F5*Euro_USD,0)+IF('Financing inputs'!$B5="Local Currency",'Financing inputs'!F5/Loc_Euro,0)+IF('Financing inputs'!$B5="Euro",'Financing inputs'!F5,0)))</f>
        <v/>
      </c>
      <c r="G5" s="76" t="str">
        <f>IF('Financing inputs'!G5="","",(IF('Financing inputs'!$B5="USD",'Financing inputs'!G5*Euro_USD,0)+IF('Financing inputs'!$B5="Local Currency",'Financing inputs'!G5/Loc_Euro,0)+IF('Financing inputs'!$B5="Euro",'Financing inputs'!G5,0)))</f>
        <v/>
      </c>
      <c r="H5" s="76" t="str">
        <f>IF('Financing inputs'!H5="","",(IF('Financing inputs'!$B5="USD",'Financing inputs'!H5*Euro_USD,0)+IF('Financing inputs'!$B5="Local Currency",'Financing inputs'!H5/Loc_Euro,0)+IF('Financing inputs'!$B5="Euro",'Financing inputs'!H5,0)))</f>
        <v/>
      </c>
      <c r="I5" s="76" t="str">
        <f>IF('Financing inputs'!I5="","",(IF('Financing inputs'!$B5="USD",'Financing inputs'!I5*Euro_USD,0)+IF('Financing inputs'!$B5="Local Currency",'Financing inputs'!I5/Loc_Euro,0)+IF('Financing inputs'!$B5="Euro",'Financing inputs'!I5,0)))</f>
        <v/>
      </c>
      <c r="J5" s="76" t="str">
        <f>IF('Financing inputs'!J5="","",(IF('Financing inputs'!$B5="USD",'Financing inputs'!J5*Euro_USD,0)+IF('Financing inputs'!$B5="Local Currency",'Financing inputs'!J5/Loc_Euro,0)+IF('Financing inputs'!$B5="Euro",'Financing inputs'!J5,0)))</f>
        <v/>
      </c>
      <c r="K5" s="76" t="str">
        <f>IF('Financing inputs'!K5="","",(IF('Financing inputs'!$B5="USD",'Financing inputs'!K5*Euro_USD,0)+IF('Financing inputs'!$B5="Local Currency",'Financing inputs'!K5/Loc_Euro,0)+IF('Financing inputs'!$B5="Euro",'Financing inputs'!K5,0)))</f>
        <v/>
      </c>
      <c r="L5" s="76" t="str">
        <f>IF('Financing inputs'!L5="","",(IF('Financing inputs'!$B5="USD",'Financing inputs'!L5*Euro_USD,0)+IF('Financing inputs'!$B5="Local Currency",'Financing inputs'!L5/Loc_Euro,0)+IF('Financing inputs'!$B5="Euro",'Financing inputs'!L5,0)))</f>
        <v/>
      </c>
      <c r="M5" s="76" t="str">
        <f>IF('Financing inputs'!M5="","",(IF('Financing inputs'!$B5="USD",'Financing inputs'!M5*Euro_USD,0)+IF('Financing inputs'!$B5="Local Currency",'Financing inputs'!M5/Loc_Euro,0)+IF('Financing inputs'!$B5="Euro",'Financing inputs'!M5,0)))</f>
        <v/>
      </c>
      <c r="N5" s="76" t="str">
        <f>IF('Financing inputs'!N5="","",(IF('Financing inputs'!$B5="USD",'Financing inputs'!N5*Euro_USD,0)+IF('Financing inputs'!$B5="Local Currency",'Financing inputs'!N5/Loc_Euro,0)+IF('Financing inputs'!$B5="Euro",'Financing inputs'!N5,0)))</f>
        <v/>
      </c>
      <c r="O5" s="76">
        <f t="shared" ref="O5:O24" si="2">SUM(C5:N5)</f>
        <v>0</v>
      </c>
      <c r="P5" s="120" t="str">
        <f t="shared" si="1"/>
        <v>Commodities</v>
      </c>
      <c r="R5" s="69" t="e">
        <f>O5/SUM($O$5:$O$24)</f>
        <v>#DIV/0!</v>
      </c>
    </row>
    <row r="6" spans="1:18" x14ac:dyDescent="0.25">
      <c r="A6" s="64" t="str">
        <f>'Financing inputs'!A6</f>
        <v>USAID funding allocated</v>
      </c>
      <c r="B6" s="63"/>
      <c r="C6" s="76" t="str">
        <f>IF('Financing inputs'!C6="","",(IF('Financing inputs'!$B6="USD",'Financing inputs'!C6*Euro_USD,0)+IF('Financing inputs'!$B6="Local Currency",'Financing inputs'!C6/Loc_Euro,0)+IF('Financing inputs'!$B6="Euro",'Financing inputs'!C6,0)))</f>
        <v/>
      </c>
      <c r="D6" s="76" t="str">
        <f>IF('Financing inputs'!D6="","",(IF('Financing inputs'!$B6="USD",'Financing inputs'!D6*Euro_USD,0)+IF('Financing inputs'!$B6="Local Currency",'Financing inputs'!D6/Loc_Euro,0)+IF('Financing inputs'!$B6="Euro",'Financing inputs'!D6,0)))</f>
        <v/>
      </c>
      <c r="E6" s="76" t="str">
        <f>IF('Financing inputs'!E6="","",(IF('Financing inputs'!$B6="USD",'Financing inputs'!E6*Euro_USD,0)+IF('Financing inputs'!$B6="Local Currency",'Financing inputs'!E6/Loc_Euro,0)+IF('Financing inputs'!$B6="Euro",'Financing inputs'!E6,0)))</f>
        <v/>
      </c>
      <c r="F6" s="76" t="str">
        <f>IF('Financing inputs'!F6="","",(IF('Financing inputs'!$B6="USD",'Financing inputs'!F6*Euro_USD,0)+IF('Financing inputs'!$B6="Local Currency",'Financing inputs'!F6/Loc_Euro,0)+IF('Financing inputs'!$B6="Euro",'Financing inputs'!F6,0)))</f>
        <v/>
      </c>
      <c r="G6" s="76" t="str">
        <f>IF('Financing inputs'!G6="","",(IF('Financing inputs'!$B6="USD",'Financing inputs'!G6*Euro_USD,0)+IF('Financing inputs'!$B6="Local Currency",'Financing inputs'!G6/Loc_Euro,0)+IF('Financing inputs'!$B6="Euro",'Financing inputs'!G6,0)))</f>
        <v/>
      </c>
      <c r="H6" s="76" t="str">
        <f>IF('Financing inputs'!H6="","",(IF('Financing inputs'!$B6="USD",'Financing inputs'!H6*Euro_USD,0)+IF('Financing inputs'!$B6="Local Currency",'Financing inputs'!H6/Loc_Euro,0)+IF('Financing inputs'!$B6="Euro",'Financing inputs'!H6,0)))</f>
        <v/>
      </c>
      <c r="I6" s="76" t="str">
        <f>IF('Financing inputs'!I6="","",(IF('Financing inputs'!$B6="USD",'Financing inputs'!I6*Euro_USD,0)+IF('Financing inputs'!$B6="Local Currency",'Financing inputs'!I6/Loc_Euro,0)+IF('Financing inputs'!$B6="Euro",'Financing inputs'!I6,0)))</f>
        <v/>
      </c>
      <c r="J6" s="76" t="str">
        <f>IF('Financing inputs'!J6="","",(IF('Financing inputs'!$B6="USD",'Financing inputs'!J6*Euro_USD,0)+IF('Financing inputs'!$B6="Local Currency",'Financing inputs'!J6/Loc_Euro,0)+IF('Financing inputs'!$B6="Euro",'Financing inputs'!J6,0)))</f>
        <v/>
      </c>
      <c r="K6" s="76" t="str">
        <f>IF('Financing inputs'!K6="","",(IF('Financing inputs'!$B6="USD",'Financing inputs'!K6*Euro_USD,0)+IF('Financing inputs'!$B6="Local Currency",'Financing inputs'!K6/Loc_Euro,0)+IF('Financing inputs'!$B6="Euro",'Financing inputs'!K6,0)))</f>
        <v/>
      </c>
      <c r="L6" s="76" t="str">
        <f>IF('Financing inputs'!L6="","",(IF('Financing inputs'!$B6="USD",'Financing inputs'!L6*Euro_USD,0)+IF('Financing inputs'!$B6="Local Currency",'Financing inputs'!L6/Loc_Euro,0)+IF('Financing inputs'!$B6="Euro",'Financing inputs'!L6,0)))</f>
        <v/>
      </c>
      <c r="M6" s="76" t="str">
        <f>IF('Financing inputs'!M6="","",(IF('Financing inputs'!$B6="USD",'Financing inputs'!M6*Euro_USD,0)+IF('Financing inputs'!$B6="Local Currency",'Financing inputs'!M6/Loc_Euro,0)+IF('Financing inputs'!$B6="Euro",'Financing inputs'!M6,0)))</f>
        <v/>
      </c>
      <c r="N6" s="76" t="str">
        <f>IF('Financing inputs'!N6="","",(IF('Financing inputs'!$B6="USD",'Financing inputs'!N6*Euro_USD,0)+IF('Financing inputs'!$B6="Local Currency",'Financing inputs'!N6/Loc_Euro,0)+IF('Financing inputs'!$B6="Euro",'Financing inputs'!N6,0)))</f>
        <v/>
      </c>
      <c r="O6" s="76">
        <f t="shared" si="2"/>
        <v>0</v>
      </c>
      <c r="P6" s="120" t="str">
        <f t="shared" si="1"/>
        <v>Commodities</v>
      </c>
      <c r="R6" s="69" t="e">
        <f t="shared" ref="R6:R24" si="3">O6/SUM($O$5:$O$24)</f>
        <v>#DIV/0!</v>
      </c>
    </row>
    <row r="7" spans="1:18" x14ac:dyDescent="0.25">
      <c r="A7" s="64" t="str">
        <f>'Financing inputs'!A7</f>
        <v>UNFPA funding allocated</v>
      </c>
      <c r="B7" s="63"/>
      <c r="C7" s="76" t="str">
        <f>IF('Financing inputs'!C7="","",(IF('Financing inputs'!$B7="USD",'Financing inputs'!C7*Euro_USD,0)+IF('Financing inputs'!$B7="Local Currency",'Financing inputs'!C7/Loc_Euro,0)+IF('Financing inputs'!$B7="Euro",'Financing inputs'!C7,0)))</f>
        <v/>
      </c>
      <c r="D7" s="76" t="str">
        <f>IF('Financing inputs'!D7="","",(IF('Financing inputs'!$B7="USD",'Financing inputs'!D7*Euro_USD,0)+IF('Financing inputs'!$B7="Local Currency",'Financing inputs'!D7/Loc_Euro,0)+IF('Financing inputs'!$B7="Euro",'Financing inputs'!D7,0)))</f>
        <v/>
      </c>
      <c r="E7" s="76" t="str">
        <f>IF('Financing inputs'!E7="","",(IF('Financing inputs'!$B7="USD",'Financing inputs'!E7*Euro_USD,0)+IF('Financing inputs'!$B7="Local Currency",'Financing inputs'!E7/Loc_Euro,0)+IF('Financing inputs'!$B7="Euro",'Financing inputs'!E7,0)))</f>
        <v/>
      </c>
      <c r="F7" s="76" t="str">
        <f>IF('Financing inputs'!F7="","",(IF('Financing inputs'!$B7="USD",'Financing inputs'!F7*Euro_USD,0)+IF('Financing inputs'!$B7="Local Currency",'Financing inputs'!F7/Loc_Euro,0)+IF('Financing inputs'!$B7="Euro",'Financing inputs'!F7,0)))</f>
        <v/>
      </c>
      <c r="G7" s="76" t="str">
        <f>IF('Financing inputs'!G7="","",(IF('Financing inputs'!$B7="USD",'Financing inputs'!G7*Euro_USD,0)+IF('Financing inputs'!$B7="Local Currency",'Financing inputs'!G7/Loc_Euro,0)+IF('Financing inputs'!$B7="Euro",'Financing inputs'!G7,0)))</f>
        <v/>
      </c>
      <c r="H7" s="76" t="str">
        <f>IF('Financing inputs'!H7="","",(IF('Financing inputs'!$B7="USD",'Financing inputs'!H7*Euro_USD,0)+IF('Financing inputs'!$B7="Local Currency",'Financing inputs'!H7/Loc_Euro,0)+IF('Financing inputs'!$B7="Euro",'Financing inputs'!H7,0)))</f>
        <v/>
      </c>
      <c r="I7" s="76" t="str">
        <f>IF('Financing inputs'!I7="","",(IF('Financing inputs'!$B7="USD",'Financing inputs'!I7*Euro_USD,0)+IF('Financing inputs'!$B7="Local Currency",'Financing inputs'!I7/Loc_Euro,0)+IF('Financing inputs'!$B7="Euro",'Financing inputs'!I7,0)))</f>
        <v/>
      </c>
      <c r="J7" s="76" t="str">
        <f>IF('Financing inputs'!J7="","",(IF('Financing inputs'!$B7="USD",'Financing inputs'!J7*Euro_USD,0)+IF('Financing inputs'!$B7="Local Currency",'Financing inputs'!J7/Loc_Euro,0)+IF('Financing inputs'!$B7="Euro",'Financing inputs'!J7,0)))</f>
        <v/>
      </c>
      <c r="K7" s="76" t="str">
        <f>IF('Financing inputs'!K7="","",(IF('Financing inputs'!$B7="USD",'Financing inputs'!K7*Euro_USD,0)+IF('Financing inputs'!$B7="Local Currency",'Financing inputs'!K7/Loc_Euro,0)+IF('Financing inputs'!$B7="Euro",'Financing inputs'!K7,0)))</f>
        <v/>
      </c>
      <c r="L7" s="76" t="str">
        <f>IF('Financing inputs'!L7="","",(IF('Financing inputs'!$B7="USD",'Financing inputs'!L7*Euro_USD,0)+IF('Financing inputs'!$B7="Local Currency",'Financing inputs'!L7/Loc_Euro,0)+IF('Financing inputs'!$B7="Euro",'Financing inputs'!L7,0)))</f>
        <v/>
      </c>
      <c r="M7" s="76" t="str">
        <f>IF('Financing inputs'!M7="","",(IF('Financing inputs'!$B7="USD",'Financing inputs'!M7*Euro_USD,0)+IF('Financing inputs'!$B7="Local Currency",'Financing inputs'!M7/Loc_Euro,0)+IF('Financing inputs'!$B7="Euro",'Financing inputs'!M7,0)))</f>
        <v/>
      </c>
      <c r="N7" s="76" t="str">
        <f>IF('Financing inputs'!N7="","",(IF('Financing inputs'!$B7="USD",'Financing inputs'!N7*Euro_USD,0)+IF('Financing inputs'!$B7="Local Currency",'Financing inputs'!N7/Loc_Euro,0)+IF('Financing inputs'!$B7="Euro",'Financing inputs'!N7,0)))</f>
        <v/>
      </c>
      <c r="O7" s="76">
        <f t="shared" si="2"/>
        <v>0</v>
      </c>
      <c r="P7" s="120" t="str">
        <f t="shared" si="1"/>
        <v>Commodities</v>
      </c>
      <c r="R7" s="69" t="e">
        <f t="shared" si="3"/>
        <v>#DIV/0!</v>
      </c>
    </row>
    <row r="8" spans="1:18" x14ac:dyDescent="0.25">
      <c r="A8" s="64" t="str">
        <f>'Financing inputs'!A8</f>
        <v>KfW funding allocated</v>
      </c>
      <c r="B8" s="63"/>
      <c r="C8" s="76" t="str">
        <f>IF('Financing inputs'!C8="","",(IF('Financing inputs'!$B8="USD",'Financing inputs'!C8*Euro_USD,0)+IF('Financing inputs'!$B8="Local Currency",'Financing inputs'!C8/Loc_Euro,0)+IF('Financing inputs'!$B8="Euro",'Financing inputs'!C8,0)))</f>
        <v/>
      </c>
      <c r="D8" s="76" t="str">
        <f>IF('Financing inputs'!D8="","",(IF('Financing inputs'!$B8="USD",'Financing inputs'!D8*Euro_USD,0)+IF('Financing inputs'!$B8="Local Currency",'Financing inputs'!D8/Loc_Euro,0)+IF('Financing inputs'!$B8="Euro",'Financing inputs'!D8,0)))</f>
        <v/>
      </c>
      <c r="E8" s="76" t="str">
        <f>IF('Financing inputs'!E8="","",(IF('Financing inputs'!$B8="USD",'Financing inputs'!E8*Euro_USD,0)+IF('Financing inputs'!$B8="Local Currency",'Financing inputs'!E8/Loc_Euro,0)+IF('Financing inputs'!$B8="Euro",'Financing inputs'!E8,0)))</f>
        <v/>
      </c>
      <c r="F8" s="76" t="str">
        <f>IF('Financing inputs'!F8="","",(IF('Financing inputs'!$B8="USD",'Financing inputs'!F8*Euro_USD,0)+IF('Financing inputs'!$B8="Local Currency",'Financing inputs'!F8/Loc_Euro,0)+IF('Financing inputs'!$B8="Euro",'Financing inputs'!F8,0)))</f>
        <v/>
      </c>
      <c r="G8" s="76" t="str">
        <f>IF('Financing inputs'!G8="","",(IF('Financing inputs'!$B8="USD",'Financing inputs'!G8*Euro_USD,0)+IF('Financing inputs'!$B8="Local Currency",'Financing inputs'!G8/Loc_Euro,0)+IF('Financing inputs'!$B8="Euro",'Financing inputs'!G8,0)))</f>
        <v/>
      </c>
      <c r="H8" s="76" t="str">
        <f>IF('Financing inputs'!H8="","",(IF('Financing inputs'!$B8="USD",'Financing inputs'!H8*Euro_USD,0)+IF('Financing inputs'!$B8="Local Currency",'Financing inputs'!H8/Loc_Euro,0)+IF('Financing inputs'!$B8="Euro",'Financing inputs'!H8,0)))</f>
        <v/>
      </c>
      <c r="I8" s="76" t="str">
        <f>IF('Financing inputs'!I8="","",(IF('Financing inputs'!$B8="USD",'Financing inputs'!I8*Euro_USD,0)+IF('Financing inputs'!$B8="Local Currency",'Financing inputs'!I8/Loc_Euro,0)+IF('Financing inputs'!$B8="Euro",'Financing inputs'!I8,0)))</f>
        <v/>
      </c>
      <c r="J8" s="76" t="str">
        <f>IF('Financing inputs'!J8="","",(IF('Financing inputs'!$B8="USD",'Financing inputs'!J8*Euro_USD,0)+IF('Financing inputs'!$B8="Local Currency",'Financing inputs'!J8/Loc_Euro,0)+IF('Financing inputs'!$B8="Euro",'Financing inputs'!J8,0)))</f>
        <v/>
      </c>
      <c r="K8" s="76" t="str">
        <f>IF('Financing inputs'!K8="","",(IF('Financing inputs'!$B8="USD",'Financing inputs'!K8*Euro_USD,0)+IF('Financing inputs'!$B8="Local Currency",'Financing inputs'!K8/Loc_Euro,0)+IF('Financing inputs'!$B8="Euro",'Financing inputs'!K8,0)))</f>
        <v/>
      </c>
      <c r="L8" s="76" t="str">
        <f>IF('Financing inputs'!L8="","",(IF('Financing inputs'!$B8="USD",'Financing inputs'!L8*Euro_USD,0)+IF('Financing inputs'!$B8="Local Currency",'Financing inputs'!L8/Loc_Euro,0)+IF('Financing inputs'!$B8="Euro",'Financing inputs'!L8,0)))</f>
        <v/>
      </c>
      <c r="M8" s="76" t="str">
        <f>IF('Financing inputs'!M8="","",(IF('Financing inputs'!$B8="USD",'Financing inputs'!M8*Euro_USD,0)+IF('Financing inputs'!$B8="Local Currency",'Financing inputs'!M8/Loc_Euro,0)+IF('Financing inputs'!$B8="Euro",'Financing inputs'!M8,0)))</f>
        <v/>
      </c>
      <c r="N8" s="76" t="str">
        <f>IF('Financing inputs'!N8="","",(IF('Financing inputs'!$B8="USD",'Financing inputs'!N8*Euro_USD,0)+IF('Financing inputs'!$B8="Local Currency",'Financing inputs'!N8/Loc_Euro,0)+IF('Financing inputs'!$B8="Euro",'Financing inputs'!N8,0)))</f>
        <v/>
      </c>
      <c r="O8" s="76">
        <f t="shared" si="2"/>
        <v>0</v>
      </c>
      <c r="P8" s="120" t="str">
        <f t="shared" si="1"/>
        <v>Commodities</v>
      </c>
      <c r="R8" s="69" t="e">
        <f t="shared" si="3"/>
        <v>#DIV/0!</v>
      </c>
    </row>
    <row r="9" spans="1:18" x14ac:dyDescent="0.25">
      <c r="A9" s="64" t="str">
        <f>'Financing inputs'!A9</f>
        <v>DfID funding allocated</v>
      </c>
      <c r="B9" s="63"/>
      <c r="C9" s="76" t="str">
        <f>IF('Financing inputs'!C9="","",(IF('Financing inputs'!$B9="USD",'Financing inputs'!C9*Euro_USD,0)+IF('Financing inputs'!$B9="Local Currency",'Financing inputs'!C9/Loc_Euro,0)+IF('Financing inputs'!$B9="Euro",'Financing inputs'!C9,0)))</f>
        <v/>
      </c>
      <c r="D9" s="76" t="str">
        <f>IF('Financing inputs'!D9="","",(IF('Financing inputs'!$B9="USD",'Financing inputs'!D9*Euro_USD,0)+IF('Financing inputs'!$B9="Local Currency",'Financing inputs'!D9/Loc_Euro,0)+IF('Financing inputs'!$B9="Euro",'Financing inputs'!D9,0)))</f>
        <v/>
      </c>
      <c r="E9" s="76" t="str">
        <f>IF('Financing inputs'!E9="","",(IF('Financing inputs'!$B9="USD",'Financing inputs'!E9*Euro_USD,0)+IF('Financing inputs'!$B9="Local Currency",'Financing inputs'!E9/Loc_Euro,0)+IF('Financing inputs'!$B9="Euro",'Financing inputs'!E9,0)))</f>
        <v/>
      </c>
      <c r="F9" s="76" t="str">
        <f>IF('Financing inputs'!F9="","",(IF('Financing inputs'!$B9="USD",'Financing inputs'!F9*Euro_USD,0)+IF('Financing inputs'!$B9="Local Currency",'Financing inputs'!F9/Loc_Euro,0)+IF('Financing inputs'!$B9="Euro",'Financing inputs'!F9,0)))</f>
        <v/>
      </c>
      <c r="G9" s="76" t="str">
        <f>IF('Financing inputs'!G9="","",(IF('Financing inputs'!$B9="USD",'Financing inputs'!G9*Euro_USD,0)+IF('Financing inputs'!$B9="Local Currency",'Financing inputs'!G9/Loc_Euro,0)+IF('Financing inputs'!$B9="Euro",'Financing inputs'!G9,0)))</f>
        <v/>
      </c>
      <c r="H9" s="76" t="str">
        <f>IF('Financing inputs'!H9="","",(IF('Financing inputs'!$B9="USD",'Financing inputs'!H9*Euro_USD,0)+IF('Financing inputs'!$B9="Local Currency",'Financing inputs'!H9/Loc_Euro,0)+IF('Financing inputs'!$B9="Euro",'Financing inputs'!H9,0)))</f>
        <v/>
      </c>
      <c r="I9" s="76" t="str">
        <f>IF('Financing inputs'!I9="","",(IF('Financing inputs'!$B9="USD",'Financing inputs'!I9*Euro_USD,0)+IF('Financing inputs'!$B9="Local Currency",'Financing inputs'!I9/Loc_Euro,0)+IF('Financing inputs'!$B9="Euro",'Financing inputs'!I9,0)))</f>
        <v/>
      </c>
      <c r="J9" s="76" t="str">
        <f>IF('Financing inputs'!J9="","",(IF('Financing inputs'!$B9="USD",'Financing inputs'!J9*Euro_USD,0)+IF('Financing inputs'!$B9="Local Currency",'Financing inputs'!J9/Loc_Euro,0)+IF('Financing inputs'!$B9="Euro",'Financing inputs'!J9,0)))</f>
        <v/>
      </c>
      <c r="K9" s="76" t="str">
        <f>IF('Financing inputs'!K9="","",(IF('Financing inputs'!$B9="USD",'Financing inputs'!K9*Euro_USD,0)+IF('Financing inputs'!$B9="Local Currency",'Financing inputs'!K9/Loc_Euro,0)+IF('Financing inputs'!$B9="Euro",'Financing inputs'!K9,0)))</f>
        <v/>
      </c>
      <c r="L9" s="76" t="str">
        <f>IF('Financing inputs'!L9="","",(IF('Financing inputs'!$B9="USD",'Financing inputs'!L9*Euro_USD,0)+IF('Financing inputs'!$B9="Local Currency",'Financing inputs'!L9/Loc_Euro,0)+IF('Financing inputs'!$B9="Euro",'Financing inputs'!L9,0)))</f>
        <v/>
      </c>
      <c r="M9" s="76" t="str">
        <f>IF('Financing inputs'!M9="","",(IF('Financing inputs'!$B9="USD",'Financing inputs'!M9*Euro_USD,0)+IF('Financing inputs'!$B9="Local Currency",'Financing inputs'!M9/Loc_Euro,0)+IF('Financing inputs'!$B9="Euro",'Financing inputs'!M9,0)))</f>
        <v/>
      </c>
      <c r="N9" s="76" t="str">
        <f>IF('Financing inputs'!N9="","",(IF('Financing inputs'!$B9="USD",'Financing inputs'!N9*Euro_USD,0)+IF('Financing inputs'!$B9="Local Currency",'Financing inputs'!N9/Loc_Euro,0)+IF('Financing inputs'!$B9="Euro",'Financing inputs'!N9,0)))</f>
        <v/>
      </c>
      <c r="O9" s="76">
        <f t="shared" si="2"/>
        <v>0</v>
      </c>
      <c r="P9" s="120" t="str">
        <f t="shared" si="1"/>
        <v>Commodities</v>
      </c>
      <c r="R9" s="69" t="e">
        <f t="shared" si="3"/>
        <v>#DIV/0!</v>
      </c>
    </row>
    <row r="10" spans="1:18" x14ac:dyDescent="0.25">
      <c r="A10" s="64" t="str">
        <f>'Financing inputs'!A10</f>
        <v>EU funding allocated</v>
      </c>
      <c r="B10" s="63"/>
      <c r="C10" s="76" t="str">
        <f>IF('Financing inputs'!C10="","",(IF('Financing inputs'!$B10="USD",'Financing inputs'!C10*Euro_USD,0)+IF('Financing inputs'!$B10="Local Currency",'Financing inputs'!C10/Loc_Euro,0)+IF('Financing inputs'!$B10="Euro",'Financing inputs'!C10,0)))</f>
        <v/>
      </c>
      <c r="D10" s="76" t="str">
        <f>IF('Financing inputs'!D10="","",(IF('Financing inputs'!$B10="USD",'Financing inputs'!D10*Euro_USD,0)+IF('Financing inputs'!$B10="Local Currency",'Financing inputs'!D10/Loc_Euro,0)+IF('Financing inputs'!$B10="Euro",'Financing inputs'!D10,0)))</f>
        <v/>
      </c>
      <c r="E10" s="76" t="str">
        <f>IF('Financing inputs'!E10="","",(IF('Financing inputs'!$B10="USD",'Financing inputs'!E10*Euro_USD,0)+IF('Financing inputs'!$B10="Local Currency",'Financing inputs'!E10/Loc_Euro,0)+IF('Financing inputs'!$B10="Euro",'Financing inputs'!E10,0)))</f>
        <v/>
      </c>
      <c r="F10" s="76" t="str">
        <f>IF('Financing inputs'!F10="","",(IF('Financing inputs'!$B10="USD",'Financing inputs'!F10*Euro_USD,0)+IF('Financing inputs'!$B10="Local Currency",'Financing inputs'!F10/Loc_Euro,0)+IF('Financing inputs'!$B10="Euro",'Financing inputs'!F10,0)))</f>
        <v/>
      </c>
      <c r="G10" s="76" t="str">
        <f>IF('Financing inputs'!G10="","",(IF('Financing inputs'!$B10="USD",'Financing inputs'!G10*Euro_USD,0)+IF('Financing inputs'!$B10="Local Currency",'Financing inputs'!G10/Loc_Euro,0)+IF('Financing inputs'!$B10="Euro",'Financing inputs'!G10,0)))</f>
        <v/>
      </c>
      <c r="H10" s="76" t="str">
        <f>IF('Financing inputs'!H10="","",(IF('Financing inputs'!$B10="USD",'Financing inputs'!H10*Euro_USD,0)+IF('Financing inputs'!$B10="Local Currency",'Financing inputs'!H10/Loc_Euro,0)+IF('Financing inputs'!$B10="Euro",'Financing inputs'!H10,0)))</f>
        <v/>
      </c>
      <c r="I10" s="76" t="str">
        <f>IF('Financing inputs'!I10="","",(IF('Financing inputs'!$B10="USD",'Financing inputs'!I10*Euro_USD,0)+IF('Financing inputs'!$B10="Local Currency",'Financing inputs'!I10/Loc_Euro,0)+IF('Financing inputs'!$B10="Euro",'Financing inputs'!I10,0)))</f>
        <v/>
      </c>
      <c r="J10" s="76" t="str">
        <f>IF('Financing inputs'!J10="","",(IF('Financing inputs'!$B10="USD",'Financing inputs'!J10*Euro_USD,0)+IF('Financing inputs'!$B10="Local Currency",'Financing inputs'!J10/Loc_Euro,0)+IF('Financing inputs'!$B10="Euro",'Financing inputs'!J10,0)))</f>
        <v/>
      </c>
      <c r="K10" s="76" t="str">
        <f>IF('Financing inputs'!K10="","",(IF('Financing inputs'!$B10="USD",'Financing inputs'!K10*Euro_USD,0)+IF('Financing inputs'!$B10="Local Currency",'Financing inputs'!K10/Loc_Euro,0)+IF('Financing inputs'!$B10="Euro",'Financing inputs'!K10,0)))</f>
        <v/>
      </c>
      <c r="L10" s="76" t="str">
        <f>IF('Financing inputs'!L10="","",(IF('Financing inputs'!$B10="USD",'Financing inputs'!L10*Euro_USD,0)+IF('Financing inputs'!$B10="Local Currency",'Financing inputs'!L10/Loc_Euro,0)+IF('Financing inputs'!$B10="Euro",'Financing inputs'!L10,0)))</f>
        <v/>
      </c>
      <c r="M10" s="76" t="str">
        <f>IF('Financing inputs'!M10="","",(IF('Financing inputs'!$B10="USD",'Financing inputs'!M10*Euro_USD,0)+IF('Financing inputs'!$B10="Local Currency",'Financing inputs'!M10/Loc_Euro,0)+IF('Financing inputs'!$B10="Euro",'Financing inputs'!M10,0)))</f>
        <v/>
      </c>
      <c r="N10" s="76" t="str">
        <f>IF('Financing inputs'!N10="","",(IF('Financing inputs'!$B10="USD",'Financing inputs'!N10*Euro_USD,0)+IF('Financing inputs'!$B10="Local Currency",'Financing inputs'!N10/Loc_Euro,0)+IF('Financing inputs'!$B10="Euro",'Financing inputs'!N10,0)))</f>
        <v/>
      </c>
      <c r="O10" s="76">
        <f t="shared" si="2"/>
        <v>0</v>
      </c>
      <c r="P10" s="120" t="str">
        <f t="shared" si="1"/>
        <v>Commodities</v>
      </c>
      <c r="R10" s="69" t="e">
        <f t="shared" si="3"/>
        <v>#DIV/0!</v>
      </c>
    </row>
    <row r="11" spans="1:18" x14ac:dyDescent="0.25">
      <c r="A11" s="64" t="str">
        <f>'Financing inputs'!A11</f>
        <v>CIDA funding allocated</v>
      </c>
      <c r="B11" s="63"/>
      <c r="C11" s="76" t="str">
        <f>IF('Financing inputs'!C11="","",(IF('Financing inputs'!$B11="USD",'Financing inputs'!C11*Euro_USD,0)+IF('Financing inputs'!$B11="Local Currency",'Financing inputs'!C11/Loc_Euro,0)+IF('Financing inputs'!$B11="Euro",'Financing inputs'!C11,0)))</f>
        <v/>
      </c>
      <c r="D11" s="76" t="str">
        <f>IF('Financing inputs'!D11="","",(IF('Financing inputs'!$B11="USD",'Financing inputs'!D11*Euro_USD,0)+IF('Financing inputs'!$B11="Local Currency",'Financing inputs'!D11/Loc_Euro,0)+IF('Financing inputs'!$B11="Euro",'Financing inputs'!D11,0)))</f>
        <v/>
      </c>
      <c r="E11" s="76" t="str">
        <f>IF('Financing inputs'!E11="","",(IF('Financing inputs'!$B11="USD",'Financing inputs'!E11*Euro_USD,0)+IF('Financing inputs'!$B11="Local Currency",'Financing inputs'!E11/Loc_Euro,0)+IF('Financing inputs'!$B11="Euro",'Financing inputs'!E11,0)))</f>
        <v/>
      </c>
      <c r="F11" s="76" t="str">
        <f>IF('Financing inputs'!F11="","",(IF('Financing inputs'!$B11="USD",'Financing inputs'!F11*Euro_USD,0)+IF('Financing inputs'!$B11="Local Currency",'Financing inputs'!F11/Loc_Euro,0)+IF('Financing inputs'!$B11="Euro",'Financing inputs'!F11,0)))</f>
        <v/>
      </c>
      <c r="G11" s="76" t="str">
        <f>IF('Financing inputs'!G11="","",(IF('Financing inputs'!$B11="USD",'Financing inputs'!G11*Euro_USD,0)+IF('Financing inputs'!$B11="Local Currency",'Financing inputs'!G11/Loc_Euro,0)+IF('Financing inputs'!$B11="Euro",'Financing inputs'!G11,0)))</f>
        <v/>
      </c>
      <c r="H11" s="76" t="str">
        <f>IF('Financing inputs'!H11="","",(IF('Financing inputs'!$B11="USD",'Financing inputs'!H11*Euro_USD,0)+IF('Financing inputs'!$B11="Local Currency",'Financing inputs'!H11/Loc_Euro,0)+IF('Financing inputs'!$B11="Euro",'Financing inputs'!H11,0)))</f>
        <v/>
      </c>
      <c r="I11" s="76" t="str">
        <f>IF('Financing inputs'!I11="","",(IF('Financing inputs'!$B11="USD",'Financing inputs'!I11*Euro_USD,0)+IF('Financing inputs'!$B11="Local Currency",'Financing inputs'!I11/Loc_Euro,0)+IF('Financing inputs'!$B11="Euro",'Financing inputs'!I11,0)))</f>
        <v/>
      </c>
      <c r="J11" s="76" t="str">
        <f>IF('Financing inputs'!J11="","",(IF('Financing inputs'!$B11="USD",'Financing inputs'!J11*Euro_USD,0)+IF('Financing inputs'!$B11="Local Currency",'Financing inputs'!J11/Loc_Euro,0)+IF('Financing inputs'!$B11="Euro",'Financing inputs'!J11,0)))</f>
        <v/>
      </c>
      <c r="K11" s="76" t="str">
        <f>IF('Financing inputs'!K11="","",(IF('Financing inputs'!$B11="USD",'Financing inputs'!K11*Euro_USD,0)+IF('Financing inputs'!$B11="Local Currency",'Financing inputs'!K11/Loc_Euro,0)+IF('Financing inputs'!$B11="Euro",'Financing inputs'!K11,0)))</f>
        <v/>
      </c>
      <c r="L11" s="76" t="str">
        <f>IF('Financing inputs'!L11="","",(IF('Financing inputs'!$B11="USD",'Financing inputs'!L11*Euro_USD,0)+IF('Financing inputs'!$B11="Local Currency",'Financing inputs'!L11/Loc_Euro,0)+IF('Financing inputs'!$B11="Euro",'Financing inputs'!L11,0)))</f>
        <v/>
      </c>
      <c r="M11" s="76" t="str">
        <f>IF('Financing inputs'!M11="","",(IF('Financing inputs'!$B11="USD",'Financing inputs'!M11*Euro_USD,0)+IF('Financing inputs'!$B11="Local Currency",'Financing inputs'!M11/Loc_Euro,0)+IF('Financing inputs'!$B11="Euro",'Financing inputs'!M11,0)))</f>
        <v/>
      </c>
      <c r="N11" s="76" t="str">
        <f>IF('Financing inputs'!N11="","",(IF('Financing inputs'!$B11="USD",'Financing inputs'!N11*Euro_USD,0)+IF('Financing inputs'!$B11="Local Currency",'Financing inputs'!N11/Loc_Euro,0)+IF('Financing inputs'!$B11="Euro",'Financing inputs'!N11,0)))</f>
        <v/>
      </c>
      <c r="O11" s="76">
        <f t="shared" si="2"/>
        <v>0</v>
      </c>
      <c r="P11" s="120" t="str">
        <f>$A$3</f>
        <v>Commodities</v>
      </c>
      <c r="R11" s="69" t="e">
        <f t="shared" si="3"/>
        <v>#DIV/0!</v>
      </c>
    </row>
    <row r="12" spans="1:18" x14ac:dyDescent="0.25">
      <c r="A12" s="64" t="str">
        <f>'Financing inputs'!A12</f>
        <v>PSI funding allocated</v>
      </c>
      <c r="B12" s="63"/>
      <c r="C12" s="76" t="str">
        <f>IF('Financing inputs'!C12="","",(IF('Financing inputs'!$B12="USD",'Financing inputs'!C12*Euro_USD,0)+IF('Financing inputs'!$B12="Local Currency",'Financing inputs'!C12/Loc_Euro,0)+IF('Financing inputs'!$B12="Euro",'Financing inputs'!C12,0)))</f>
        <v/>
      </c>
      <c r="D12" s="76" t="str">
        <f>IF('Financing inputs'!D12="","",(IF('Financing inputs'!$B12="USD",'Financing inputs'!D12*Euro_USD,0)+IF('Financing inputs'!$B12="Local Currency",'Financing inputs'!D12/Loc_Euro,0)+IF('Financing inputs'!$B12="Euro",'Financing inputs'!D12,0)))</f>
        <v/>
      </c>
      <c r="E12" s="76" t="str">
        <f>IF('Financing inputs'!E12="","",(IF('Financing inputs'!$B12="USD",'Financing inputs'!E12*Euro_USD,0)+IF('Financing inputs'!$B12="Local Currency",'Financing inputs'!E12/Loc_Euro,0)+IF('Financing inputs'!$B12="Euro",'Financing inputs'!E12,0)))</f>
        <v/>
      </c>
      <c r="F12" s="76" t="str">
        <f>IF('Financing inputs'!F12="","",(IF('Financing inputs'!$B12="USD",'Financing inputs'!F12*Euro_USD,0)+IF('Financing inputs'!$B12="Local Currency",'Financing inputs'!F12/Loc_Euro,0)+IF('Financing inputs'!$B12="Euro",'Financing inputs'!F12,0)))</f>
        <v/>
      </c>
      <c r="G12" s="76" t="str">
        <f>IF('Financing inputs'!G12="","",(IF('Financing inputs'!$B12="USD",'Financing inputs'!G12*Euro_USD,0)+IF('Financing inputs'!$B12="Local Currency",'Financing inputs'!G12/Loc_Euro,0)+IF('Financing inputs'!$B12="Euro",'Financing inputs'!G12,0)))</f>
        <v/>
      </c>
      <c r="H12" s="76" t="str">
        <f>IF('Financing inputs'!H12="","",(IF('Financing inputs'!$B12="USD",'Financing inputs'!H12*Euro_USD,0)+IF('Financing inputs'!$B12="Local Currency",'Financing inputs'!H12/Loc_Euro,0)+IF('Financing inputs'!$B12="Euro",'Financing inputs'!H12,0)))</f>
        <v/>
      </c>
      <c r="I12" s="76" t="str">
        <f>IF('Financing inputs'!I12="","",(IF('Financing inputs'!$B12="USD",'Financing inputs'!I12*Euro_USD,0)+IF('Financing inputs'!$B12="Local Currency",'Financing inputs'!I12/Loc_Euro,0)+IF('Financing inputs'!$B12="Euro",'Financing inputs'!I12,0)))</f>
        <v/>
      </c>
      <c r="J12" s="76" t="str">
        <f>IF('Financing inputs'!J12="","",(IF('Financing inputs'!$B12="USD",'Financing inputs'!J12*Euro_USD,0)+IF('Financing inputs'!$B12="Local Currency",'Financing inputs'!J12/Loc_Euro,0)+IF('Financing inputs'!$B12="Euro",'Financing inputs'!J12,0)))</f>
        <v/>
      </c>
      <c r="K12" s="76" t="str">
        <f>IF('Financing inputs'!K12="","",(IF('Financing inputs'!$B12="USD",'Financing inputs'!K12*Euro_USD,0)+IF('Financing inputs'!$B12="Local Currency",'Financing inputs'!K12/Loc_Euro,0)+IF('Financing inputs'!$B12="Euro",'Financing inputs'!K12,0)))</f>
        <v/>
      </c>
      <c r="L12" s="76" t="str">
        <f>IF('Financing inputs'!L12="","",(IF('Financing inputs'!$B12="USD",'Financing inputs'!L12*Euro_USD,0)+IF('Financing inputs'!$B12="Local Currency",'Financing inputs'!L12/Loc_Euro,0)+IF('Financing inputs'!$B12="Euro",'Financing inputs'!L12,0)))</f>
        <v/>
      </c>
      <c r="M12" s="76" t="str">
        <f>IF('Financing inputs'!M12="","",(IF('Financing inputs'!$B12="USD",'Financing inputs'!M12*Euro_USD,0)+IF('Financing inputs'!$B12="Local Currency",'Financing inputs'!M12/Loc_Euro,0)+IF('Financing inputs'!$B12="Euro",'Financing inputs'!M12,0)))</f>
        <v/>
      </c>
      <c r="N12" s="76" t="str">
        <f>IF('Financing inputs'!N12="","",(IF('Financing inputs'!$B12="USD",'Financing inputs'!N12*Euro_USD,0)+IF('Financing inputs'!$B12="Local Currency",'Financing inputs'!N12/Loc_Euro,0)+IF('Financing inputs'!$B12="Euro",'Financing inputs'!N12,0)))</f>
        <v/>
      </c>
      <c r="O12" s="76">
        <f t="shared" si="2"/>
        <v>0</v>
      </c>
      <c r="P12" s="120" t="str">
        <f t="shared" si="1"/>
        <v>Commodities</v>
      </c>
      <c r="R12" s="69" t="e">
        <f t="shared" si="3"/>
        <v>#DIV/0!</v>
      </c>
    </row>
    <row r="13" spans="1:18" x14ac:dyDescent="0.25">
      <c r="A13" s="64" t="str">
        <f>'Financing inputs'!A13</f>
        <v>DKT funding allocated</v>
      </c>
      <c r="B13" s="63"/>
      <c r="C13" s="76" t="str">
        <f>IF('Financing inputs'!C13="","",(IF('Financing inputs'!$B13="USD",'Financing inputs'!C13*Euro_USD,0)+IF('Financing inputs'!$B13="Local Currency",'Financing inputs'!C13/Loc_Euro,0)+IF('Financing inputs'!$B13="Euro",'Financing inputs'!C13,0)))</f>
        <v/>
      </c>
      <c r="D13" s="76" t="str">
        <f>IF('Financing inputs'!D13="","",(IF('Financing inputs'!$B13="USD",'Financing inputs'!D13*Euro_USD,0)+IF('Financing inputs'!$B13="Local Currency",'Financing inputs'!D13/Loc_Euro,0)+IF('Financing inputs'!$B13="Euro",'Financing inputs'!D13,0)))</f>
        <v/>
      </c>
      <c r="E13" s="76" t="str">
        <f>IF('Financing inputs'!E13="","",(IF('Financing inputs'!$B13="USD",'Financing inputs'!E13*Euro_USD,0)+IF('Financing inputs'!$B13="Local Currency",'Financing inputs'!E13/Loc_Euro,0)+IF('Financing inputs'!$B13="Euro",'Financing inputs'!E13,0)))</f>
        <v/>
      </c>
      <c r="F13" s="76" t="str">
        <f>IF('Financing inputs'!F13="","",(IF('Financing inputs'!$B13="USD",'Financing inputs'!F13*Euro_USD,0)+IF('Financing inputs'!$B13="Local Currency",'Financing inputs'!F13/Loc_Euro,0)+IF('Financing inputs'!$B13="Euro",'Financing inputs'!F13,0)))</f>
        <v/>
      </c>
      <c r="G13" s="76" t="str">
        <f>IF('Financing inputs'!G13="","",(IF('Financing inputs'!$B13="USD",'Financing inputs'!G13*Euro_USD,0)+IF('Financing inputs'!$B13="Local Currency",'Financing inputs'!G13/Loc_Euro,0)+IF('Financing inputs'!$B13="Euro",'Financing inputs'!G13,0)))</f>
        <v/>
      </c>
      <c r="H13" s="76" t="str">
        <f>IF('Financing inputs'!H13="","",(IF('Financing inputs'!$B13="USD",'Financing inputs'!H13*Euro_USD,0)+IF('Financing inputs'!$B13="Local Currency",'Financing inputs'!H13/Loc_Euro,0)+IF('Financing inputs'!$B13="Euro",'Financing inputs'!H13,0)))</f>
        <v/>
      </c>
      <c r="I13" s="76" t="str">
        <f>IF('Financing inputs'!I13="","",(IF('Financing inputs'!$B13="USD",'Financing inputs'!I13*Euro_USD,0)+IF('Financing inputs'!$B13="Local Currency",'Financing inputs'!I13/Loc_Euro,0)+IF('Financing inputs'!$B13="Euro",'Financing inputs'!I13,0)))</f>
        <v/>
      </c>
      <c r="J13" s="76" t="str">
        <f>IF('Financing inputs'!J13="","",(IF('Financing inputs'!$B13="USD",'Financing inputs'!J13*Euro_USD,0)+IF('Financing inputs'!$B13="Local Currency",'Financing inputs'!J13/Loc_Euro,0)+IF('Financing inputs'!$B13="Euro",'Financing inputs'!J13,0)))</f>
        <v/>
      </c>
      <c r="K13" s="76" t="str">
        <f>IF('Financing inputs'!K13="","",(IF('Financing inputs'!$B13="USD",'Financing inputs'!K13*Euro_USD,0)+IF('Financing inputs'!$B13="Local Currency",'Financing inputs'!K13/Loc_Euro,0)+IF('Financing inputs'!$B13="Euro",'Financing inputs'!K13,0)))</f>
        <v/>
      </c>
      <c r="L13" s="76" t="str">
        <f>IF('Financing inputs'!L13="","",(IF('Financing inputs'!$B13="USD",'Financing inputs'!L13*Euro_USD,0)+IF('Financing inputs'!$B13="Local Currency",'Financing inputs'!L13/Loc_Euro,0)+IF('Financing inputs'!$B13="Euro",'Financing inputs'!L13,0)))</f>
        <v/>
      </c>
      <c r="M13" s="76" t="str">
        <f>IF('Financing inputs'!M13="","",(IF('Financing inputs'!$B13="USD",'Financing inputs'!M13*Euro_USD,0)+IF('Financing inputs'!$B13="Local Currency",'Financing inputs'!M13/Loc_Euro,0)+IF('Financing inputs'!$B13="Euro",'Financing inputs'!M13,0)))</f>
        <v/>
      </c>
      <c r="N13" s="76" t="str">
        <f>IF('Financing inputs'!N13="","",(IF('Financing inputs'!$B13="USD",'Financing inputs'!N13*Euro_USD,0)+IF('Financing inputs'!$B13="Local Currency",'Financing inputs'!N13/Loc_Euro,0)+IF('Financing inputs'!$B13="Euro",'Financing inputs'!N13,0)))</f>
        <v/>
      </c>
      <c r="O13" s="76">
        <f t="shared" si="2"/>
        <v>0</v>
      </c>
      <c r="P13" s="120" t="str">
        <f t="shared" si="1"/>
        <v>Commodities</v>
      </c>
      <c r="R13" s="69" t="e">
        <f t="shared" si="3"/>
        <v>#DIV/0!</v>
      </c>
    </row>
    <row r="14" spans="1:18" x14ac:dyDescent="0.25">
      <c r="A14" s="64" t="str">
        <f>'Financing inputs'!A14</f>
        <v>MSI funding allocated</v>
      </c>
      <c r="B14" s="63"/>
      <c r="C14" s="76" t="str">
        <f>IF('Financing inputs'!C14="","",(IF('Financing inputs'!$B14="USD",'Financing inputs'!C14*Euro_USD,0)+IF('Financing inputs'!$B14="Local Currency",'Financing inputs'!C14/Loc_Euro,0)+IF('Financing inputs'!$B14="Euro",'Financing inputs'!C14,0)))</f>
        <v/>
      </c>
      <c r="D14" s="76" t="str">
        <f>IF('Financing inputs'!D14="","",(IF('Financing inputs'!$B14="USD",'Financing inputs'!D14*Euro_USD,0)+IF('Financing inputs'!$B14="Local Currency",'Financing inputs'!D14/Loc_Euro,0)+IF('Financing inputs'!$B14="Euro",'Financing inputs'!D14,0)))</f>
        <v/>
      </c>
      <c r="E14" s="76" t="str">
        <f>IF('Financing inputs'!E14="","",(IF('Financing inputs'!$B14="USD",'Financing inputs'!E14*Euro_USD,0)+IF('Financing inputs'!$B14="Local Currency",'Financing inputs'!E14/Loc_Euro,0)+IF('Financing inputs'!$B14="Euro",'Financing inputs'!E14,0)))</f>
        <v/>
      </c>
      <c r="F14" s="76" t="str">
        <f>IF('Financing inputs'!F14="","",(IF('Financing inputs'!$B14="USD",'Financing inputs'!F14*Euro_USD,0)+IF('Financing inputs'!$B14="Local Currency",'Financing inputs'!F14/Loc_Euro,0)+IF('Financing inputs'!$B14="Euro",'Financing inputs'!F14,0)))</f>
        <v/>
      </c>
      <c r="G14" s="76" t="str">
        <f>IF('Financing inputs'!G14="","",(IF('Financing inputs'!$B14="USD",'Financing inputs'!G14*Euro_USD,0)+IF('Financing inputs'!$B14="Local Currency",'Financing inputs'!G14/Loc_Euro,0)+IF('Financing inputs'!$B14="Euro",'Financing inputs'!G14,0)))</f>
        <v/>
      </c>
      <c r="H14" s="76" t="str">
        <f>IF('Financing inputs'!H14="","",(IF('Financing inputs'!$B14="USD",'Financing inputs'!H14*Euro_USD,0)+IF('Financing inputs'!$B14="Local Currency",'Financing inputs'!H14/Loc_Euro,0)+IF('Financing inputs'!$B14="Euro",'Financing inputs'!H14,0)))</f>
        <v/>
      </c>
      <c r="I14" s="76" t="str">
        <f>IF('Financing inputs'!I14="","",(IF('Financing inputs'!$B14="USD",'Financing inputs'!I14*Euro_USD,0)+IF('Financing inputs'!$B14="Local Currency",'Financing inputs'!I14/Loc_Euro,0)+IF('Financing inputs'!$B14="Euro",'Financing inputs'!I14,0)))</f>
        <v/>
      </c>
      <c r="J14" s="76" t="str">
        <f>IF('Financing inputs'!J14="","",(IF('Financing inputs'!$B14="USD",'Financing inputs'!J14*Euro_USD,0)+IF('Financing inputs'!$B14="Local Currency",'Financing inputs'!J14/Loc_Euro,0)+IF('Financing inputs'!$B14="Euro",'Financing inputs'!J14,0)))</f>
        <v/>
      </c>
      <c r="K14" s="76" t="str">
        <f>IF('Financing inputs'!K14="","",(IF('Financing inputs'!$B14="USD",'Financing inputs'!K14*Euro_USD,0)+IF('Financing inputs'!$B14="Local Currency",'Financing inputs'!K14/Loc_Euro,0)+IF('Financing inputs'!$B14="Euro",'Financing inputs'!K14,0)))</f>
        <v/>
      </c>
      <c r="L14" s="76" t="str">
        <f>IF('Financing inputs'!L14="","",(IF('Financing inputs'!$B14="USD",'Financing inputs'!L14*Euro_USD,0)+IF('Financing inputs'!$B14="Local Currency",'Financing inputs'!L14/Loc_Euro,0)+IF('Financing inputs'!$B14="Euro",'Financing inputs'!L14,0)))</f>
        <v/>
      </c>
      <c r="M14" s="76" t="str">
        <f>IF('Financing inputs'!M14="","",(IF('Financing inputs'!$B14="USD",'Financing inputs'!M14*Euro_USD,0)+IF('Financing inputs'!$B14="Local Currency",'Financing inputs'!M14/Loc_Euro,0)+IF('Financing inputs'!$B14="Euro",'Financing inputs'!M14,0)))</f>
        <v/>
      </c>
      <c r="N14" s="76" t="str">
        <f>IF('Financing inputs'!N14="","",(IF('Financing inputs'!$B14="USD",'Financing inputs'!N14*Euro_USD,0)+IF('Financing inputs'!$B14="Local Currency",'Financing inputs'!N14/Loc_Euro,0)+IF('Financing inputs'!$B14="Euro",'Financing inputs'!N14,0)))</f>
        <v/>
      </c>
      <c r="O14" s="76">
        <f t="shared" si="2"/>
        <v>0</v>
      </c>
      <c r="P14" s="120" t="str">
        <f t="shared" si="1"/>
        <v>Commodities</v>
      </c>
      <c r="R14" s="69" t="e">
        <f t="shared" si="3"/>
        <v>#DIV/0!</v>
      </c>
    </row>
    <row r="15" spans="1:18" x14ac:dyDescent="0.25">
      <c r="A15" s="64" t="str">
        <f>'Financing inputs'!A15</f>
        <v>Gates funding allocated</v>
      </c>
      <c r="B15" s="63"/>
      <c r="C15" s="76" t="str">
        <f>IF('Financing inputs'!C15="","",(IF('Financing inputs'!$B15="USD",'Financing inputs'!C15*Euro_USD,0)+IF('Financing inputs'!$B15="Local Currency",'Financing inputs'!C15/Loc_Euro,0)+IF('Financing inputs'!$B15="Euro",'Financing inputs'!C15,0)))</f>
        <v/>
      </c>
      <c r="D15" s="76" t="str">
        <f>IF('Financing inputs'!D15="","",(IF('Financing inputs'!$B15="USD",'Financing inputs'!D15*Euro_USD,0)+IF('Financing inputs'!$B15="Local Currency",'Financing inputs'!D15/Loc_Euro,0)+IF('Financing inputs'!$B15="Euro",'Financing inputs'!D15,0)))</f>
        <v/>
      </c>
      <c r="E15" s="76" t="str">
        <f>IF('Financing inputs'!E15="","",(IF('Financing inputs'!$B15="USD",'Financing inputs'!E15*Euro_USD,0)+IF('Financing inputs'!$B15="Local Currency",'Financing inputs'!E15/Loc_Euro,0)+IF('Financing inputs'!$B15="Euro",'Financing inputs'!E15,0)))</f>
        <v/>
      </c>
      <c r="F15" s="76" t="str">
        <f>IF('Financing inputs'!F15="","",(IF('Financing inputs'!$B15="USD",'Financing inputs'!F15*Euro_USD,0)+IF('Financing inputs'!$B15="Local Currency",'Financing inputs'!F15/Loc_Euro,0)+IF('Financing inputs'!$B15="Euro",'Financing inputs'!F15,0)))</f>
        <v/>
      </c>
      <c r="G15" s="76" t="str">
        <f>IF('Financing inputs'!G15="","",(IF('Financing inputs'!$B15="USD",'Financing inputs'!G15*Euro_USD,0)+IF('Financing inputs'!$B15="Local Currency",'Financing inputs'!G15/Loc_Euro,0)+IF('Financing inputs'!$B15="Euro",'Financing inputs'!G15,0)))</f>
        <v/>
      </c>
      <c r="H15" s="76" t="str">
        <f>IF('Financing inputs'!H15="","",(IF('Financing inputs'!$B15="USD",'Financing inputs'!H15*Euro_USD,0)+IF('Financing inputs'!$B15="Local Currency",'Financing inputs'!H15/Loc_Euro,0)+IF('Financing inputs'!$B15="Euro",'Financing inputs'!H15,0)))</f>
        <v/>
      </c>
      <c r="I15" s="76" t="str">
        <f>IF('Financing inputs'!I15="","",(IF('Financing inputs'!$B15="USD",'Financing inputs'!I15*Euro_USD,0)+IF('Financing inputs'!$B15="Local Currency",'Financing inputs'!I15/Loc_Euro,0)+IF('Financing inputs'!$B15="Euro",'Financing inputs'!I15,0)))</f>
        <v/>
      </c>
      <c r="J15" s="76" t="str">
        <f>IF('Financing inputs'!J15="","",(IF('Financing inputs'!$B15="USD",'Financing inputs'!J15*Euro_USD,0)+IF('Financing inputs'!$B15="Local Currency",'Financing inputs'!J15/Loc_Euro,0)+IF('Financing inputs'!$B15="Euro",'Financing inputs'!J15,0)))</f>
        <v/>
      </c>
      <c r="K15" s="76" t="str">
        <f>IF('Financing inputs'!K15="","",(IF('Financing inputs'!$B15="USD",'Financing inputs'!K15*Euro_USD,0)+IF('Financing inputs'!$B15="Local Currency",'Financing inputs'!K15/Loc_Euro,0)+IF('Financing inputs'!$B15="Euro",'Financing inputs'!K15,0)))</f>
        <v/>
      </c>
      <c r="L15" s="76" t="str">
        <f>IF('Financing inputs'!L15="","",(IF('Financing inputs'!$B15="USD",'Financing inputs'!L15*Euro_USD,0)+IF('Financing inputs'!$B15="Local Currency",'Financing inputs'!L15/Loc_Euro,0)+IF('Financing inputs'!$B15="Euro",'Financing inputs'!L15,0)))</f>
        <v/>
      </c>
      <c r="M15" s="76" t="str">
        <f>IF('Financing inputs'!M15="","",(IF('Financing inputs'!$B15="USD",'Financing inputs'!M15*Euro_USD,0)+IF('Financing inputs'!$B15="Local Currency",'Financing inputs'!M15/Loc_Euro,0)+IF('Financing inputs'!$B15="Euro",'Financing inputs'!M15,0)))</f>
        <v/>
      </c>
      <c r="N15" s="76" t="str">
        <f>IF('Financing inputs'!N15="","",(IF('Financing inputs'!$B15="USD",'Financing inputs'!N15*Euro_USD,0)+IF('Financing inputs'!$B15="Local Currency",'Financing inputs'!N15/Loc_Euro,0)+IF('Financing inputs'!$B15="Euro",'Financing inputs'!N15,0)))</f>
        <v/>
      </c>
      <c r="O15" s="76">
        <f t="shared" si="2"/>
        <v>0</v>
      </c>
      <c r="P15" s="120" t="str">
        <f t="shared" si="1"/>
        <v>Commodities</v>
      </c>
      <c r="R15" s="69" t="e">
        <f t="shared" si="3"/>
        <v>#DIV/0!</v>
      </c>
    </row>
    <row r="16" spans="1:18" x14ac:dyDescent="0.25">
      <c r="A16" s="64" t="str">
        <f>'Financing inputs'!A16</f>
        <v>Packard funding allocated</v>
      </c>
      <c r="B16" s="63"/>
      <c r="C16" s="76" t="str">
        <f>IF('Financing inputs'!C16="","",(IF('Financing inputs'!$B16="USD",'Financing inputs'!C16*Euro_USD,0)+IF('Financing inputs'!$B16="Local Currency",'Financing inputs'!C16/Loc_Euro,0)+IF('Financing inputs'!$B16="Euro",'Financing inputs'!C16,0)))</f>
        <v/>
      </c>
      <c r="D16" s="76" t="str">
        <f>IF('Financing inputs'!D16="","",(IF('Financing inputs'!$B16="USD",'Financing inputs'!D16*Euro_USD,0)+IF('Financing inputs'!$B16="Local Currency",'Financing inputs'!D16/Loc_Euro,0)+IF('Financing inputs'!$B16="Euro",'Financing inputs'!D16,0)))</f>
        <v/>
      </c>
      <c r="E16" s="76" t="str">
        <f>IF('Financing inputs'!E16="","",(IF('Financing inputs'!$B16="USD",'Financing inputs'!E16*Euro_USD,0)+IF('Financing inputs'!$B16="Local Currency",'Financing inputs'!E16/Loc_Euro,0)+IF('Financing inputs'!$B16="Euro",'Financing inputs'!E16,0)))</f>
        <v/>
      </c>
      <c r="F16" s="76" t="str">
        <f>IF('Financing inputs'!F16="","",(IF('Financing inputs'!$B16="USD",'Financing inputs'!F16*Euro_USD,0)+IF('Financing inputs'!$B16="Local Currency",'Financing inputs'!F16/Loc_Euro,0)+IF('Financing inputs'!$B16="Euro",'Financing inputs'!F16,0)))</f>
        <v/>
      </c>
      <c r="G16" s="76" t="str">
        <f>IF('Financing inputs'!G16="","",(IF('Financing inputs'!$B16="USD",'Financing inputs'!G16*Euro_USD,0)+IF('Financing inputs'!$B16="Local Currency",'Financing inputs'!G16/Loc_Euro,0)+IF('Financing inputs'!$B16="Euro",'Financing inputs'!G16,0)))</f>
        <v/>
      </c>
      <c r="H16" s="76" t="str">
        <f>IF('Financing inputs'!H16="","",(IF('Financing inputs'!$B16="USD",'Financing inputs'!H16*Euro_USD,0)+IF('Financing inputs'!$B16="Local Currency",'Financing inputs'!H16/Loc_Euro,0)+IF('Financing inputs'!$B16="Euro",'Financing inputs'!H16,0)))</f>
        <v/>
      </c>
      <c r="I16" s="76" t="str">
        <f>IF('Financing inputs'!I16="","",(IF('Financing inputs'!$B16="USD",'Financing inputs'!I16*Euro_USD,0)+IF('Financing inputs'!$B16="Local Currency",'Financing inputs'!I16/Loc_Euro,0)+IF('Financing inputs'!$B16="Euro",'Financing inputs'!I16,0)))</f>
        <v/>
      </c>
      <c r="J16" s="76" t="str">
        <f>IF('Financing inputs'!J16="","",(IF('Financing inputs'!$B16="USD",'Financing inputs'!J16*Euro_USD,0)+IF('Financing inputs'!$B16="Local Currency",'Financing inputs'!J16/Loc_Euro,0)+IF('Financing inputs'!$B16="Euro",'Financing inputs'!J16,0)))</f>
        <v/>
      </c>
      <c r="K16" s="76" t="str">
        <f>IF('Financing inputs'!K16="","",(IF('Financing inputs'!$B16="USD",'Financing inputs'!K16*Euro_USD,0)+IF('Financing inputs'!$B16="Local Currency",'Financing inputs'!K16/Loc_Euro,0)+IF('Financing inputs'!$B16="Euro",'Financing inputs'!K16,0)))</f>
        <v/>
      </c>
      <c r="L16" s="76" t="str">
        <f>IF('Financing inputs'!L16="","",(IF('Financing inputs'!$B16="USD",'Financing inputs'!L16*Euro_USD,0)+IF('Financing inputs'!$B16="Local Currency",'Financing inputs'!L16/Loc_Euro,0)+IF('Financing inputs'!$B16="Euro",'Financing inputs'!L16,0)))</f>
        <v/>
      </c>
      <c r="M16" s="76" t="str">
        <f>IF('Financing inputs'!M16="","",(IF('Financing inputs'!$B16="USD",'Financing inputs'!M16*Euro_USD,0)+IF('Financing inputs'!$B16="Local Currency",'Financing inputs'!M16/Loc_Euro,0)+IF('Financing inputs'!$B16="Euro",'Financing inputs'!M16,0)))</f>
        <v/>
      </c>
      <c r="N16" s="76" t="str">
        <f>IF('Financing inputs'!N16="","",(IF('Financing inputs'!$B16="USD",'Financing inputs'!N16*Euro_USD,0)+IF('Financing inputs'!$B16="Local Currency",'Financing inputs'!N16/Loc_Euro,0)+IF('Financing inputs'!$B16="Euro",'Financing inputs'!N16,0)))</f>
        <v/>
      </c>
      <c r="O16" s="76">
        <f t="shared" si="2"/>
        <v>0</v>
      </c>
      <c r="P16" s="120" t="str">
        <f t="shared" si="1"/>
        <v>Commodities</v>
      </c>
      <c r="R16" s="69" t="e">
        <f t="shared" si="3"/>
        <v>#DIV/0!</v>
      </c>
    </row>
    <row r="17" spans="1:19" x14ac:dyDescent="0.25">
      <c r="A17" s="64" t="str">
        <f>'Financing inputs'!A17</f>
        <v>PAA</v>
      </c>
      <c r="B17" s="63"/>
      <c r="C17" s="76" t="str">
        <f>IF('Financing inputs'!C17="","",(IF('Financing inputs'!$B17="USD",'Financing inputs'!C17*Euro_USD,0)+IF('Financing inputs'!$B17="Local Currency",'Financing inputs'!C17/Loc_Euro,0)+IF('Financing inputs'!$B17="Euro",'Financing inputs'!C17,0)))</f>
        <v/>
      </c>
      <c r="D17" s="76" t="str">
        <f>IF('Financing inputs'!D17="","",(IF('Financing inputs'!$B17="USD",'Financing inputs'!D17*Euro_USD,0)+IF('Financing inputs'!$B17="Local Currency",'Financing inputs'!D17/Loc_Euro,0)+IF('Financing inputs'!$B17="Euro",'Financing inputs'!D17,0)))</f>
        <v/>
      </c>
      <c r="E17" s="76" t="str">
        <f>IF('Financing inputs'!E17="","",(IF('Financing inputs'!$B17="USD",'Financing inputs'!E17*Euro_USD,0)+IF('Financing inputs'!$B17="Local Currency",'Financing inputs'!E17/Loc_Euro,0)+IF('Financing inputs'!$B17="Euro",'Financing inputs'!E17,0)))</f>
        <v/>
      </c>
      <c r="F17" s="76" t="str">
        <f>IF('Financing inputs'!F17="","",(IF('Financing inputs'!$B17="USD",'Financing inputs'!F17*Euro_USD,0)+IF('Financing inputs'!$B17="Local Currency",'Financing inputs'!F17/Loc_Euro,0)+IF('Financing inputs'!$B17="Euro",'Financing inputs'!F17,0)))</f>
        <v/>
      </c>
      <c r="G17" s="76" t="str">
        <f>IF('Financing inputs'!G17="","",(IF('Financing inputs'!$B17="USD",'Financing inputs'!G17*Euro_USD,0)+IF('Financing inputs'!$B17="Local Currency",'Financing inputs'!G17/Loc_Euro,0)+IF('Financing inputs'!$B17="Euro",'Financing inputs'!G17,0)))</f>
        <v/>
      </c>
      <c r="H17" s="76" t="str">
        <f>IF('Financing inputs'!H17="","",(IF('Financing inputs'!$B17="USD",'Financing inputs'!H17*Euro_USD,0)+IF('Financing inputs'!$B17="Local Currency",'Financing inputs'!H17/Loc_Euro,0)+IF('Financing inputs'!$B17="Euro",'Financing inputs'!H17,0)))</f>
        <v/>
      </c>
      <c r="I17" s="76" t="str">
        <f>IF('Financing inputs'!I17="","",(IF('Financing inputs'!$B17="USD",'Financing inputs'!I17*Euro_USD,0)+IF('Financing inputs'!$B17="Local Currency",'Financing inputs'!I17/Loc_Euro,0)+IF('Financing inputs'!$B17="Euro",'Financing inputs'!I17,0)))</f>
        <v/>
      </c>
      <c r="J17" s="76" t="str">
        <f>IF('Financing inputs'!J17="","",(IF('Financing inputs'!$B17="USD",'Financing inputs'!J17*Euro_USD,0)+IF('Financing inputs'!$B17="Local Currency",'Financing inputs'!J17/Loc_Euro,0)+IF('Financing inputs'!$B17="Euro",'Financing inputs'!J17,0)))</f>
        <v/>
      </c>
      <c r="K17" s="76" t="str">
        <f>IF('Financing inputs'!K17="","",(IF('Financing inputs'!$B17="USD",'Financing inputs'!K17*Euro_USD,0)+IF('Financing inputs'!$B17="Local Currency",'Financing inputs'!K17/Loc_Euro,0)+IF('Financing inputs'!$B17="Euro",'Financing inputs'!K17,0)))</f>
        <v/>
      </c>
      <c r="L17" s="76" t="str">
        <f>IF('Financing inputs'!L17="","",(IF('Financing inputs'!$B17="USD",'Financing inputs'!L17*Euro_USD,0)+IF('Financing inputs'!$B17="Local Currency",'Financing inputs'!L17/Loc_Euro,0)+IF('Financing inputs'!$B17="Euro",'Financing inputs'!L17,0)))</f>
        <v/>
      </c>
      <c r="M17" s="76" t="str">
        <f>IF('Financing inputs'!M17="","",(IF('Financing inputs'!$B17="USD",'Financing inputs'!M17*Euro_USD,0)+IF('Financing inputs'!$B17="Local Currency",'Financing inputs'!M17/Loc_Euro,0)+IF('Financing inputs'!$B17="Euro",'Financing inputs'!M17,0)))</f>
        <v/>
      </c>
      <c r="N17" s="76" t="str">
        <f>IF('Financing inputs'!N17="","",(IF('Financing inputs'!$B17="USD",'Financing inputs'!N17*Euro_USD,0)+IF('Financing inputs'!$B17="Local Currency",'Financing inputs'!N17/Loc_Euro,0)+IF('Financing inputs'!$B17="Euro",'Financing inputs'!N17,0)))</f>
        <v/>
      </c>
      <c r="O17" s="76">
        <f t="shared" si="2"/>
        <v>0</v>
      </c>
      <c r="P17" s="120" t="str">
        <f t="shared" si="1"/>
        <v>Commodities</v>
      </c>
      <c r="R17" s="69" t="e">
        <f t="shared" si="3"/>
        <v>#DIV/0!</v>
      </c>
    </row>
    <row r="18" spans="1:19" x14ac:dyDescent="0.25">
      <c r="A18" s="64" t="str">
        <f>'Financing inputs'!A18</f>
        <v>Other</v>
      </c>
      <c r="B18" s="63"/>
      <c r="C18" s="76" t="str">
        <f>IF('Financing inputs'!C18="","",(IF('Financing inputs'!$B18="USD",'Financing inputs'!C18*Euro_USD,0)+IF('Financing inputs'!$B18="Local Currency",'Financing inputs'!C18/Loc_Euro,0)+IF('Financing inputs'!$B18="Euro",'Financing inputs'!C18,0)))</f>
        <v/>
      </c>
      <c r="D18" s="76" t="str">
        <f>IF('Financing inputs'!D18="","",(IF('Financing inputs'!$B18="USD",'Financing inputs'!D18*Euro_USD,0)+IF('Financing inputs'!$B18="Local Currency",'Financing inputs'!D18/Loc_Euro,0)+IF('Financing inputs'!$B18="Euro",'Financing inputs'!D18,0)))</f>
        <v/>
      </c>
      <c r="E18" s="76" t="str">
        <f>IF('Financing inputs'!E18="","",(IF('Financing inputs'!$B18="USD",'Financing inputs'!E18*Euro_USD,0)+IF('Financing inputs'!$B18="Local Currency",'Financing inputs'!E18/Loc_Euro,0)+IF('Financing inputs'!$B18="Euro",'Financing inputs'!E18,0)))</f>
        <v/>
      </c>
      <c r="F18" s="76" t="str">
        <f>IF('Financing inputs'!F18="","",(IF('Financing inputs'!$B18="USD",'Financing inputs'!F18*Euro_USD,0)+IF('Financing inputs'!$B18="Local Currency",'Financing inputs'!F18/Loc_Euro,0)+IF('Financing inputs'!$B18="Euro",'Financing inputs'!F18,0)))</f>
        <v/>
      </c>
      <c r="G18" s="76" t="str">
        <f>IF('Financing inputs'!G18="","",(IF('Financing inputs'!$B18="USD",'Financing inputs'!G18*Euro_USD,0)+IF('Financing inputs'!$B18="Local Currency",'Financing inputs'!G18/Loc_Euro,0)+IF('Financing inputs'!$B18="Euro",'Financing inputs'!G18,0)))</f>
        <v/>
      </c>
      <c r="H18" s="76" t="str">
        <f>IF('Financing inputs'!H18="","",(IF('Financing inputs'!$B18="USD",'Financing inputs'!H18*Euro_USD,0)+IF('Financing inputs'!$B18="Local Currency",'Financing inputs'!H18/Loc_Euro,0)+IF('Financing inputs'!$B18="Euro",'Financing inputs'!H18,0)))</f>
        <v/>
      </c>
      <c r="I18" s="76" t="str">
        <f>IF('Financing inputs'!I18="","",(IF('Financing inputs'!$B18="USD",'Financing inputs'!I18*Euro_USD,0)+IF('Financing inputs'!$B18="Local Currency",'Financing inputs'!I18/Loc_Euro,0)+IF('Financing inputs'!$B18="Euro",'Financing inputs'!I18,0)))</f>
        <v/>
      </c>
      <c r="J18" s="76" t="str">
        <f>IF('Financing inputs'!J18="","",(IF('Financing inputs'!$B18="USD",'Financing inputs'!J18*Euro_USD,0)+IF('Financing inputs'!$B18="Local Currency",'Financing inputs'!J18/Loc_Euro,0)+IF('Financing inputs'!$B18="Euro",'Financing inputs'!J18,0)))</f>
        <v/>
      </c>
      <c r="K18" s="76" t="str">
        <f>IF('Financing inputs'!K18="","",(IF('Financing inputs'!$B18="USD",'Financing inputs'!K18*Euro_USD,0)+IF('Financing inputs'!$B18="Local Currency",'Financing inputs'!K18/Loc_Euro,0)+IF('Financing inputs'!$B18="Euro",'Financing inputs'!K18,0)))</f>
        <v/>
      </c>
      <c r="L18" s="76" t="str">
        <f>IF('Financing inputs'!L18="","",(IF('Financing inputs'!$B18="USD",'Financing inputs'!L18*Euro_USD,0)+IF('Financing inputs'!$B18="Local Currency",'Financing inputs'!L18/Loc_Euro,0)+IF('Financing inputs'!$B18="Euro",'Financing inputs'!L18,0)))</f>
        <v/>
      </c>
      <c r="M18" s="76" t="str">
        <f>IF('Financing inputs'!M18="","",(IF('Financing inputs'!$B18="USD",'Financing inputs'!M18*Euro_USD,0)+IF('Financing inputs'!$B18="Local Currency",'Financing inputs'!M18/Loc_Euro,0)+IF('Financing inputs'!$B18="Euro",'Financing inputs'!M18,0)))</f>
        <v/>
      </c>
      <c r="N18" s="76" t="str">
        <f>IF('Financing inputs'!N18="","",(IF('Financing inputs'!$B18="USD",'Financing inputs'!N18*Euro_USD,0)+IF('Financing inputs'!$B18="Local Currency",'Financing inputs'!N18/Loc_Euro,0)+IF('Financing inputs'!$B18="Euro",'Financing inputs'!N18,0)))</f>
        <v/>
      </c>
      <c r="O18" s="76">
        <f t="shared" si="2"/>
        <v>0</v>
      </c>
      <c r="P18" s="120" t="str">
        <f t="shared" si="1"/>
        <v>Commodities</v>
      </c>
      <c r="R18" s="69" t="e">
        <f t="shared" si="3"/>
        <v>#DIV/0!</v>
      </c>
    </row>
    <row r="19" spans="1:19" x14ac:dyDescent="0.25">
      <c r="A19" s="64" t="str">
        <f>'Financing inputs'!A19</f>
        <v>Other</v>
      </c>
      <c r="B19" s="63"/>
      <c r="C19" s="76" t="str">
        <f>IF('Financing inputs'!C19="","",(IF('Financing inputs'!$B19="USD",'Financing inputs'!C19*Euro_USD,0)+IF('Financing inputs'!$B19="Local Currency",'Financing inputs'!C19/Loc_Euro,0)+IF('Financing inputs'!$B19="Euro",'Financing inputs'!C19,0)))</f>
        <v/>
      </c>
      <c r="D19" s="76" t="str">
        <f>IF('Financing inputs'!D19="","",(IF('Financing inputs'!$B19="USD",'Financing inputs'!D19*Euro_USD,0)+IF('Financing inputs'!$B19="Local Currency",'Financing inputs'!D19/Loc_Euro,0)+IF('Financing inputs'!$B19="Euro",'Financing inputs'!D19,0)))</f>
        <v/>
      </c>
      <c r="E19" s="76" t="str">
        <f>IF('Financing inputs'!E19="","",(IF('Financing inputs'!$B19="USD",'Financing inputs'!E19*Euro_USD,0)+IF('Financing inputs'!$B19="Local Currency",'Financing inputs'!E19/Loc_Euro,0)+IF('Financing inputs'!$B19="Euro",'Financing inputs'!E19,0)))</f>
        <v/>
      </c>
      <c r="F19" s="76" t="str">
        <f>IF('Financing inputs'!F19="","",(IF('Financing inputs'!$B19="USD",'Financing inputs'!F19*Euro_USD,0)+IF('Financing inputs'!$B19="Local Currency",'Financing inputs'!F19/Loc_Euro,0)+IF('Financing inputs'!$B19="Euro",'Financing inputs'!F19,0)))</f>
        <v/>
      </c>
      <c r="G19" s="76" t="str">
        <f>IF('Financing inputs'!G19="","",(IF('Financing inputs'!$B19="USD",'Financing inputs'!G19*Euro_USD,0)+IF('Financing inputs'!$B19="Local Currency",'Financing inputs'!G19/Loc_Euro,0)+IF('Financing inputs'!$B19="Euro",'Financing inputs'!G19,0)))</f>
        <v/>
      </c>
      <c r="H19" s="76" t="str">
        <f>IF('Financing inputs'!H19="","",(IF('Financing inputs'!$B19="USD",'Financing inputs'!H19*Euro_USD,0)+IF('Financing inputs'!$B19="Local Currency",'Financing inputs'!H19/Loc_Euro,0)+IF('Financing inputs'!$B19="Euro",'Financing inputs'!H19,0)))</f>
        <v/>
      </c>
      <c r="I19" s="76" t="str">
        <f>IF('Financing inputs'!I19="","",(IF('Financing inputs'!$B19="USD",'Financing inputs'!I19*Euro_USD,0)+IF('Financing inputs'!$B19="Local Currency",'Financing inputs'!I19/Loc_Euro,0)+IF('Financing inputs'!$B19="Euro",'Financing inputs'!I19,0)))</f>
        <v/>
      </c>
      <c r="J19" s="76" t="str">
        <f>IF('Financing inputs'!J19="","",(IF('Financing inputs'!$B19="USD",'Financing inputs'!J19*Euro_USD,0)+IF('Financing inputs'!$B19="Local Currency",'Financing inputs'!J19/Loc_Euro,0)+IF('Financing inputs'!$B19="Euro",'Financing inputs'!J19,0)))</f>
        <v/>
      </c>
      <c r="K19" s="76" t="str">
        <f>IF('Financing inputs'!K19="","",(IF('Financing inputs'!$B19="USD",'Financing inputs'!K19*Euro_USD,0)+IF('Financing inputs'!$B19="Local Currency",'Financing inputs'!K19/Loc_Euro,0)+IF('Financing inputs'!$B19="Euro",'Financing inputs'!K19,0)))</f>
        <v/>
      </c>
      <c r="L19" s="76" t="str">
        <f>IF('Financing inputs'!L19="","",(IF('Financing inputs'!$B19="USD",'Financing inputs'!L19*Euro_USD,0)+IF('Financing inputs'!$B19="Local Currency",'Financing inputs'!L19/Loc_Euro,0)+IF('Financing inputs'!$B19="Euro",'Financing inputs'!L19,0)))</f>
        <v/>
      </c>
      <c r="M19" s="76" t="str">
        <f>IF('Financing inputs'!M19="","",(IF('Financing inputs'!$B19="USD",'Financing inputs'!M19*Euro_USD,0)+IF('Financing inputs'!$B19="Local Currency",'Financing inputs'!M19/Loc_Euro,0)+IF('Financing inputs'!$B19="Euro",'Financing inputs'!M19,0)))</f>
        <v/>
      </c>
      <c r="N19" s="76" t="str">
        <f>IF('Financing inputs'!N19="","",(IF('Financing inputs'!$B19="USD",'Financing inputs'!N19*Euro_USD,0)+IF('Financing inputs'!$B19="Local Currency",'Financing inputs'!N19/Loc_Euro,0)+IF('Financing inputs'!$B19="Euro",'Financing inputs'!N19,0)))</f>
        <v/>
      </c>
      <c r="O19" s="76">
        <f t="shared" si="2"/>
        <v>0</v>
      </c>
      <c r="P19" s="120" t="str">
        <f t="shared" si="1"/>
        <v>Commodities</v>
      </c>
      <c r="R19" s="69" t="e">
        <f t="shared" si="3"/>
        <v>#DIV/0!</v>
      </c>
    </row>
    <row r="20" spans="1:19" x14ac:dyDescent="0.25">
      <c r="A20" s="64" t="str">
        <f>'Financing inputs'!A20</f>
        <v>Other</v>
      </c>
      <c r="B20" s="63"/>
      <c r="C20" s="76" t="str">
        <f>IF('Financing inputs'!C20="","",(IF('Financing inputs'!$B20="USD",'Financing inputs'!C20*Euro_USD,0)+IF('Financing inputs'!$B20="Local Currency",'Financing inputs'!C20/Loc_Euro,0)+IF('Financing inputs'!$B20="Euro",'Financing inputs'!C20,0)))</f>
        <v/>
      </c>
      <c r="D20" s="76" t="str">
        <f>IF('Financing inputs'!D20="","",(IF('Financing inputs'!$B20="USD",'Financing inputs'!D20*Euro_USD,0)+IF('Financing inputs'!$B20="Local Currency",'Financing inputs'!D20/Loc_Euro,0)+IF('Financing inputs'!$B20="Euro",'Financing inputs'!D20,0)))</f>
        <v/>
      </c>
      <c r="E20" s="76" t="str">
        <f>IF('Financing inputs'!E20="","",(IF('Financing inputs'!$B20="USD",'Financing inputs'!E20*Euro_USD,0)+IF('Financing inputs'!$B20="Local Currency",'Financing inputs'!E20/Loc_Euro,0)+IF('Financing inputs'!$B20="Euro",'Financing inputs'!E20,0)))</f>
        <v/>
      </c>
      <c r="F20" s="76" t="str">
        <f>IF('Financing inputs'!F20="","",(IF('Financing inputs'!$B20="USD",'Financing inputs'!F20*Euro_USD,0)+IF('Financing inputs'!$B20="Local Currency",'Financing inputs'!F20/Loc_Euro,0)+IF('Financing inputs'!$B20="Euro",'Financing inputs'!F20,0)))</f>
        <v/>
      </c>
      <c r="G20" s="76" t="str">
        <f>IF('Financing inputs'!G20="","",(IF('Financing inputs'!$B20="USD",'Financing inputs'!G20*Euro_USD,0)+IF('Financing inputs'!$B20="Local Currency",'Financing inputs'!G20/Loc_Euro,0)+IF('Financing inputs'!$B20="Euro",'Financing inputs'!G20,0)))</f>
        <v/>
      </c>
      <c r="H20" s="76" t="str">
        <f>IF('Financing inputs'!H20="","",(IF('Financing inputs'!$B20="USD",'Financing inputs'!H20*Euro_USD,0)+IF('Financing inputs'!$B20="Local Currency",'Financing inputs'!H20/Loc_Euro,0)+IF('Financing inputs'!$B20="Euro",'Financing inputs'!H20,0)))</f>
        <v/>
      </c>
      <c r="I20" s="76" t="str">
        <f>IF('Financing inputs'!I20="","",(IF('Financing inputs'!$B20="USD",'Financing inputs'!I20*Euro_USD,0)+IF('Financing inputs'!$B20="Local Currency",'Financing inputs'!I20/Loc_Euro,0)+IF('Financing inputs'!$B20="Euro",'Financing inputs'!I20,0)))</f>
        <v/>
      </c>
      <c r="J20" s="76" t="str">
        <f>IF('Financing inputs'!J20="","",(IF('Financing inputs'!$B20="USD",'Financing inputs'!J20*Euro_USD,0)+IF('Financing inputs'!$B20="Local Currency",'Financing inputs'!J20/Loc_Euro,0)+IF('Financing inputs'!$B20="Euro",'Financing inputs'!J20,0)))</f>
        <v/>
      </c>
      <c r="K20" s="76" t="str">
        <f>IF('Financing inputs'!K20="","",(IF('Financing inputs'!$B20="USD",'Financing inputs'!K20*Euro_USD,0)+IF('Financing inputs'!$B20="Local Currency",'Financing inputs'!K20/Loc_Euro,0)+IF('Financing inputs'!$B20="Euro",'Financing inputs'!K20,0)))</f>
        <v/>
      </c>
      <c r="L20" s="76" t="str">
        <f>IF('Financing inputs'!L20="","",(IF('Financing inputs'!$B20="USD",'Financing inputs'!L20*Euro_USD,0)+IF('Financing inputs'!$B20="Local Currency",'Financing inputs'!L20/Loc_Euro,0)+IF('Financing inputs'!$B20="Euro",'Financing inputs'!L20,0)))</f>
        <v/>
      </c>
      <c r="M20" s="76" t="str">
        <f>IF('Financing inputs'!M20="","",(IF('Financing inputs'!$B20="USD",'Financing inputs'!M20*Euro_USD,0)+IF('Financing inputs'!$B20="Local Currency",'Financing inputs'!M20/Loc_Euro,0)+IF('Financing inputs'!$B20="Euro",'Financing inputs'!M20,0)))</f>
        <v/>
      </c>
      <c r="N20" s="76" t="str">
        <f>IF('Financing inputs'!N20="","",(IF('Financing inputs'!$B20="USD",'Financing inputs'!N20*Euro_USD,0)+IF('Financing inputs'!$B20="Local Currency",'Financing inputs'!N20/Loc_Euro,0)+IF('Financing inputs'!$B20="Euro",'Financing inputs'!N20,0)))</f>
        <v/>
      </c>
      <c r="O20" s="76">
        <f t="shared" si="2"/>
        <v>0</v>
      </c>
      <c r="P20" s="120" t="str">
        <f t="shared" si="1"/>
        <v>Commodities</v>
      </c>
      <c r="R20" s="69" t="e">
        <f t="shared" si="3"/>
        <v>#DIV/0!</v>
      </c>
    </row>
    <row r="21" spans="1:19" x14ac:dyDescent="0.25">
      <c r="A21" s="64" t="str">
        <f>'Financing inputs'!A21</f>
        <v>Other</v>
      </c>
      <c r="B21" s="63"/>
      <c r="C21" s="76" t="str">
        <f>IF('Financing inputs'!C21="","",(IF('Financing inputs'!$B21="USD",'Financing inputs'!C21*Euro_USD,0)+IF('Financing inputs'!$B21="Local Currency",'Financing inputs'!C21/Loc_Euro,0)+IF('Financing inputs'!$B21="Euro",'Financing inputs'!C21,0)))</f>
        <v/>
      </c>
      <c r="D21" s="76" t="str">
        <f>IF('Financing inputs'!D21="","",(IF('Financing inputs'!$B21="USD",'Financing inputs'!D21*Euro_USD,0)+IF('Financing inputs'!$B21="Local Currency",'Financing inputs'!D21/Loc_Euro,0)+IF('Financing inputs'!$B21="Euro",'Financing inputs'!D21,0)))</f>
        <v/>
      </c>
      <c r="E21" s="76" t="str">
        <f>IF('Financing inputs'!E21="","",(IF('Financing inputs'!$B21="USD",'Financing inputs'!E21*Euro_USD,0)+IF('Financing inputs'!$B21="Local Currency",'Financing inputs'!E21/Loc_Euro,0)+IF('Financing inputs'!$B21="Euro",'Financing inputs'!E21,0)))</f>
        <v/>
      </c>
      <c r="F21" s="76" t="str">
        <f>IF('Financing inputs'!F21="","",(IF('Financing inputs'!$B21="USD",'Financing inputs'!F21*Euro_USD,0)+IF('Financing inputs'!$B21="Local Currency",'Financing inputs'!F21/Loc_Euro,0)+IF('Financing inputs'!$B21="Euro",'Financing inputs'!F21,0)))</f>
        <v/>
      </c>
      <c r="G21" s="76" t="str">
        <f>IF('Financing inputs'!G21="","",(IF('Financing inputs'!$B21="USD",'Financing inputs'!G21*Euro_USD,0)+IF('Financing inputs'!$B21="Local Currency",'Financing inputs'!G21/Loc_Euro,0)+IF('Financing inputs'!$B21="Euro",'Financing inputs'!G21,0)))</f>
        <v/>
      </c>
      <c r="H21" s="76" t="str">
        <f>IF('Financing inputs'!H21="","",(IF('Financing inputs'!$B21="USD",'Financing inputs'!H21*Euro_USD,0)+IF('Financing inputs'!$B21="Local Currency",'Financing inputs'!H21/Loc_Euro,0)+IF('Financing inputs'!$B21="Euro",'Financing inputs'!H21,0)))</f>
        <v/>
      </c>
      <c r="I21" s="76" t="str">
        <f>IF('Financing inputs'!I21="","",(IF('Financing inputs'!$B21="USD",'Financing inputs'!I21*Euro_USD,0)+IF('Financing inputs'!$B21="Local Currency",'Financing inputs'!I21/Loc_Euro,0)+IF('Financing inputs'!$B21="Euro",'Financing inputs'!I21,0)))</f>
        <v/>
      </c>
      <c r="J21" s="76" t="str">
        <f>IF('Financing inputs'!J21="","",(IF('Financing inputs'!$B21="USD",'Financing inputs'!J21*Euro_USD,0)+IF('Financing inputs'!$B21="Local Currency",'Financing inputs'!J21/Loc_Euro,0)+IF('Financing inputs'!$B21="Euro",'Financing inputs'!J21,0)))</f>
        <v/>
      </c>
      <c r="K21" s="76" t="str">
        <f>IF('Financing inputs'!K21="","",(IF('Financing inputs'!$B21="USD",'Financing inputs'!K21*Euro_USD,0)+IF('Financing inputs'!$B21="Local Currency",'Financing inputs'!K21/Loc_Euro,0)+IF('Financing inputs'!$B21="Euro",'Financing inputs'!K21,0)))</f>
        <v/>
      </c>
      <c r="L21" s="76" t="str">
        <f>IF('Financing inputs'!L21="","",(IF('Financing inputs'!$B21="USD",'Financing inputs'!L21*Euro_USD,0)+IF('Financing inputs'!$B21="Local Currency",'Financing inputs'!L21/Loc_Euro,0)+IF('Financing inputs'!$B21="Euro",'Financing inputs'!L21,0)))</f>
        <v/>
      </c>
      <c r="M21" s="76" t="str">
        <f>IF('Financing inputs'!M21="","",(IF('Financing inputs'!$B21="USD",'Financing inputs'!M21*Euro_USD,0)+IF('Financing inputs'!$B21="Local Currency",'Financing inputs'!M21/Loc_Euro,0)+IF('Financing inputs'!$B21="Euro",'Financing inputs'!M21,0)))</f>
        <v/>
      </c>
      <c r="N21" s="76" t="str">
        <f>IF('Financing inputs'!N21="","",(IF('Financing inputs'!$B21="USD",'Financing inputs'!N21*Euro_USD,0)+IF('Financing inputs'!$B21="Local Currency",'Financing inputs'!N21/Loc_Euro,0)+IF('Financing inputs'!$B21="Euro",'Financing inputs'!N21,0)))</f>
        <v/>
      </c>
      <c r="O21" s="76">
        <f t="shared" si="2"/>
        <v>0</v>
      </c>
      <c r="P21" s="120" t="str">
        <f t="shared" si="1"/>
        <v>Commodities</v>
      </c>
      <c r="R21" s="69" t="e">
        <f t="shared" si="3"/>
        <v>#DIV/0!</v>
      </c>
    </row>
    <row r="22" spans="1:19" x14ac:dyDescent="0.25">
      <c r="A22" s="64" t="str">
        <f>'Financing inputs'!A22</f>
        <v>Other</v>
      </c>
      <c r="B22" s="63"/>
      <c r="C22" s="76" t="str">
        <f>IF('Financing inputs'!C22="","",(IF('Financing inputs'!$B22="USD",'Financing inputs'!C22*Euro_USD,0)+IF('Financing inputs'!$B22="Local Currency",'Financing inputs'!C22/Loc_Euro,0)+IF('Financing inputs'!$B22="Euro",'Financing inputs'!C22,0)))</f>
        <v/>
      </c>
      <c r="D22" s="76" t="str">
        <f>IF('Financing inputs'!D22="","",(IF('Financing inputs'!$B22="USD",'Financing inputs'!D22*Euro_USD,0)+IF('Financing inputs'!$B22="Local Currency",'Financing inputs'!D22/Loc_Euro,0)+IF('Financing inputs'!$B22="Euro",'Financing inputs'!D22,0)))</f>
        <v/>
      </c>
      <c r="E22" s="76" t="str">
        <f>IF('Financing inputs'!E22="","",(IF('Financing inputs'!$B22="USD",'Financing inputs'!E22*Euro_USD,0)+IF('Financing inputs'!$B22="Local Currency",'Financing inputs'!E22/Loc_Euro,0)+IF('Financing inputs'!$B22="Euro",'Financing inputs'!E22,0)))</f>
        <v/>
      </c>
      <c r="F22" s="76" t="str">
        <f>IF('Financing inputs'!F22="","",(IF('Financing inputs'!$B22="USD",'Financing inputs'!F22*Euro_USD,0)+IF('Financing inputs'!$B22="Local Currency",'Financing inputs'!F22/Loc_Euro,0)+IF('Financing inputs'!$B22="Euro",'Financing inputs'!F22,0)))</f>
        <v/>
      </c>
      <c r="G22" s="76" t="str">
        <f>IF('Financing inputs'!G22="","",(IF('Financing inputs'!$B22="USD",'Financing inputs'!G22*Euro_USD,0)+IF('Financing inputs'!$B22="Local Currency",'Financing inputs'!G22/Loc_Euro,0)+IF('Financing inputs'!$B22="Euro",'Financing inputs'!G22,0)))</f>
        <v/>
      </c>
      <c r="H22" s="76" t="str">
        <f>IF('Financing inputs'!H22="","",(IF('Financing inputs'!$B22="USD",'Financing inputs'!H22*Euro_USD,0)+IF('Financing inputs'!$B22="Local Currency",'Financing inputs'!H22/Loc_Euro,0)+IF('Financing inputs'!$B22="Euro",'Financing inputs'!H22,0)))</f>
        <v/>
      </c>
      <c r="I22" s="76" t="str">
        <f>IF('Financing inputs'!I22="","",(IF('Financing inputs'!$B22="USD",'Financing inputs'!I22*Euro_USD,0)+IF('Financing inputs'!$B22="Local Currency",'Financing inputs'!I22/Loc_Euro,0)+IF('Financing inputs'!$B22="Euro",'Financing inputs'!I22,0)))</f>
        <v/>
      </c>
      <c r="J22" s="76" t="str">
        <f>IF('Financing inputs'!J22="","",(IF('Financing inputs'!$B22="USD",'Financing inputs'!J22*Euro_USD,0)+IF('Financing inputs'!$B22="Local Currency",'Financing inputs'!J22/Loc_Euro,0)+IF('Financing inputs'!$B22="Euro",'Financing inputs'!J22,0)))</f>
        <v/>
      </c>
      <c r="K22" s="76" t="str">
        <f>IF('Financing inputs'!K22="","",(IF('Financing inputs'!$B22="USD",'Financing inputs'!K22*Euro_USD,0)+IF('Financing inputs'!$B22="Local Currency",'Financing inputs'!K22/Loc_Euro,0)+IF('Financing inputs'!$B22="Euro",'Financing inputs'!K22,0)))</f>
        <v/>
      </c>
      <c r="L22" s="76" t="str">
        <f>IF('Financing inputs'!L22="","",(IF('Financing inputs'!$B22="USD",'Financing inputs'!L22*Euro_USD,0)+IF('Financing inputs'!$B22="Local Currency",'Financing inputs'!L22/Loc_Euro,0)+IF('Financing inputs'!$B22="Euro",'Financing inputs'!L22,0)))</f>
        <v/>
      </c>
      <c r="M22" s="76" t="str">
        <f>IF('Financing inputs'!M22="","",(IF('Financing inputs'!$B22="USD",'Financing inputs'!M22*Euro_USD,0)+IF('Financing inputs'!$B22="Local Currency",'Financing inputs'!M22/Loc_Euro,0)+IF('Financing inputs'!$B22="Euro",'Financing inputs'!M22,0)))</f>
        <v/>
      </c>
      <c r="N22" s="76" t="str">
        <f>IF('Financing inputs'!N22="","",(IF('Financing inputs'!$B22="USD",'Financing inputs'!N22*Euro_USD,0)+IF('Financing inputs'!$B22="Local Currency",'Financing inputs'!N22/Loc_Euro,0)+IF('Financing inputs'!$B22="Euro",'Financing inputs'!N22,0)))</f>
        <v/>
      </c>
      <c r="O22" s="76">
        <f t="shared" si="2"/>
        <v>0</v>
      </c>
      <c r="P22" s="120" t="str">
        <f t="shared" si="1"/>
        <v>Commodities</v>
      </c>
      <c r="R22" s="69" t="e">
        <f t="shared" si="3"/>
        <v>#DIV/0!</v>
      </c>
    </row>
    <row r="23" spans="1:19" x14ac:dyDescent="0.25">
      <c r="A23" s="64" t="str">
        <f>'Financing inputs'!A23</f>
        <v>Other</v>
      </c>
      <c r="B23" s="63"/>
      <c r="C23" s="76" t="str">
        <f>IF('Financing inputs'!C23="","",(IF('Financing inputs'!$B23="USD",'Financing inputs'!C23*Euro_USD,0)+IF('Financing inputs'!$B23="Local Currency",'Financing inputs'!C23/Loc_Euro,0)+IF('Financing inputs'!$B23="Euro",'Financing inputs'!C23,0)))</f>
        <v/>
      </c>
      <c r="D23" s="76" t="str">
        <f>IF('Financing inputs'!D23="","",(IF('Financing inputs'!$B23="USD",'Financing inputs'!D23*Euro_USD,0)+IF('Financing inputs'!$B23="Local Currency",'Financing inputs'!D23/Loc_Euro,0)+IF('Financing inputs'!$B23="Euro",'Financing inputs'!D23,0)))</f>
        <v/>
      </c>
      <c r="E23" s="76" t="str">
        <f>IF('Financing inputs'!E23="","",(IF('Financing inputs'!$B23="USD",'Financing inputs'!E23*Euro_USD,0)+IF('Financing inputs'!$B23="Local Currency",'Financing inputs'!E23/Loc_Euro,0)+IF('Financing inputs'!$B23="Euro",'Financing inputs'!E23,0)))</f>
        <v/>
      </c>
      <c r="F23" s="76" t="str">
        <f>IF('Financing inputs'!F23="","",(IF('Financing inputs'!$B23="USD",'Financing inputs'!F23*Euro_USD,0)+IF('Financing inputs'!$B23="Local Currency",'Financing inputs'!F23/Loc_Euro,0)+IF('Financing inputs'!$B23="Euro",'Financing inputs'!F23,0)))</f>
        <v/>
      </c>
      <c r="G23" s="76" t="str">
        <f>IF('Financing inputs'!G23="","",(IF('Financing inputs'!$B23="USD",'Financing inputs'!G23*Euro_USD,0)+IF('Financing inputs'!$B23="Local Currency",'Financing inputs'!G23/Loc_Euro,0)+IF('Financing inputs'!$B23="Euro",'Financing inputs'!G23,0)))</f>
        <v/>
      </c>
      <c r="H23" s="76" t="str">
        <f>IF('Financing inputs'!H23="","",(IF('Financing inputs'!$B23="USD",'Financing inputs'!H23*Euro_USD,0)+IF('Financing inputs'!$B23="Local Currency",'Financing inputs'!H23/Loc_Euro,0)+IF('Financing inputs'!$B23="Euro",'Financing inputs'!H23,0)))</f>
        <v/>
      </c>
      <c r="I23" s="76" t="str">
        <f>IF('Financing inputs'!I23="","",(IF('Financing inputs'!$B23="USD",'Financing inputs'!I23*Euro_USD,0)+IF('Financing inputs'!$B23="Local Currency",'Financing inputs'!I23/Loc_Euro,0)+IF('Financing inputs'!$B23="Euro",'Financing inputs'!I23,0)))</f>
        <v/>
      </c>
      <c r="J23" s="76" t="str">
        <f>IF('Financing inputs'!J23="","",(IF('Financing inputs'!$B23="USD",'Financing inputs'!J23*Euro_USD,0)+IF('Financing inputs'!$B23="Local Currency",'Financing inputs'!J23/Loc_Euro,0)+IF('Financing inputs'!$B23="Euro",'Financing inputs'!J23,0)))</f>
        <v/>
      </c>
      <c r="K23" s="76" t="str">
        <f>IF('Financing inputs'!K23="","",(IF('Financing inputs'!$B23="USD",'Financing inputs'!K23*Euro_USD,0)+IF('Financing inputs'!$B23="Local Currency",'Financing inputs'!K23/Loc_Euro,0)+IF('Financing inputs'!$B23="Euro",'Financing inputs'!K23,0)))</f>
        <v/>
      </c>
      <c r="L23" s="76" t="str">
        <f>IF('Financing inputs'!L23="","",(IF('Financing inputs'!$B23="USD",'Financing inputs'!L23*Euro_USD,0)+IF('Financing inputs'!$B23="Local Currency",'Financing inputs'!L23/Loc_Euro,0)+IF('Financing inputs'!$B23="Euro",'Financing inputs'!L23,0)))</f>
        <v/>
      </c>
      <c r="M23" s="76" t="str">
        <f>IF('Financing inputs'!M23="","",(IF('Financing inputs'!$B23="USD",'Financing inputs'!M23*Euro_USD,0)+IF('Financing inputs'!$B23="Local Currency",'Financing inputs'!M23/Loc_Euro,0)+IF('Financing inputs'!$B23="Euro",'Financing inputs'!M23,0)))</f>
        <v/>
      </c>
      <c r="N23" s="76" t="str">
        <f>IF('Financing inputs'!N23="","",(IF('Financing inputs'!$B23="USD",'Financing inputs'!N23*Euro_USD,0)+IF('Financing inputs'!$B23="Local Currency",'Financing inputs'!N23/Loc_Euro,0)+IF('Financing inputs'!$B23="Euro",'Financing inputs'!N23,0)))</f>
        <v/>
      </c>
      <c r="O23" s="76">
        <f t="shared" si="2"/>
        <v>0</v>
      </c>
      <c r="P23" s="120" t="str">
        <f t="shared" si="1"/>
        <v>Commodities</v>
      </c>
      <c r="R23" s="69" t="e">
        <f t="shared" si="3"/>
        <v>#DIV/0!</v>
      </c>
    </row>
    <row r="24" spans="1:19" x14ac:dyDescent="0.25">
      <c r="A24" s="64" t="str">
        <f>'Financing inputs'!A24</f>
        <v>Other</v>
      </c>
      <c r="B24" s="63"/>
      <c r="C24" s="76" t="str">
        <f>IF('Financing inputs'!C24="","",(IF('Financing inputs'!$B24="USD",'Financing inputs'!C24*Euro_USD,0)+IF('Financing inputs'!$B24="Local Currency",'Financing inputs'!C24/Loc_Euro,0)+IF('Financing inputs'!$B24="Euro",'Financing inputs'!C24,0)))</f>
        <v/>
      </c>
      <c r="D24" s="76" t="str">
        <f>IF('Financing inputs'!D24="","",(IF('Financing inputs'!$B24="USD",'Financing inputs'!D24*Euro_USD,0)+IF('Financing inputs'!$B24="Local Currency",'Financing inputs'!D24/Loc_Euro,0)+IF('Financing inputs'!$B24="Euro",'Financing inputs'!D24,0)))</f>
        <v/>
      </c>
      <c r="E24" s="76" t="str">
        <f>IF('Financing inputs'!E24="","",(IF('Financing inputs'!$B24="USD",'Financing inputs'!E24*Euro_USD,0)+IF('Financing inputs'!$B24="Local Currency",'Financing inputs'!E24/Loc_Euro,0)+IF('Financing inputs'!$B24="Euro",'Financing inputs'!E24,0)))</f>
        <v/>
      </c>
      <c r="F24" s="76" t="str">
        <f>IF('Financing inputs'!F24="","",(IF('Financing inputs'!$B24="USD",'Financing inputs'!F24*Euro_USD,0)+IF('Financing inputs'!$B24="Local Currency",'Financing inputs'!F24/Loc_Euro,0)+IF('Financing inputs'!$B24="Euro",'Financing inputs'!F24,0)))</f>
        <v/>
      </c>
      <c r="G24" s="76" t="str">
        <f>IF('Financing inputs'!G24="","",(IF('Financing inputs'!$B24="USD",'Financing inputs'!G24*Euro_USD,0)+IF('Financing inputs'!$B24="Local Currency",'Financing inputs'!G24/Loc_Euro,0)+IF('Financing inputs'!$B24="Euro",'Financing inputs'!G24,0)))</f>
        <v/>
      </c>
      <c r="H24" s="76" t="str">
        <f>IF('Financing inputs'!H24="","",(IF('Financing inputs'!$B24="USD",'Financing inputs'!H24*Euro_USD,0)+IF('Financing inputs'!$B24="Local Currency",'Financing inputs'!H24/Loc_Euro,0)+IF('Financing inputs'!$B24="Euro",'Financing inputs'!H24,0)))</f>
        <v/>
      </c>
      <c r="I24" s="76" t="str">
        <f>IF('Financing inputs'!I24="","",(IF('Financing inputs'!$B24="USD",'Financing inputs'!I24*Euro_USD,0)+IF('Financing inputs'!$B24="Local Currency",'Financing inputs'!I24/Loc_Euro,0)+IF('Financing inputs'!$B24="Euro",'Financing inputs'!I24,0)))</f>
        <v/>
      </c>
      <c r="J24" s="76" t="str">
        <f>IF('Financing inputs'!J24="","",(IF('Financing inputs'!$B24="USD",'Financing inputs'!J24*Euro_USD,0)+IF('Financing inputs'!$B24="Local Currency",'Financing inputs'!J24/Loc_Euro,0)+IF('Financing inputs'!$B24="Euro",'Financing inputs'!J24,0)))</f>
        <v/>
      </c>
      <c r="K24" s="76" t="str">
        <f>IF('Financing inputs'!K24="","",(IF('Financing inputs'!$B24="USD",'Financing inputs'!K24*Euro_USD,0)+IF('Financing inputs'!$B24="Local Currency",'Financing inputs'!K24/Loc_Euro,0)+IF('Financing inputs'!$B24="Euro",'Financing inputs'!K24,0)))</f>
        <v/>
      </c>
      <c r="L24" s="76" t="str">
        <f>IF('Financing inputs'!L24="","",(IF('Financing inputs'!$B24="USD",'Financing inputs'!L24*Euro_USD,0)+IF('Financing inputs'!$B24="Local Currency",'Financing inputs'!L24/Loc_Euro,0)+IF('Financing inputs'!$B24="Euro",'Financing inputs'!L24,0)))</f>
        <v/>
      </c>
      <c r="M24" s="76" t="str">
        <f>IF('Financing inputs'!M24="","",(IF('Financing inputs'!$B24="USD",'Financing inputs'!M24*Euro_USD,0)+IF('Financing inputs'!$B24="Local Currency",'Financing inputs'!M24/Loc_Euro,0)+IF('Financing inputs'!$B24="Euro",'Financing inputs'!M24,0)))</f>
        <v/>
      </c>
      <c r="N24" s="76" t="str">
        <f>IF('Financing inputs'!N24="","",(IF('Financing inputs'!$B24="USD",'Financing inputs'!N24*Euro_USD,0)+IF('Financing inputs'!$B24="Local Currency",'Financing inputs'!N24/Loc_Euro,0)+IF('Financing inputs'!$B24="Euro",'Financing inputs'!N24,0)))</f>
        <v/>
      </c>
      <c r="O24" s="76">
        <f t="shared" si="2"/>
        <v>0</v>
      </c>
      <c r="P24" s="120" t="str">
        <f t="shared" si="1"/>
        <v>Commodities</v>
      </c>
      <c r="R24" s="69" t="e">
        <f t="shared" si="3"/>
        <v>#DIV/0!</v>
      </c>
    </row>
    <row r="25" spans="1:19" x14ac:dyDescent="0.25">
      <c r="A25" s="65" t="s">
        <v>72</v>
      </c>
      <c r="B25" s="65"/>
      <c r="C25" s="77">
        <f>SUM(C6:C24)</f>
        <v>0</v>
      </c>
      <c r="D25" s="77">
        <f t="shared" ref="D25:O25" si="4">SUM(D6:D24)</f>
        <v>0</v>
      </c>
      <c r="E25" s="77">
        <f t="shared" si="4"/>
        <v>0</v>
      </c>
      <c r="F25" s="77">
        <f t="shared" si="4"/>
        <v>0</v>
      </c>
      <c r="G25" s="77">
        <f t="shared" si="4"/>
        <v>0</v>
      </c>
      <c r="H25" s="77">
        <f t="shared" si="4"/>
        <v>0</v>
      </c>
      <c r="I25" s="77">
        <f t="shared" si="4"/>
        <v>0</v>
      </c>
      <c r="J25" s="77">
        <f t="shared" si="4"/>
        <v>0</v>
      </c>
      <c r="K25" s="77">
        <f t="shared" si="4"/>
        <v>0</v>
      </c>
      <c r="L25" s="77">
        <f t="shared" si="4"/>
        <v>0</v>
      </c>
      <c r="M25" s="77">
        <f t="shared" si="4"/>
        <v>0</v>
      </c>
      <c r="N25" s="77">
        <f t="shared" si="4"/>
        <v>0</v>
      </c>
      <c r="O25" s="77">
        <f t="shared" si="4"/>
        <v>0</v>
      </c>
      <c r="P25" s="120" t="str">
        <f>$A$3</f>
        <v>Commodities</v>
      </c>
      <c r="R25" s="59"/>
      <c r="S25" s="61" t="e">
        <f>IF(ROUND(SUM(R5:R24),0)&lt;&gt;1,"Check","Okay")</f>
        <v>#DIV/0!</v>
      </c>
    </row>
    <row r="26" spans="1:19" x14ac:dyDescent="0.25">
      <c r="A26" s="124" t="str">
        <f>'Financing inputs'!A26</f>
        <v>Demand Generation</v>
      </c>
      <c r="B26" s="124"/>
      <c r="C26" s="124"/>
      <c r="D26" s="124"/>
      <c r="E26" s="124"/>
      <c r="F26" s="124"/>
      <c r="G26" s="124"/>
      <c r="H26" s="124"/>
      <c r="I26" s="124"/>
      <c r="J26" s="124"/>
      <c r="K26" s="124"/>
      <c r="L26" s="124"/>
      <c r="M26" s="124"/>
      <c r="N26" s="124"/>
      <c r="O26" s="124"/>
      <c r="P26" s="120"/>
      <c r="R26" s="73"/>
    </row>
    <row r="27" spans="1:19" x14ac:dyDescent="0.25">
      <c r="A27" s="39" t="str">
        <f>'Financing inputs'!A27</f>
        <v>CIP Costs</v>
      </c>
      <c r="B27" s="63"/>
      <c r="C27" s="76" t="str">
        <f>IF('Financing inputs'!C27="","",(IF('Financing inputs'!$B27="USD",'Financing inputs'!C27*Euro_USD,0)+IF('Financing inputs'!$B27="Local Currency",'Financing inputs'!C27/Loc_Euro,0)+IF('Financing inputs'!$B27="Euro",'Financing inputs'!C27,0)))</f>
        <v/>
      </c>
      <c r="D27" s="76" t="str">
        <f>IF('Financing inputs'!D27="","",(IF('Financing inputs'!$B27="USD",'Financing inputs'!D27*Euro_USD,0)+IF('Financing inputs'!$B27="Local Currency",'Financing inputs'!D27/Loc_Euro,0)+IF('Financing inputs'!$B27="Euro",'Financing inputs'!D27,0)))</f>
        <v/>
      </c>
      <c r="E27" s="76" t="str">
        <f>IF('Financing inputs'!E27="","",(IF('Financing inputs'!$B27="USD",'Financing inputs'!E27*Euro_USD,0)+IF('Financing inputs'!$B27="Local Currency",'Financing inputs'!E27/Loc_Euro,0)+IF('Financing inputs'!$B27="Euro",'Financing inputs'!E27,0)))</f>
        <v/>
      </c>
      <c r="F27" s="76" t="str">
        <f>IF('Financing inputs'!F27="","",(IF('Financing inputs'!$B27="USD",'Financing inputs'!F27*Euro_USD,0)+IF('Financing inputs'!$B27="Local Currency",'Financing inputs'!F27/Loc_Euro,0)+IF('Financing inputs'!$B27="Euro",'Financing inputs'!F27,0)))</f>
        <v/>
      </c>
      <c r="G27" s="76" t="str">
        <f>IF('Financing inputs'!G27="","",(IF('Financing inputs'!$B27="USD",'Financing inputs'!G27*Euro_USD,0)+IF('Financing inputs'!$B27="Local Currency",'Financing inputs'!G27/Loc_Euro,0)+IF('Financing inputs'!$B27="Euro",'Financing inputs'!G27,0)))</f>
        <v/>
      </c>
      <c r="H27" s="76" t="str">
        <f>IF('Financing inputs'!H27="","",(IF('Financing inputs'!$B27="USD",'Financing inputs'!H27*Euro_USD,0)+IF('Financing inputs'!$B27="Local Currency",'Financing inputs'!H27/Loc_Euro,0)+IF('Financing inputs'!$B27="Euro",'Financing inputs'!H27,0)))</f>
        <v/>
      </c>
      <c r="I27" s="76" t="str">
        <f>IF('Financing inputs'!I27="","",(IF('Financing inputs'!$B27="USD",'Financing inputs'!I27*Euro_USD,0)+IF('Financing inputs'!$B27="Local Currency",'Financing inputs'!I27/Loc_Euro,0)+IF('Financing inputs'!$B27="Euro",'Financing inputs'!I27,0)))</f>
        <v/>
      </c>
      <c r="J27" s="76" t="str">
        <f>IF('Financing inputs'!J27="","",(IF('Financing inputs'!$B27="USD",'Financing inputs'!J27*Euro_USD,0)+IF('Financing inputs'!$B27="Local Currency",'Financing inputs'!J27/Loc_Euro,0)+IF('Financing inputs'!$B27="Euro",'Financing inputs'!J27,0)))</f>
        <v/>
      </c>
      <c r="K27" s="76" t="str">
        <f>IF('Financing inputs'!K27="","",(IF('Financing inputs'!$B27="USD",'Financing inputs'!K27*Euro_USD,0)+IF('Financing inputs'!$B27="Local Currency",'Financing inputs'!K27/Loc_Euro,0)+IF('Financing inputs'!$B27="Euro",'Financing inputs'!K27,0)))</f>
        <v/>
      </c>
      <c r="L27" s="76" t="str">
        <f>IF('Financing inputs'!L27="","",(IF('Financing inputs'!$B27="USD",'Financing inputs'!L27*Euro_USD,0)+IF('Financing inputs'!$B27="Local Currency",'Financing inputs'!L27/Loc_Euro,0)+IF('Financing inputs'!$B27="Euro",'Financing inputs'!L27,0)))</f>
        <v/>
      </c>
      <c r="M27" s="76" t="str">
        <f>IF('Financing inputs'!M27="","",(IF('Financing inputs'!$B27="USD",'Financing inputs'!M27*Euro_USD,0)+IF('Financing inputs'!$B27="Local Currency",'Financing inputs'!M27/Loc_Euro,0)+IF('Financing inputs'!$B27="Euro",'Financing inputs'!M27,0)))</f>
        <v/>
      </c>
      <c r="N27" s="76" t="str">
        <f>IF('Financing inputs'!N27="","",(IF('Financing inputs'!$B27="USD",'Financing inputs'!N27*Euro_USD,0)+IF('Financing inputs'!$B27="Local Currency",'Financing inputs'!N27/Loc_Euro,0)+IF('Financing inputs'!$B27="Euro",'Financing inputs'!N27,0)))</f>
        <v/>
      </c>
      <c r="O27" s="76">
        <f>SUM(C27:N27)</f>
        <v>0</v>
      </c>
      <c r="P27" s="120" t="str">
        <f t="shared" ref="P27:P47" si="5">$A$26</f>
        <v>Demand Generation</v>
      </c>
      <c r="R27" s="68"/>
    </row>
    <row r="28" spans="1:19" x14ac:dyDescent="0.25">
      <c r="A28" s="39" t="str">
        <f>'Financing inputs'!A28</f>
        <v>National government funding allocated</v>
      </c>
      <c r="B28" s="63"/>
      <c r="C28" s="76" t="str">
        <f>IF('Financing inputs'!C28="","",(IF('Financing inputs'!$B28="USD",'Financing inputs'!C28*Euro_USD,0)+IF('Financing inputs'!$B28="Local Currency",'Financing inputs'!C28/Loc_Euro,0)+IF('Financing inputs'!$B28="Euro",'Financing inputs'!C28,0)))</f>
        <v/>
      </c>
      <c r="D28" s="76" t="str">
        <f>IF('Financing inputs'!D28="","",(IF('Financing inputs'!$B28="USD",'Financing inputs'!D28*Euro_USD,0)+IF('Financing inputs'!$B28="Local Currency",'Financing inputs'!D28/Loc_Euro,0)+IF('Financing inputs'!$B28="Euro",'Financing inputs'!D28,0)))</f>
        <v/>
      </c>
      <c r="E28" s="76" t="str">
        <f>IF('Financing inputs'!E28="","",(IF('Financing inputs'!$B28="USD",'Financing inputs'!E28*Euro_USD,0)+IF('Financing inputs'!$B28="Local Currency",'Financing inputs'!E28/Loc_Euro,0)+IF('Financing inputs'!$B28="Euro",'Financing inputs'!E28,0)))</f>
        <v/>
      </c>
      <c r="F28" s="76" t="str">
        <f>IF('Financing inputs'!F28="","",(IF('Financing inputs'!$B28="USD",'Financing inputs'!F28*Euro_USD,0)+IF('Financing inputs'!$B28="Local Currency",'Financing inputs'!F28/Loc_Euro,0)+IF('Financing inputs'!$B28="Euro",'Financing inputs'!F28,0)))</f>
        <v/>
      </c>
      <c r="G28" s="76" t="str">
        <f>IF('Financing inputs'!G28="","",(IF('Financing inputs'!$B28="USD",'Financing inputs'!G28*Euro_USD,0)+IF('Financing inputs'!$B28="Local Currency",'Financing inputs'!G28/Loc_Euro,0)+IF('Financing inputs'!$B28="Euro",'Financing inputs'!G28,0)))</f>
        <v/>
      </c>
      <c r="H28" s="76" t="str">
        <f>IF('Financing inputs'!H28="","",(IF('Financing inputs'!$B28="USD",'Financing inputs'!H28*Euro_USD,0)+IF('Financing inputs'!$B28="Local Currency",'Financing inputs'!H28/Loc_Euro,0)+IF('Financing inputs'!$B28="Euro",'Financing inputs'!H28,0)))</f>
        <v/>
      </c>
      <c r="I28" s="76" t="str">
        <f>IF('Financing inputs'!I28="","",(IF('Financing inputs'!$B28="USD",'Financing inputs'!I28*Euro_USD,0)+IF('Financing inputs'!$B28="Local Currency",'Financing inputs'!I28/Loc_Euro,0)+IF('Financing inputs'!$B28="Euro",'Financing inputs'!I28,0)))</f>
        <v/>
      </c>
      <c r="J28" s="76" t="str">
        <f>IF('Financing inputs'!J28="","",(IF('Financing inputs'!$B28="USD",'Financing inputs'!J28*Euro_USD,0)+IF('Financing inputs'!$B28="Local Currency",'Financing inputs'!J28/Loc_Euro,0)+IF('Financing inputs'!$B28="Euro",'Financing inputs'!J28,0)))</f>
        <v/>
      </c>
      <c r="K28" s="76" t="str">
        <f>IF('Financing inputs'!K28="","",(IF('Financing inputs'!$B28="USD",'Financing inputs'!K28*Euro_USD,0)+IF('Financing inputs'!$B28="Local Currency",'Financing inputs'!K28/Loc_Euro,0)+IF('Financing inputs'!$B28="Euro",'Financing inputs'!K28,0)))</f>
        <v/>
      </c>
      <c r="L28" s="76" t="str">
        <f>IF('Financing inputs'!L28="","",(IF('Financing inputs'!$B28="USD",'Financing inputs'!L28*Euro_USD,0)+IF('Financing inputs'!$B28="Local Currency",'Financing inputs'!L28/Loc_Euro,0)+IF('Financing inputs'!$B28="Euro",'Financing inputs'!L28,0)))</f>
        <v/>
      </c>
      <c r="M28" s="76" t="str">
        <f>IF('Financing inputs'!M28="","",(IF('Financing inputs'!$B28="USD",'Financing inputs'!M28*Euro_USD,0)+IF('Financing inputs'!$B28="Local Currency",'Financing inputs'!M28/Loc_Euro,0)+IF('Financing inputs'!$B28="Euro",'Financing inputs'!M28,0)))</f>
        <v/>
      </c>
      <c r="N28" s="76" t="str">
        <f>IF('Financing inputs'!N28="","",(IF('Financing inputs'!$B28="USD",'Financing inputs'!N28*Euro_USD,0)+IF('Financing inputs'!$B28="Local Currency",'Financing inputs'!N28/Loc_Euro,0)+IF('Financing inputs'!$B28="Euro",'Financing inputs'!N28,0)))</f>
        <v/>
      </c>
      <c r="O28" s="76">
        <f t="shared" ref="O28:O47" si="6">SUM(C28:N28)</f>
        <v>0</v>
      </c>
      <c r="P28" s="120" t="str">
        <f t="shared" si="5"/>
        <v>Demand Generation</v>
      </c>
      <c r="R28" s="69" t="e">
        <f t="shared" ref="R28:R47" si="7">O28/SUM($O$28:$O$47)</f>
        <v>#DIV/0!</v>
      </c>
    </row>
    <row r="29" spans="1:19" x14ac:dyDescent="0.25">
      <c r="A29" s="64" t="str">
        <f>'Financing inputs'!A29</f>
        <v>USAID funding allocated</v>
      </c>
      <c r="B29" s="63"/>
      <c r="C29" s="76" t="str">
        <f>IF('Financing inputs'!C29="","",(IF('Financing inputs'!$B29="USD",'Financing inputs'!C29*Euro_USD,0)+IF('Financing inputs'!$B29="Local Currency",'Financing inputs'!C29/Loc_Euro,0)+IF('Financing inputs'!$B29="Euro",'Financing inputs'!C29,0)))</f>
        <v/>
      </c>
      <c r="D29" s="76" t="str">
        <f>IF('Financing inputs'!D29="","",(IF('Financing inputs'!$B29="USD",'Financing inputs'!D29*Euro_USD,0)+IF('Financing inputs'!$B29="Local Currency",'Financing inputs'!D29/Loc_Euro,0)+IF('Financing inputs'!$B29="Euro",'Financing inputs'!D29,0)))</f>
        <v/>
      </c>
      <c r="E29" s="76" t="str">
        <f>IF('Financing inputs'!E29="","",(IF('Financing inputs'!$B29="USD",'Financing inputs'!E29*Euro_USD,0)+IF('Financing inputs'!$B29="Local Currency",'Financing inputs'!E29/Loc_Euro,0)+IF('Financing inputs'!$B29="Euro",'Financing inputs'!E29,0)))</f>
        <v/>
      </c>
      <c r="F29" s="76" t="str">
        <f>IF('Financing inputs'!F29="","",(IF('Financing inputs'!$B29="USD",'Financing inputs'!F29*Euro_USD,0)+IF('Financing inputs'!$B29="Local Currency",'Financing inputs'!F29/Loc_Euro,0)+IF('Financing inputs'!$B29="Euro",'Financing inputs'!F29,0)))</f>
        <v/>
      </c>
      <c r="G29" s="76" t="str">
        <f>IF('Financing inputs'!G29="","",(IF('Financing inputs'!$B29="USD",'Financing inputs'!G29*Euro_USD,0)+IF('Financing inputs'!$B29="Local Currency",'Financing inputs'!G29/Loc_Euro,0)+IF('Financing inputs'!$B29="Euro",'Financing inputs'!G29,0)))</f>
        <v/>
      </c>
      <c r="H29" s="76" t="str">
        <f>IF('Financing inputs'!H29="","",(IF('Financing inputs'!$B29="USD",'Financing inputs'!H29*Euro_USD,0)+IF('Financing inputs'!$B29="Local Currency",'Financing inputs'!H29/Loc_Euro,0)+IF('Financing inputs'!$B29="Euro",'Financing inputs'!H29,0)))</f>
        <v/>
      </c>
      <c r="I29" s="76" t="str">
        <f>IF('Financing inputs'!I29="","",(IF('Financing inputs'!$B29="USD",'Financing inputs'!I29*Euro_USD,0)+IF('Financing inputs'!$B29="Local Currency",'Financing inputs'!I29/Loc_Euro,0)+IF('Financing inputs'!$B29="Euro",'Financing inputs'!I29,0)))</f>
        <v/>
      </c>
      <c r="J29" s="76" t="str">
        <f>IF('Financing inputs'!J29="","",(IF('Financing inputs'!$B29="USD",'Financing inputs'!J29*Euro_USD,0)+IF('Financing inputs'!$B29="Local Currency",'Financing inputs'!J29/Loc_Euro,0)+IF('Financing inputs'!$B29="Euro",'Financing inputs'!J29,0)))</f>
        <v/>
      </c>
      <c r="K29" s="76" t="str">
        <f>IF('Financing inputs'!K29="","",(IF('Financing inputs'!$B29="USD",'Financing inputs'!K29*Euro_USD,0)+IF('Financing inputs'!$B29="Local Currency",'Financing inputs'!K29/Loc_Euro,0)+IF('Financing inputs'!$B29="Euro",'Financing inputs'!K29,0)))</f>
        <v/>
      </c>
      <c r="L29" s="76" t="str">
        <f>IF('Financing inputs'!L29="","",(IF('Financing inputs'!$B29="USD",'Financing inputs'!L29*Euro_USD,0)+IF('Financing inputs'!$B29="Local Currency",'Financing inputs'!L29/Loc_Euro,0)+IF('Financing inputs'!$B29="Euro",'Financing inputs'!L29,0)))</f>
        <v/>
      </c>
      <c r="M29" s="76" t="str">
        <f>IF('Financing inputs'!M29="","",(IF('Financing inputs'!$B29="USD",'Financing inputs'!M29*Euro_USD,0)+IF('Financing inputs'!$B29="Local Currency",'Financing inputs'!M29/Loc_Euro,0)+IF('Financing inputs'!$B29="Euro",'Financing inputs'!M29,0)))</f>
        <v/>
      </c>
      <c r="N29" s="76" t="str">
        <f>IF('Financing inputs'!N29="","",(IF('Financing inputs'!$B29="USD",'Financing inputs'!N29*Euro_USD,0)+IF('Financing inputs'!$B29="Local Currency",'Financing inputs'!N29/Loc_Euro,0)+IF('Financing inputs'!$B29="Euro",'Financing inputs'!N29,0)))</f>
        <v/>
      </c>
      <c r="O29" s="76">
        <f t="shared" si="6"/>
        <v>0</v>
      </c>
      <c r="P29" s="120" t="str">
        <f t="shared" si="5"/>
        <v>Demand Generation</v>
      </c>
      <c r="R29" s="69" t="e">
        <f t="shared" si="7"/>
        <v>#DIV/0!</v>
      </c>
    </row>
    <row r="30" spans="1:19" x14ac:dyDescent="0.25">
      <c r="A30" s="64" t="str">
        <f>'Financing inputs'!A30</f>
        <v>UNFPA funding allocated</v>
      </c>
      <c r="B30" s="63"/>
      <c r="C30" s="76" t="str">
        <f>IF('Financing inputs'!C30="","",(IF('Financing inputs'!$B30="USD",'Financing inputs'!C30*Euro_USD,0)+IF('Financing inputs'!$B30="Local Currency",'Financing inputs'!C30/Loc_Euro,0)+IF('Financing inputs'!$B30="Euro",'Financing inputs'!C30,0)))</f>
        <v/>
      </c>
      <c r="D30" s="76" t="str">
        <f>IF('Financing inputs'!D30="","",(IF('Financing inputs'!$B30="USD",'Financing inputs'!D30*Euro_USD,0)+IF('Financing inputs'!$B30="Local Currency",'Financing inputs'!D30/Loc_Euro,0)+IF('Financing inputs'!$B30="Euro",'Financing inputs'!D30,0)))</f>
        <v/>
      </c>
      <c r="E30" s="76" t="str">
        <f>IF('Financing inputs'!E30="","",(IF('Financing inputs'!$B30="USD",'Financing inputs'!E30*Euro_USD,0)+IF('Financing inputs'!$B30="Local Currency",'Financing inputs'!E30/Loc_Euro,0)+IF('Financing inputs'!$B30="Euro",'Financing inputs'!E30,0)))</f>
        <v/>
      </c>
      <c r="F30" s="76" t="str">
        <f>IF('Financing inputs'!F30="","",(IF('Financing inputs'!$B30="USD",'Financing inputs'!F30*Euro_USD,0)+IF('Financing inputs'!$B30="Local Currency",'Financing inputs'!F30/Loc_Euro,0)+IF('Financing inputs'!$B30="Euro",'Financing inputs'!F30,0)))</f>
        <v/>
      </c>
      <c r="G30" s="76" t="str">
        <f>IF('Financing inputs'!G30="","",(IF('Financing inputs'!$B30="USD",'Financing inputs'!G30*Euro_USD,0)+IF('Financing inputs'!$B30="Local Currency",'Financing inputs'!G30/Loc_Euro,0)+IF('Financing inputs'!$B30="Euro",'Financing inputs'!G30,0)))</f>
        <v/>
      </c>
      <c r="H30" s="76" t="str">
        <f>IF('Financing inputs'!H30="","",(IF('Financing inputs'!$B30="USD",'Financing inputs'!H30*Euro_USD,0)+IF('Financing inputs'!$B30="Local Currency",'Financing inputs'!H30/Loc_Euro,0)+IF('Financing inputs'!$B30="Euro",'Financing inputs'!H30,0)))</f>
        <v/>
      </c>
      <c r="I30" s="76" t="str">
        <f>IF('Financing inputs'!I30="","",(IF('Financing inputs'!$B30="USD",'Financing inputs'!I30*Euro_USD,0)+IF('Financing inputs'!$B30="Local Currency",'Financing inputs'!I30/Loc_Euro,0)+IF('Financing inputs'!$B30="Euro",'Financing inputs'!I30,0)))</f>
        <v/>
      </c>
      <c r="J30" s="76" t="str">
        <f>IF('Financing inputs'!J30="","",(IF('Financing inputs'!$B30="USD",'Financing inputs'!J30*Euro_USD,0)+IF('Financing inputs'!$B30="Local Currency",'Financing inputs'!J30/Loc_Euro,0)+IF('Financing inputs'!$B30="Euro",'Financing inputs'!J30,0)))</f>
        <v/>
      </c>
      <c r="K30" s="76" t="str">
        <f>IF('Financing inputs'!K30="","",(IF('Financing inputs'!$B30="USD",'Financing inputs'!K30*Euro_USD,0)+IF('Financing inputs'!$B30="Local Currency",'Financing inputs'!K30/Loc_Euro,0)+IF('Financing inputs'!$B30="Euro",'Financing inputs'!K30,0)))</f>
        <v/>
      </c>
      <c r="L30" s="76" t="str">
        <f>IF('Financing inputs'!L30="","",(IF('Financing inputs'!$B30="USD",'Financing inputs'!L30*Euro_USD,0)+IF('Financing inputs'!$B30="Local Currency",'Financing inputs'!L30/Loc_Euro,0)+IF('Financing inputs'!$B30="Euro",'Financing inputs'!L30,0)))</f>
        <v/>
      </c>
      <c r="M30" s="76" t="str">
        <f>IF('Financing inputs'!M30="","",(IF('Financing inputs'!$B30="USD",'Financing inputs'!M30*Euro_USD,0)+IF('Financing inputs'!$B30="Local Currency",'Financing inputs'!M30/Loc_Euro,0)+IF('Financing inputs'!$B30="Euro",'Financing inputs'!M30,0)))</f>
        <v/>
      </c>
      <c r="N30" s="76" t="str">
        <f>IF('Financing inputs'!N30="","",(IF('Financing inputs'!$B30="USD",'Financing inputs'!N30*Euro_USD,0)+IF('Financing inputs'!$B30="Local Currency",'Financing inputs'!N30/Loc_Euro,0)+IF('Financing inputs'!$B30="Euro",'Financing inputs'!N30,0)))</f>
        <v/>
      </c>
      <c r="O30" s="76">
        <f t="shared" si="6"/>
        <v>0</v>
      </c>
      <c r="P30" s="120" t="str">
        <f t="shared" si="5"/>
        <v>Demand Generation</v>
      </c>
      <c r="R30" s="69" t="e">
        <f t="shared" si="7"/>
        <v>#DIV/0!</v>
      </c>
    </row>
    <row r="31" spans="1:19" x14ac:dyDescent="0.25">
      <c r="A31" s="64" t="str">
        <f>'Financing inputs'!A31</f>
        <v>KfW funding allocated</v>
      </c>
      <c r="B31" s="63"/>
      <c r="C31" s="76" t="str">
        <f>IF('Financing inputs'!C31="","",(IF('Financing inputs'!$B31="USD",'Financing inputs'!C31*Euro_USD,0)+IF('Financing inputs'!$B31="Local Currency",'Financing inputs'!C31/Loc_Euro,0)+IF('Financing inputs'!$B31="Euro",'Financing inputs'!C31,0)))</f>
        <v/>
      </c>
      <c r="D31" s="76" t="str">
        <f>IF('Financing inputs'!D31="","",(IF('Financing inputs'!$B31="USD",'Financing inputs'!D31*Euro_USD,0)+IF('Financing inputs'!$B31="Local Currency",'Financing inputs'!D31/Loc_Euro,0)+IF('Financing inputs'!$B31="Euro",'Financing inputs'!D31,0)))</f>
        <v/>
      </c>
      <c r="E31" s="76" t="str">
        <f>IF('Financing inputs'!E31="","",(IF('Financing inputs'!$B31="USD",'Financing inputs'!E31*Euro_USD,0)+IF('Financing inputs'!$B31="Local Currency",'Financing inputs'!E31/Loc_Euro,0)+IF('Financing inputs'!$B31="Euro",'Financing inputs'!E31,0)))</f>
        <v/>
      </c>
      <c r="F31" s="76" t="str">
        <f>IF('Financing inputs'!F31="","",(IF('Financing inputs'!$B31="USD",'Financing inputs'!F31*Euro_USD,0)+IF('Financing inputs'!$B31="Local Currency",'Financing inputs'!F31/Loc_Euro,0)+IF('Financing inputs'!$B31="Euro",'Financing inputs'!F31,0)))</f>
        <v/>
      </c>
      <c r="G31" s="76" t="str">
        <f>IF('Financing inputs'!G31="","",(IF('Financing inputs'!$B31="USD",'Financing inputs'!G31*Euro_USD,0)+IF('Financing inputs'!$B31="Local Currency",'Financing inputs'!G31/Loc_Euro,0)+IF('Financing inputs'!$B31="Euro",'Financing inputs'!G31,0)))</f>
        <v/>
      </c>
      <c r="H31" s="76" t="str">
        <f>IF('Financing inputs'!H31="","",(IF('Financing inputs'!$B31="USD",'Financing inputs'!H31*Euro_USD,0)+IF('Financing inputs'!$B31="Local Currency",'Financing inputs'!H31/Loc_Euro,0)+IF('Financing inputs'!$B31="Euro",'Financing inputs'!H31,0)))</f>
        <v/>
      </c>
      <c r="I31" s="76" t="str">
        <f>IF('Financing inputs'!I31="","",(IF('Financing inputs'!$B31="USD",'Financing inputs'!I31*Euro_USD,0)+IF('Financing inputs'!$B31="Local Currency",'Financing inputs'!I31/Loc_Euro,0)+IF('Financing inputs'!$B31="Euro",'Financing inputs'!I31,0)))</f>
        <v/>
      </c>
      <c r="J31" s="76" t="str">
        <f>IF('Financing inputs'!J31="","",(IF('Financing inputs'!$B31="USD",'Financing inputs'!J31*Euro_USD,0)+IF('Financing inputs'!$B31="Local Currency",'Financing inputs'!J31/Loc_Euro,0)+IF('Financing inputs'!$B31="Euro",'Financing inputs'!J31,0)))</f>
        <v/>
      </c>
      <c r="K31" s="76" t="str">
        <f>IF('Financing inputs'!K31="","",(IF('Financing inputs'!$B31="USD",'Financing inputs'!K31*Euro_USD,0)+IF('Financing inputs'!$B31="Local Currency",'Financing inputs'!K31/Loc_Euro,0)+IF('Financing inputs'!$B31="Euro",'Financing inputs'!K31,0)))</f>
        <v/>
      </c>
      <c r="L31" s="76" t="str">
        <f>IF('Financing inputs'!L31="","",(IF('Financing inputs'!$B31="USD",'Financing inputs'!L31*Euro_USD,0)+IF('Financing inputs'!$B31="Local Currency",'Financing inputs'!L31/Loc_Euro,0)+IF('Financing inputs'!$B31="Euro",'Financing inputs'!L31,0)))</f>
        <v/>
      </c>
      <c r="M31" s="76" t="str">
        <f>IF('Financing inputs'!M31="","",(IF('Financing inputs'!$B31="USD",'Financing inputs'!M31*Euro_USD,0)+IF('Financing inputs'!$B31="Local Currency",'Financing inputs'!M31/Loc_Euro,0)+IF('Financing inputs'!$B31="Euro",'Financing inputs'!M31,0)))</f>
        <v/>
      </c>
      <c r="N31" s="76" t="str">
        <f>IF('Financing inputs'!N31="","",(IF('Financing inputs'!$B31="USD",'Financing inputs'!N31*Euro_USD,0)+IF('Financing inputs'!$B31="Local Currency",'Financing inputs'!N31/Loc_Euro,0)+IF('Financing inputs'!$B31="Euro",'Financing inputs'!N31,0)))</f>
        <v/>
      </c>
      <c r="O31" s="76">
        <f t="shared" si="6"/>
        <v>0</v>
      </c>
      <c r="P31" s="120" t="str">
        <f t="shared" si="5"/>
        <v>Demand Generation</v>
      </c>
      <c r="R31" s="69" t="e">
        <f t="shared" si="7"/>
        <v>#DIV/0!</v>
      </c>
    </row>
    <row r="32" spans="1:19" x14ac:dyDescent="0.25">
      <c r="A32" s="64" t="str">
        <f>'Financing inputs'!A32</f>
        <v>DfID funding allocated</v>
      </c>
      <c r="B32" s="63"/>
      <c r="C32" s="76" t="str">
        <f>IF('Financing inputs'!C32="","",(IF('Financing inputs'!$B32="USD",'Financing inputs'!C32*Euro_USD,0)+IF('Financing inputs'!$B32="Local Currency",'Financing inputs'!C32/Loc_Euro,0)+IF('Financing inputs'!$B32="Euro",'Financing inputs'!C32,0)))</f>
        <v/>
      </c>
      <c r="D32" s="76" t="str">
        <f>IF('Financing inputs'!D32="","",(IF('Financing inputs'!$B32="USD",'Financing inputs'!D32*Euro_USD,0)+IF('Financing inputs'!$B32="Local Currency",'Financing inputs'!D32/Loc_Euro,0)+IF('Financing inputs'!$B32="Euro",'Financing inputs'!D32,0)))</f>
        <v/>
      </c>
      <c r="E32" s="76" t="str">
        <f>IF('Financing inputs'!E32="","",(IF('Financing inputs'!$B32="USD",'Financing inputs'!E32*Euro_USD,0)+IF('Financing inputs'!$B32="Local Currency",'Financing inputs'!E32/Loc_Euro,0)+IF('Financing inputs'!$B32="Euro",'Financing inputs'!E32,0)))</f>
        <v/>
      </c>
      <c r="F32" s="76" t="str">
        <f>IF('Financing inputs'!F32="","",(IF('Financing inputs'!$B32="USD",'Financing inputs'!F32*Euro_USD,0)+IF('Financing inputs'!$B32="Local Currency",'Financing inputs'!F32/Loc_Euro,0)+IF('Financing inputs'!$B32="Euro",'Financing inputs'!F32,0)))</f>
        <v/>
      </c>
      <c r="G32" s="76" t="str">
        <f>IF('Financing inputs'!G32="","",(IF('Financing inputs'!$B32="USD",'Financing inputs'!G32*Euro_USD,0)+IF('Financing inputs'!$B32="Local Currency",'Financing inputs'!G32/Loc_Euro,0)+IF('Financing inputs'!$B32="Euro",'Financing inputs'!G32,0)))</f>
        <v/>
      </c>
      <c r="H32" s="76" t="str">
        <f>IF('Financing inputs'!H32="","",(IF('Financing inputs'!$B32="USD",'Financing inputs'!H32*Euro_USD,0)+IF('Financing inputs'!$B32="Local Currency",'Financing inputs'!H32/Loc_Euro,0)+IF('Financing inputs'!$B32="Euro",'Financing inputs'!H32,0)))</f>
        <v/>
      </c>
      <c r="I32" s="76" t="str">
        <f>IF('Financing inputs'!I32="","",(IF('Financing inputs'!$B32="USD",'Financing inputs'!I32*Euro_USD,0)+IF('Financing inputs'!$B32="Local Currency",'Financing inputs'!I32/Loc_Euro,0)+IF('Financing inputs'!$B32="Euro",'Financing inputs'!I32,0)))</f>
        <v/>
      </c>
      <c r="J32" s="76" t="str">
        <f>IF('Financing inputs'!J32="","",(IF('Financing inputs'!$B32="USD",'Financing inputs'!J32*Euro_USD,0)+IF('Financing inputs'!$B32="Local Currency",'Financing inputs'!J32/Loc_Euro,0)+IF('Financing inputs'!$B32="Euro",'Financing inputs'!J32,0)))</f>
        <v/>
      </c>
      <c r="K32" s="76" t="str">
        <f>IF('Financing inputs'!K32="","",(IF('Financing inputs'!$B32="USD",'Financing inputs'!K32*Euro_USD,0)+IF('Financing inputs'!$B32="Local Currency",'Financing inputs'!K32/Loc_Euro,0)+IF('Financing inputs'!$B32="Euro",'Financing inputs'!K32,0)))</f>
        <v/>
      </c>
      <c r="L32" s="76" t="str">
        <f>IF('Financing inputs'!L32="","",(IF('Financing inputs'!$B32="USD",'Financing inputs'!L32*Euro_USD,0)+IF('Financing inputs'!$B32="Local Currency",'Financing inputs'!L32/Loc_Euro,0)+IF('Financing inputs'!$B32="Euro",'Financing inputs'!L32,0)))</f>
        <v/>
      </c>
      <c r="M32" s="76" t="str">
        <f>IF('Financing inputs'!M32="","",(IF('Financing inputs'!$B32="USD",'Financing inputs'!M32*Euro_USD,0)+IF('Financing inputs'!$B32="Local Currency",'Financing inputs'!M32/Loc_Euro,0)+IF('Financing inputs'!$B32="Euro",'Financing inputs'!M32,0)))</f>
        <v/>
      </c>
      <c r="N32" s="76" t="str">
        <f>IF('Financing inputs'!N32="","",(IF('Financing inputs'!$B32="USD",'Financing inputs'!N32*Euro_USD,0)+IF('Financing inputs'!$B32="Local Currency",'Financing inputs'!N32/Loc_Euro,0)+IF('Financing inputs'!$B32="Euro",'Financing inputs'!N32,0)))</f>
        <v/>
      </c>
      <c r="O32" s="76">
        <f t="shared" si="6"/>
        <v>0</v>
      </c>
      <c r="P32" s="120" t="str">
        <f t="shared" si="5"/>
        <v>Demand Generation</v>
      </c>
      <c r="R32" s="69" t="e">
        <f t="shared" si="7"/>
        <v>#DIV/0!</v>
      </c>
    </row>
    <row r="33" spans="1:19" x14ac:dyDescent="0.25">
      <c r="A33" s="64" t="str">
        <f>'Financing inputs'!A33</f>
        <v>EU funding allocated</v>
      </c>
      <c r="B33" s="63"/>
      <c r="C33" s="76" t="str">
        <f>IF('Financing inputs'!C33="","",(IF('Financing inputs'!$B33="USD",'Financing inputs'!C33*Euro_USD,0)+IF('Financing inputs'!$B33="Local Currency",'Financing inputs'!C33/Loc_Euro,0)+IF('Financing inputs'!$B33="Euro",'Financing inputs'!C33,0)))</f>
        <v/>
      </c>
      <c r="D33" s="76" t="str">
        <f>IF('Financing inputs'!D33="","",(IF('Financing inputs'!$B33="USD",'Financing inputs'!D33*Euro_USD,0)+IF('Financing inputs'!$B33="Local Currency",'Financing inputs'!D33/Loc_Euro,0)+IF('Financing inputs'!$B33="Euro",'Financing inputs'!D33,0)))</f>
        <v/>
      </c>
      <c r="E33" s="76" t="str">
        <f>IF('Financing inputs'!E33="","",(IF('Financing inputs'!$B33="USD",'Financing inputs'!E33*Euro_USD,0)+IF('Financing inputs'!$B33="Local Currency",'Financing inputs'!E33/Loc_Euro,0)+IF('Financing inputs'!$B33="Euro",'Financing inputs'!E33,0)))</f>
        <v/>
      </c>
      <c r="F33" s="76" t="str">
        <f>IF('Financing inputs'!F33="","",(IF('Financing inputs'!$B33="USD",'Financing inputs'!F33*Euro_USD,0)+IF('Financing inputs'!$B33="Local Currency",'Financing inputs'!F33/Loc_Euro,0)+IF('Financing inputs'!$B33="Euro",'Financing inputs'!F33,0)))</f>
        <v/>
      </c>
      <c r="G33" s="76" t="str">
        <f>IF('Financing inputs'!G33="","",(IF('Financing inputs'!$B33="USD",'Financing inputs'!G33*Euro_USD,0)+IF('Financing inputs'!$B33="Local Currency",'Financing inputs'!G33/Loc_Euro,0)+IF('Financing inputs'!$B33="Euro",'Financing inputs'!G33,0)))</f>
        <v/>
      </c>
      <c r="H33" s="76" t="str">
        <f>IF('Financing inputs'!H33="","",(IF('Financing inputs'!$B33="USD",'Financing inputs'!H33*Euro_USD,0)+IF('Financing inputs'!$B33="Local Currency",'Financing inputs'!H33/Loc_Euro,0)+IF('Financing inputs'!$B33="Euro",'Financing inputs'!H33,0)))</f>
        <v/>
      </c>
      <c r="I33" s="76" t="str">
        <f>IF('Financing inputs'!I33="","",(IF('Financing inputs'!$B33="USD",'Financing inputs'!I33*Euro_USD,0)+IF('Financing inputs'!$B33="Local Currency",'Financing inputs'!I33/Loc_Euro,0)+IF('Financing inputs'!$B33="Euro",'Financing inputs'!I33,0)))</f>
        <v/>
      </c>
      <c r="J33" s="76" t="str">
        <f>IF('Financing inputs'!J33="","",(IF('Financing inputs'!$B33="USD",'Financing inputs'!J33*Euro_USD,0)+IF('Financing inputs'!$B33="Local Currency",'Financing inputs'!J33/Loc_Euro,0)+IF('Financing inputs'!$B33="Euro",'Financing inputs'!J33,0)))</f>
        <v/>
      </c>
      <c r="K33" s="76" t="str">
        <f>IF('Financing inputs'!K33="","",(IF('Financing inputs'!$B33="USD",'Financing inputs'!K33*Euro_USD,0)+IF('Financing inputs'!$B33="Local Currency",'Financing inputs'!K33/Loc_Euro,0)+IF('Financing inputs'!$B33="Euro",'Financing inputs'!K33,0)))</f>
        <v/>
      </c>
      <c r="L33" s="76" t="str">
        <f>IF('Financing inputs'!L33="","",(IF('Financing inputs'!$B33="USD",'Financing inputs'!L33*Euro_USD,0)+IF('Financing inputs'!$B33="Local Currency",'Financing inputs'!L33/Loc_Euro,0)+IF('Financing inputs'!$B33="Euro",'Financing inputs'!L33,0)))</f>
        <v/>
      </c>
      <c r="M33" s="76" t="str">
        <f>IF('Financing inputs'!M33="","",(IF('Financing inputs'!$B33="USD",'Financing inputs'!M33*Euro_USD,0)+IF('Financing inputs'!$B33="Local Currency",'Financing inputs'!M33/Loc_Euro,0)+IF('Financing inputs'!$B33="Euro",'Financing inputs'!M33,0)))</f>
        <v/>
      </c>
      <c r="N33" s="76" t="str">
        <f>IF('Financing inputs'!N33="","",(IF('Financing inputs'!$B33="USD",'Financing inputs'!N33*Euro_USD,0)+IF('Financing inputs'!$B33="Local Currency",'Financing inputs'!N33/Loc_Euro,0)+IF('Financing inputs'!$B33="Euro",'Financing inputs'!N33,0)))</f>
        <v/>
      </c>
      <c r="O33" s="76">
        <f t="shared" si="6"/>
        <v>0</v>
      </c>
      <c r="P33" s="120" t="str">
        <f t="shared" si="5"/>
        <v>Demand Generation</v>
      </c>
      <c r="R33" s="69" t="e">
        <f t="shared" si="7"/>
        <v>#DIV/0!</v>
      </c>
    </row>
    <row r="34" spans="1:19" x14ac:dyDescent="0.25">
      <c r="A34" s="64" t="str">
        <f>'Financing inputs'!A34</f>
        <v>CIDA funding allocated</v>
      </c>
      <c r="B34" s="63"/>
      <c r="C34" s="76" t="str">
        <f>IF('Financing inputs'!C34="","",(IF('Financing inputs'!$B34="USD",'Financing inputs'!C34*Euro_USD,0)+IF('Financing inputs'!$B34="Local Currency",'Financing inputs'!C34/Loc_Euro,0)+IF('Financing inputs'!$B34="Euro",'Financing inputs'!C34,0)))</f>
        <v/>
      </c>
      <c r="D34" s="76" t="str">
        <f>IF('Financing inputs'!D34="","",(IF('Financing inputs'!$B34="USD",'Financing inputs'!D34*Euro_USD,0)+IF('Financing inputs'!$B34="Local Currency",'Financing inputs'!D34/Loc_Euro,0)+IF('Financing inputs'!$B34="Euro",'Financing inputs'!D34,0)))</f>
        <v/>
      </c>
      <c r="E34" s="76" t="str">
        <f>IF('Financing inputs'!E34="","",(IF('Financing inputs'!$B34="USD",'Financing inputs'!E34*Euro_USD,0)+IF('Financing inputs'!$B34="Local Currency",'Financing inputs'!E34/Loc_Euro,0)+IF('Financing inputs'!$B34="Euro",'Financing inputs'!E34,0)))</f>
        <v/>
      </c>
      <c r="F34" s="76" t="str">
        <f>IF('Financing inputs'!F34="","",(IF('Financing inputs'!$B34="USD",'Financing inputs'!F34*Euro_USD,0)+IF('Financing inputs'!$B34="Local Currency",'Financing inputs'!F34/Loc_Euro,0)+IF('Financing inputs'!$B34="Euro",'Financing inputs'!F34,0)))</f>
        <v/>
      </c>
      <c r="G34" s="76" t="str">
        <f>IF('Financing inputs'!G34="","",(IF('Financing inputs'!$B34="USD",'Financing inputs'!G34*Euro_USD,0)+IF('Financing inputs'!$B34="Local Currency",'Financing inputs'!G34/Loc_Euro,0)+IF('Financing inputs'!$B34="Euro",'Financing inputs'!G34,0)))</f>
        <v/>
      </c>
      <c r="H34" s="76" t="str">
        <f>IF('Financing inputs'!H34="","",(IF('Financing inputs'!$B34="USD",'Financing inputs'!H34*Euro_USD,0)+IF('Financing inputs'!$B34="Local Currency",'Financing inputs'!H34/Loc_Euro,0)+IF('Financing inputs'!$B34="Euro",'Financing inputs'!H34,0)))</f>
        <v/>
      </c>
      <c r="I34" s="76" t="str">
        <f>IF('Financing inputs'!I34="","",(IF('Financing inputs'!$B34="USD",'Financing inputs'!I34*Euro_USD,0)+IF('Financing inputs'!$B34="Local Currency",'Financing inputs'!I34/Loc_Euro,0)+IF('Financing inputs'!$B34="Euro",'Financing inputs'!I34,0)))</f>
        <v/>
      </c>
      <c r="J34" s="76" t="str">
        <f>IF('Financing inputs'!J34="","",(IF('Financing inputs'!$B34="USD",'Financing inputs'!J34*Euro_USD,0)+IF('Financing inputs'!$B34="Local Currency",'Financing inputs'!J34/Loc_Euro,0)+IF('Financing inputs'!$B34="Euro",'Financing inputs'!J34,0)))</f>
        <v/>
      </c>
      <c r="K34" s="76" t="str">
        <f>IF('Financing inputs'!K34="","",(IF('Financing inputs'!$B34="USD",'Financing inputs'!K34*Euro_USD,0)+IF('Financing inputs'!$B34="Local Currency",'Financing inputs'!K34/Loc_Euro,0)+IF('Financing inputs'!$B34="Euro",'Financing inputs'!K34,0)))</f>
        <v/>
      </c>
      <c r="L34" s="76" t="str">
        <f>IF('Financing inputs'!L34="","",(IF('Financing inputs'!$B34="USD",'Financing inputs'!L34*Euro_USD,0)+IF('Financing inputs'!$B34="Local Currency",'Financing inputs'!L34/Loc_Euro,0)+IF('Financing inputs'!$B34="Euro",'Financing inputs'!L34,0)))</f>
        <v/>
      </c>
      <c r="M34" s="76" t="str">
        <f>IF('Financing inputs'!M34="","",(IF('Financing inputs'!$B34="USD",'Financing inputs'!M34*Euro_USD,0)+IF('Financing inputs'!$B34="Local Currency",'Financing inputs'!M34/Loc_Euro,0)+IF('Financing inputs'!$B34="Euro",'Financing inputs'!M34,0)))</f>
        <v/>
      </c>
      <c r="N34" s="76" t="str">
        <f>IF('Financing inputs'!N34="","",(IF('Financing inputs'!$B34="USD",'Financing inputs'!N34*Euro_USD,0)+IF('Financing inputs'!$B34="Local Currency",'Financing inputs'!N34/Loc_Euro,0)+IF('Financing inputs'!$B34="Euro",'Financing inputs'!N34,0)))</f>
        <v/>
      </c>
      <c r="O34" s="76">
        <f t="shared" si="6"/>
        <v>0</v>
      </c>
      <c r="P34" s="120" t="str">
        <f t="shared" si="5"/>
        <v>Demand Generation</v>
      </c>
      <c r="R34" s="69" t="e">
        <f t="shared" si="7"/>
        <v>#DIV/0!</v>
      </c>
    </row>
    <row r="35" spans="1:19" x14ac:dyDescent="0.25">
      <c r="A35" s="64" t="str">
        <f>'Financing inputs'!A35</f>
        <v>PSI funding allocated</v>
      </c>
      <c r="B35" s="63"/>
      <c r="C35" s="76" t="str">
        <f>IF('Financing inputs'!C35="","",(IF('Financing inputs'!$B35="USD",'Financing inputs'!C35*Euro_USD,0)+IF('Financing inputs'!$B35="Local Currency",'Financing inputs'!C35/Loc_Euro,0)+IF('Financing inputs'!$B35="Euro",'Financing inputs'!C35,0)))</f>
        <v/>
      </c>
      <c r="D35" s="76" t="str">
        <f>IF('Financing inputs'!D35="","",(IF('Financing inputs'!$B35="USD",'Financing inputs'!D35*Euro_USD,0)+IF('Financing inputs'!$B35="Local Currency",'Financing inputs'!D35/Loc_Euro,0)+IF('Financing inputs'!$B35="Euro",'Financing inputs'!D35,0)))</f>
        <v/>
      </c>
      <c r="E35" s="76" t="str">
        <f>IF('Financing inputs'!E35="","",(IF('Financing inputs'!$B35="USD",'Financing inputs'!E35*Euro_USD,0)+IF('Financing inputs'!$B35="Local Currency",'Financing inputs'!E35/Loc_Euro,0)+IF('Financing inputs'!$B35="Euro",'Financing inputs'!E35,0)))</f>
        <v/>
      </c>
      <c r="F35" s="76" t="str">
        <f>IF('Financing inputs'!F35="","",(IF('Financing inputs'!$B35="USD",'Financing inputs'!F35*Euro_USD,0)+IF('Financing inputs'!$B35="Local Currency",'Financing inputs'!F35/Loc_Euro,0)+IF('Financing inputs'!$B35="Euro",'Financing inputs'!F35,0)))</f>
        <v/>
      </c>
      <c r="G35" s="76" t="str">
        <f>IF('Financing inputs'!G35="","",(IF('Financing inputs'!$B35="USD",'Financing inputs'!G35*Euro_USD,0)+IF('Financing inputs'!$B35="Local Currency",'Financing inputs'!G35/Loc_Euro,0)+IF('Financing inputs'!$B35="Euro",'Financing inputs'!G35,0)))</f>
        <v/>
      </c>
      <c r="H35" s="76" t="str">
        <f>IF('Financing inputs'!H35="","",(IF('Financing inputs'!$B35="USD",'Financing inputs'!H35*Euro_USD,0)+IF('Financing inputs'!$B35="Local Currency",'Financing inputs'!H35/Loc_Euro,0)+IF('Financing inputs'!$B35="Euro",'Financing inputs'!H35,0)))</f>
        <v/>
      </c>
      <c r="I35" s="76" t="str">
        <f>IF('Financing inputs'!I35="","",(IF('Financing inputs'!$B35="USD",'Financing inputs'!I35*Euro_USD,0)+IF('Financing inputs'!$B35="Local Currency",'Financing inputs'!I35/Loc_Euro,0)+IF('Financing inputs'!$B35="Euro",'Financing inputs'!I35,0)))</f>
        <v/>
      </c>
      <c r="J35" s="76" t="str">
        <f>IF('Financing inputs'!J35="","",(IF('Financing inputs'!$B35="USD",'Financing inputs'!J35*Euro_USD,0)+IF('Financing inputs'!$B35="Local Currency",'Financing inputs'!J35/Loc_Euro,0)+IF('Financing inputs'!$B35="Euro",'Financing inputs'!J35,0)))</f>
        <v/>
      </c>
      <c r="K35" s="76" t="str">
        <f>IF('Financing inputs'!K35="","",(IF('Financing inputs'!$B35="USD",'Financing inputs'!K35*Euro_USD,0)+IF('Financing inputs'!$B35="Local Currency",'Financing inputs'!K35/Loc_Euro,0)+IF('Financing inputs'!$B35="Euro",'Financing inputs'!K35,0)))</f>
        <v/>
      </c>
      <c r="L35" s="76" t="str">
        <f>IF('Financing inputs'!L35="","",(IF('Financing inputs'!$B35="USD",'Financing inputs'!L35*Euro_USD,0)+IF('Financing inputs'!$B35="Local Currency",'Financing inputs'!L35/Loc_Euro,0)+IF('Financing inputs'!$B35="Euro",'Financing inputs'!L35,0)))</f>
        <v/>
      </c>
      <c r="M35" s="76" t="str">
        <f>IF('Financing inputs'!M35="","",(IF('Financing inputs'!$B35="USD",'Financing inputs'!M35*Euro_USD,0)+IF('Financing inputs'!$B35="Local Currency",'Financing inputs'!M35/Loc_Euro,0)+IF('Financing inputs'!$B35="Euro",'Financing inputs'!M35,0)))</f>
        <v/>
      </c>
      <c r="N35" s="76" t="str">
        <f>IF('Financing inputs'!N35="","",(IF('Financing inputs'!$B35="USD",'Financing inputs'!N35*Euro_USD,0)+IF('Financing inputs'!$B35="Local Currency",'Financing inputs'!N35/Loc_Euro,0)+IF('Financing inputs'!$B35="Euro",'Financing inputs'!N35,0)))</f>
        <v/>
      </c>
      <c r="O35" s="76">
        <f t="shared" si="6"/>
        <v>0</v>
      </c>
      <c r="P35" s="120" t="str">
        <f t="shared" si="5"/>
        <v>Demand Generation</v>
      </c>
      <c r="R35" s="69" t="e">
        <f t="shared" si="7"/>
        <v>#DIV/0!</v>
      </c>
    </row>
    <row r="36" spans="1:19" x14ac:dyDescent="0.25">
      <c r="A36" s="64" t="str">
        <f>'Financing inputs'!A36</f>
        <v>DKT funding allocated</v>
      </c>
      <c r="B36" s="63"/>
      <c r="C36" s="76" t="str">
        <f>IF('Financing inputs'!C36="","",(IF('Financing inputs'!$B36="USD",'Financing inputs'!C36*Euro_USD,0)+IF('Financing inputs'!$B36="Local Currency",'Financing inputs'!C36/Loc_Euro,0)+IF('Financing inputs'!$B36="Euro",'Financing inputs'!C36,0)))</f>
        <v/>
      </c>
      <c r="D36" s="76" t="str">
        <f>IF('Financing inputs'!D36="","",(IF('Financing inputs'!$B36="USD",'Financing inputs'!D36*Euro_USD,0)+IF('Financing inputs'!$B36="Local Currency",'Financing inputs'!D36/Loc_Euro,0)+IF('Financing inputs'!$B36="Euro",'Financing inputs'!D36,0)))</f>
        <v/>
      </c>
      <c r="E36" s="76" t="str">
        <f>IF('Financing inputs'!E36="","",(IF('Financing inputs'!$B36="USD",'Financing inputs'!E36*Euro_USD,0)+IF('Financing inputs'!$B36="Local Currency",'Financing inputs'!E36/Loc_Euro,0)+IF('Financing inputs'!$B36="Euro",'Financing inputs'!E36,0)))</f>
        <v/>
      </c>
      <c r="F36" s="76" t="str">
        <f>IF('Financing inputs'!F36="","",(IF('Financing inputs'!$B36="USD",'Financing inputs'!F36*Euro_USD,0)+IF('Financing inputs'!$B36="Local Currency",'Financing inputs'!F36/Loc_Euro,0)+IF('Financing inputs'!$B36="Euro",'Financing inputs'!F36,0)))</f>
        <v/>
      </c>
      <c r="G36" s="76" t="str">
        <f>IF('Financing inputs'!G36="","",(IF('Financing inputs'!$B36="USD",'Financing inputs'!G36*Euro_USD,0)+IF('Financing inputs'!$B36="Local Currency",'Financing inputs'!G36/Loc_Euro,0)+IF('Financing inputs'!$B36="Euro",'Financing inputs'!G36,0)))</f>
        <v/>
      </c>
      <c r="H36" s="76" t="str">
        <f>IF('Financing inputs'!H36="","",(IF('Financing inputs'!$B36="USD",'Financing inputs'!H36*Euro_USD,0)+IF('Financing inputs'!$B36="Local Currency",'Financing inputs'!H36/Loc_Euro,0)+IF('Financing inputs'!$B36="Euro",'Financing inputs'!H36,0)))</f>
        <v/>
      </c>
      <c r="I36" s="76" t="str">
        <f>IF('Financing inputs'!I36="","",(IF('Financing inputs'!$B36="USD",'Financing inputs'!I36*Euro_USD,0)+IF('Financing inputs'!$B36="Local Currency",'Financing inputs'!I36/Loc_Euro,0)+IF('Financing inputs'!$B36="Euro",'Financing inputs'!I36,0)))</f>
        <v/>
      </c>
      <c r="J36" s="76" t="str">
        <f>IF('Financing inputs'!J36="","",(IF('Financing inputs'!$B36="USD",'Financing inputs'!J36*Euro_USD,0)+IF('Financing inputs'!$B36="Local Currency",'Financing inputs'!J36/Loc_Euro,0)+IF('Financing inputs'!$B36="Euro",'Financing inputs'!J36,0)))</f>
        <v/>
      </c>
      <c r="K36" s="76" t="str">
        <f>IF('Financing inputs'!K36="","",(IF('Financing inputs'!$B36="USD",'Financing inputs'!K36*Euro_USD,0)+IF('Financing inputs'!$B36="Local Currency",'Financing inputs'!K36/Loc_Euro,0)+IF('Financing inputs'!$B36="Euro",'Financing inputs'!K36,0)))</f>
        <v/>
      </c>
      <c r="L36" s="76" t="str">
        <f>IF('Financing inputs'!L36="","",(IF('Financing inputs'!$B36="USD",'Financing inputs'!L36*Euro_USD,0)+IF('Financing inputs'!$B36="Local Currency",'Financing inputs'!L36/Loc_Euro,0)+IF('Financing inputs'!$B36="Euro",'Financing inputs'!L36,0)))</f>
        <v/>
      </c>
      <c r="M36" s="76" t="str">
        <f>IF('Financing inputs'!M36="","",(IF('Financing inputs'!$B36="USD",'Financing inputs'!M36*Euro_USD,0)+IF('Financing inputs'!$B36="Local Currency",'Financing inputs'!M36/Loc_Euro,0)+IF('Financing inputs'!$B36="Euro",'Financing inputs'!M36,0)))</f>
        <v/>
      </c>
      <c r="N36" s="76" t="str">
        <f>IF('Financing inputs'!N36="","",(IF('Financing inputs'!$B36="USD",'Financing inputs'!N36*Euro_USD,0)+IF('Financing inputs'!$B36="Local Currency",'Financing inputs'!N36/Loc_Euro,0)+IF('Financing inputs'!$B36="Euro",'Financing inputs'!N36,0)))</f>
        <v/>
      </c>
      <c r="O36" s="76">
        <f t="shared" si="6"/>
        <v>0</v>
      </c>
      <c r="P36" s="120" t="str">
        <f t="shared" si="5"/>
        <v>Demand Generation</v>
      </c>
      <c r="R36" s="69" t="e">
        <f t="shared" si="7"/>
        <v>#DIV/0!</v>
      </c>
    </row>
    <row r="37" spans="1:19" x14ac:dyDescent="0.25">
      <c r="A37" s="64" t="str">
        <f>'Financing inputs'!A37</f>
        <v>MSI funding allocated</v>
      </c>
      <c r="B37" s="63"/>
      <c r="C37" s="76" t="str">
        <f>IF('Financing inputs'!C37="","",(IF('Financing inputs'!$B37="USD",'Financing inputs'!C37*Euro_USD,0)+IF('Financing inputs'!$B37="Local Currency",'Financing inputs'!C37/Loc_Euro,0)+IF('Financing inputs'!$B37="Euro",'Financing inputs'!C37,0)))</f>
        <v/>
      </c>
      <c r="D37" s="76" t="str">
        <f>IF('Financing inputs'!D37="","",(IF('Financing inputs'!$B37="USD",'Financing inputs'!D37*Euro_USD,0)+IF('Financing inputs'!$B37="Local Currency",'Financing inputs'!D37/Loc_Euro,0)+IF('Financing inputs'!$B37="Euro",'Financing inputs'!D37,0)))</f>
        <v/>
      </c>
      <c r="E37" s="76" t="str">
        <f>IF('Financing inputs'!E37="","",(IF('Financing inputs'!$B37="USD",'Financing inputs'!E37*Euro_USD,0)+IF('Financing inputs'!$B37="Local Currency",'Financing inputs'!E37/Loc_Euro,0)+IF('Financing inputs'!$B37="Euro",'Financing inputs'!E37,0)))</f>
        <v/>
      </c>
      <c r="F37" s="76" t="str">
        <f>IF('Financing inputs'!F37="","",(IF('Financing inputs'!$B37="USD",'Financing inputs'!F37*Euro_USD,0)+IF('Financing inputs'!$B37="Local Currency",'Financing inputs'!F37/Loc_Euro,0)+IF('Financing inputs'!$B37="Euro",'Financing inputs'!F37,0)))</f>
        <v/>
      </c>
      <c r="G37" s="76" t="str">
        <f>IF('Financing inputs'!G37="","",(IF('Financing inputs'!$B37="USD",'Financing inputs'!G37*Euro_USD,0)+IF('Financing inputs'!$B37="Local Currency",'Financing inputs'!G37/Loc_Euro,0)+IF('Financing inputs'!$B37="Euro",'Financing inputs'!G37,0)))</f>
        <v/>
      </c>
      <c r="H37" s="76" t="str">
        <f>IF('Financing inputs'!H37="","",(IF('Financing inputs'!$B37="USD",'Financing inputs'!H37*Euro_USD,0)+IF('Financing inputs'!$B37="Local Currency",'Financing inputs'!H37/Loc_Euro,0)+IF('Financing inputs'!$B37="Euro",'Financing inputs'!H37,0)))</f>
        <v/>
      </c>
      <c r="I37" s="76" t="str">
        <f>IF('Financing inputs'!I37="","",(IF('Financing inputs'!$B37="USD",'Financing inputs'!I37*Euro_USD,0)+IF('Financing inputs'!$B37="Local Currency",'Financing inputs'!I37/Loc_Euro,0)+IF('Financing inputs'!$B37="Euro",'Financing inputs'!I37,0)))</f>
        <v/>
      </c>
      <c r="J37" s="76" t="str">
        <f>IF('Financing inputs'!J37="","",(IF('Financing inputs'!$B37="USD",'Financing inputs'!J37*Euro_USD,0)+IF('Financing inputs'!$B37="Local Currency",'Financing inputs'!J37/Loc_Euro,0)+IF('Financing inputs'!$B37="Euro",'Financing inputs'!J37,0)))</f>
        <v/>
      </c>
      <c r="K37" s="76" t="str">
        <f>IF('Financing inputs'!K37="","",(IF('Financing inputs'!$B37="USD",'Financing inputs'!K37*Euro_USD,0)+IF('Financing inputs'!$B37="Local Currency",'Financing inputs'!K37/Loc_Euro,0)+IF('Financing inputs'!$B37="Euro",'Financing inputs'!K37,0)))</f>
        <v/>
      </c>
      <c r="L37" s="76" t="str">
        <f>IF('Financing inputs'!L37="","",(IF('Financing inputs'!$B37="USD",'Financing inputs'!L37*Euro_USD,0)+IF('Financing inputs'!$B37="Local Currency",'Financing inputs'!L37/Loc_Euro,0)+IF('Financing inputs'!$B37="Euro",'Financing inputs'!L37,0)))</f>
        <v/>
      </c>
      <c r="M37" s="76" t="str">
        <f>IF('Financing inputs'!M37="","",(IF('Financing inputs'!$B37="USD",'Financing inputs'!M37*Euro_USD,0)+IF('Financing inputs'!$B37="Local Currency",'Financing inputs'!M37/Loc_Euro,0)+IF('Financing inputs'!$B37="Euro",'Financing inputs'!M37,0)))</f>
        <v/>
      </c>
      <c r="N37" s="76" t="str">
        <f>IF('Financing inputs'!N37="","",(IF('Financing inputs'!$B37="USD",'Financing inputs'!N37*Euro_USD,0)+IF('Financing inputs'!$B37="Local Currency",'Financing inputs'!N37/Loc_Euro,0)+IF('Financing inputs'!$B37="Euro",'Financing inputs'!N37,0)))</f>
        <v/>
      </c>
      <c r="O37" s="76">
        <f t="shared" si="6"/>
        <v>0</v>
      </c>
      <c r="P37" s="120" t="str">
        <f t="shared" si="5"/>
        <v>Demand Generation</v>
      </c>
      <c r="R37" s="69" t="e">
        <f t="shared" si="7"/>
        <v>#DIV/0!</v>
      </c>
    </row>
    <row r="38" spans="1:19" x14ac:dyDescent="0.25">
      <c r="A38" s="64" t="str">
        <f>'Financing inputs'!A38</f>
        <v>Gates funding allocated</v>
      </c>
      <c r="B38" s="63"/>
      <c r="C38" s="76" t="str">
        <f>IF('Financing inputs'!C38="","",(IF('Financing inputs'!$B38="USD",'Financing inputs'!C38*Euro_USD,0)+IF('Financing inputs'!$B38="Local Currency",'Financing inputs'!C38/Loc_Euro,0)+IF('Financing inputs'!$B38="Euro",'Financing inputs'!C38,0)))</f>
        <v/>
      </c>
      <c r="D38" s="76" t="str">
        <f>IF('Financing inputs'!D38="","",(IF('Financing inputs'!$B38="USD",'Financing inputs'!D38*Euro_USD,0)+IF('Financing inputs'!$B38="Local Currency",'Financing inputs'!D38/Loc_Euro,0)+IF('Financing inputs'!$B38="Euro",'Financing inputs'!D38,0)))</f>
        <v/>
      </c>
      <c r="E38" s="76" t="str">
        <f>IF('Financing inputs'!E38="","",(IF('Financing inputs'!$B38="USD",'Financing inputs'!E38*Euro_USD,0)+IF('Financing inputs'!$B38="Local Currency",'Financing inputs'!E38/Loc_Euro,0)+IF('Financing inputs'!$B38="Euro",'Financing inputs'!E38,0)))</f>
        <v/>
      </c>
      <c r="F38" s="76" t="str">
        <f>IF('Financing inputs'!F38="","",(IF('Financing inputs'!$B38="USD",'Financing inputs'!F38*Euro_USD,0)+IF('Financing inputs'!$B38="Local Currency",'Financing inputs'!F38/Loc_Euro,0)+IF('Financing inputs'!$B38="Euro",'Financing inputs'!F38,0)))</f>
        <v/>
      </c>
      <c r="G38" s="76" t="str">
        <f>IF('Financing inputs'!G38="","",(IF('Financing inputs'!$B38="USD",'Financing inputs'!G38*Euro_USD,0)+IF('Financing inputs'!$B38="Local Currency",'Financing inputs'!G38/Loc_Euro,0)+IF('Financing inputs'!$B38="Euro",'Financing inputs'!G38,0)))</f>
        <v/>
      </c>
      <c r="H38" s="76" t="str">
        <f>IF('Financing inputs'!H38="","",(IF('Financing inputs'!$B38="USD",'Financing inputs'!H38*Euro_USD,0)+IF('Financing inputs'!$B38="Local Currency",'Financing inputs'!H38/Loc_Euro,0)+IF('Financing inputs'!$B38="Euro",'Financing inputs'!H38,0)))</f>
        <v/>
      </c>
      <c r="I38" s="76" t="str">
        <f>IF('Financing inputs'!I38="","",(IF('Financing inputs'!$B38="USD",'Financing inputs'!I38*Euro_USD,0)+IF('Financing inputs'!$B38="Local Currency",'Financing inputs'!I38/Loc_Euro,0)+IF('Financing inputs'!$B38="Euro",'Financing inputs'!I38,0)))</f>
        <v/>
      </c>
      <c r="J38" s="76" t="str">
        <f>IF('Financing inputs'!J38="","",(IF('Financing inputs'!$B38="USD",'Financing inputs'!J38*Euro_USD,0)+IF('Financing inputs'!$B38="Local Currency",'Financing inputs'!J38/Loc_Euro,0)+IF('Financing inputs'!$B38="Euro",'Financing inputs'!J38,0)))</f>
        <v/>
      </c>
      <c r="K38" s="76" t="str">
        <f>IF('Financing inputs'!K38="","",(IF('Financing inputs'!$B38="USD",'Financing inputs'!K38*Euro_USD,0)+IF('Financing inputs'!$B38="Local Currency",'Financing inputs'!K38/Loc_Euro,0)+IF('Financing inputs'!$B38="Euro",'Financing inputs'!K38,0)))</f>
        <v/>
      </c>
      <c r="L38" s="76" t="str">
        <f>IF('Financing inputs'!L38="","",(IF('Financing inputs'!$B38="USD",'Financing inputs'!L38*Euro_USD,0)+IF('Financing inputs'!$B38="Local Currency",'Financing inputs'!L38/Loc_Euro,0)+IF('Financing inputs'!$B38="Euro",'Financing inputs'!L38,0)))</f>
        <v/>
      </c>
      <c r="M38" s="76" t="str">
        <f>IF('Financing inputs'!M38="","",(IF('Financing inputs'!$B38="USD",'Financing inputs'!M38*Euro_USD,0)+IF('Financing inputs'!$B38="Local Currency",'Financing inputs'!M38/Loc_Euro,0)+IF('Financing inputs'!$B38="Euro",'Financing inputs'!M38,0)))</f>
        <v/>
      </c>
      <c r="N38" s="76" t="str">
        <f>IF('Financing inputs'!N38="","",(IF('Financing inputs'!$B38="USD",'Financing inputs'!N38*Euro_USD,0)+IF('Financing inputs'!$B38="Local Currency",'Financing inputs'!N38/Loc_Euro,0)+IF('Financing inputs'!$B38="Euro",'Financing inputs'!N38,0)))</f>
        <v/>
      </c>
      <c r="O38" s="76">
        <f t="shared" si="6"/>
        <v>0</v>
      </c>
      <c r="P38" s="120" t="str">
        <f t="shared" si="5"/>
        <v>Demand Generation</v>
      </c>
      <c r="R38" s="69" t="e">
        <f t="shared" si="7"/>
        <v>#DIV/0!</v>
      </c>
    </row>
    <row r="39" spans="1:19" x14ac:dyDescent="0.25">
      <c r="A39" s="64" t="str">
        <f>'Financing inputs'!A39</f>
        <v>Packard funding allocated</v>
      </c>
      <c r="B39" s="63"/>
      <c r="C39" s="76" t="str">
        <f>IF('Financing inputs'!C39="","",(IF('Financing inputs'!$B39="USD",'Financing inputs'!C39*Euro_USD,0)+IF('Financing inputs'!$B39="Local Currency",'Financing inputs'!C39/Loc_Euro,0)+IF('Financing inputs'!$B39="Euro",'Financing inputs'!C39,0)))</f>
        <v/>
      </c>
      <c r="D39" s="76" t="str">
        <f>IF('Financing inputs'!D39="","",(IF('Financing inputs'!$B39="USD",'Financing inputs'!D39*Euro_USD,0)+IF('Financing inputs'!$B39="Local Currency",'Financing inputs'!D39/Loc_Euro,0)+IF('Financing inputs'!$B39="Euro",'Financing inputs'!D39,0)))</f>
        <v/>
      </c>
      <c r="E39" s="76" t="str">
        <f>IF('Financing inputs'!E39="","",(IF('Financing inputs'!$B39="USD",'Financing inputs'!E39*Euro_USD,0)+IF('Financing inputs'!$B39="Local Currency",'Financing inputs'!E39/Loc_Euro,0)+IF('Financing inputs'!$B39="Euro",'Financing inputs'!E39,0)))</f>
        <v/>
      </c>
      <c r="F39" s="76" t="str">
        <f>IF('Financing inputs'!F39="","",(IF('Financing inputs'!$B39="USD",'Financing inputs'!F39*Euro_USD,0)+IF('Financing inputs'!$B39="Local Currency",'Financing inputs'!F39/Loc_Euro,0)+IF('Financing inputs'!$B39="Euro",'Financing inputs'!F39,0)))</f>
        <v/>
      </c>
      <c r="G39" s="76" t="str">
        <f>IF('Financing inputs'!G39="","",(IF('Financing inputs'!$B39="USD",'Financing inputs'!G39*Euro_USD,0)+IF('Financing inputs'!$B39="Local Currency",'Financing inputs'!G39/Loc_Euro,0)+IF('Financing inputs'!$B39="Euro",'Financing inputs'!G39,0)))</f>
        <v/>
      </c>
      <c r="H39" s="76" t="str">
        <f>IF('Financing inputs'!H39="","",(IF('Financing inputs'!$B39="USD",'Financing inputs'!H39*Euro_USD,0)+IF('Financing inputs'!$B39="Local Currency",'Financing inputs'!H39/Loc_Euro,0)+IF('Financing inputs'!$B39="Euro",'Financing inputs'!H39,0)))</f>
        <v/>
      </c>
      <c r="I39" s="76" t="str">
        <f>IF('Financing inputs'!I39="","",(IF('Financing inputs'!$B39="USD",'Financing inputs'!I39*Euro_USD,0)+IF('Financing inputs'!$B39="Local Currency",'Financing inputs'!I39/Loc_Euro,0)+IF('Financing inputs'!$B39="Euro",'Financing inputs'!I39,0)))</f>
        <v/>
      </c>
      <c r="J39" s="76" t="str">
        <f>IF('Financing inputs'!J39="","",(IF('Financing inputs'!$B39="USD",'Financing inputs'!J39*Euro_USD,0)+IF('Financing inputs'!$B39="Local Currency",'Financing inputs'!J39/Loc_Euro,0)+IF('Financing inputs'!$B39="Euro",'Financing inputs'!J39,0)))</f>
        <v/>
      </c>
      <c r="K39" s="76" t="str">
        <f>IF('Financing inputs'!K39="","",(IF('Financing inputs'!$B39="USD",'Financing inputs'!K39*Euro_USD,0)+IF('Financing inputs'!$B39="Local Currency",'Financing inputs'!K39/Loc_Euro,0)+IF('Financing inputs'!$B39="Euro",'Financing inputs'!K39,0)))</f>
        <v/>
      </c>
      <c r="L39" s="76" t="str">
        <f>IF('Financing inputs'!L39="","",(IF('Financing inputs'!$B39="USD",'Financing inputs'!L39*Euro_USD,0)+IF('Financing inputs'!$B39="Local Currency",'Financing inputs'!L39/Loc_Euro,0)+IF('Financing inputs'!$B39="Euro",'Financing inputs'!L39,0)))</f>
        <v/>
      </c>
      <c r="M39" s="76" t="str">
        <f>IF('Financing inputs'!M39="","",(IF('Financing inputs'!$B39="USD",'Financing inputs'!M39*Euro_USD,0)+IF('Financing inputs'!$B39="Local Currency",'Financing inputs'!M39/Loc_Euro,0)+IF('Financing inputs'!$B39="Euro",'Financing inputs'!M39,0)))</f>
        <v/>
      </c>
      <c r="N39" s="76" t="str">
        <f>IF('Financing inputs'!N39="","",(IF('Financing inputs'!$B39="USD",'Financing inputs'!N39*Euro_USD,0)+IF('Financing inputs'!$B39="Local Currency",'Financing inputs'!N39/Loc_Euro,0)+IF('Financing inputs'!$B39="Euro",'Financing inputs'!N39,0)))</f>
        <v/>
      </c>
      <c r="O39" s="76">
        <f t="shared" si="6"/>
        <v>0</v>
      </c>
      <c r="P39" s="120" t="str">
        <f t="shared" si="5"/>
        <v>Demand Generation</v>
      </c>
      <c r="R39" s="69" t="e">
        <f t="shared" si="7"/>
        <v>#DIV/0!</v>
      </c>
    </row>
    <row r="40" spans="1:19" x14ac:dyDescent="0.25">
      <c r="A40" s="64" t="str">
        <f>'Financing inputs'!A40</f>
        <v>PAA</v>
      </c>
      <c r="B40" s="63"/>
      <c r="C40" s="76" t="str">
        <f>IF('Financing inputs'!C40="","",(IF('Financing inputs'!$B40="USD",'Financing inputs'!C40*Euro_USD,0)+IF('Financing inputs'!$B40="Local Currency",'Financing inputs'!C40/Loc_Euro,0)+IF('Financing inputs'!$B40="Euro",'Financing inputs'!C40,0)))</f>
        <v/>
      </c>
      <c r="D40" s="76" t="str">
        <f>IF('Financing inputs'!D40="","",(IF('Financing inputs'!$B40="USD",'Financing inputs'!D40*Euro_USD,0)+IF('Financing inputs'!$B40="Local Currency",'Financing inputs'!D40/Loc_Euro,0)+IF('Financing inputs'!$B40="Euro",'Financing inputs'!D40,0)))</f>
        <v/>
      </c>
      <c r="E40" s="76" t="str">
        <f>IF('Financing inputs'!E40="","",(IF('Financing inputs'!$B40="USD",'Financing inputs'!E40*Euro_USD,0)+IF('Financing inputs'!$B40="Local Currency",'Financing inputs'!E40/Loc_Euro,0)+IF('Financing inputs'!$B40="Euro",'Financing inputs'!E40,0)))</f>
        <v/>
      </c>
      <c r="F40" s="76" t="str">
        <f>IF('Financing inputs'!F40="","",(IF('Financing inputs'!$B40="USD",'Financing inputs'!F40*Euro_USD,0)+IF('Financing inputs'!$B40="Local Currency",'Financing inputs'!F40/Loc_Euro,0)+IF('Financing inputs'!$B40="Euro",'Financing inputs'!F40,0)))</f>
        <v/>
      </c>
      <c r="G40" s="76" t="str">
        <f>IF('Financing inputs'!G40="","",(IF('Financing inputs'!$B40="USD",'Financing inputs'!G40*Euro_USD,0)+IF('Financing inputs'!$B40="Local Currency",'Financing inputs'!G40/Loc_Euro,0)+IF('Financing inputs'!$B40="Euro",'Financing inputs'!G40,0)))</f>
        <v/>
      </c>
      <c r="H40" s="76" t="str">
        <f>IF('Financing inputs'!H40="","",(IF('Financing inputs'!$B40="USD",'Financing inputs'!H40*Euro_USD,0)+IF('Financing inputs'!$B40="Local Currency",'Financing inputs'!H40/Loc_Euro,0)+IF('Financing inputs'!$B40="Euro",'Financing inputs'!H40,0)))</f>
        <v/>
      </c>
      <c r="I40" s="76" t="str">
        <f>IF('Financing inputs'!I40="","",(IF('Financing inputs'!$B40="USD",'Financing inputs'!I40*Euro_USD,0)+IF('Financing inputs'!$B40="Local Currency",'Financing inputs'!I40/Loc_Euro,0)+IF('Financing inputs'!$B40="Euro",'Financing inputs'!I40,0)))</f>
        <v/>
      </c>
      <c r="J40" s="76" t="str">
        <f>IF('Financing inputs'!J40="","",(IF('Financing inputs'!$B40="USD",'Financing inputs'!J40*Euro_USD,0)+IF('Financing inputs'!$B40="Local Currency",'Financing inputs'!J40/Loc_Euro,0)+IF('Financing inputs'!$B40="Euro",'Financing inputs'!J40,0)))</f>
        <v/>
      </c>
      <c r="K40" s="76" t="str">
        <f>IF('Financing inputs'!K40="","",(IF('Financing inputs'!$B40="USD",'Financing inputs'!K40*Euro_USD,0)+IF('Financing inputs'!$B40="Local Currency",'Financing inputs'!K40/Loc_Euro,0)+IF('Financing inputs'!$B40="Euro",'Financing inputs'!K40,0)))</f>
        <v/>
      </c>
      <c r="L40" s="76" t="str">
        <f>IF('Financing inputs'!L40="","",(IF('Financing inputs'!$B40="USD",'Financing inputs'!L40*Euro_USD,0)+IF('Financing inputs'!$B40="Local Currency",'Financing inputs'!L40/Loc_Euro,0)+IF('Financing inputs'!$B40="Euro",'Financing inputs'!L40,0)))</f>
        <v/>
      </c>
      <c r="M40" s="76" t="str">
        <f>IF('Financing inputs'!M40="","",(IF('Financing inputs'!$B40="USD",'Financing inputs'!M40*Euro_USD,0)+IF('Financing inputs'!$B40="Local Currency",'Financing inputs'!M40/Loc_Euro,0)+IF('Financing inputs'!$B40="Euro",'Financing inputs'!M40,0)))</f>
        <v/>
      </c>
      <c r="N40" s="76" t="str">
        <f>IF('Financing inputs'!N40="","",(IF('Financing inputs'!$B40="USD",'Financing inputs'!N40*Euro_USD,0)+IF('Financing inputs'!$B40="Local Currency",'Financing inputs'!N40/Loc_Euro,0)+IF('Financing inputs'!$B40="Euro",'Financing inputs'!N40,0)))</f>
        <v/>
      </c>
      <c r="O40" s="76">
        <f t="shared" si="6"/>
        <v>0</v>
      </c>
      <c r="P40" s="120" t="str">
        <f t="shared" si="5"/>
        <v>Demand Generation</v>
      </c>
      <c r="R40" s="69" t="e">
        <f t="shared" si="7"/>
        <v>#DIV/0!</v>
      </c>
    </row>
    <row r="41" spans="1:19" x14ac:dyDescent="0.25">
      <c r="A41" s="64" t="str">
        <f>'Financing inputs'!A41</f>
        <v>Other</v>
      </c>
      <c r="B41" s="63"/>
      <c r="C41" s="76" t="str">
        <f>IF('Financing inputs'!C41="","",(IF('Financing inputs'!$B41="USD",'Financing inputs'!C41*Euro_USD,0)+IF('Financing inputs'!$B41="Local Currency",'Financing inputs'!C41/Loc_Euro,0)+IF('Financing inputs'!$B41="Euro",'Financing inputs'!C41,0)))</f>
        <v/>
      </c>
      <c r="D41" s="76" t="str">
        <f>IF('Financing inputs'!D41="","",(IF('Financing inputs'!$B41="USD",'Financing inputs'!D41*Euro_USD,0)+IF('Financing inputs'!$B41="Local Currency",'Financing inputs'!D41/Loc_Euro,0)+IF('Financing inputs'!$B41="Euro",'Financing inputs'!D41,0)))</f>
        <v/>
      </c>
      <c r="E41" s="76" t="str">
        <f>IF('Financing inputs'!E41="","",(IF('Financing inputs'!$B41="USD",'Financing inputs'!E41*Euro_USD,0)+IF('Financing inputs'!$B41="Local Currency",'Financing inputs'!E41/Loc_Euro,0)+IF('Financing inputs'!$B41="Euro",'Financing inputs'!E41,0)))</f>
        <v/>
      </c>
      <c r="F41" s="76" t="str">
        <f>IF('Financing inputs'!F41="","",(IF('Financing inputs'!$B41="USD",'Financing inputs'!F41*Euro_USD,0)+IF('Financing inputs'!$B41="Local Currency",'Financing inputs'!F41/Loc_Euro,0)+IF('Financing inputs'!$B41="Euro",'Financing inputs'!F41,0)))</f>
        <v/>
      </c>
      <c r="G41" s="76" t="str">
        <f>IF('Financing inputs'!G41="","",(IF('Financing inputs'!$B41="USD",'Financing inputs'!G41*Euro_USD,0)+IF('Financing inputs'!$B41="Local Currency",'Financing inputs'!G41/Loc_Euro,0)+IF('Financing inputs'!$B41="Euro",'Financing inputs'!G41,0)))</f>
        <v/>
      </c>
      <c r="H41" s="76" t="str">
        <f>IF('Financing inputs'!H41="","",(IF('Financing inputs'!$B41="USD",'Financing inputs'!H41*Euro_USD,0)+IF('Financing inputs'!$B41="Local Currency",'Financing inputs'!H41/Loc_Euro,0)+IF('Financing inputs'!$B41="Euro",'Financing inputs'!H41,0)))</f>
        <v/>
      </c>
      <c r="I41" s="76" t="str">
        <f>IF('Financing inputs'!I41="","",(IF('Financing inputs'!$B41="USD",'Financing inputs'!I41*Euro_USD,0)+IF('Financing inputs'!$B41="Local Currency",'Financing inputs'!I41/Loc_Euro,0)+IF('Financing inputs'!$B41="Euro",'Financing inputs'!I41,0)))</f>
        <v/>
      </c>
      <c r="J41" s="76" t="str">
        <f>IF('Financing inputs'!J41="","",(IF('Financing inputs'!$B41="USD",'Financing inputs'!J41*Euro_USD,0)+IF('Financing inputs'!$B41="Local Currency",'Financing inputs'!J41/Loc_Euro,0)+IF('Financing inputs'!$B41="Euro",'Financing inputs'!J41,0)))</f>
        <v/>
      </c>
      <c r="K41" s="76" t="str">
        <f>IF('Financing inputs'!K41="","",(IF('Financing inputs'!$B41="USD",'Financing inputs'!K41*Euro_USD,0)+IF('Financing inputs'!$B41="Local Currency",'Financing inputs'!K41/Loc_Euro,0)+IF('Financing inputs'!$B41="Euro",'Financing inputs'!K41,0)))</f>
        <v/>
      </c>
      <c r="L41" s="76" t="str">
        <f>IF('Financing inputs'!L41="","",(IF('Financing inputs'!$B41="USD",'Financing inputs'!L41*Euro_USD,0)+IF('Financing inputs'!$B41="Local Currency",'Financing inputs'!L41/Loc_Euro,0)+IF('Financing inputs'!$B41="Euro",'Financing inputs'!L41,0)))</f>
        <v/>
      </c>
      <c r="M41" s="76" t="str">
        <f>IF('Financing inputs'!M41="","",(IF('Financing inputs'!$B41="USD",'Financing inputs'!M41*Euro_USD,0)+IF('Financing inputs'!$B41="Local Currency",'Financing inputs'!M41/Loc_Euro,0)+IF('Financing inputs'!$B41="Euro",'Financing inputs'!M41,0)))</f>
        <v/>
      </c>
      <c r="N41" s="76" t="str">
        <f>IF('Financing inputs'!N41="","",(IF('Financing inputs'!$B41="USD",'Financing inputs'!N41*Euro_USD,0)+IF('Financing inputs'!$B41="Local Currency",'Financing inputs'!N41/Loc_Euro,0)+IF('Financing inputs'!$B41="Euro",'Financing inputs'!N41,0)))</f>
        <v/>
      </c>
      <c r="O41" s="76">
        <f t="shared" si="6"/>
        <v>0</v>
      </c>
      <c r="P41" s="120" t="str">
        <f t="shared" si="5"/>
        <v>Demand Generation</v>
      </c>
      <c r="R41" s="69" t="e">
        <f t="shared" si="7"/>
        <v>#DIV/0!</v>
      </c>
    </row>
    <row r="42" spans="1:19" x14ac:dyDescent="0.25">
      <c r="A42" s="64" t="str">
        <f>'Financing inputs'!A42</f>
        <v>Other</v>
      </c>
      <c r="B42" s="63"/>
      <c r="C42" s="76" t="str">
        <f>IF('Financing inputs'!C42="","",(IF('Financing inputs'!$B42="USD",'Financing inputs'!C42*Euro_USD,0)+IF('Financing inputs'!$B42="Local Currency",'Financing inputs'!C42/Loc_Euro,0)+IF('Financing inputs'!$B42="Euro",'Financing inputs'!C42,0)))</f>
        <v/>
      </c>
      <c r="D42" s="76" t="str">
        <f>IF('Financing inputs'!D42="","",(IF('Financing inputs'!$B42="USD",'Financing inputs'!D42*Euro_USD,0)+IF('Financing inputs'!$B42="Local Currency",'Financing inputs'!D42/Loc_Euro,0)+IF('Financing inputs'!$B42="Euro",'Financing inputs'!D42,0)))</f>
        <v/>
      </c>
      <c r="E42" s="76" t="str">
        <f>IF('Financing inputs'!E42="","",(IF('Financing inputs'!$B42="USD",'Financing inputs'!E42*Euro_USD,0)+IF('Financing inputs'!$B42="Local Currency",'Financing inputs'!E42/Loc_Euro,0)+IF('Financing inputs'!$B42="Euro",'Financing inputs'!E42,0)))</f>
        <v/>
      </c>
      <c r="F42" s="76" t="str">
        <f>IF('Financing inputs'!F42="","",(IF('Financing inputs'!$B42="USD",'Financing inputs'!F42*Euro_USD,0)+IF('Financing inputs'!$B42="Local Currency",'Financing inputs'!F42/Loc_Euro,0)+IF('Financing inputs'!$B42="Euro",'Financing inputs'!F42,0)))</f>
        <v/>
      </c>
      <c r="G42" s="76" t="str">
        <f>IF('Financing inputs'!G42="","",(IF('Financing inputs'!$B42="USD",'Financing inputs'!G42*Euro_USD,0)+IF('Financing inputs'!$B42="Local Currency",'Financing inputs'!G42/Loc_Euro,0)+IF('Financing inputs'!$B42="Euro",'Financing inputs'!G42,0)))</f>
        <v/>
      </c>
      <c r="H42" s="76" t="str">
        <f>IF('Financing inputs'!H42="","",(IF('Financing inputs'!$B42="USD",'Financing inputs'!H42*Euro_USD,0)+IF('Financing inputs'!$B42="Local Currency",'Financing inputs'!H42/Loc_Euro,0)+IF('Financing inputs'!$B42="Euro",'Financing inputs'!H42,0)))</f>
        <v/>
      </c>
      <c r="I42" s="76" t="str">
        <f>IF('Financing inputs'!I42="","",(IF('Financing inputs'!$B42="USD",'Financing inputs'!I42*Euro_USD,0)+IF('Financing inputs'!$B42="Local Currency",'Financing inputs'!I42/Loc_Euro,0)+IF('Financing inputs'!$B42="Euro",'Financing inputs'!I42,0)))</f>
        <v/>
      </c>
      <c r="J42" s="76" t="str">
        <f>IF('Financing inputs'!J42="","",(IF('Financing inputs'!$B42="USD",'Financing inputs'!J42*Euro_USD,0)+IF('Financing inputs'!$B42="Local Currency",'Financing inputs'!J42/Loc_Euro,0)+IF('Financing inputs'!$B42="Euro",'Financing inputs'!J42,0)))</f>
        <v/>
      </c>
      <c r="K42" s="76" t="str">
        <f>IF('Financing inputs'!K42="","",(IF('Financing inputs'!$B42="USD",'Financing inputs'!K42*Euro_USD,0)+IF('Financing inputs'!$B42="Local Currency",'Financing inputs'!K42/Loc_Euro,0)+IF('Financing inputs'!$B42="Euro",'Financing inputs'!K42,0)))</f>
        <v/>
      </c>
      <c r="L42" s="76" t="str">
        <f>IF('Financing inputs'!L42="","",(IF('Financing inputs'!$B42="USD",'Financing inputs'!L42*Euro_USD,0)+IF('Financing inputs'!$B42="Local Currency",'Financing inputs'!L42/Loc_Euro,0)+IF('Financing inputs'!$B42="Euro",'Financing inputs'!L42,0)))</f>
        <v/>
      </c>
      <c r="M42" s="76" t="str">
        <f>IF('Financing inputs'!M42="","",(IF('Financing inputs'!$B42="USD",'Financing inputs'!M42*Euro_USD,0)+IF('Financing inputs'!$B42="Local Currency",'Financing inputs'!M42/Loc_Euro,0)+IF('Financing inputs'!$B42="Euro",'Financing inputs'!M42,0)))</f>
        <v/>
      </c>
      <c r="N42" s="76" t="str">
        <f>IF('Financing inputs'!N42="","",(IF('Financing inputs'!$B42="USD",'Financing inputs'!N42*Euro_USD,0)+IF('Financing inputs'!$B42="Local Currency",'Financing inputs'!N42/Loc_Euro,0)+IF('Financing inputs'!$B42="Euro",'Financing inputs'!N42,0)))</f>
        <v/>
      </c>
      <c r="O42" s="76">
        <f t="shared" si="6"/>
        <v>0</v>
      </c>
      <c r="P42" s="120" t="str">
        <f t="shared" si="5"/>
        <v>Demand Generation</v>
      </c>
      <c r="R42" s="69" t="e">
        <f t="shared" si="7"/>
        <v>#DIV/0!</v>
      </c>
    </row>
    <row r="43" spans="1:19" x14ac:dyDescent="0.25">
      <c r="A43" s="64" t="str">
        <f>'Financing inputs'!A43</f>
        <v>Other</v>
      </c>
      <c r="B43" s="63"/>
      <c r="C43" s="76" t="str">
        <f>IF('Financing inputs'!C43="","",(IF('Financing inputs'!$B43="USD",'Financing inputs'!C43*Euro_USD,0)+IF('Financing inputs'!$B43="Local Currency",'Financing inputs'!C43/Loc_Euro,0)+IF('Financing inputs'!$B43="Euro",'Financing inputs'!C43,0)))</f>
        <v/>
      </c>
      <c r="D43" s="76" t="str">
        <f>IF('Financing inputs'!D43="","",(IF('Financing inputs'!$B43="USD",'Financing inputs'!D43*Euro_USD,0)+IF('Financing inputs'!$B43="Local Currency",'Financing inputs'!D43/Loc_Euro,0)+IF('Financing inputs'!$B43="Euro",'Financing inputs'!D43,0)))</f>
        <v/>
      </c>
      <c r="E43" s="76" t="str">
        <f>IF('Financing inputs'!E43="","",(IF('Financing inputs'!$B43="USD",'Financing inputs'!E43*Euro_USD,0)+IF('Financing inputs'!$B43="Local Currency",'Financing inputs'!E43/Loc_Euro,0)+IF('Financing inputs'!$B43="Euro",'Financing inputs'!E43,0)))</f>
        <v/>
      </c>
      <c r="F43" s="76" t="str">
        <f>IF('Financing inputs'!F43="","",(IF('Financing inputs'!$B43="USD",'Financing inputs'!F43*Euro_USD,0)+IF('Financing inputs'!$B43="Local Currency",'Financing inputs'!F43/Loc_Euro,0)+IF('Financing inputs'!$B43="Euro",'Financing inputs'!F43,0)))</f>
        <v/>
      </c>
      <c r="G43" s="76" t="str">
        <f>IF('Financing inputs'!G43="","",(IF('Financing inputs'!$B43="USD",'Financing inputs'!G43*Euro_USD,0)+IF('Financing inputs'!$B43="Local Currency",'Financing inputs'!G43/Loc_Euro,0)+IF('Financing inputs'!$B43="Euro",'Financing inputs'!G43,0)))</f>
        <v/>
      </c>
      <c r="H43" s="76" t="str">
        <f>IF('Financing inputs'!H43="","",(IF('Financing inputs'!$B43="USD",'Financing inputs'!H43*Euro_USD,0)+IF('Financing inputs'!$B43="Local Currency",'Financing inputs'!H43/Loc_Euro,0)+IF('Financing inputs'!$B43="Euro",'Financing inputs'!H43,0)))</f>
        <v/>
      </c>
      <c r="I43" s="76" t="str">
        <f>IF('Financing inputs'!I43="","",(IF('Financing inputs'!$B43="USD",'Financing inputs'!I43*Euro_USD,0)+IF('Financing inputs'!$B43="Local Currency",'Financing inputs'!I43/Loc_Euro,0)+IF('Financing inputs'!$B43="Euro",'Financing inputs'!I43,0)))</f>
        <v/>
      </c>
      <c r="J43" s="76" t="str">
        <f>IF('Financing inputs'!J43="","",(IF('Financing inputs'!$B43="USD",'Financing inputs'!J43*Euro_USD,0)+IF('Financing inputs'!$B43="Local Currency",'Financing inputs'!J43/Loc_Euro,0)+IF('Financing inputs'!$B43="Euro",'Financing inputs'!J43,0)))</f>
        <v/>
      </c>
      <c r="K43" s="76" t="str">
        <f>IF('Financing inputs'!K43="","",(IF('Financing inputs'!$B43="USD",'Financing inputs'!K43*Euro_USD,0)+IF('Financing inputs'!$B43="Local Currency",'Financing inputs'!K43/Loc_Euro,0)+IF('Financing inputs'!$B43="Euro",'Financing inputs'!K43,0)))</f>
        <v/>
      </c>
      <c r="L43" s="76" t="str">
        <f>IF('Financing inputs'!L43="","",(IF('Financing inputs'!$B43="USD",'Financing inputs'!L43*Euro_USD,0)+IF('Financing inputs'!$B43="Local Currency",'Financing inputs'!L43/Loc_Euro,0)+IF('Financing inputs'!$B43="Euro",'Financing inputs'!L43,0)))</f>
        <v/>
      </c>
      <c r="M43" s="76" t="str">
        <f>IF('Financing inputs'!M43="","",(IF('Financing inputs'!$B43="USD",'Financing inputs'!M43*Euro_USD,0)+IF('Financing inputs'!$B43="Local Currency",'Financing inputs'!M43/Loc_Euro,0)+IF('Financing inputs'!$B43="Euro",'Financing inputs'!M43,0)))</f>
        <v/>
      </c>
      <c r="N43" s="76" t="str">
        <f>IF('Financing inputs'!N43="","",(IF('Financing inputs'!$B43="USD",'Financing inputs'!N43*Euro_USD,0)+IF('Financing inputs'!$B43="Local Currency",'Financing inputs'!N43/Loc_Euro,0)+IF('Financing inputs'!$B43="Euro",'Financing inputs'!N43,0)))</f>
        <v/>
      </c>
      <c r="O43" s="76">
        <f t="shared" si="6"/>
        <v>0</v>
      </c>
      <c r="P43" s="120" t="str">
        <f t="shared" si="5"/>
        <v>Demand Generation</v>
      </c>
      <c r="R43" s="69" t="e">
        <f t="shared" si="7"/>
        <v>#DIV/0!</v>
      </c>
    </row>
    <row r="44" spans="1:19" x14ac:dyDescent="0.25">
      <c r="A44" s="64" t="str">
        <f>'Financing inputs'!A44</f>
        <v>Other</v>
      </c>
      <c r="B44" s="63"/>
      <c r="C44" s="76" t="str">
        <f>IF('Financing inputs'!C44="","",(IF('Financing inputs'!$B44="USD",'Financing inputs'!C44*Euro_USD,0)+IF('Financing inputs'!$B44="Local Currency",'Financing inputs'!C44/Loc_Euro,0)+IF('Financing inputs'!$B44="Euro",'Financing inputs'!C44,0)))</f>
        <v/>
      </c>
      <c r="D44" s="76" t="str">
        <f>IF('Financing inputs'!D44="","",(IF('Financing inputs'!$B44="USD",'Financing inputs'!D44*Euro_USD,0)+IF('Financing inputs'!$B44="Local Currency",'Financing inputs'!D44/Loc_Euro,0)+IF('Financing inputs'!$B44="Euro",'Financing inputs'!D44,0)))</f>
        <v/>
      </c>
      <c r="E44" s="76" t="str">
        <f>IF('Financing inputs'!E44="","",(IF('Financing inputs'!$B44="USD",'Financing inputs'!E44*Euro_USD,0)+IF('Financing inputs'!$B44="Local Currency",'Financing inputs'!E44/Loc_Euro,0)+IF('Financing inputs'!$B44="Euro",'Financing inputs'!E44,0)))</f>
        <v/>
      </c>
      <c r="F44" s="76" t="str">
        <f>IF('Financing inputs'!F44="","",(IF('Financing inputs'!$B44="USD",'Financing inputs'!F44*Euro_USD,0)+IF('Financing inputs'!$B44="Local Currency",'Financing inputs'!F44/Loc_Euro,0)+IF('Financing inputs'!$B44="Euro",'Financing inputs'!F44,0)))</f>
        <v/>
      </c>
      <c r="G44" s="76" t="str">
        <f>IF('Financing inputs'!G44="","",(IF('Financing inputs'!$B44="USD",'Financing inputs'!G44*Euro_USD,0)+IF('Financing inputs'!$B44="Local Currency",'Financing inputs'!G44/Loc_Euro,0)+IF('Financing inputs'!$B44="Euro",'Financing inputs'!G44,0)))</f>
        <v/>
      </c>
      <c r="H44" s="76" t="str">
        <f>IF('Financing inputs'!H44="","",(IF('Financing inputs'!$B44="USD",'Financing inputs'!H44*Euro_USD,0)+IF('Financing inputs'!$B44="Local Currency",'Financing inputs'!H44/Loc_Euro,0)+IF('Financing inputs'!$B44="Euro",'Financing inputs'!H44,0)))</f>
        <v/>
      </c>
      <c r="I44" s="76" t="str">
        <f>IF('Financing inputs'!I44="","",(IF('Financing inputs'!$B44="USD",'Financing inputs'!I44*Euro_USD,0)+IF('Financing inputs'!$B44="Local Currency",'Financing inputs'!I44/Loc_Euro,0)+IF('Financing inputs'!$B44="Euro",'Financing inputs'!I44,0)))</f>
        <v/>
      </c>
      <c r="J44" s="76" t="str">
        <f>IF('Financing inputs'!J44="","",(IF('Financing inputs'!$B44="USD",'Financing inputs'!J44*Euro_USD,0)+IF('Financing inputs'!$B44="Local Currency",'Financing inputs'!J44/Loc_Euro,0)+IF('Financing inputs'!$B44="Euro",'Financing inputs'!J44,0)))</f>
        <v/>
      </c>
      <c r="K44" s="76" t="str">
        <f>IF('Financing inputs'!K44="","",(IF('Financing inputs'!$B44="USD",'Financing inputs'!K44*Euro_USD,0)+IF('Financing inputs'!$B44="Local Currency",'Financing inputs'!K44/Loc_Euro,0)+IF('Financing inputs'!$B44="Euro",'Financing inputs'!K44,0)))</f>
        <v/>
      </c>
      <c r="L44" s="76" t="str">
        <f>IF('Financing inputs'!L44="","",(IF('Financing inputs'!$B44="USD",'Financing inputs'!L44*Euro_USD,0)+IF('Financing inputs'!$B44="Local Currency",'Financing inputs'!L44/Loc_Euro,0)+IF('Financing inputs'!$B44="Euro",'Financing inputs'!L44,0)))</f>
        <v/>
      </c>
      <c r="M44" s="76" t="str">
        <f>IF('Financing inputs'!M44="","",(IF('Financing inputs'!$B44="USD",'Financing inputs'!M44*Euro_USD,0)+IF('Financing inputs'!$B44="Local Currency",'Financing inputs'!M44/Loc_Euro,0)+IF('Financing inputs'!$B44="Euro",'Financing inputs'!M44,0)))</f>
        <v/>
      </c>
      <c r="N44" s="76" t="str">
        <f>IF('Financing inputs'!N44="","",(IF('Financing inputs'!$B44="USD",'Financing inputs'!N44*Euro_USD,0)+IF('Financing inputs'!$B44="Local Currency",'Financing inputs'!N44/Loc_Euro,0)+IF('Financing inputs'!$B44="Euro",'Financing inputs'!N44,0)))</f>
        <v/>
      </c>
      <c r="O44" s="76">
        <f t="shared" si="6"/>
        <v>0</v>
      </c>
      <c r="P44" s="120" t="str">
        <f t="shared" si="5"/>
        <v>Demand Generation</v>
      </c>
      <c r="R44" s="69" t="e">
        <f t="shared" si="7"/>
        <v>#DIV/0!</v>
      </c>
    </row>
    <row r="45" spans="1:19" x14ac:dyDescent="0.25">
      <c r="A45" s="64" t="str">
        <f>'Financing inputs'!A45</f>
        <v>Other</v>
      </c>
      <c r="B45" s="63"/>
      <c r="C45" s="76" t="str">
        <f>IF('Financing inputs'!C45="","",(IF('Financing inputs'!$B45="USD",'Financing inputs'!C45*Euro_USD,0)+IF('Financing inputs'!$B45="Local Currency",'Financing inputs'!C45/Loc_Euro,0)+IF('Financing inputs'!$B45="Euro",'Financing inputs'!C45,0)))</f>
        <v/>
      </c>
      <c r="D45" s="76" t="str">
        <f>IF('Financing inputs'!D45="","",(IF('Financing inputs'!$B45="USD",'Financing inputs'!D45*Euro_USD,0)+IF('Financing inputs'!$B45="Local Currency",'Financing inputs'!D45/Loc_Euro,0)+IF('Financing inputs'!$B45="Euro",'Financing inputs'!D45,0)))</f>
        <v/>
      </c>
      <c r="E45" s="76" t="str">
        <f>IF('Financing inputs'!E45="","",(IF('Financing inputs'!$B45="USD",'Financing inputs'!E45*Euro_USD,0)+IF('Financing inputs'!$B45="Local Currency",'Financing inputs'!E45/Loc_Euro,0)+IF('Financing inputs'!$B45="Euro",'Financing inputs'!E45,0)))</f>
        <v/>
      </c>
      <c r="F45" s="76" t="str">
        <f>IF('Financing inputs'!F45="","",(IF('Financing inputs'!$B45="USD",'Financing inputs'!F45*Euro_USD,0)+IF('Financing inputs'!$B45="Local Currency",'Financing inputs'!F45/Loc_Euro,0)+IF('Financing inputs'!$B45="Euro",'Financing inputs'!F45,0)))</f>
        <v/>
      </c>
      <c r="G45" s="76" t="str">
        <f>IF('Financing inputs'!G45="","",(IF('Financing inputs'!$B45="USD",'Financing inputs'!G45*Euro_USD,0)+IF('Financing inputs'!$B45="Local Currency",'Financing inputs'!G45/Loc_Euro,0)+IF('Financing inputs'!$B45="Euro",'Financing inputs'!G45,0)))</f>
        <v/>
      </c>
      <c r="H45" s="76" t="str">
        <f>IF('Financing inputs'!H45="","",(IF('Financing inputs'!$B45="USD",'Financing inputs'!H45*Euro_USD,0)+IF('Financing inputs'!$B45="Local Currency",'Financing inputs'!H45/Loc_Euro,0)+IF('Financing inputs'!$B45="Euro",'Financing inputs'!H45,0)))</f>
        <v/>
      </c>
      <c r="I45" s="76" t="str">
        <f>IF('Financing inputs'!I45="","",(IF('Financing inputs'!$B45="USD",'Financing inputs'!I45*Euro_USD,0)+IF('Financing inputs'!$B45="Local Currency",'Financing inputs'!I45/Loc_Euro,0)+IF('Financing inputs'!$B45="Euro",'Financing inputs'!I45,0)))</f>
        <v/>
      </c>
      <c r="J45" s="76" t="str">
        <f>IF('Financing inputs'!J45="","",(IF('Financing inputs'!$B45="USD",'Financing inputs'!J45*Euro_USD,0)+IF('Financing inputs'!$B45="Local Currency",'Financing inputs'!J45/Loc_Euro,0)+IF('Financing inputs'!$B45="Euro",'Financing inputs'!J45,0)))</f>
        <v/>
      </c>
      <c r="K45" s="76" t="str">
        <f>IF('Financing inputs'!K45="","",(IF('Financing inputs'!$B45="USD",'Financing inputs'!K45*Euro_USD,0)+IF('Financing inputs'!$B45="Local Currency",'Financing inputs'!K45/Loc_Euro,0)+IF('Financing inputs'!$B45="Euro",'Financing inputs'!K45,0)))</f>
        <v/>
      </c>
      <c r="L45" s="76" t="str">
        <f>IF('Financing inputs'!L45="","",(IF('Financing inputs'!$B45="USD",'Financing inputs'!L45*Euro_USD,0)+IF('Financing inputs'!$B45="Local Currency",'Financing inputs'!L45/Loc_Euro,0)+IF('Financing inputs'!$B45="Euro",'Financing inputs'!L45,0)))</f>
        <v/>
      </c>
      <c r="M45" s="76" t="str">
        <f>IF('Financing inputs'!M45="","",(IF('Financing inputs'!$B45="USD",'Financing inputs'!M45*Euro_USD,0)+IF('Financing inputs'!$B45="Local Currency",'Financing inputs'!M45/Loc_Euro,0)+IF('Financing inputs'!$B45="Euro",'Financing inputs'!M45,0)))</f>
        <v/>
      </c>
      <c r="N45" s="76" t="str">
        <f>IF('Financing inputs'!N45="","",(IF('Financing inputs'!$B45="USD",'Financing inputs'!N45*Euro_USD,0)+IF('Financing inputs'!$B45="Local Currency",'Financing inputs'!N45/Loc_Euro,0)+IF('Financing inputs'!$B45="Euro",'Financing inputs'!N45,0)))</f>
        <v/>
      </c>
      <c r="O45" s="76">
        <f t="shared" si="6"/>
        <v>0</v>
      </c>
      <c r="P45" s="120" t="str">
        <f t="shared" si="5"/>
        <v>Demand Generation</v>
      </c>
      <c r="R45" s="69" t="e">
        <f t="shared" si="7"/>
        <v>#DIV/0!</v>
      </c>
    </row>
    <row r="46" spans="1:19" x14ac:dyDescent="0.25">
      <c r="A46" s="64" t="str">
        <f>'Financing inputs'!A46</f>
        <v>Other</v>
      </c>
      <c r="B46" s="63"/>
      <c r="C46" s="76" t="str">
        <f>IF('Financing inputs'!C46="","",(IF('Financing inputs'!$B46="USD",'Financing inputs'!C46*Euro_USD,0)+IF('Financing inputs'!$B46="Local Currency",'Financing inputs'!C46/Loc_Euro,0)+IF('Financing inputs'!$B46="Euro",'Financing inputs'!C46,0)))</f>
        <v/>
      </c>
      <c r="D46" s="76" t="str">
        <f>IF('Financing inputs'!D46="","",(IF('Financing inputs'!$B46="USD",'Financing inputs'!D46*Euro_USD,0)+IF('Financing inputs'!$B46="Local Currency",'Financing inputs'!D46/Loc_Euro,0)+IF('Financing inputs'!$B46="Euro",'Financing inputs'!D46,0)))</f>
        <v/>
      </c>
      <c r="E46" s="76" t="str">
        <f>IF('Financing inputs'!E46="","",(IF('Financing inputs'!$B46="USD",'Financing inputs'!E46*Euro_USD,0)+IF('Financing inputs'!$B46="Local Currency",'Financing inputs'!E46/Loc_Euro,0)+IF('Financing inputs'!$B46="Euro",'Financing inputs'!E46,0)))</f>
        <v/>
      </c>
      <c r="F46" s="76" t="str">
        <f>IF('Financing inputs'!F46="","",(IF('Financing inputs'!$B46="USD",'Financing inputs'!F46*Euro_USD,0)+IF('Financing inputs'!$B46="Local Currency",'Financing inputs'!F46/Loc_Euro,0)+IF('Financing inputs'!$B46="Euro",'Financing inputs'!F46,0)))</f>
        <v/>
      </c>
      <c r="G46" s="76" t="str">
        <f>IF('Financing inputs'!G46="","",(IF('Financing inputs'!$B46="USD",'Financing inputs'!G46*Euro_USD,0)+IF('Financing inputs'!$B46="Local Currency",'Financing inputs'!G46/Loc_Euro,0)+IF('Financing inputs'!$B46="Euro",'Financing inputs'!G46,0)))</f>
        <v/>
      </c>
      <c r="H46" s="76" t="str">
        <f>IF('Financing inputs'!H46="","",(IF('Financing inputs'!$B46="USD",'Financing inputs'!H46*Euro_USD,0)+IF('Financing inputs'!$B46="Local Currency",'Financing inputs'!H46/Loc_Euro,0)+IF('Financing inputs'!$B46="Euro",'Financing inputs'!H46,0)))</f>
        <v/>
      </c>
      <c r="I46" s="76" t="str">
        <f>IF('Financing inputs'!I46="","",(IF('Financing inputs'!$B46="USD",'Financing inputs'!I46*Euro_USD,0)+IF('Financing inputs'!$B46="Local Currency",'Financing inputs'!I46/Loc_Euro,0)+IF('Financing inputs'!$B46="Euro",'Financing inputs'!I46,0)))</f>
        <v/>
      </c>
      <c r="J46" s="76" t="str">
        <f>IF('Financing inputs'!J46="","",(IF('Financing inputs'!$B46="USD",'Financing inputs'!J46*Euro_USD,0)+IF('Financing inputs'!$B46="Local Currency",'Financing inputs'!J46/Loc_Euro,0)+IF('Financing inputs'!$B46="Euro",'Financing inputs'!J46,0)))</f>
        <v/>
      </c>
      <c r="K46" s="76" t="str">
        <f>IF('Financing inputs'!K46="","",(IF('Financing inputs'!$B46="USD",'Financing inputs'!K46*Euro_USD,0)+IF('Financing inputs'!$B46="Local Currency",'Financing inputs'!K46/Loc_Euro,0)+IF('Financing inputs'!$B46="Euro",'Financing inputs'!K46,0)))</f>
        <v/>
      </c>
      <c r="L46" s="76" t="str">
        <f>IF('Financing inputs'!L46="","",(IF('Financing inputs'!$B46="USD",'Financing inputs'!L46*Euro_USD,0)+IF('Financing inputs'!$B46="Local Currency",'Financing inputs'!L46/Loc_Euro,0)+IF('Financing inputs'!$B46="Euro",'Financing inputs'!L46,0)))</f>
        <v/>
      </c>
      <c r="M46" s="76" t="str">
        <f>IF('Financing inputs'!M46="","",(IF('Financing inputs'!$B46="USD",'Financing inputs'!M46*Euro_USD,0)+IF('Financing inputs'!$B46="Local Currency",'Financing inputs'!M46/Loc_Euro,0)+IF('Financing inputs'!$B46="Euro",'Financing inputs'!M46,0)))</f>
        <v/>
      </c>
      <c r="N46" s="76" t="str">
        <f>IF('Financing inputs'!N46="","",(IF('Financing inputs'!$B46="USD",'Financing inputs'!N46*Euro_USD,0)+IF('Financing inputs'!$B46="Local Currency",'Financing inputs'!N46/Loc_Euro,0)+IF('Financing inputs'!$B46="Euro",'Financing inputs'!N46,0)))</f>
        <v/>
      </c>
      <c r="O46" s="76">
        <f t="shared" si="6"/>
        <v>0</v>
      </c>
      <c r="P46" s="120" t="str">
        <f t="shared" si="5"/>
        <v>Demand Generation</v>
      </c>
      <c r="R46" s="69" t="e">
        <f t="shared" si="7"/>
        <v>#DIV/0!</v>
      </c>
    </row>
    <row r="47" spans="1:19" x14ac:dyDescent="0.25">
      <c r="A47" s="64" t="str">
        <f>'Financing inputs'!A47</f>
        <v>Other</v>
      </c>
      <c r="B47" s="63"/>
      <c r="C47" s="76" t="str">
        <f>IF('Financing inputs'!C47="","",(IF('Financing inputs'!$B47="USD",'Financing inputs'!C47*Euro_USD,0)+IF('Financing inputs'!$B47="Local Currency",'Financing inputs'!C47/Loc_Euro,0)+IF('Financing inputs'!$B47="Euro",'Financing inputs'!C47,0)))</f>
        <v/>
      </c>
      <c r="D47" s="76" t="str">
        <f>IF('Financing inputs'!D47="","",(IF('Financing inputs'!$B47="USD",'Financing inputs'!D47*Euro_USD,0)+IF('Financing inputs'!$B47="Local Currency",'Financing inputs'!D47/Loc_Euro,0)+IF('Financing inputs'!$B47="Euro",'Financing inputs'!D47,0)))</f>
        <v/>
      </c>
      <c r="E47" s="76" t="str">
        <f>IF('Financing inputs'!E47="","",(IF('Financing inputs'!$B47="USD",'Financing inputs'!E47*Euro_USD,0)+IF('Financing inputs'!$B47="Local Currency",'Financing inputs'!E47/Loc_Euro,0)+IF('Financing inputs'!$B47="Euro",'Financing inputs'!E47,0)))</f>
        <v/>
      </c>
      <c r="F47" s="76" t="str">
        <f>IF('Financing inputs'!F47="","",(IF('Financing inputs'!$B47="USD",'Financing inputs'!F47*Euro_USD,0)+IF('Financing inputs'!$B47="Local Currency",'Financing inputs'!F47/Loc_Euro,0)+IF('Financing inputs'!$B47="Euro",'Financing inputs'!F47,0)))</f>
        <v/>
      </c>
      <c r="G47" s="76" t="str">
        <f>IF('Financing inputs'!G47="","",(IF('Financing inputs'!$B47="USD",'Financing inputs'!G47*Euro_USD,0)+IF('Financing inputs'!$B47="Local Currency",'Financing inputs'!G47/Loc_Euro,0)+IF('Financing inputs'!$B47="Euro",'Financing inputs'!G47,0)))</f>
        <v/>
      </c>
      <c r="H47" s="76" t="str">
        <f>IF('Financing inputs'!H47="","",(IF('Financing inputs'!$B47="USD",'Financing inputs'!H47*Euro_USD,0)+IF('Financing inputs'!$B47="Local Currency",'Financing inputs'!H47/Loc_Euro,0)+IF('Financing inputs'!$B47="Euro",'Financing inputs'!H47,0)))</f>
        <v/>
      </c>
      <c r="I47" s="76" t="str">
        <f>IF('Financing inputs'!I47="","",(IF('Financing inputs'!$B47="USD",'Financing inputs'!I47*Euro_USD,0)+IF('Financing inputs'!$B47="Local Currency",'Financing inputs'!I47/Loc_Euro,0)+IF('Financing inputs'!$B47="Euro",'Financing inputs'!I47,0)))</f>
        <v/>
      </c>
      <c r="J47" s="76" t="str">
        <f>IF('Financing inputs'!J47="","",(IF('Financing inputs'!$B47="USD",'Financing inputs'!J47*Euro_USD,0)+IF('Financing inputs'!$B47="Local Currency",'Financing inputs'!J47/Loc_Euro,0)+IF('Financing inputs'!$B47="Euro",'Financing inputs'!J47,0)))</f>
        <v/>
      </c>
      <c r="K47" s="76" t="str">
        <f>IF('Financing inputs'!K47="","",(IF('Financing inputs'!$B47="USD",'Financing inputs'!K47*Euro_USD,0)+IF('Financing inputs'!$B47="Local Currency",'Financing inputs'!K47/Loc_Euro,0)+IF('Financing inputs'!$B47="Euro",'Financing inputs'!K47,0)))</f>
        <v/>
      </c>
      <c r="L47" s="76" t="str">
        <f>IF('Financing inputs'!L47="","",(IF('Financing inputs'!$B47="USD",'Financing inputs'!L47*Euro_USD,0)+IF('Financing inputs'!$B47="Local Currency",'Financing inputs'!L47/Loc_Euro,0)+IF('Financing inputs'!$B47="Euro",'Financing inputs'!L47,0)))</f>
        <v/>
      </c>
      <c r="M47" s="76" t="str">
        <f>IF('Financing inputs'!M47="","",(IF('Financing inputs'!$B47="USD",'Financing inputs'!M47*Euro_USD,0)+IF('Financing inputs'!$B47="Local Currency",'Financing inputs'!M47/Loc_Euro,0)+IF('Financing inputs'!$B47="Euro",'Financing inputs'!M47,0)))</f>
        <v/>
      </c>
      <c r="N47" s="76" t="str">
        <f>IF('Financing inputs'!N47="","",(IF('Financing inputs'!$B47="USD",'Financing inputs'!N47*Euro_USD,0)+IF('Financing inputs'!$B47="Local Currency",'Financing inputs'!N47/Loc_Euro,0)+IF('Financing inputs'!$B47="Euro",'Financing inputs'!N47,0)))</f>
        <v/>
      </c>
      <c r="O47" s="76">
        <f t="shared" si="6"/>
        <v>0</v>
      </c>
      <c r="P47" s="120" t="str">
        <f t="shared" si="5"/>
        <v>Demand Generation</v>
      </c>
      <c r="R47" s="69" t="e">
        <f t="shared" si="7"/>
        <v>#DIV/0!</v>
      </c>
    </row>
    <row r="48" spans="1:19" x14ac:dyDescent="0.25">
      <c r="A48" s="65" t="s">
        <v>72</v>
      </c>
      <c r="B48" s="65"/>
      <c r="C48" s="77">
        <f>SUM(C29:C47)</f>
        <v>0</v>
      </c>
      <c r="D48" s="77">
        <f t="shared" ref="D48" si="8">SUM(D29:D47)</f>
        <v>0</v>
      </c>
      <c r="E48" s="77">
        <f t="shared" ref="E48" si="9">SUM(E29:E47)</f>
        <v>0</v>
      </c>
      <c r="F48" s="77">
        <f t="shared" ref="F48" si="10">SUM(F29:F47)</f>
        <v>0</v>
      </c>
      <c r="G48" s="77">
        <f t="shared" ref="G48" si="11">SUM(G29:G47)</f>
        <v>0</v>
      </c>
      <c r="H48" s="77">
        <f t="shared" ref="H48" si="12">SUM(H29:H47)</f>
        <v>0</v>
      </c>
      <c r="I48" s="77">
        <f t="shared" ref="I48" si="13">SUM(I29:I47)</f>
        <v>0</v>
      </c>
      <c r="J48" s="77">
        <f t="shared" ref="J48" si="14">SUM(J29:J47)</f>
        <v>0</v>
      </c>
      <c r="K48" s="77">
        <f t="shared" ref="K48" si="15">SUM(K29:K47)</f>
        <v>0</v>
      </c>
      <c r="L48" s="77">
        <f t="shared" ref="L48" si="16">SUM(L29:L47)</f>
        <v>0</v>
      </c>
      <c r="M48" s="77">
        <f t="shared" ref="M48" si="17">SUM(M29:M47)</f>
        <v>0</v>
      </c>
      <c r="N48" s="77">
        <f t="shared" ref="N48" si="18">SUM(N29:N47)</f>
        <v>0</v>
      </c>
      <c r="O48" s="77">
        <f t="shared" ref="O48" si="19">SUM(O29:O47)</f>
        <v>0</v>
      </c>
      <c r="P48" s="120" t="str">
        <f>$A$26</f>
        <v>Demand Generation</v>
      </c>
      <c r="R48" s="59"/>
      <c r="S48" s="61" t="e">
        <f>IF(ROUND(SUM(R28:R47),0)&lt;&gt;1,"Check","Okay")</f>
        <v>#DIV/0!</v>
      </c>
    </row>
    <row r="49" spans="1:18" x14ac:dyDescent="0.25">
      <c r="A49" s="124" t="str">
        <f>'Financing inputs'!A49</f>
        <v>Service Delivery</v>
      </c>
      <c r="B49" s="124"/>
      <c r="C49" s="124"/>
      <c r="D49" s="124"/>
      <c r="E49" s="124"/>
      <c r="F49" s="124"/>
      <c r="G49" s="124"/>
      <c r="H49" s="124"/>
      <c r="I49" s="124"/>
      <c r="J49" s="124"/>
      <c r="K49" s="124"/>
      <c r="L49" s="124"/>
      <c r="M49" s="124"/>
      <c r="N49" s="124"/>
      <c r="O49" s="124"/>
      <c r="P49" s="120"/>
      <c r="R49" s="73"/>
    </row>
    <row r="50" spans="1:18" x14ac:dyDescent="0.25">
      <c r="A50" s="39" t="str">
        <f>'Financing inputs'!A50</f>
        <v>CIP Costs</v>
      </c>
      <c r="B50" s="63"/>
      <c r="C50" s="76" t="str">
        <f>IF('Financing inputs'!C50="","",(IF('Financing inputs'!$B50="USD",'Financing inputs'!C50*Euro_USD,0)+IF('Financing inputs'!$B50="Local Currency",'Financing inputs'!C50/Loc_Euro,0)+IF('Financing inputs'!$B50="Euro",'Financing inputs'!C50,0)))</f>
        <v/>
      </c>
      <c r="D50" s="76" t="str">
        <f>IF('Financing inputs'!D50="","",(IF('Financing inputs'!$B50="USD",'Financing inputs'!D50*Euro_USD,0)+IF('Financing inputs'!$B50="Local Currency",'Financing inputs'!D50/Loc_Euro,0)+IF('Financing inputs'!$B50="Euro",'Financing inputs'!D50,0)))</f>
        <v/>
      </c>
      <c r="E50" s="76" t="str">
        <f>IF('Financing inputs'!E50="","",(IF('Financing inputs'!$B50="USD",'Financing inputs'!E50*Euro_USD,0)+IF('Financing inputs'!$B50="Local Currency",'Financing inputs'!E50/Loc_Euro,0)+IF('Financing inputs'!$B50="Euro",'Financing inputs'!E50,0)))</f>
        <v/>
      </c>
      <c r="F50" s="76" t="str">
        <f>IF('Financing inputs'!F50="","",(IF('Financing inputs'!$B50="USD",'Financing inputs'!F50*Euro_USD,0)+IF('Financing inputs'!$B50="Local Currency",'Financing inputs'!F50/Loc_Euro,0)+IF('Financing inputs'!$B50="Euro",'Financing inputs'!F50,0)))</f>
        <v/>
      </c>
      <c r="G50" s="76" t="str">
        <f>IF('Financing inputs'!G50="","",(IF('Financing inputs'!$B50="USD",'Financing inputs'!G50*Euro_USD,0)+IF('Financing inputs'!$B50="Local Currency",'Financing inputs'!G50/Loc_Euro,0)+IF('Financing inputs'!$B50="Euro",'Financing inputs'!G50,0)))</f>
        <v/>
      </c>
      <c r="H50" s="76" t="str">
        <f>IF('Financing inputs'!H50="","",(IF('Financing inputs'!$B50="USD",'Financing inputs'!H50*Euro_USD,0)+IF('Financing inputs'!$B50="Local Currency",'Financing inputs'!H50/Loc_Euro,0)+IF('Financing inputs'!$B50="Euro",'Financing inputs'!H50,0)))</f>
        <v/>
      </c>
      <c r="I50" s="76" t="str">
        <f>IF('Financing inputs'!I50="","",(IF('Financing inputs'!$B50="USD",'Financing inputs'!I50*Euro_USD,0)+IF('Financing inputs'!$B50="Local Currency",'Financing inputs'!I50/Loc_Euro,0)+IF('Financing inputs'!$B50="Euro",'Financing inputs'!I50,0)))</f>
        <v/>
      </c>
      <c r="J50" s="76" t="str">
        <f>IF('Financing inputs'!J50="","",(IF('Financing inputs'!$B50="USD",'Financing inputs'!J50*Euro_USD,0)+IF('Financing inputs'!$B50="Local Currency",'Financing inputs'!J50/Loc_Euro,0)+IF('Financing inputs'!$B50="Euro",'Financing inputs'!J50,0)))</f>
        <v/>
      </c>
      <c r="K50" s="76" t="str">
        <f>IF('Financing inputs'!K50="","",(IF('Financing inputs'!$B50="USD",'Financing inputs'!K50*Euro_USD,0)+IF('Financing inputs'!$B50="Local Currency",'Financing inputs'!K50/Loc_Euro,0)+IF('Financing inputs'!$B50="Euro",'Financing inputs'!K50,0)))</f>
        <v/>
      </c>
      <c r="L50" s="76" t="str">
        <f>IF('Financing inputs'!L50="","",(IF('Financing inputs'!$B50="USD",'Financing inputs'!L50*Euro_USD,0)+IF('Financing inputs'!$B50="Local Currency",'Financing inputs'!L50/Loc_Euro,0)+IF('Financing inputs'!$B50="Euro",'Financing inputs'!L50,0)))</f>
        <v/>
      </c>
      <c r="M50" s="76" t="str">
        <f>IF('Financing inputs'!M50="","",(IF('Financing inputs'!$B50="USD",'Financing inputs'!M50*Euro_USD,0)+IF('Financing inputs'!$B50="Local Currency",'Financing inputs'!M50/Loc_Euro,0)+IF('Financing inputs'!$B50="Euro",'Financing inputs'!M50,0)))</f>
        <v/>
      </c>
      <c r="N50" s="76" t="str">
        <f>IF('Financing inputs'!N50="","",(IF('Financing inputs'!$B50="USD",'Financing inputs'!N50*Euro_USD,0)+IF('Financing inputs'!$B50="Local Currency",'Financing inputs'!N50/Loc_Euro,0)+IF('Financing inputs'!$B50="Euro",'Financing inputs'!N50,0)))</f>
        <v/>
      </c>
      <c r="O50" s="76">
        <f>SUM(C50:N50)</f>
        <v>0</v>
      </c>
      <c r="P50" s="120" t="str">
        <f t="shared" ref="P50:P70" si="20">$A$49</f>
        <v>Service Delivery</v>
      </c>
      <c r="R50" s="68"/>
    </row>
    <row r="51" spans="1:18" x14ac:dyDescent="0.25">
      <c r="A51" s="39" t="str">
        <f>'Financing inputs'!A51</f>
        <v>National government funding allocated</v>
      </c>
      <c r="B51" s="63"/>
      <c r="C51" s="76" t="str">
        <f>IF('Financing inputs'!C51="","",(IF('Financing inputs'!$B51="USD",'Financing inputs'!C51*Euro_USD,0)+IF('Financing inputs'!$B51="Local Currency",'Financing inputs'!C51/Loc_Euro,0)+IF('Financing inputs'!$B51="Euro",'Financing inputs'!C51,0)))</f>
        <v/>
      </c>
      <c r="D51" s="76" t="str">
        <f>IF('Financing inputs'!D51="","",(IF('Financing inputs'!$B51="USD",'Financing inputs'!D51*Euro_USD,0)+IF('Financing inputs'!$B51="Local Currency",'Financing inputs'!D51/Loc_Euro,0)+IF('Financing inputs'!$B51="Euro",'Financing inputs'!D51,0)))</f>
        <v/>
      </c>
      <c r="E51" s="76" t="str">
        <f>IF('Financing inputs'!E51="","",(IF('Financing inputs'!$B51="USD",'Financing inputs'!E51*Euro_USD,0)+IF('Financing inputs'!$B51="Local Currency",'Financing inputs'!E51/Loc_Euro,0)+IF('Financing inputs'!$B51="Euro",'Financing inputs'!E51,0)))</f>
        <v/>
      </c>
      <c r="F51" s="76" t="str">
        <f>IF('Financing inputs'!F51="","",(IF('Financing inputs'!$B51="USD",'Financing inputs'!F51*Euro_USD,0)+IF('Financing inputs'!$B51="Local Currency",'Financing inputs'!F51/Loc_Euro,0)+IF('Financing inputs'!$B51="Euro",'Financing inputs'!F51,0)))</f>
        <v/>
      </c>
      <c r="G51" s="76" t="str">
        <f>IF('Financing inputs'!G51="","",(IF('Financing inputs'!$B51="USD",'Financing inputs'!G51*Euro_USD,0)+IF('Financing inputs'!$B51="Local Currency",'Financing inputs'!G51/Loc_Euro,0)+IF('Financing inputs'!$B51="Euro",'Financing inputs'!G51,0)))</f>
        <v/>
      </c>
      <c r="H51" s="76" t="str">
        <f>IF('Financing inputs'!H51="","",(IF('Financing inputs'!$B51="USD",'Financing inputs'!H51*Euro_USD,0)+IF('Financing inputs'!$B51="Local Currency",'Financing inputs'!H51/Loc_Euro,0)+IF('Financing inputs'!$B51="Euro",'Financing inputs'!H51,0)))</f>
        <v/>
      </c>
      <c r="I51" s="76" t="str">
        <f>IF('Financing inputs'!I51="","",(IF('Financing inputs'!$B51="USD",'Financing inputs'!I51*Euro_USD,0)+IF('Financing inputs'!$B51="Local Currency",'Financing inputs'!I51/Loc_Euro,0)+IF('Financing inputs'!$B51="Euro",'Financing inputs'!I51,0)))</f>
        <v/>
      </c>
      <c r="J51" s="76" t="str">
        <f>IF('Financing inputs'!J51="","",(IF('Financing inputs'!$B51="USD",'Financing inputs'!J51*Euro_USD,0)+IF('Financing inputs'!$B51="Local Currency",'Financing inputs'!J51/Loc_Euro,0)+IF('Financing inputs'!$B51="Euro",'Financing inputs'!J51,0)))</f>
        <v/>
      </c>
      <c r="K51" s="76" t="str">
        <f>IF('Financing inputs'!K51="","",(IF('Financing inputs'!$B51="USD",'Financing inputs'!K51*Euro_USD,0)+IF('Financing inputs'!$B51="Local Currency",'Financing inputs'!K51/Loc_Euro,0)+IF('Financing inputs'!$B51="Euro",'Financing inputs'!K51,0)))</f>
        <v/>
      </c>
      <c r="L51" s="76" t="str">
        <f>IF('Financing inputs'!L51="","",(IF('Financing inputs'!$B51="USD",'Financing inputs'!L51*Euro_USD,0)+IF('Financing inputs'!$B51="Local Currency",'Financing inputs'!L51/Loc_Euro,0)+IF('Financing inputs'!$B51="Euro",'Financing inputs'!L51,0)))</f>
        <v/>
      </c>
      <c r="M51" s="76" t="str">
        <f>IF('Financing inputs'!M51="","",(IF('Financing inputs'!$B51="USD",'Financing inputs'!M51*Euro_USD,0)+IF('Financing inputs'!$B51="Local Currency",'Financing inputs'!M51/Loc_Euro,0)+IF('Financing inputs'!$B51="Euro",'Financing inputs'!M51,0)))</f>
        <v/>
      </c>
      <c r="N51" s="76" t="str">
        <f>IF('Financing inputs'!N51="","",(IF('Financing inputs'!$B51="USD",'Financing inputs'!N51*Euro_USD,0)+IF('Financing inputs'!$B51="Local Currency",'Financing inputs'!N51/Loc_Euro,0)+IF('Financing inputs'!$B51="Euro",'Financing inputs'!N51,0)))</f>
        <v/>
      </c>
      <c r="O51" s="76">
        <f t="shared" ref="O51:O70" si="21">SUM(C51:N51)</f>
        <v>0</v>
      </c>
      <c r="P51" s="120" t="str">
        <f t="shared" si="20"/>
        <v>Service Delivery</v>
      </c>
      <c r="R51" s="69" t="e">
        <f>O51/SUM($O$51:$O$70)</f>
        <v>#DIV/0!</v>
      </c>
    </row>
    <row r="52" spans="1:18" x14ac:dyDescent="0.25">
      <c r="A52" s="64" t="str">
        <f>'Financing inputs'!A52</f>
        <v>USAID funding allocated</v>
      </c>
      <c r="B52" s="63"/>
      <c r="C52" s="76" t="str">
        <f>IF('Financing inputs'!C52="","",(IF('Financing inputs'!$B52="USD",'Financing inputs'!C52*Euro_USD,0)+IF('Financing inputs'!$B52="Local Currency",'Financing inputs'!C52/Loc_Euro,0)+IF('Financing inputs'!$B52="Euro",'Financing inputs'!C52,0)))</f>
        <v/>
      </c>
      <c r="D52" s="76" t="str">
        <f>IF('Financing inputs'!D52="","",(IF('Financing inputs'!$B52="USD",'Financing inputs'!D52*Euro_USD,0)+IF('Financing inputs'!$B52="Local Currency",'Financing inputs'!D52/Loc_Euro,0)+IF('Financing inputs'!$B52="Euro",'Financing inputs'!D52,0)))</f>
        <v/>
      </c>
      <c r="E52" s="76" t="str">
        <f>IF('Financing inputs'!E52="","",(IF('Financing inputs'!$B52="USD",'Financing inputs'!E52*Euro_USD,0)+IF('Financing inputs'!$B52="Local Currency",'Financing inputs'!E52/Loc_Euro,0)+IF('Financing inputs'!$B52="Euro",'Financing inputs'!E52,0)))</f>
        <v/>
      </c>
      <c r="F52" s="76" t="str">
        <f>IF('Financing inputs'!F52="","",(IF('Financing inputs'!$B52="USD",'Financing inputs'!F52*Euro_USD,0)+IF('Financing inputs'!$B52="Local Currency",'Financing inputs'!F52/Loc_Euro,0)+IF('Financing inputs'!$B52="Euro",'Financing inputs'!F52,0)))</f>
        <v/>
      </c>
      <c r="G52" s="76" t="str">
        <f>IF('Financing inputs'!G52="","",(IF('Financing inputs'!$B52="USD",'Financing inputs'!G52*Euro_USD,0)+IF('Financing inputs'!$B52="Local Currency",'Financing inputs'!G52/Loc_Euro,0)+IF('Financing inputs'!$B52="Euro",'Financing inputs'!G52,0)))</f>
        <v/>
      </c>
      <c r="H52" s="76" t="str">
        <f>IF('Financing inputs'!H52="","",(IF('Financing inputs'!$B52="USD",'Financing inputs'!H52*Euro_USD,0)+IF('Financing inputs'!$B52="Local Currency",'Financing inputs'!H52/Loc_Euro,0)+IF('Financing inputs'!$B52="Euro",'Financing inputs'!H52,0)))</f>
        <v/>
      </c>
      <c r="I52" s="76" t="str">
        <f>IF('Financing inputs'!I52="","",(IF('Financing inputs'!$B52="USD",'Financing inputs'!I52*Euro_USD,0)+IF('Financing inputs'!$B52="Local Currency",'Financing inputs'!I52/Loc_Euro,0)+IF('Financing inputs'!$B52="Euro",'Financing inputs'!I52,0)))</f>
        <v/>
      </c>
      <c r="J52" s="76" t="str">
        <f>IF('Financing inputs'!J52="","",(IF('Financing inputs'!$B52="USD",'Financing inputs'!J52*Euro_USD,0)+IF('Financing inputs'!$B52="Local Currency",'Financing inputs'!J52/Loc_Euro,0)+IF('Financing inputs'!$B52="Euro",'Financing inputs'!J52,0)))</f>
        <v/>
      </c>
      <c r="K52" s="76" t="str">
        <f>IF('Financing inputs'!K52="","",(IF('Financing inputs'!$B52="USD",'Financing inputs'!K52*Euro_USD,0)+IF('Financing inputs'!$B52="Local Currency",'Financing inputs'!K52/Loc_Euro,0)+IF('Financing inputs'!$B52="Euro",'Financing inputs'!K52,0)))</f>
        <v/>
      </c>
      <c r="L52" s="76" t="str">
        <f>IF('Financing inputs'!L52="","",(IF('Financing inputs'!$B52="USD",'Financing inputs'!L52*Euro_USD,0)+IF('Financing inputs'!$B52="Local Currency",'Financing inputs'!L52/Loc_Euro,0)+IF('Financing inputs'!$B52="Euro",'Financing inputs'!L52,0)))</f>
        <v/>
      </c>
      <c r="M52" s="76" t="str">
        <f>IF('Financing inputs'!M52="","",(IF('Financing inputs'!$B52="USD",'Financing inputs'!M52*Euro_USD,0)+IF('Financing inputs'!$B52="Local Currency",'Financing inputs'!M52/Loc_Euro,0)+IF('Financing inputs'!$B52="Euro",'Financing inputs'!M52,0)))</f>
        <v/>
      </c>
      <c r="N52" s="76" t="str">
        <f>IF('Financing inputs'!N52="","",(IF('Financing inputs'!$B52="USD",'Financing inputs'!N52*Euro_USD,0)+IF('Financing inputs'!$B52="Local Currency",'Financing inputs'!N52/Loc_Euro,0)+IF('Financing inputs'!$B52="Euro",'Financing inputs'!N52,0)))</f>
        <v/>
      </c>
      <c r="O52" s="76">
        <f t="shared" si="21"/>
        <v>0</v>
      </c>
      <c r="P52" s="120" t="str">
        <f t="shared" si="20"/>
        <v>Service Delivery</v>
      </c>
      <c r="R52" s="69" t="e">
        <f t="shared" ref="R52:R70" si="22">O52/SUM($O$51:$O$70)</f>
        <v>#DIV/0!</v>
      </c>
    </row>
    <row r="53" spans="1:18" x14ac:dyDescent="0.25">
      <c r="A53" s="64" t="str">
        <f>'Financing inputs'!A53</f>
        <v>UNFPA funding allocated</v>
      </c>
      <c r="B53" s="63"/>
      <c r="C53" s="76" t="str">
        <f>IF('Financing inputs'!C53="","",(IF('Financing inputs'!$B53="USD",'Financing inputs'!C53*Euro_USD,0)+IF('Financing inputs'!$B53="Local Currency",'Financing inputs'!C53/Loc_Euro,0)+IF('Financing inputs'!$B53="Euro",'Financing inputs'!C53,0)))</f>
        <v/>
      </c>
      <c r="D53" s="76" t="str">
        <f>IF('Financing inputs'!D53="","",(IF('Financing inputs'!$B53="USD",'Financing inputs'!D53*Euro_USD,0)+IF('Financing inputs'!$B53="Local Currency",'Financing inputs'!D53/Loc_Euro,0)+IF('Financing inputs'!$B53="Euro",'Financing inputs'!D53,0)))</f>
        <v/>
      </c>
      <c r="E53" s="76" t="str">
        <f>IF('Financing inputs'!E53="","",(IF('Financing inputs'!$B53="USD",'Financing inputs'!E53*Euro_USD,0)+IF('Financing inputs'!$B53="Local Currency",'Financing inputs'!E53/Loc_Euro,0)+IF('Financing inputs'!$B53="Euro",'Financing inputs'!E53,0)))</f>
        <v/>
      </c>
      <c r="F53" s="76" t="str">
        <f>IF('Financing inputs'!F53="","",(IF('Financing inputs'!$B53="USD",'Financing inputs'!F53*Euro_USD,0)+IF('Financing inputs'!$B53="Local Currency",'Financing inputs'!F53/Loc_Euro,0)+IF('Financing inputs'!$B53="Euro",'Financing inputs'!F53,0)))</f>
        <v/>
      </c>
      <c r="G53" s="76" t="str">
        <f>IF('Financing inputs'!G53="","",(IF('Financing inputs'!$B53="USD",'Financing inputs'!G53*Euro_USD,0)+IF('Financing inputs'!$B53="Local Currency",'Financing inputs'!G53/Loc_Euro,0)+IF('Financing inputs'!$B53="Euro",'Financing inputs'!G53,0)))</f>
        <v/>
      </c>
      <c r="H53" s="76" t="str">
        <f>IF('Financing inputs'!H53="","",(IF('Financing inputs'!$B53="USD",'Financing inputs'!H53*Euro_USD,0)+IF('Financing inputs'!$B53="Local Currency",'Financing inputs'!H53/Loc_Euro,0)+IF('Financing inputs'!$B53="Euro",'Financing inputs'!H53,0)))</f>
        <v/>
      </c>
      <c r="I53" s="76" t="str">
        <f>IF('Financing inputs'!I53="","",(IF('Financing inputs'!$B53="USD",'Financing inputs'!I53*Euro_USD,0)+IF('Financing inputs'!$B53="Local Currency",'Financing inputs'!I53/Loc_Euro,0)+IF('Financing inputs'!$B53="Euro",'Financing inputs'!I53,0)))</f>
        <v/>
      </c>
      <c r="J53" s="76" t="str">
        <f>IF('Financing inputs'!J53="","",(IF('Financing inputs'!$B53="USD",'Financing inputs'!J53*Euro_USD,0)+IF('Financing inputs'!$B53="Local Currency",'Financing inputs'!J53/Loc_Euro,0)+IF('Financing inputs'!$B53="Euro",'Financing inputs'!J53,0)))</f>
        <v/>
      </c>
      <c r="K53" s="76" t="str">
        <f>IF('Financing inputs'!K53="","",(IF('Financing inputs'!$B53="USD",'Financing inputs'!K53*Euro_USD,0)+IF('Financing inputs'!$B53="Local Currency",'Financing inputs'!K53/Loc_Euro,0)+IF('Financing inputs'!$B53="Euro",'Financing inputs'!K53,0)))</f>
        <v/>
      </c>
      <c r="L53" s="76" t="str">
        <f>IF('Financing inputs'!L53="","",(IF('Financing inputs'!$B53="USD",'Financing inputs'!L53*Euro_USD,0)+IF('Financing inputs'!$B53="Local Currency",'Financing inputs'!L53/Loc_Euro,0)+IF('Financing inputs'!$B53="Euro",'Financing inputs'!L53,0)))</f>
        <v/>
      </c>
      <c r="M53" s="76" t="str">
        <f>IF('Financing inputs'!M53="","",(IF('Financing inputs'!$B53="USD",'Financing inputs'!M53*Euro_USD,0)+IF('Financing inputs'!$B53="Local Currency",'Financing inputs'!M53/Loc_Euro,0)+IF('Financing inputs'!$B53="Euro",'Financing inputs'!M53,0)))</f>
        <v/>
      </c>
      <c r="N53" s="76" t="str">
        <f>IF('Financing inputs'!N53="","",(IF('Financing inputs'!$B53="USD",'Financing inputs'!N53*Euro_USD,0)+IF('Financing inputs'!$B53="Local Currency",'Financing inputs'!N53/Loc_Euro,0)+IF('Financing inputs'!$B53="Euro",'Financing inputs'!N53,0)))</f>
        <v/>
      </c>
      <c r="O53" s="76">
        <f t="shared" si="21"/>
        <v>0</v>
      </c>
      <c r="P53" s="120" t="str">
        <f t="shared" si="20"/>
        <v>Service Delivery</v>
      </c>
      <c r="R53" s="69" t="e">
        <f t="shared" si="22"/>
        <v>#DIV/0!</v>
      </c>
    </row>
    <row r="54" spans="1:18" x14ac:dyDescent="0.25">
      <c r="A54" s="64" t="str">
        <f>'Financing inputs'!A54</f>
        <v>KfW funding allocated</v>
      </c>
      <c r="B54" s="63"/>
      <c r="C54" s="76" t="str">
        <f>IF('Financing inputs'!C54="","",(IF('Financing inputs'!$B54="USD",'Financing inputs'!C54*Euro_USD,0)+IF('Financing inputs'!$B54="Local Currency",'Financing inputs'!C54/Loc_Euro,0)+IF('Financing inputs'!$B54="Euro",'Financing inputs'!C54,0)))</f>
        <v/>
      </c>
      <c r="D54" s="76" t="str">
        <f>IF('Financing inputs'!D54="","",(IF('Financing inputs'!$B54="USD",'Financing inputs'!D54*Euro_USD,0)+IF('Financing inputs'!$B54="Local Currency",'Financing inputs'!D54/Loc_Euro,0)+IF('Financing inputs'!$B54="Euro",'Financing inputs'!D54,0)))</f>
        <v/>
      </c>
      <c r="E54" s="76" t="str">
        <f>IF('Financing inputs'!E54="","",(IF('Financing inputs'!$B54="USD",'Financing inputs'!E54*Euro_USD,0)+IF('Financing inputs'!$B54="Local Currency",'Financing inputs'!E54/Loc_Euro,0)+IF('Financing inputs'!$B54="Euro",'Financing inputs'!E54,0)))</f>
        <v/>
      </c>
      <c r="F54" s="76" t="str">
        <f>IF('Financing inputs'!F54="","",(IF('Financing inputs'!$B54="USD",'Financing inputs'!F54*Euro_USD,0)+IF('Financing inputs'!$B54="Local Currency",'Financing inputs'!F54/Loc_Euro,0)+IF('Financing inputs'!$B54="Euro",'Financing inputs'!F54,0)))</f>
        <v/>
      </c>
      <c r="G54" s="76" t="str">
        <f>IF('Financing inputs'!G54="","",(IF('Financing inputs'!$B54="USD",'Financing inputs'!G54*Euro_USD,0)+IF('Financing inputs'!$B54="Local Currency",'Financing inputs'!G54/Loc_Euro,0)+IF('Financing inputs'!$B54="Euro",'Financing inputs'!G54,0)))</f>
        <v/>
      </c>
      <c r="H54" s="76" t="str">
        <f>IF('Financing inputs'!H54="","",(IF('Financing inputs'!$B54="USD",'Financing inputs'!H54*Euro_USD,0)+IF('Financing inputs'!$B54="Local Currency",'Financing inputs'!H54/Loc_Euro,0)+IF('Financing inputs'!$B54="Euro",'Financing inputs'!H54,0)))</f>
        <v/>
      </c>
      <c r="I54" s="76" t="str">
        <f>IF('Financing inputs'!I54="","",(IF('Financing inputs'!$B54="USD",'Financing inputs'!I54*Euro_USD,0)+IF('Financing inputs'!$B54="Local Currency",'Financing inputs'!I54/Loc_Euro,0)+IF('Financing inputs'!$B54="Euro",'Financing inputs'!I54,0)))</f>
        <v/>
      </c>
      <c r="J54" s="76" t="str">
        <f>IF('Financing inputs'!J54="","",(IF('Financing inputs'!$B54="USD",'Financing inputs'!J54*Euro_USD,0)+IF('Financing inputs'!$B54="Local Currency",'Financing inputs'!J54/Loc_Euro,0)+IF('Financing inputs'!$B54="Euro",'Financing inputs'!J54,0)))</f>
        <v/>
      </c>
      <c r="K54" s="76" t="str">
        <f>IF('Financing inputs'!K54="","",(IF('Financing inputs'!$B54="USD",'Financing inputs'!K54*Euro_USD,0)+IF('Financing inputs'!$B54="Local Currency",'Financing inputs'!K54/Loc_Euro,0)+IF('Financing inputs'!$B54="Euro",'Financing inputs'!K54,0)))</f>
        <v/>
      </c>
      <c r="L54" s="76" t="str">
        <f>IF('Financing inputs'!L54="","",(IF('Financing inputs'!$B54="USD",'Financing inputs'!L54*Euro_USD,0)+IF('Financing inputs'!$B54="Local Currency",'Financing inputs'!L54/Loc_Euro,0)+IF('Financing inputs'!$B54="Euro",'Financing inputs'!L54,0)))</f>
        <v/>
      </c>
      <c r="M54" s="76" t="str">
        <f>IF('Financing inputs'!M54="","",(IF('Financing inputs'!$B54="USD",'Financing inputs'!M54*Euro_USD,0)+IF('Financing inputs'!$B54="Local Currency",'Financing inputs'!M54/Loc_Euro,0)+IF('Financing inputs'!$B54="Euro",'Financing inputs'!M54,0)))</f>
        <v/>
      </c>
      <c r="N54" s="76" t="str">
        <f>IF('Financing inputs'!N54="","",(IF('Financing inputs'!$B54="USD",'Financing inputs'!N54*Euro_USD,0)+IF('Financing inputs'!$B54="Local Currency",'Financing inputs'!N54/Loc_Euro,0)+IF('Financing inputs'!$B54="Euro",'Financing inputs'!N54,0)))</f>
        <v/>
      </c>
      <c r="O54" s="76">
        <f t="shared" si="21"/>
        <v>0</v>
      </c>
      <c r="P54" s="120" t="str">
        <f t="shared" si="20"/>
        <v>Service Delivery</v>
      </c>
      <c r="R54" s="69" t="e">
        <f t="shared" si="22"/>
        <v>#DIV/0!</v>
      </c>
    </row>
    <row r="55" spans="1:18" x14ac:dyDescent="0.25">
      <c r="A55" s="64" t="str">
        <f>'Financing inputs'!A55</f>
        <v>DfID funding allocated</v>
      </c>
      <c r="B55" s="63"/>
      <c r="C55" s="76" t="str">
        <f>IF('Financing inputs'!C55="","",(IF('Financing inputs'!$B55="USD",'Financing inputs'!C55*Euro_USD,0)+IF('Financing inputs'!$B55="Local Currency",'Financing inputs'!C55/Loc_Euro,0)+IF('Financing inputs'!$B55="Euro",'Financing inputs'!C55,0)))</f>
        <v/>
      </c>
      <c r="D55" s="76" t="str">
        <f>IF('Financing inputs'!D55="","",(IF('Financing inputs'!$B55="USD",'Financing inputs'!D55*Euro_USD,0)+IF('Financing inputs'!$B55="Local Currency",'Financing inputs'!D55/Loc_Euro,0)+IF('Financing inputs'!$B55="Euro",'Financing inputs'!D55,0)))</f>
        <v/>
      </c>
      <c r="E55" s="76" t="str">
        <f>IF('Financing inputs'!E55="","",(IF('Financing inputs'!$B55="USD",'Financing inputs'!E55*Euro_USD,0)+IF('Financing inputs'!$B55="Local Currency",'Financing inputs'!E55/Loc_Euro,0)+IF('Financing inputs'!$B55="Euro",'Financing inputs'!E55,0)))</f>
        <v/>
      </c>
      <c r="F55" s="76" t="str">
        <f>IF('Financing inputs'!F55="","",(IF('Financing inputs'!$B55="USD",'Financing inputs'!F55*Euro_USD,0)+IF('Financing inputs'!$B55="Local Currency",'Financing inputs'!F55/Loc_Euro,0)+IF('Financing inputs'!$B55="Euro",'Financing inputs'!F55,0)))</f>
        <v/>
      </c>
      <c r="G55" s="76" t="str">
        <f>IF('Financing inputs'!G55="","",(IF('Financing inputs'!$B55="USD",'Financing inputs'!G55*Euro_USD,0)+IF('Financing inputs'!$B55="Local Currency",'Financing inputs'!G55/Loc_Euro,0)+IF('Financing inputs'!$B55="Euro",'Financing inputs'!G55,0)))</f>
        <v/>
      </c>
      <c r="H55" s="76" t="str">
        <f>IF('Financing inputs'!H55="","",(IF('Financing inputs'!$B55="USD",'Financing inputs'!H55*Euro_USD,0)+IF('Financing inputs'!$B55="Local Currency",'Financing inputs'!H55/Loc_Euro,0)+IF('Financing inputs'!$B55="Euro",'Financing inputs'!H55,0)))</f>
        <v/>
      </c>
      <c r="I55" s="76" t="str">
        <f>IF('Financing inputs'!I55="","",(IF('Financing inputs'!$B55="USD",'Financing inputs'!I55*Euro_USD,0)+IF('Financing inputs'!$B55="Local Currency",'Financing inputs'!I55/Loc_Euro,0)+IF('Financing inputs'!$B55="Euro",'Financing inputs'!I55,0)))</f>
        <v/>
      </c>
      <c r="J55" s="76" t="str">
        <f>IF('Financing inputs'!J55="","",(IF('Financing inputs'!$B55="USD",'Financing inputs'!J55*Euro_USD,0)+IF('Financing inputs'!$B55="Local Currency",'Financing inputs'!J55/Loc_Euro,0)+IF('Financing inputs'!$B55="Euro",'Financing inputs'!J55,0)))</f>
        <v/>
      </c>
      <c r="K55" s="76" t="str">
        <f>IF('Financing inputs'!K55="","",(IF('Financing inputs'!$B55="USD",'Financing inputs'!K55*Euro_USD,0)+IF('Financing inputs'!$B55="Local Currency",'Financing inputs'!K55/Loc_Euro,0)+IF('Financing inputs'!$B55="Euro",'Financing inputs'!K55,0)))</f>
        <v/>
      </c>
      <c r="L55" s="76" t="str">
        <f>IF('Financing inputs'!L55="","",(IF('Financing inputs'!$B55="USD",'Financing inputs'!L55*Euro_USD,0)+IF('Financing inputs'!$B55="Local Currency",'Financing inputs'!L55/Loc_Euro,0)+IF('Financing inputs'!$B55="Euro",'Financing inputs'!L55,0)))</f>
        <v/>
      </c>
      <c r="M55" s="76" t="str">
        <f>IF('Financing inputs'!M55="","",(IF('Financing inputs'!$B55="USD",'Financing inputs'!M55*Euro_USD,0)+IF('Financing inputs'!$B55="Local Currency",'Financing inputs'!M55/Loc_Euro,0)+IF('Financing inputs'!$B55="Euro",'Financing inputs'!M55,0)))</f>
        <v/>
      </c>
      <c r="N55" s="76" t="str">
        <f>IF('Financing inputs'!N55="","",(IF('Financing inputs'!$B55="USD",'Financing inputs'!N55*Euro_USD,0)+IF('Financing inputs'!$B55="Local Currency",'Financing inputs'!N55/Loc_Euro,0)+IF('Financing inputs'!$B55="Euro",'Financing inputs'!N55,0)))</f>
        <v/>
      </c>
      <c r="O55" s="76">
        <f t="shared" si="21"/>
        <v>0</v>
      </c>
      <c r="P55" s="120" t="str">
        <f t="shared" si="20"/>
        <v>Service Delivery</v>
      </c>
      <c r="R55" s="69" t="e">
        <f t="shared" si="22"/>
        <v>#DIV/0!</v>
      </c>
    </row>
    <row r="56" spans="1:18" x14ac:dyDescent="0.25">
      <c r="A56" s="64" t="str">
        <f>'Financing inputs'!A56</f>
        <v>EU funding allocated</v>
      </c>
      <c r="B56" s="63"/>
      <c r="C56" s="76" t="str">
        <f>IF('Financing inputs'!C56="","",(IF('Financing inputs'!$B56="USD",'Financing inputs'!C56*Euro_USD,0)+IF('Financing inputs'!$B56="Local Currency",'Financing inputs'!C56/Loc_Euro,0)+IF('Financing inputs'!$B56="Euro",'Financing inputs'!C56,0)))</f>
        <v/>
      </c>
      <c r="D56" s="76" t="str">
        <f>IF('Financing inputs'!D56="","",(IF('Financing inputs'!$B56="USD",'Financing inputs'!D56*Euro_USD,0)+IF('Financing inputs'!$B56="Local Currency",'Financing inputs'!D56/Loc_Euro,0)+IF('Financing inputs'!$B56="Euro",'Financing inputs'!D56,0)))</f>
        <v/>
      </c>
      <c r="E56" s="76" t="str">
        <f>IF('Financing inputs'!E56="","",(IF('Financing inputs'!$B56="USD",'Financing inputs'!E56*Euro_USD,0)+IF('Financing inputs'!$B56="Local Currency",'Financing inputs'!E56/Loc_Euro,0)+IF('Financing inputs'!$B56="Euro",'Financing inputs'!E56,0)))</f>
        <v/>
      </c>
      <c r="F56" s="76" t="str">
        <f>IF('Financing inputs'!F56="","",(IF('Financing inputs'!$B56="USD",'Financing inputs'!F56*Euro_USD,0)+IF('Financing inputs'!$B56="Local Currency",'Financing inputs'!F56/Loc_Euro,0)+IF('Financing inputs'!$B56="Euro",'Financing inputs'!F56,0)))</f>
        <v/>
      </c>
      <c r="G56" s="76" t="str">
        <f>IF('Financing inputs'!G56="","",(IF('Financing inputs'!$B56="USD",'Financing inputs'!G56*Euro_USD,0)+IF('Financing inputs'!$B56="Local Currency",'Financing inputs'!G56/Loc_Euro,0)+IF('Financing inputs'!$B56="Euro",'Financing inputs'!G56,0)))</f>
        <v/>
      </c>
      <c r="H56" s="76" t="str">
        <f>IF('Financing inputs'!H56="","",(IF('Financing inputs'!$B56="USD",'Financing inputs'!H56*Euro_USD,0)+IF('Financing inputs'!$B56="Local Currency",'Financing inputs'!H56/Loc_Euro,0)+IF('Financing inputs'!$B56="Euro",'Financing inputs'!H56,0)))</f>
        <v/>
      </c>
      <c r="I56" s="76" t="str">
        <f>IF('Financing inputs'!I56="","",(IF('Financing inputs'!$B56="USD",'Financing inputs'!I56*Euro_USD,0)+IF('Financing inputs'!$B56="Local Currency",'Financing inputs'!I56/Loc_Euro,0)+IF('Financing inputs'!$B56="Euro",'Financing inputs'!I56,0)))</f>
        <v/>
      </c>
      <c r="J56" s="76" t="str">
        <f>IF('Financing inputs'!J56="","",(IF('Financing inputs'!$B56="USD",'Financing inputs'!J56*Euro_USD,0)+IF('Financing inputs'!$B56="Local Currency",'Financing inputs'!J56/Loc_Euro,0)+IF('Financing inputs'!$B56="Euro",'Financing inputs'!J56,0)))</f>
        <v/>
      </c>
      <c r="K56" s="76" t="str">
        <f>IF('Financing inputs'!K56="","",(IF('Financing inputs'!$B56="USD",'Financing inputs'!K56*Euro_USD,0)+IF('Financing inputs'!$B56="Local Currency",'Financing inputs'!K56/Loc_Euro,0)+IF('Financing inputs'!$B56="Euro",'Financing inputs'!K56,0)))</f>
        <v/>
      </c>
      <c r="L56" s="76" t="str">
        <f>IF('Financing inputs'!L56="","",(IF('Financing inputs'!$B56="USD",'Financing inputs'!L56*Euro_USD,0)+IF('Financing inputs'!$B56="Local Currency",'Financing inputs'!L56/Loc_Euro,0)+IF('Financing inputs'!$B56="Euro",'Financing inputs'!L56,0)))</f>
        <v/>
      </c>
      <c r="M56" s="76" t="str">
        <f>IF('Financing inputs'!M56="","",(IF('Financing inputs'!$B56="USD",'Financing inputs'!M56*Euro_USD,0)+IF('Financing inputs'!$B56="Local Currency",'Financing inputs'!M56/Loc_Euro,0)+IF('Financing inputs'!$B56="Euro",'Financing inputs'!M56,0)))</f>
        <v/>
      </c>
      <c r="N56" s="76" t="str">
        <f>IF('Financing inputs'!N56="","",(IF('Financing inputs'!$B56="USD",'Financing inputs'!N56*Euro_USD,0)+IF('Financing inputs'!$B56="Local Currency",'Financing inputs'!N56/Loc_Euro,0)+IF('Financing inputs'!$B56="Euro",'Financing inputs'!N56,0)))</f>
        <v/>
      </c>
      <c r="O56" s="76">
        <f t="shared" si="21"/>
        <v>0</v>
      </c>
      <c r="P56" s="120" t="str">
        <f t="shared" si="20"/>
        <v>Service Delivery</v>
      </c>
      <c r="R56" s="69" t="e">
        <f t="shared" si="22"/>
        <v>#DIV/0!</v>
      </c>
    </row>
    <row r="57" spans="1:18" x14ac:dyDescent="0.25">
      <c r="A57" s="64" t="str">
        <f>'Financing inputs'!A57</f>
        <v>CIDA funding allocated</v>
      </c>
      <c r="B57" s="63"/>
      <c r="C57" s="76" t="str">
        <f>IF('Financing inputs'!C57="","",(IF('Financing inputs'!$B57="USD",'Financing inputs'!C57*Euro_USD,0)+IF('Financing inputs'!$B57="Local Currency",'Financing inputs'!C57/Loc_Euro,0)+IF('Financing inputs'!$B57="Euro",'Financing inputs'!C57,0)))</f>
        <v/>
      </c>
      <c r="D57" s="76" t="str">
        <f>IF('Financing inputs'!D57="","",(IF('Financing inputs'!$B57="USD",'Financing inputs'!D57*Euro_USD,0)+IF('Financing inputs'!$B57="Local Currency",'Financing inputs'!D57/Loc_Euro,0)+IF('Financing inputs'!$B57="Euro",'Financing inputs'!D57,0)))</f>
        <v/>
      </c>
      <c r="E57" s="76" t="str">
        <f>IF('Financing inputs'!E57="","",(IF('Financing inputs'!$B57="USD",'Financing inputs'!E57*Euro_USD,0)+IF('Financing inputs'!$B57="Local Currency",'Financing inputs'!E57/Loc_Euro,0)+IF('Financing inputs'!$B57="Euro",'Financing inputs'!E57,0)))</f>
        <v/>
      </c>
      <c r="F57" s="76" t="str">
        <f>IF('Financing inputs'!F57="","",(IF('Financing inputs'!$B57="USD",'Financing inputs'!F57*Euro_USD,0)+IF('Financing inputs'!$B57="Local Currency",'Financing inputs'!F57/Loc_Euro,0)+IF('Financing inputs'!$B57="Euro",'Financing inputs'!F57,0)))</f>
        <v/>
      </c>
      <c r="G57" s="76" t="str">
        <f>IF('Financing inputs'!G57="","",(IF('Financing inputs'!$B57="USD",'Financing inputs'!G57*Euro_USD,0)+IF('Financing inputs'!$B57="Local Currency",'Financing inputs'!G57/Loc_Euro,0)+IF('Financing inputs'!$B57="Euro",'Financing inputs'!G57,0)))</f>
        <v/>
      </c>
      <c r="H57" s="76" t="str">
        <f>IF('Financing inputs'!H57="","",(IF('Financing inputs'!$B57="USD",'Financing inputs'!H57*Euro_USD,0)+IF('Financing inputs'!$B57="Local Currency",'Financing inputs'!H57/Loc_Euro,0)+IF('Financing inputs'!$B57="Euro",'Financing inputs'!H57,0)))</f>
        <v/>
      </c>
      <c r="I57" s="76" t="str">
        <f>IF('Financing inputs'!I57="","",(IF('Financing inputs'!$B57="USD",'Financing inputs'!I57*Euro_USD,0)+IF('Financing inputs'!$B57="Local Currency",'Financing inputs'!I57/Loc_Euro,0)+IF('Financing inputs'!$B57="Euro",'Financing inputs'!I57,0)))</f>
        <v/>
      </c>
      <c r="J57" s="76" t="str">
        <f>IF('Financing inputs'!J57="","",(IF('Financing inputs'!$B57="USD",'Financing inputs'!J57*Euro_USD,0)+IF('Financing inputs'!$B57="Local Currency",'Financing inputs'!J57/Loc_Euro,0)+IF('Financing inputs'!$B57="Euro",'Financing inputs'!J57,0)))</f>
        <v/>
      </c>
      <c r="K57" s="76" t="str">
        <f>IF('Financing inputs'!K57="","",(IF('Financing inputs'!$B57="USD",'Financing inputs'!K57*Euro_USD,0)+IF('Financing inputs'!$B57="Local Currency",'Financing inputs'!K57/Loc_Euro,0)+IF('Financing inputs'!$B57="Euro",'Financing inputs'!K57,0)))</f>
        <v/>
      </c>
      <c r="L57" s="76" t="str">
        <f>IF('Financing inputs'!L57="","",(IF('Financing inputs'!$B57="USD",'Financing inputs'!L57*Euro_USD,0)+IF('Financing inputs'!$B57="Local Currency",'Financing inputs'!L57/Loc_Euro,0)+IF('Financing inputs'!$B57="Euro",'Financing inputs'!L57,0)))</f>
        <v/>
      </c>
      <c r="M57" s="76" t="str">
        <f>IF('Financing inputs'!M57="","",(IF('Financing inputs'!$B57="USD",'Financing inputs'!M57*Euro_USD,0)+IF('Financing inputs'!$B57="Local Currency",'Financing inputs'!M57/Loc_Euro,0)+IF('Financing inputs'!$B57="Euro",'Financing inputs'!M57,0)))</f>
        <v/>
      </c>
      <c r="N57" s="76" t="str">
        <f>IF('Financing inputs'!N57="","",(IF('Financing inputs'!$B57="USD",'Financing inputs'!N57*Euro_USD,0)+IF('Financing inputs'!$B57="Local Currency",'Financing inputs'!N57/Loc_Euro,0)+IF('Financing inputs'!$B57="Euro",'Financing inputs'!N57,0)))</f>
        <v/>
      </c>
      <c r="O57" s="76">
        <f t="shared" si="21"/>
        <v>0</v>
      </c>
      <c r="P57" s="120" t="str">
        <f t="shared" si="20"/>
        <v>Service Delivery</v>
      </c>
      <c r="R57" s="69" t="e">
        <f t="shared" si="22"/>
        <v>#DIV/0!</v>
      </c>
    </row>
    <row r="58" spans="1:18" x14ac:dyDescent="0.25">
      <c r="A58" s="64" t="str">
        <f>'Financing inputs'!A58</f>
        <v>PSI funding allocated</v>
      </c>
      <c r="B58" s="63"/>
      <c r="C58" s="76" t="str">
        <f>IF('Financing inputs'!C58="","",(IF('Financing inputs'!$B58="USD",'Financing inputs'!C58*Euro_USD,0)+IF('Financing inputs'!$B58="Local Currency",'Financing inputs'!C58/Loc_Euro,0)+IF('Financing inputs'!$B58="Euro",'Financing inputs'!C58,0)))</f>
        <v/>
      </c>
      <c r="D58" s="76" t="str">
        <f>IF('Financing inputs'!D58="","",(IF('Financing inputs'!$B58="USD",'Financing inputs'!D58*Euro_USD,0)+IF('Financing inputs'!$B58="Local Currency",'Financing inputs'!D58/Loc_Euro,0)+IF('Financing inputs'!$B58="Euro",'Financing inputs'!D58,0)))</f>
        <v/>
      </c>
      <c r="E58" s="76" t="str">
        <f>IF('Financing inputs'!E58="","",(IF('Financing inputs'!$B58="USD",'Financing inputs'!E58*Euro_USD,0)+IF('Financing inputs'!$B58="Local Currency",'Financing inputs'!E58/Loc_Euro,0)+IF('Financing inputs'!$B58="Euro",'Financing inputs'!E58,0)))</f>
        <v/>
      </c>
      <c r="F58" s="76" t="str">
        <f>IF('Financing inputs'!F58="","",(IF('Financing inputs'!$B58="USD",'Financing inputs'!F58*Euro_USD,0)+IF('Financing inputs'!$B58="Local Currency",'Financing inputs'!F58/Loc_Euro,0)+IF('Financing inputs'!$B58="Euro",'Financing inputs'!F58,0)))</f>
        <v/>
      </c>
      <c r="G58" s="76" t="str">
        <f>IF('Financing inputs'!G58="","",(IF('Financing inputs'!$B58="USD",'Financing inputs'!G58*Euro_USD,0)+IF('Financing inputs'!$B58="Local Currency",'Financing inputs'!G58/Loc_Euro,0)+IF('Financing inputs'!$B58="Euro",'Financing inputs'!G58,0)))</f>
        <v/>
      </c>
      <c r="H58" s="76" t="str">
        <f>IF('Financing inputs'!H58="","",(IF('Financing inputs'!$B58="USD",'Financing inputs'!H58*Euro_USD,0)+IF('Financing inputs'!$B58="Local Currency",'Financing inputs'!H58/Loc_Euro,0)+IF('Financing inputs'!$B58="Euro",'Financing inputs'!H58,0)))</f>
        <v/>
      </c>
      <c r="I58" s="76" t="str">
        <f>IF('Financing inputs'!I58="","",(IF('Financing inputs'!$B58="USD",'Financing inputs'!I58*Euro_USD,0)+IF('Financing inputs'!$B58="Local Currency",'Financing inputs'!I58/Loc_Euro,0)+IF('Financing inputs'!$B58="Euro",'Financing inputs'!I58,0)))</f>
        <v/>
      </c>
      <c r="J58" s="76" t="str">
        <f>IF('Financing inputs'!J58="","",(IF('Financing inputs'!$B58="USD",'Financing inputs'!J58*Euro_USD,0)+IF('Financing inputs'!$B58="Local Currency",'Financing inputs'!J58/Loc_Euro,0)+IF('Financing inputs'!$B58="Euro",'Financing inputs'!J58,0)))</f>
        <v/>
      </c>
      <c r="K58" s="76" t="str">
        <f>IF('Financing inputs'!K58="","",(IF('Financing inputs'!$B58="USD",'Financing inputs'!K58*Euro_USD,0)+IF('Financing inputs'!$B58="Local Currency",'Financing inputs'!K58/Loc_Euro,0)+IF('Financing inputs'!$B58="Euro",'Financing inputs'!K58,0)))</f>
        <v/>
      </c>
      <c r="L58" s="76" t="str">
        <f>IF('Financing inputs'!L58="","",(IF('Financing inputs'!$B58="USD",'Financing inputs'!L58*Euro_USD,0)+IF('Financing inputs'!$B58="Local Currency",'Financing inputs'!L58/Loc_Euro,0)+IF('Financing inputs'!$B58="Euro",'Financing inputs'!L58,0)))</f>
        <v/>
      </c>
      <c r="M58" s="76" t="str">
        <f>IF('Financing inputs'!M58="","",(IF('Financing inputs'!$B58="USD",'Financing inputs'!M58*Euro_USD,0)+IF('Financing inputs'!$B58="Local Currency",'Financing inputs'!M58/Loc_Euro,0)+IF('Financing inputs'!$B58="Euro",'Financing inputs'!M58,0)))</f>
        <v/>
      </c>
      <c r="N58" s="76" t="str">
        <f>IF('Financing inputs'!N58="","",(IF('Financing inputs'!$B58="USD",'Financing inputs'!N58*Euro_USD,0)+IF('Financing inputs'!$B58="Local Currency",'Financing inputs'!N58/Loc_Euro,0)+IF('Financing inputs'!$B58="Euro",'Financing inputs'!N58,0)))</f>
        <v/>
      </c>
      <c r="O58" s="76">
        <f t="shared" si="21"/>
        <v>0</v>
      </c>
      <c r="P58" s="120" t="str">
        <f t="shared" si="20"/>
        <v>Service Delivery</v>
      </c>
      <c r="R58" s="69" t="e">
        <f t="shared" si="22"/>
        <v>#DIV/0!</v>
      </c>
    </row>
    <row r="59" spans="1:18" x14ac:dyDescent="0.25">
      <c r="A59" s="64" t="str">
        <f>'Financing inputs'!A59</f>
        <v>DKT funding allocated</v>
      </c>
      <c r="B59" s="63"/>
      <c r="C59" s="76" t="str">
        <f>IF('Financing inputs'!C59="","",(IF('Financing inputs'!$B59="USD",'Financing inputs'!C59*Euro_USD,0)+IF('Financing inputs'!$B59="Local Currency",'Financing inputs'!C59/Loc_Euro,0)+IF('Financing inputs'!$B59="Euro",'Financing inputs'!C59,0)))</f>
        <v/>
      </c>
      <c r="D59" s="76" t="str">
        <f>IF('Financing inputs'!D59="","",(IF('Financing inputs'!$B59="USD",'Financing inputs'!D59*Euro_USD,0)+IF('Financing inputs'!$B59="Local Currency",'Financing inputs'!D59/Loc_Euro,0)+IF('Financing inputs'!$B59="Euro",'Financing inputs'!D59,0)))</f>
        <v/>
      </c>
      <c r="E59" s="76" t="str">
        <f>IF('Financing inputs'!E59="","",(IF('Financing inputs'!$B59="USD",'Financing inputs'!E59*Euro_USD,0)+IF('Financing inputs'!$B59="Local Currency",'Financing inputs'!E59/Loc_Euro,0)+IF('Financing inputs'!$B59="Euro",'Financing inputs'!E59,0)))</f>
        <v/>
      </c>
      <c r="F59" s="76" t="str">
        <f>IF('Financing inputs'!F59="","",(IF('Financing inputs'!$B59="USD",'Financing inputs'!F59*Euro_USD,0)+IF('Financing inputs'!$B59="Local Currency",'Financing inputs'!F59/Loc_Euro,0)+IF('Financing inputs'!$B59="Euro",'Financing inputs'!F59,0)))</f>
        <v/>
      </c>
      <c r="G59" s="76" t="str">
        <f>IF('Financing inputs'!G59="","",(IF('Financing inputs'!$B59="USD",'Financing inputs'!G59*Euro_USD,0)+IF('Financing inputs'!$B59="Local Currency",'Financing inputs'!G59/Loc_Euro,0)+IF('Financing inputs'!$B59="Euro",'Financing inputs'!G59,0)))</f>
        <v/>
      </c>
      <c r="H59" s="76" t="str">
        <f>IF('Financing inputs'!H59="","",(IF('Financing inputs'!$B59="USD",'Financing inputs'!H59*Euro_USD,0)+IF('Financing inputs'!$B59="Local Currency",'Financing inputs'!H59/Loc_Euro,0)+IF('Financing inputs'!$B59="Euro",'Financing inputs'!H59,0)))</f>
        <v/>
      </c>
      <c r="I59" s="76" t="str">
        <f>IF('Financing inputs'!I59="","",(IF('Financing inputs'!$B59="USD",'Financing inputs'!I59*Euro_USD,0)+IF('Financing inputs'!$B59="Local Currency",'Financing inputs'!I59/Loc_Euro,0)+IF('Financing inputs'!$B59="Euro",'Financing inputs'!I59,0)))</f>
        <v/>
      </c>
      <c r="J59" s="76" t="str">
        <f>IF('Financing inputs'!J59="","",(IF('Financing inputs'!$B59="USD",'Financing inputs'!J59*Euro_USD,0)+IF('Financing inputs'!$B59="Local Currency",'Financing inputs'!J59/Loc_Euro,0)+IF('Financing inputs'!$B59="Euro",'Financing inputs'!J59,0)))</f>
        <v/>
      </c>
      <c r="K59" s="76" t="str">
        <f>IF('Financing inputs'!K59="","",(IF('Financing inputs'!$B59="USD",'Financing inputs'!K59*Euro_USD,0)+IF('Financing inputs'!$B59="Local Currency",'Financing inputs'!K59/Loc_Euro,0)+IF('Financing inputs'!$B59="Euro",'Financing inputs'!K59,0)))</f>
        <v/>
      </c>
      <c r="L59" s="76" t="str">
        <f>IF('Financing inputs'!L59="","",(IF('Financing inputs'!$B59="USD",'Financing inputs'!L59*Euro_USD,0)+IF('Financing inputs'!$B59="Local Currency",'Financing inputs'!L59/Loc_Euro,0)+IF('Financing inputs'!$B59="Euro",'Financing inputs'!L59,0)))</f>
        <v/>
      </c>
      <c r="M59" s="76" t="str">
        <f>IF('Financing inputs'!M59="","",(IF('Financing inputs'!$B59="USD",'Financing inputs'!M59*Euro_USD,0)+IF('Financing inputs'!$B59="Local Currency",'Financing inputs'!M59/Loc_Euro,0)+IF('Financing inputs'!$B59="Euro",'Financing inputs'!M59,0)))</f>
        <v/>
      </c>
      <c r="N59" s="76" t="str">
        <f>IF('Financing inputs'!N59="","",(IF('Financing inputs'!$B59="USD",'Financing inputs'!N59*Euro_USD,0)+IF('Financing inputs'!$B59="Local Currency",'Financing inputs'!N59/Loc_Euro,0)+IF('Financing inputs'!$B59="Euro",'Financing inputs'!N59,0)))</f>
        <v/>
      </c>
      <c r="O59" s="76">
        <f t="shared" si="21"/>
        <v>0</v>
      </c>
      <c r="P59" s="120" t="str">
        <f t="shared" si="20"/>
        <v>Service Delivery</v>
      </c>
      <c r="R59" s="69" t="e">
        <f t="shared" si="22"/>
        <v>#DIV/0!</v>
      </c>
    </row>
    <row r="60" spans="1:18" x14ac:dyDescent="0.25">
      <c r="A60" s="64" t="str">
        <f>'Financing inputs'!A60</f>
        <v>MSI funding allocated</v>
      </c>
      <c r="B60" s="63"/>
      <c r="C60" s="76" t="str">
        <f>IF('Financing inputs'!C60="","",(IF('Financing inputs'!$B60="USD",'Financing inputs'!C60*Euro_USD,0)+IF('Financing inputs'!$B60="Local Currency",'Financing inputs'!C60/Loc_Euro,0)+IF('Financing inputs'!$B60="Euro",'Financing inputs'!C60,0)))</f>
        <v/>
      </c>
      <c r="D60" s="76" t="str">
        <f>IF('Financing inputs'!D60="","",(IF('Financing inputs'!$B60="USD",'Financing inputs'!D60*Euro_USD,0)+IF('Financing inputs'!$B60="Local Currency",'Financing inputs'!D60/Loc_Euro,0)+IF('Financing inputs'!$B60="Euro",'Financing inputs'!D60,0)))</f>
        <v/>
      </c>
      <c r="E60" s="76" t="str">
        <f>IF('Financing inputs'!E60="","",(IF('Financing inputs'!$B60="USD",'Financing inputs'!E60*Euro_USD,0)+IF('Financing inputs'!$B60="Local Currency",'Financing inputs'!E60/Loc_Euro,0)+IF('Financing inputs'!$B60="Euro",'Financing inputs'!E60,0)))</f>
        <v/>
      </c>
      <c r="F60" s="76" t="str">
        <f>IF('Financing inputs'!F60="","",(IF('Financing inputs'!$B60="USD",'Financing inputs'!F60*Euro_USD,0)+IF('Financing inputs'!$B60="Local Currency",'Financing inputs'!F60/Loc_Euro,0)+IF('Financing inputs'!$B60="Euro",'Financing inputs'!F60,0)))</f>
        <v/>
      </c>
      <c r="G60" s="76" t="str">
        <f>IF('Financing inputs'!G60="","",(IF('Financing inputs'!$B60="USD",'Financing inputs'!G60*Euro_USD,0)+IF('Financing inputs'!$B60="Local Currency",'Financing inputs'!G60/Loc_Euro,0)+IF('Financing inputs'!$B60="Euro",'Financing inputs'!G60,0)))</f>
        <v/>
      </c>
      <c r="H60" s="76" t="str">
        <f>IF('Financing inputs'!H60="","",(IF('Financing inputs'!$B60="USD",'Financing inputs'!H60*Euro_USD,0)+IF('Financing inputs'!$B60="Local Currency",'Financing inputs'!H60/Loc_Euro,0)+IF('Financing inputs'!$B60="Euro",'Financing inputs'!H60,0)))</f>
        <v/>
      </c>
      <c r="I60" s="76" t="str">
        <f>IF('Financing inputs'!I60="","",(IF('Financing inputs'!$B60="USD",'Financing inputs'!I60*Euro_USD,0)+IF('Financing inputs'!$B60="Local Currency",'Financing inputs'!I60/Loc_Euro,0)+IF('Financing inputs'!$B60="Euro",'Financing inputs'!I60,0)))</f>
        <v/>
      </c>
      <c r="J60" s="76" t="str">
        <f>IF('Financing inputs'!J60="","",(IF('Financing inputs'!$B60="USD",'Financing inputs'!J60*Euro_USD,0)+IF('Financing inputs'!$B60="Local Currency",'Financing inputs'!J60/Loc_Euro,0)+IF('Financing inputs'!$B60="Euro",'Financing inputs'!J60,0)))</f>
        <v/>
      </c>
      <c r="K60" s="76" t="str">
        <f>IF('Financing inputs'!K60="","",(IF('Financing inputs'!$B60="USD",'Financing inputs'!K60*Euro_USD,0)+IF('Financing inputs'!$B60="Local Currency",'Financing inputs'!K60/Loc_Euro,0)+IF('Financing inputs'!$B60="Euro",'Financing inputs'!K60,0)))</f>
        <v/>
      </c>
      <c r="L60" s="76" t="str">
        <f>IF('Financing inputs'!L60="","",(IF('Financing inputs'!$B60="USD",'Financing inputs'!L60*Euro_USD,0)+IF('Financing inputs'!$B60="Local Currency",'Financing inputs'!L60/Loc_Euro,0)+IF('Financing inputs'!$B60="Euro",'Financing inputs'!L60,0)))</f>
        <v/>
      </c>
      <c r="M60" s="76" t="str">
        <f>IF('Financing inputs'!M60="","",(IF('Financing inputs'!$B60="USD",'Financing inputs'!M60*Euro_USD,0)+IF('Financing inputs'!$B60="Local Currency",'Financing inputs'!M60/Loc_Euro,0)+IF('Financing inputs'!$B60="Euro",'Financing inputs'!M60,0)))</f>
        <v/>
      </c>
      <c r="N60" s="76" t="str">
        <f>IF('Financing inputs'!N60="","",(IF('Financing inputs'!$B60="USD",'Financing inputs'!N60*Euro_USD,0)+IF('Financing inputs'!$B60="Local Currency",'Financing inputs'!N60/Loc_Euro,0)+IF('Financing inputs'!$B60="Euro",'Financing inputs'!N60,0)))</f>
        <v/>
      </c>
      <c r="O60" s="76">
        <f t="shared" si="21"/>
        <v>0</v>
      </c>
      <c r="P60" s="120" t="str">
        <f t="shared" si="20"/>
        <v>Service Delivery</v>
      </c>
      <c r="R60" s="69" t="e">
        <f t="shared" si="22"/>
        <v>#DIV/0!</v>
      </c>
    </row>
    <row r="61" spans="1:18" x14ac:dyDescent="0.25">
      <c r="A61" s="64" t="str">
        <f>'Financing inputs'!A61</f>
        <v>Gates funding allocated</v>
      </c>
      <c r="B61" s="63"/>
      <c r="C61" s="76" t="str">
        <f>IF('Financing inputs'!C61="","",(IF('Financing inputs'!$B61="USD",'Financing inputs'!C61*Euro_USD,0)+IF('Financing inputs'!$B61="Local Currency",'Financing inputs'!C61/Loc_Euro,0)+IF('Financing inputs'!$B61="Euro",'Financing inputs'!C61,0)))</f>
        <v/>
      </c>
      <c r="D61" s="76" t="str">
        <f>IF('Financing inputs'!D61="","",(IF('Financing inputs'!$B61="USD",'Financing inputs'!D61*Euro_USD,0)+IF('Financing inputs'!$B61="Local Currency",'Financing inputs'!D61/Loc_Euro,0)+IF('Financing inputs'!$B61="Euro",'Financing inputs'!D61,0)))</f>
        <v/>
      </c>
      <c r="E61" s="76" t="str">
        <f>IF('Financing inputs'!E61="","",(IF('Financing inputs'!$B61="USD",'Financing inputs'!E61*Euro_USD,0)+IF('Financing inputs'!$B61="Local Currency",'Financing inputs'!E61/Loc_Euro,0)+IF('Financing inputs'!$B61="Euro",'Financing inputs'!E61,0)))</f>
        <v/>
      </c>
      <c r="F61" s="76" t="str">
        <f>IF('Financing inputs'!F61="","",(IF('Financing inputs'!$B61="USD",'Financing inputs'!F61*Euro_USD,0)+IF('Financing inputs'!$B61="Local Currency",'Financing inputs'!F61/Loc_Euro,0)+IF('Financing inputs'!$B61="Euro",'Financing inputs'!F61,0)))</f>
        <v/>
      </c>
      <c r="G61" s="76" t="str">
        <f>IF('Financing inputs'!G61="","",(IF('Financing inputs'!$B61="USD",'Financing inputs'!G61*Euro_USD,0)+IF('Financing inputs'!$B61="Local Currency",'Financing inputs'!G61/Loc_Euro,0)+IF('Financing inputs'!$B61="Euro",'Financing inputs'!G61,0)))</f>
        <v/>
      </c>
      <c r="H61" s="76" t="str">
        <f>IF('Financing inputs'!H61="","",(IF('Financing inputs'!$B61="USD",'Financing inputs'!H61*Euro_USD,0)+IF('Financing inputs'!$B61="Local Currency",'Financing inputs'!H61/Loc_Euro,0)+IF('Financing inputs'!$B61="Euro",'Financing inputs'!H61,0)))</f>
        <v/>
      </c>
      <c r="I61" s="76" t="str">
        <f>IF('Financing inputs'!I61="","",(IF('Financing inputs'!$B61="USD",'Financing inputs'!I61*Euro_USD,0)+IF('Financing inputs'!$B61="Local Currency",'Financing inputs'!I61/Loc_Euro,0)+IF('Financing inputs'!$B61="Euro",'Financing inputs'!I61,0)))</f>
        <v/>
      </c>
      <c r="J61" s="76" t="str">
        <f>IF('Financing inputs'!J61="","",(IF('Financing inputs'!$B61="USD",'Financing inputs'!J61*Euro_USD,0)+IF('Financing inputs'!$B61="Local Currency",'Financing inputs'!J61/Loc_Euro,0)+IF('Financing inputs'!$B61="Euro",'Financing inputs'!J61,0)))</f>
        <v/>
      </c>
      <c r="K61" s="76" t="str">
        <f>IF('Financing inputs'!K61="","",(IF('Financing inputs'!$B61="USD",'Financing inputs'!K61*Euro_USD,0)+IF('Financing inputs'!$B61="Local Currency",'Financing inputs'!K61/Loc_Euro,0)+IF('Financing inputs'!$B61="Euro",'Financing inputs'!K61,0)))</f>
        <v/>
      </c>
      <c r="L61" s="76" t="str">
        <f>IF('Financing inputs'!L61="","",(IF('Financing inputs'!$B61="USD",'Financing inputs'!L61*Euro_USD,0)+IF('Financing inputs'!$B61="Local Currency",'Financing inputs'!L61/Loc_Euro,0)+IF('Financing inputs'!$B61="Euro",'Financing inputs'!L61,0)))</f>
        <v/>
      </c>
      <c r="M61" s="76" t="str">
        <f>IF('Financing inputs'!M61="","",(IF('Financing inputs'!$B61="USD",'Financing inputs'!M61*Euro_USD,0)+IF('Financing inputs'!$B61="Local Currency",'Financing inputs'!M61/Loc_Euro,0)+IF('Financing inputs'!$B61="Euro",'Financing inputs'!M61,0)))</f>
        <v/>
      </c>
      <c r="N61" s="76" t="str">
        <f>IF('Financing inputs'!N61="","",(IF('Financing inputs'!$B61="USD",'Financing inputs'!N61*Euro_USD,0)+IF('Financing inputs'!$B61="Local Currency",'Financing inputs'!N61/Loc_Euro,0)+IF('Financing inputs'!$B61="Euro",'Financing inputs'!N61,0)))</f>
        <v/>
      </c>
      <c r="O61" s="76">
        <f t="shared" si="21"/>
        <v>0</v>
      </c>
      <c r="P61" s="120" t="str">
        <f t="shared" si="20"/>
        <v>Service Delivery</v>
      </c>
      <c r="R61" s="69" t="e">
        <f t="shared" si="22"/>
        <v>#DIV/0!</v>
      </c>
    </row>
    <row r="62" spans="1:18" x14ac:dyDescent="0.25">
      <c r="A62" s="64" t="str">
        <f>'Financing inputs'!A62</f>
        <v>Packard funding allocated</v>
      </c>
      <c r="B62" s="63"/>
      <c r="C62" s="76" t="str">
        <f>IF('Financing inputs'!C62="","",(IF('Financing inputs'!$B62="USD",'Financing inputs'!C62*Euro_USD,0)+IF('Financing inputs'!$B62="Local Currency",'Financing inputs'!C62/Loc_Euro,0)+IF('Financing inputs'!$B62="Euro",'Financing inputs'!C62,0)))</f>
        <v/>
      </c>
      <c r="D62" s="76" t="str">
        <f>IF('Financing inputs'!D62="","",(IF('Financing inputs'!$B62="USD",'Financing inputs'!D62*Euro_USD,0)+IF('Financing inputs'!$B62="Local Currency",'Financing inputs'!D62/Loc_Euro,0)+IF('Financing inputs'!$B62="Euro",'Financing inputs'!D62,0)))</f>
        <v/>
      </c>
      <c r="E62" s="76" t="str">
        <f>IF('Financing inputs'!E62="","",(IF('Financing inputs'!$B62="USD",'Financing inputs'!E62*Euro_USD,0)+IF('Financing inputs'!$B62="Local Currency",'Financing inputs'!E62/Loc_Euro,0)+IF('Financing inputs'!$B62="Euro",'Financing inputs'!E62,0)))</f>
        <v/>
      </c>
      <c r="F62" s="76" t="str">
        <f>IF('Financing inputs'!F62="","",(IF('Financing inputs'!$B62="USD",'Financing inputs'!F62*Euro_USD,0)+IF('Financing inputs'!$B62="Local Currency",'Financing inputs'!F62/Loc_Euro,0)+IF('Financing inputs'!$B62="Euro",'Financing inputs'!F62,0)))</f>
        <v/>
      </c>
      <c r="G62" s="76" t="str">
        <f>IF('Financing inputs'!G62="","",(IF('Financing inputs'!$B62="USD",'Financing inputs'!G62*Euro_USD,0)+IF('Financing inputs'!$B62="Local Currency",'Financing inputs'!G62/Loc_Euro,0)+IF('Financing inputs'!$B62="Euro",'Financing inputs'!G62,0)))</f>
        <v/>
      </c>
      <c r="H62" s="76" t="str">
        <f>IF('Financing inputs'!H62="","",(IF('Financing inputs'!$B62="USD",'Financing inputs'!H62*Euro_USD,0)+IF('Financing inputs'!$B62="Local Currency",'Financing inputs'!H62/Loc_Euro,0)+IF('Financing inputs'!$B62="Euro",'Financing inputs'!H62,0)))</f>
        <v/>
      </c>
      <c r="I62" s="76" t="str">
        <f>IF('Financing inputs'!I62="","",(IF('Financing inputs'!$B62="USD",'Financing inputs'!I62*Euro_USD,0)+IF('Financing inputs'!$B62="Local Currency",'Financing inputs'!I62/Loc_Euro,0)+IF('Financing inputs'!$B62="Euro",'Financing inputs'!I62,0)))</f>
        <v/>
      </c>
      <c r="J62" s="76" t="str">
        <f>IF('Financing inputs'!J62="","",(IF('Financing inputs'!$B62="USD",'Financing inputs'!J62*Euro_USD,0)+IF('Financing inputs'!$B62="Local Currency",'Financing inputs'!J62/Loc_Euro,0)+IF('Financing inputs'!$B62="Euro",'Financing inputs'!J62,0)))</f>
        <v/>
      </c>
      <c r="K62" s="76" t="str">
        <f>IF('Financing inputs'!K62="","",(IF('Financing inputs'!$B62="USD",'Financing inputs'!K62*Euro_USD,0)+IF('Financing inputs'!$B62="Local Currency",'Financing inputs'!K62/Loc_Euro,0)+IF('Financing inputs'!$B62="Euro",'Financing inputs'!K62,0)))</f>
        <v/>
      </c>
      <c r="L62" s="76" t="str">
        <f>IF('Financing inputs'!L62="","",(IF('Financing inputs'!$B62="USD",'Financing inputs'!L62*Euro_USD,0)+IF('Financing inputs'!$B62="Local Currency",'Financing inputs'!L62/Loc_Euro,0)+IF('Financing inputs'!$B62="Euro",'Financing inputs'!L62,0)))</f>
        <v/>
      </c>
      <c r="M62" s="76" t="str">
        <f>IF('Financing inputs'!M62="","",(IF('Financing inputs'!$B62="USD",'Financing inputs'!M62*Euro_USD,0)+IF('Financing inputs'!$B62="Local Currency",'Financing inputs'!M62/Loc_Euro,0)+IF('Financing inputs'!$B62="Euro",'Financing inputs'!M62,0)))</f>
        <v/>
      </c>
      <c r="N62" s="76" t="str">
        <f>IF('Financing inputs'!N62="","",(IF('Financing inputs'!$B62="USD",'Financing inputs'!N62*Euro_USD,0)+IF('Financing inputs'!$B62="Local Currency",'Financing inputs'!N62/Loc_Euro,0)+IF('Financing inputs'!$B62="Euro",'Financing inputs'!N62,0)))</f>
        <v/>
      </c>
      <c r="O62" s="76">
        <f t="shared" si="21"/>
        <v>0</v>
      </c>
      <c r="P62" s="120" t="str">
        <f t="shared" si="20"/>
        <v>Service Delivery</v>
      </c>
      <c r="R62" s="69" t="e">
        <f t="shared" si="22"/>
        <v>#DIV/0!</v>
      </c>
    </row>
    <row r="63" spans="1:18" x14ac:dyDescent="0.25">
      <c r="A63" s="64" t="str">
        <f>'Financing inputs'!A63</f>
        <v>PAA</v>
      </c>
      <c r="B63" s="63"/>
      <c r="C63" s="76" t="str">
        <f>IF('Financing inputs'!C63="","",(IF('Financing inputs'!$B63="USD",'Financing inputs'!C63*Euro_USD,0)+IF('Financing inputs'!$B63="Local Currency",'Financing inputs'!C63/Loc_Euro,0)+IF('Financing inputs'!$B63="Euro",'Financing inputs'!C63,0)))</f>
        <v/>
      </c>
      <c r="D63" s="76" t="str">
        <f>IF('Financing inputs'!D63="","",(IF('Financing inputs'!$B63="USD",'Financing inputs'!D63*Euro_USD,0)+IF('Financing inputs'!$B63="Local Currency",'Financing inputs'!D63/Loc_Euro,0)+IF('Financing inputs'!$B63="Euro",'Financing inputs'!D63,0)))</f>
        <v/>
      </c>
      <c r="E63" s="76" t="str">
        <f>IF('Financing inputs'!E63="","",(IF('Financing inputs'!$B63="USD",'Financing inputs'!E63*Euro_USD,0)+IF('Financing inputs'!$B63="Local Currency",'Financing inputs'!E63/Loc_Euro,0)+IF('Financing inputs'!$B63="Euro",'Financing inputs'!E63,0)))</f>
        <v/>
      </c>
      <c r="F63" s="76" t="str">
        <f>IF('Financing inputs'!F63="","",(IF('Financing inputs'!$B63="USD",'Financing inputs'!F63*Euro_USD,0)+IF('Financing inputs'!$B63="Local Currency",'Financing inputs'!F63/Loc_Euro,0)+IF('Financing inputs'!$B63="Euro",'Financing inputs'!F63,0)))</f>
        <v/>
      </c>
      <c r="G63" s="76" t="str">
        <f>IF('Financing inputs'!G63="","",(IF('Financing inputs'!$B63="USD",'Financing inputs'!G63*Euro_USD,0)+IF('Financing inputs'!$B63="Local Currency",'Financing inputs'!G63/Loc_Euro,0)+IF('Financing inputs'!$B63="Euro",'Financing inputs'!G63,0)))</f>
        <v/>
      </c>
      <c r="H63" s="76" t="str">
        <f>IF('Financing inputs'!H63="","",(IF('Financing inputs'!$B63="USD",'Financing inputs'!H63*Euro_USD,0)+IF('Financing inputs'!$B63="Local Currency",'Financing inputs'!H63/Loc_Euro,0)+IF('Financing inputs'!$B63="Euro",'Financing inputs'!H63,0)))</f>
        <v/>
      </c>
      <c r="I63" s="76" t="str">
        <f>IF('Financing inputs'!I63="","",(IF('Financing inputs'!$B63="USD",'Financing inputs'!I63*Euro_USD,0)+IF('Financing inputs'!$B63="Local Currency",'Financing inputs'!I63/Loc_Euro,0)+IF('Financing inputs'!$B63="Euro",'Financing inputs'!I63,0)))</f>
        <v/>
      </c>
      <c r="J63" s="76" t="str">
        <f>IF('Financing inputs'!J63="","",(IF('Financing inputs'!$B63="USD",'Financing inputs'!J63*Euro_USD,0)+IF('Financing inputs'!$B63="Local Currency",'Financing inputs'!J63/Loc_Euro,0)+IF('Financing inputs'!$B63="Euro",'Financing inputs'!J63,0)))</f>
        <v/>
      </c>
      <c r="K63" s="76" t="str">
        <f>IF('Financing inputs'!K63="","",(IF('Financing inputs'!$B63="USD",'Financing inputs'!K63*Euro_USD,0)+IF('Financing inputs'!$B63="Local Currency",'Financing inputs'!K63/Loc_Euro,0)+IF('Financing inputs'!$B63="Euro",'Financing inputs'!K63,0)))</f>
        <v/>
      </c>
      <c r="L63" s="76" t="str">
        <f>IF('Financing inputs'!L63="","",(IF('Financing inputs'!$B63="USD",'Financing inputs'!L63*Euro_USD,0)+IF('Financing inputs'!$B63="Local Currency",'Financing inputs'!L63/Loc_Euro,0)+IF('Financing inputs'!$B63="Euro",'Financing inputs'!L63,0)))</f>
        <v/>
      </c>
      <c r="M63" s="76" t="str">
        <f>IF('Financing inputs'!M63="","",(IF('Financing inputs'!$B63="USD",'Financing inputs'!M63*Euro_USD,0)+IF('Financing inputs'!$B63="Local Currency",'Financing inputs'!M63/Loc_Euro,0)+IF('Financing inputs'!$B63="Euro",'Financing inputs'!M63,0)))</f>
        <v/>
      </c>
      <c r="N63" s="76" t="str">
        <f>IF('Financing inputs'!N63="","",(IF('Financing inputs'!$B63="USD",'Financing inputs'!N63*Euro_USD,0)+IF('Financing inputs'!$B63="Local Currency",'Financing inputs'!N63/Loc_Euro,0)+IF('Financing inputs'!$B63="Euro",'Financing inputs'!N63,0)))</f>
        <v/>
      </c>
      <c r="O63" s="76">
        <f t="shared" si="21"/>
        <v>0</v>
      </c>
      <c r="P63" s="120" t="str">
        <f t="shared" si="20"/>
        <v>Service Delivery</v>
      </c>
      <c r="R63" s="69" t="e">
        <f t="shared" si="22"/>
        <v>#DIV/0!</v>
      </c>
    </row>
    <row r="64" spans="1:18" x14ac:dyDescent="0.25">
      <c r="A64" s="64" t="str">
        <f>'Financing inputs'!A64</f>
        <v>Other</v>
      </c>
      <c r="B64" s="63"/>
      <c r="C64" s="76" t="str">
        <f>IF('Financing inputs'!C64="","",(IF('Financing inputs'!$B64="USD",'Financing inputs'!C64*Euro_USD,0)+IF('Financing inputs'!$B64="Local Currency",'Financing inputs'!C64/Loc_Euro,0)+IF('Financing inputs'!$B64="Euro",'Financing inputs'!C64,0)))</f>
        <v/>
      </c>
      <c r="D64" s="76" t="str">
        <f>IF('Financing inputs'!D64="","",(IF('Financing inputs'!$B64="USD",'Financing inputs'!D64*Euro_USD,0)+IF('Financing inputs'!$B64="Local Currency",'Financing inputs'!D64/Loc_Euro,0)+IF('Financing inputs'!$B64="Euro",'Financing inputs'!D64,0)))</f>
        <v/>
      </c>
      <c r="E64" s="76" t="str">
        <f>IF('Financing inputs'!E64="","",(IF('Financing inputs'!$B64="USD",'Financing inputs'!E64*Euro_USD,0)+IF('Financing inputs'!$B64="Local Currency",'Financing inputs'!E64/Loc_Euro,0)+IF('Financing inputs'!$B64="Euro",'Financing inputs'!E64,0)))</f>
        <v/>
      </c>
      <c r="F64" s="76" t="str">
        <f>IF('Financing inputs'!F64="","",(IF('Financing inputs'!$B64="USD",'Financing inputs'!F64*Euro_USD,0)+IF('Financing inputs'!$B64="Local Currency",'Financing inputs'!F64/Loc_Euro,0)+IF('Financing inputs'!$B64="Euro",'Financing inputs'!F64,0)))</f>
        <v/>
      </c>
      <c r="G64" s="76" t="str">
        <f>IF('Financing inputs'!G64="","",(IF('Financing inputs'!$B64="USD",'Financing inputs'!G64*Euro_USD,0)+IF('Financing inputs'!$B64="Local Currency",'Financing inputs'!G64/Loc_Euro,0)+IF('Financing inputs'!$B64="Euro",'Financing inputs'!G64,0)))</f>
        <v/>
      </c>
      <c r="H64" s="76" t="str">
        <f>IF('Financing inputs'!H64="","",(IF('Financing inputs'!$B64="USD",'Financing inputs'!H64*Euro_USD,0)+IF('Financing inputs'!$B64="Local Currency",'Financing inputs'!H64/Loc_Euro,0)+IF('Financing inputs'!$B64="Euro",'Financing inputs'!H64,0)))</f>
        <v/>
      </c>
      <c r="I64" s="76" t="str">
        <f>IF('Financing inputs'!I64="","",(IF('Financing inputs'!$B64="USD",'Financing inputs'!I64*Euro_USD,0)+IF('Financing inputs'!$B64="Local Currency",'Financing inputs'!I64/Loc_Euro,0)+IF('Financing inputs'!$B64="Euro",'Financing inputs'!I64,0)))</f>
        <v/>
      </c>
      <c r="J64" s="76" t="str">
        <f>IF('Financing inputs'!J64="","",(IF('Financing inputs'!$B64="USD",'Financing inputs'!J64*Euro_USD,0)+IF('Financing inputs'!$B64="Local Currency",'Financing inputs'!J64/Loc_Euro,0)+IF('Financing inputs'!$B64="Euro",'Financing inputs'!J64,0)))</f>
        <v/>
      </c>
      <c r="K64" s="76" t="str">
        <f>IF('Financing inputs'!K64="","",(IF('Financing inputs'!$B64="USD",'Financing inputs'!K64*Euro_USD,0)+IF('Financing inputs'!$B64="Local Currency",'Financing inputs'!K64/Loc_Euro,0)+IF('Financing inputs'!$B64="Euro",'Financing inputs'!K64,0)))</f>
        <v/>
      </c>
      <c r="L64" s="76" t="str">
        <f>IF('Financing inputs'!L64="","",(IF('Financing inputs'!$B64="USD",'Financing inputs'!L64*Euro_USD,0)+IF('Financing inputs'!$B64="Local Currency",'Financing inputs'!L64/Loc_Euro,0)+IF('Financing inputs'!$B64="Euro",'Financing inputs'!L64,0)))</f>
        <v/>
      </c>
      <c r="M64" s="76" t="str">
        <f>IF('Financing inputs'!M64="","",(IF('Financing inputs'!$B64="USD",'Financing inputs'!M64*Euro_USD,0)+IF('Financing inputs'!$B64="Local Currency",'Financing inputs'!M64/Loc_Euro,0)+IF('Financing inputs'!$B64="Euro",'Financing inputs'!M64,0)))</f>
        <v/>
      </c>
      <c r="N64" s="76" t="str">
        <f>IF('Financing inputs'!N64="","",(IF('Financing inputs'!$B64="USD",'Financing inputs'!N64*Euro_USD,0)+IF('Financing inputs'!$B64="Local Currency",'Financing inputs'!N64/Loc_Euro,0)+IF('Financing inputs'!$B64="Euro",'Financing inputs'!N64,0)))</f>
        <v/>
      </c>
      <c r="O64" s="76">
        <f t="shared" si="21"/>
        <v>0</v>
      </c>
      <c r="P64" s="120" t="str">
        <f t="shared" si="20"/>
        <v>Service Delivery</v>
      </c>
      <c r="R64" s="69" t="e">
        <f t="shared" si="22"/>
        <v>#DIV/0!</v>
      </c>
    </row>
    <row r="65" spans="1:19" x14ac:dyDescent="0.25">
      <c r="A65" s="64" t="str">
        <f>'Financing inputs'!A65</f>
        <v>Other</v>
      </c>
      <c r="B65" s="63"/>
      <c r="C65" s="76" t="str">
        <f>IF('Financing inputs'!C65="","",(IF('Financing inputs'!$B65="USD",'Financing inputs'!C65*Euro_USD,0)+IF('Financing inputs'!$B65="Local Currency",'Financing inputs'!C65/Loc_Euro,0)+IF('Financing inputs'!$B65="Euro",'Financing inputs'!C65,0)))</f>
        <v/>
      </c>
      <c r="D65" s="76" t="str">
        <f>IF('Financing inputs'!D65="","",(IF('Financing inputs'!$B65="USD",'Financing inputs'!D65*Euro_USD,0)+IF('Financing inputs'!$B65="Local Currency",'Financing inputs'!D65/Loc_Euro,0)+IF('Financing inputs'!$B65="Euro",'Financing inputs'!D65,0)))</f>
        <v/>
      </c>
      <c r="E65" s="76" t="str">
        <f>IF('Financing inputs'!E65="","",(IF('Financing inputs'!$B65="USD",'Financing inputs'!E65*Euro_USD,0)+IF('Financing inputs'!$B65="Local Currency",'Financing inputs'!E65/Loc_Euro,0)+IF('Financing inputs'!$B65="Euro",'Financing inputs'!E65,0)))</f>
        <v/>
      </c>
      <c r="F65" s="76" t="str">
        <f>IF('Financing inputs'!F65="","",(IF('Financing inputs'!$B65="USD",'Financing inputs'!F65*Euro_USD,0)+IF('Financing inputs'!$B65="Local Currency",'Financing inputs'!F65/Loc_Euro,0)+IF('Financing inputs'!$B65="Euro",'Financing inputs'!F65,0)))</f>
        <v/>
      </c>
      <c r="G65" s="76" t="str">
        <f>IF('Financing inputs'!G65="","",(IF('Financing inputs'!$B65="USD",'Financing inputs'!G65*Euro_USD,0)+IF('Financing inputs'!$B65="Local Currency",'Financing inputs'!G65/Loc_Euro,0)+IF('Financing inputs'!$B65="Euro",'Financing inputs'!G65,0)))</f>
        <v/>
      </c>
      <c r="H65" s="76" t="str">
        <f>IF('Financing inputs'!H65="","",(IF('Financing inputs'!$B65="USD",'Financing inputs'!H65*Euro_USD,0)+IF('Financing inputs'!$B65="Local Currency",'Financing inputs'!H65/Loc_Euro,0)+IF('Financing inputs'!$B65="Euro",'Financing inputs'!H65,0)))</f>
        <v/>
      </c>
      <c r="I65" s="76" t="str">
        <f>IF('Financing inputs'!I65="","",(IF('Financing inputs'!$B65="USD",'Financing inputs'!I65*Euro_USD,0)+IF('Financing inputs'!$B65="Local Currency",'Financing inputs'!I65/Loc_Euro,0)+IF('Financing inputs'!$B65="Euro",'Financing inputs'!I65,0)))</f>
        <v/>
      </c>
      <c r="J65" s="76" t="str">
        <f>IF('Financing inputs'!J65="","",(IF('Financing inputs'!$B65="USD",'Financing inputs'!J65*Euro_USD,0)+IF('Financing inputs'!$B65="Local Currency",'Financing inputs'!J65/Loc_Euro,0)+IF('Financing inputs'!$B65="Euro",'Financing inputs'!J65,0)))</f>
        <v/>
      </c>
      <c r="K65" s="76" t="str">
        <f>IF('Financing inputs'!K65="","",(IF('Financing inputs'!$B65="USD",'Financing inputs'!K65*Euro_USD,0)+IF('Financing inputs'!$B65="Local Currency",'Financing inputs'!K65/Loc_Euro,0)+IF('Financing inputs'!$B65="Euro",'Financing inputs'!K65,0)))</f>
        <v/>
      </c>
      <c r="L65" s="76" t="str">
        <f>IF('Financing inputs'!L65="","",(IF('Financing inputs'!$B65="USD",'Financing inputs'!L65*Euro_USD,0)+IF('Financing inputs'!$B65="Local Currency",'Financing inputs'!L65/Loc_Euro,0)+IF('Financing inputs'!$B65="Euro",'Financing inputs'!L65,0)))</f>
        <v/>
      </c>
      <c r="M65" s="76" t="str">
        <f>IF('Financing inputs'!M65="","",(IF('Financing inputs'!$B65="USD",'Financing inputs'!M65*Euro_USD,0)+IF('Financing inputs'!$B65="Local Currency",'Financing inputs'!M65/Loc_Euro,0)+IF('Financing inputs'!$B65="Euro",'Financing inputs'!M65,0)))</f>
        <v/>
      </c>
      <c r="N65" s="76" t="str">
        <f>IF('Financing inputs'!N65="","",(IF('Financing inputs'!$B65="USD",'Financing inputs'!N65*Euro_USD,0)+IF('Financing inputs'!$B65="Local Currency",'Financing inputs'!N65/Loc_Euro,0)+IF('Financing inputs'!$B65="Euro",'Financing inputs'!N65,0)))</f>
        <v/>
      </c>
      <c r="O65" s="76">
        <f t="shared" si="21"/>
        <v>0</v>
      </c>
      <c r="P65" s="120" t="str">
        <f t="shared" si="20"/>
        <v>Service Delivery</v>
      </c>
      <c r="R65" s="69" t="e">
        <f t="shared" si="22"/>
        <v>#DIV/0!</v>
      </c>
    </row>
    <row r="66" spans="1:19" x14ac:dyDescent="0.25">
      <c r="A66" s="64" t="str">
        <f>'Financing inputs'!A66</f>
        <v>Other</v>
      </c>
      <c r="B66" s="63"/>
      <c r="C66" s="76" t="str">
        <f>IF('Financing inputs'!C66="","",(IF('Financing inputs'!$B66="USD",'Financing inputs'!C66*Euro_USD,0)+IF('Financing inputs'!$B66="Local Currency",'Financing inputs'!C66/Loc_Euro,0)+IF('Financing inputs'!$B66="Euro",'Financing inputs'!C66,0)))</f>
        <v/>
      </c>
      <c r="D66" s="76" t="str">
        <f>IF('Financing inputs'!D66="","",(IF('Financing inputs'!$B66="USD",'Financing inputs'!D66*Euro_USD,0)+IF('Financing inputs'!$B66="Local Currency",'Financing inputs'!D66/Loc_Euro,0)+IF('Financing inputs'!$B66="Euro",'Financing inputs'!D66,0)))</f>
        <v/>
      </c>
      <c r="E66" s="76" t="str">
        <f>IF('Financing inputs'!E66="","",(IF('Financing inputs'!$B66="USD",'Financing inputs'!E66*Euro_USD,0)+IF('Financing inputs'!$B66="Local Currency",'Financing inputs'!E66/Loc_Euro,0)+IF('Financing inputs'!$B66="Euro",'Financing inputs'!E66,0)))</f>
        <v/>
      </c>
      <c r="F66" s="76" t="str">
        <f>IF('Financing inputs'!F66="","",(IF('Financing inputs'!$B66="USD",'Financing inputs'!F66*Euro_USD,0)+IF('Financing inputs'!$B66="Local Currency",'Financing inputs'!F66/Loc_Euro,0)+IF('Financing inputs'!$B66="Euro",'Financing inputs'!F66,0)))</f>
        <v/>
      </c>
      <c r="G66" s="76" t="str">
        <f>IF('Financing inputs'!G66="","",(IF('Financing inputs'!$B66="USD",'Financing inputs'!G66*Euro_USD,0)+IF('Financing inputs'!$B66="Local Currency",'Financing inputs'!G66/Loc_Euro,0)+IF('Financing inputs'!$B66="Euro",'Financing inputs'!G66,0)))</f>
        <v/>
      </c>
      <c r="H66" s="76" t="str">
        <f>IF('Financing inputs'!H66="","",(IF('Financing inputs'!$B66="USD",'Financing inputs'!H66*Euro_USD,0)+IF('Financing inputs'!$B66="Local Currency",'Financing inputs'!H66/Loc_Euro,0)+IF('Financing inputs'!$B66="Euro",'Financing inputs'!H66,0)))</f>
        <v/>
      </c>
      <c r="I66" s="76" t="str">
        <f>IF('Financing inputs'!I66="","",(IF('Financing inputs'!$B66="USD",'Financing inputs'!I66*Euro_USD,0)+IF('Financing inputs'!$B66="Local Currency",'Financing inputs'!I66/Loc_Euro,0)+IF('Financing inputs'!$B66="Euro",'Financing inputs'!I66,0)))</f>
        <v/>
      </c>
      <c r="J66" s="76" t="str">
        <f>IF('Financing inputs'!J66="","",(IF('Financing inputs'!$B66="USD",'Financing inputs'!J66*Euro_USD,0)+IF('Financing inputs'!$B66="Local Currency",'Financing inputs'!J66/Loc_Euro,0)+IF('Financing inputs'!$B66="Euro",'Financing inputs'!J66,0)))</f>
        <v/>
      </c>
      <c r="K66" s="76" t="str">
        <f>IF('Financing inputs'!K66="","",(IF('Financing inputs'!$B66="USD",'Financing inputs'!K66*Euro_USD,0)+IF('Financing inputs'!$B66="Local Currency",'Financing inputs'!K66/Loc_Euro,0)+IF('Financing inputs'!$B66="Euro",'Financing inputs'!K66,0)))</f>
        <v/>
      </c>
      <c r="L66" s="76" t="str">
        <f>IF('Financing inputs'!L66="","",(IF('Financing inputs'!$B66="USD",'Financing inputs'!L66*Euro_USD,0)+IF('Financing inputs'!$B66="Local Currency",'Financing inputs'!L66/Loc_Euro,0)+IF('Financing inputs'!$B66="Euro",'Financing inputs'!L66,0)))</f>
        <v/>
      </c>
      <c r="M66" s="76" t="str">
        <f>IF('Financing inputs'!M66="","",(IF('Financing inputs'!$B66="USD",'Financing inputs'!M66*Euro_USD,0)+IF('Financing inputs'!$B66="Local Currency",'Financing inputs'!M66/Loc_Euro,0)+IF('Financing inputs'!$B66="Euro",'Financing inputs'!M66,0)))</f>
        <v/>
      </c>
      <c r="N66" s="76" t="str">
        <f>IF('Financing inputs'!N66="","",(IF('Financing inputs'!$B66="USD",'Financing inputs'!N66*Euro_USD,0)+IF('Financing inputs'!$B66="Local Currency",'Financing inputs'!N66/Loc_Euro,0)+IF('Financing inputs'!$B66="Euro",'Financing inputs'!N66,0)))</f>
        <v/>
      </c>
      <c r="O66" s="76">
        <f t="shared" si="21"/>
        <v>0</v>
      </c>
      <c r="P66" s="120" t="str">
        <f t="shared" si="20"/>
        <v>Service Delivery</v>
      </c>
      <c r="R66" s="69" t="e">
        <f t="shared" si="22"/>
        <v>#DIV/0!</v>
      </c>
    </row>
    <row r="67" spans="1:19" x14ac:dyDescent="0.25">
      <c r="A67" s="64" t="str">
        <f>'Financing inputs'!A67</f>
        <v>Other</v>
      </c>
      <c r="B67" s="63"/>
      <c r="C67" s="76" t="str">
        <f>IF('Financing inputs'!C67="","",(IF('Financing inputs'!$B67="USD",'Financing inputs'!C67*Euro_USD,0)+IF('Financing inputs'!$B67="Local Currency",'Financing inputs'!C67/Loc_Euro,0)+IF('Financing inputs'!$B67="Euro",'Financing inputs'!C67,0)))</f>
        <v/>
      </c>
      <c r="D67" s="76" t="str">
        <f>IF('Financing inputs'!D67="","",(IF('Financing inputs'!$B67="USD",'Financing inputs'!D67*Euro_USD,0)+IF('Financing inputs'!$B67="Local Currency",'Financing inputs'!D67/Loc_Euro,0)+IF('Financing inputs'!$B67="Euro",'Financing inputs'!D67,0)))</f>
        <v/>
      </c>
      <c r="E67" s="76" t="str">
        <f>IF('Financing inputs'!E67="","",(IF('Financing inputs'!$B67="USD",'Financing inputs'!E67*Euro_USD,0)+IF('Financing inputs'!$B67="Local Currency",'Financing inputs'!E67/Loc_Euro,0)+IF('Financing inputs'!$B67="Euro",'Financing inputs'!E67,0)))</f>
        <v/>
      </c>
      <c r="F67" s="76" t="str">
        <f>IF('Financing inputs'!F67="","",(IF('Financing inputs'!$B67="USD",'Financing inputs'!F67*Euro_USD,0)+IF('Financing inputs'!$B67="Local Currency",'Financing inputs'!F67/Loc_Euro,0)+IF('Financing inputs'!$B67="Euro",'Financing inputs'!F67,0)))</f>
        <v/>
      </c>
      <c r="G67" s="76" t="str">
        <f>IF('Financing inputs'!G67="","",(IF('Financing inputs'!$B67="USD",'Financing inputs'!G67*Euro_USD,0)+IF('Financing inputs'!$B67="Local Currency",'Financing inputs'!G67/Loc_Euro,0)+IF('Financing inputs'!$B67="Euro",'Financing inputs'!G67,0)))</f>
        <v/>
      </c>
      <c r="H67" s="76" t="str">
        <f>IF('Financing inputs'!H67="","",(IF('Financing inputs'!$B67="USD",'Financing inputs'!H67*Euro_USD,0)+IF('Financing inputs'!$B67="Local Currency",'Financing inputs'!H67/Loc_Euro,0)+IF('Financing inputs'!$B67="Euro",'Financing inputs'!H67,0)))</f>
        <v/>
      </c>
      <c r="I67" s="76" t="str">
        <f>IF('Financing inputs'!I67="","",(IF('Financing inputs'!$B67="USD",'Financing inputs'!I67*Euro_USD,0)+IF('Financing inputs'!$B67="Local Currency",'Financing inputs'!I67/Loc_Euro,0)+IF('Financing inputs'!$B67="Euro",'Financing inputs'!I67,0)))</f>
        <v/>
      </c>
      <c r="J67" s="76" t="str">
        <f>IF('Financing inputs'!J67="","",(IF('Financing inputs'!$B67="USD",'Financing inputs'!J67*Euro_USD,0)+IF('Financing inputs'!$B67="Local Currency",'Financing inputs'!J67/Loc_Euro,0)+IF('Financing inputs'!$B67="Euro",'Financing inputs'!J67,0)))</f>
        <v/>
      </c>
      <c r="K67" s="76" t="str">
        <f>IF('Financing inputs'!K67="","",(IF('Financing inputs'!$B67="USD",'Financing inputs'!K67*Euro_USD,0)+IF('Financing inputs'!$B67="Local Currency",'Financing inputs'!K67/Loc_Euro,0)+IF('Financing inputs'!$B67="Euro",'Financing inputs'!K67,0)))</f>
        <v/>
      </c>
      <c r="L67" s="76" t="str">
        <f>IF('Financing inputs'!L67="","",(IF('Financing inputs'!$B67="USD",'Financing inputs'!L67*Euro_USD,0)+IF('Financing inputs'!$B67="Local Currency",'Financing inputs'!L67/Loc_Euro,0)+IF('Financing inputs'!$B67="Euro",'Financing inputs'!L67,0)))</f>
        <v/>
      </c>
      <c r="M67" s="76" t="str">
        <f>IF('Financing inputs'!M67="","",(IF('Financing inputs'!$B67="USD",'Financing inputs'!M67*Euro_USD,0)+IF('Financing inputs'!$B67="Local Currency",'Financing inputs'!M67/Loc_Euro,0)+IF('Financing inputs'!$B67="Euro",'Financing inputs'!M67,0)))</f>
        <v/>
      </c>
      <c r="N67" s="76" t="str">
        <f>IF('Financing inputs'!N67="","",(IF('Financing inputs'!$B67="USD",'Financing inputs'!N67*Euro_USD,0)+IF('Financing inputs'!$B67="Local Currency",'Financing inputs'!N67/Loc_Euro,0)+IF('Financing inputs'!$B67="Euro",'Financing inputs'!N67,0)))</f>
        <v/>
      </c>
      <c r="O67" s="76">
        <f t="shared" si="21"/>
        <v>0</v>
      </c>
      <c r="P67" s="120" t="str">
        <f t="shared" si="20"/>
        <v>Service Delivery</v>
      </c>
      <c r="R67" s="69" t="e">
        <f t="shared" si="22"/>
        <v>#DIV/0!</v>
      </c>
    </row>
    <row r="68" spans="1:19" x14ac:dyDescent="0.25">
      <c r="A68" s="64" t="str">
        <f>'Financing inputs'!A68</f>
        <v>Other</v>
      </c>
      <c r="B68" s="63"/>
      <c r="C68" s="76" t="str">
        <f>IF('Financing inputs'!C68="","",(IF('Financing inputs'!$B68="USD",'Financing inputs'!C68*Euro_USD,0)+IF('Financing inputs'!$B68="Local Currency",'Financing inputs'!C68/Loc_Euro,0)+IF('Financing inputs'!$B68="Euro",'Financing inputs'!C68,0)))</f>
        <v/>
      </c>
      <c r="D68" s="76" t="str">
        <f>IF('Financing inputs'!D68="","",(IF('Financing inputs'!$B68="USD",'Financing inputs'!D68*Euro_USD,0)+IF('Financing inputs'!$B68="Local Currency",'Financing inputs'!D68/Loc_Euro,0)+IF('Financing inputs'!$B68="Euro",'Financing inputs'!D68,0)))</f>
        <v/>
      </c>
      <c r="E68" s="76" t="str">
        <f>IF('Financing inputs'!E68="","",(IF('Financing inputs'!$B68="USD",'Financing inputs'!E68*Euro_USD,0)+IF('Financing inputs'!$B68="Local Currency",'Financing inputs'!E68/Loc_Euro,0)+IF('Financing inputs'!$B68="Euro",'Financing inputs'!E68,0)))</f>
        <v/>
      </c>
      <c r="F68" s="76" t="str">
        <f>IF('Financing inputs'!F68="","",(IF('Financing inputs'!$B68="USD",'Financing inputs'!F68*Euro_USD,0)+IF('Financing inputs'!$B68="Local Currency",'Financing inputs'!F68/Loc_Euro,0)+IF('Financing inputs'!$B68="Euro",'Financing inputs'!F68,0)))</f>
        <v/>
      </c>
      <c r="G68" s="76" t="str">
        <f>IF('Financing inputs'!G68="","",(IF('Financing inputs'!$B68="USD",'Financing inputs'!G68*Euro_USD,0)+IF('Financing inputs'!$B68="Local Currency",'Financing inputs'!G68/Loc_Euro,0)+IF('Financing inputs'!$B68="Euro",'Financing inputs'!G68,0)))</f>
        <v/>
      </c>
      <c r="H68" s="76" t="str">
        <f>IF('Financing inputs'!H68="","",(IF('Financing inputs'!$B68="USD",'Financing inputs'!H68*Euro_USD,0)+IF('Financing inputs'!$B68="Local Currency",'Financing inputs'!H68/Loc_Euro,0)+IF('Financing inputs'!$B68="Euro",'Financing inputs'!H68,0)))</f>
        <v/>
      </c>
      <c r="I68" s="76" t="str">
        <f>IF('Financing inputs'!I68="","",(IF('Financing inputs'!$B68="USD",'Financing inputs'!I68*Euro_USD,0)+IF('Financing inputs'!$B68="Local Currency",'Financing inputs'!I68/Loc_Euro,0)+IF('Financing inputs'!$B68="Euro",'Financing inputs'!I68,0)))</f>
        <v/>
      </c>
      <c r="J68" s="76" t="str">
        <f>IF('Financing inputs'!J68="","",(IF('Financing inputs'!$B68="USD",'Financing inputs'!J68*Euro_USD,0)+IF('Financing inputs'!$B68="Local Currency",'Financing inputs'!J68/Loc_Euro,0)+IF('Financing inputs'!$B68="Euro",'Financing inputs'!J68,0)))</f>
        <v/>
      </c>
      <c r="K68" s="76" t="str">
        <f>IF('Financing inputs'!K68="","",(IF('Financing inputs'!$B68="USD",'Financing inputs'!K68*Euro_USD,0)+IF('Financing inputs'!$B68="Local Currency",'Financing inputs'!K68/Loc_Euro,0)+IF('Financing inputs'!$B68="Euro",'Financing inputs'!K68,0)))</f>
        <v/>
      </c>
      <c r="L68" s="76" t="str">
        <f>IF('Financing inputs'!L68="","",(IF('Financing inputs'!$B68="USD",'Financing inputs'!L68*Euro_USD,0)+IF('Financing inputs'!$B68="Local Currency",'Financing inputs'!L68/Loc_Euro,0)+IF('Financing inputs'!$B68="Euro",'Financing inputs'!L68,0)))</f>
        <v/>
      </c>
      <c r="M68" s="76" t="str">
        <f>IF('Financing inputs'!M68="","",(IF('Financing inputs'!$B68="USD",'Financing inputs'!M68*Euro_USD,0)+IF('Financing inputs'!$B68="Local Currency",'Financing inputs'!M68/Loc_Euro,0)+IF('Financing inputs'!$B68="Euro",'Financing inputs'!M68,0)))</f>
        <v/>
      </c>
      <c r="N68" s="76" t="str">
        <f>IF('Financing inputs'!N68="","",(IF('Financing inputs'!$B68="USD",'Financing inputs'!N68*Euro_USD,0)+IF('Financing inputs'!$B68="Local Currency",'Financing inputs'!N68/Loc_Euro,0)+IF('Financing inputs'!$B68="Euro",'Financing inputs'!N68,0)))</f>
        <v/>
      </c>
      <c r="O68" s="76">
        <f t="shared" si="21"/>
        <v>0</v>
      </c>
      <c r="P68" s="120" t="str">
        <f t="shared" si="20"/>
        <v>Service Delivery</v>
      </c>
      <c r="R68" s="69" t="e">
        <f t="shared" si="22"/>
        <v>#DIV/0!</v>
      </c>
    </row>
    <row r="69" spans="1:19" x14ac:dyDescent="0.25">
      <c r="A69" s="64" t="str">
        <f>'Financing inputs'!A69</f>
        <v>Other</v>
      </c>
      <c r="B69" s="63"/>
      <c r="C69" s="76" t="str">
        <f>IF('Financing inputs'!C69="","",(IF('Financing inputs'!$B69="USD",'Financing inputs'!C69*Euro_USD,0)+IF('Financing inputs'!$B69="Local Currency",'Financing inputs'!C69/Loc_Euro,0)+IF('Financing inputs'!$B69="Euro",'Financing inputs'!C69,0)))</f>
        <v/>
      </c>
      <c r="D69" s="76" t="str">
        <f>IF('Financing inputs'!D69="","",(IF('Financing inputs'!$B69="USD",'Financing inputs'!D69*Euro_USD,0)+IF('Financing inputs'!$B69="Local Currency",'Financing inputs'!D69/Loc_Euro,0)+IF('Financing inputs'!$B69="Euro",'Financing inputs'!D69,0)))</f>
        <v/>
      </c>
      <c r="E69" s="76" t="str">
        <f>IF('Financing inputs'!E69="","",(IF('Financing inputs'!$B69="USD",'Financing inputs'!E69*Euro_USD,0)+IF('Financing inputs'!$B69="Local Currency",'Financing inputs'!E69/Loc_Euro,0)+IF('Financing inputs'!$B69="Euro",'Financing inputs'!E69,0)))</f>
        <v/>
      </c>
      <c r="F69" s="76" t="str">
        <f>IF('Financing inputs'!F69="","",(IF('Financing inputs'!$B69="USD",'Financing inputs'!F69*Euro_USD,0)+IF('Financing inputs'!$B69="Local Currency",'Financing inputs'!F69/Loc_Euro,0)+IF('Financing inputs'!$B69="Euro",'Financing inputs'!F69,0)))</f>
        <v/>
      </c>
      <c r="G69" s="76" t="str">
        <f>IF('Financing inputs'!G69="","",(IF('Financing inputs'!$B69="USD",'Financing inputs'!G69*Euro_USD,0)+IF('Financing inputs'!$B69="Local Currency",'Financing inputs'!G69/Loc_Euro,0)+IF('Financing inputs'!$B69="Euro",'Financing inputs'!G69,0)))</f>
        <v/>
      </c>
      <c r="H69" s="76" t="str">
        <f>IF('Financing inputs'!H69="","",(IF('Financing inputs'!$B69="USD",'Financing inputs'!H69*Euro_USD,0)+IF('Financing inputs'!$B69="Local Currency",'Financing inputs'!H69/Loc_Euro,0)+IF('Financing inputs'!$B69="Euro",'Financing inputs'!H69,0)))</f>
        <v/>
      </c>
      <c r="I69" s="76" t="str">
        <f>IF('Financing inputs'!I69="","",(IF('Financing inputs'!$B69="USD",'Financing inputs'!I69*Euro_USD,0)+IF('Financing inputs'!$B69="Local Currency",'Financing inputs'!I69/Loc_Euro,0)+IF('Financing inputs'!$B69="Euro",'Financing inputs'!I69,0)))</f>
        <v/>
      </c>
      <c r="J69" s="76" t="str">
        <f>IF('Financing inputs'!J69="","",(IF('Financing inputs'!$B69="USD",'Financing inputs'!J69*Euro_USD,0)+IF('Financing inputs'!$B69="Local Currency",'Financing inputs'!J69/Loc_Euro,0)+IF('Financing inputs'!$B69="Euro",'Financing inputs'!J69,0)))</f>
        <v/>
      </c>
      <c r="K69" s="76" t="str">
        <f>IF('Financing inputs'!K69="","",(IF('Financing inputs'!$B69="USD",'Financing inputs'!K69*Euro_USD,0)+IF('Financing inputs'!$B69="Local Currency",'Financing inputs'!K69/Loc_Euro,0)+IF('Financing inputs'!$B69="Euro",'Financing inputs'!K69,0)))</f>
        <v/>
      </c>
      <c r="L69" s="76" t="str">
        <f>IF('Financing inputs'!L69="","",(IF('Financing inputs'!$B69="USD",'Financing inputs'!L69*Euro_USD,0)+IF('Financing inputs'!$B69="Local Currency",'Financing inputs'!L69/Loc_Euro,0)+IF('Financing inputs'!$B69="Euro",'Financing inputs'!L69,0)))</f>
        <v/>
      </c>
      <c r="M69" s="76" t="str">
        <f>IF('Financing inputs'!M69="","",(IF('Financing inputs'!$B69="USD",'Financing inputs'!M69*Euro_USD,0)+IF('Financing inputs'!$B69="Local Currency",'Financing inputs'!M69/Loc_Euro,0)+IF('Financing inputs'!$B69="Euro",'Financing inputs'!M69,0)))</f>
        <v/>
      </c>
      <c r="N69" s="76" t="str">
        <f>IF('Financing inputs'!N69="","",(IF('Financing inputs'!$B69="USD",'Financing inputs'!N69*Euro_USD,0)+IF('Financing inputs'!$B69="Local Currency",'Financing inputs'!N69/Loc_Euro,0)+IF('Financing inputs'!$B69="Euro",'Financing inputs'!N69,0)))</f>
        <v/>
      </c>
      <c r="O69" s="76">
        <f t="shared" si="21"/>
        <v>0</v>
      </c>
      <c r="P69" s="120" t="str">
        <f t="shared" si="20"/>
        <v>Service Delivery</v>
      </c>
      <c r="R69" s="69" t="e">
        <f t="shared" si="22"/>
        <v>#DIV/0!</v>
      </c>
    </row>
    <row r="70" spans="1:19" x14ac:dyDescent="0.25">
      <c r="A70" s="64" t="str">
        <f>'Financing inputs'!A70</f>
        <v>Other</v>
      </c>
      <c r="B70" s="63"/>
      <c r="C70" s="76" t="str">
        <f>IF('Financing inputs'!C70="","",(IF('Financing inputs'!$B70="USD",'Financing inputs'!C70*Euro_USD,0)+IF('Financing inputs'!$B70="Local Currency",'Financing inputs'!C70/Loc_Euro,0)+IF('Financing inputs'!$B70="Euro",'Financing inputs'!C70,0)))</f>
        <v/>
      </c>
      <c r="D70" s="76" t="str">
        <f>IF('Financing inputs'!D70="","",(IF('Financing inputs'!$B70="USD",'Financing inputs'!D70*Euro_USD,0)+IF('Financing inputs'!$B70="Local Currency",'Financing inputs'!D70/Loc_Euro,0)+IF('Financing inputs'!$B70="Euro",'Financing inputs'!D70,0)))</f>
        <v/>
      </c>
      <c r="E70" s="76" t="str">
        <f>IF('Financing inputs'!E70="","",(IF('Financing inputs'!$B70="USD",'Financing inputs'!E70*Euro_USD,0)+IF('Financing inputs'!$B70="Local Currency",'Financing inputs'!E70/Loc_Euro,0)+IF('Financing inputs'!$B70="Euro",'Financing inputs'!E70,0)))</f>
        <v/>
      </c>
      <c r="F70" s="76" t="str">
        <f>IF('Financing inputs'!F70="","",(IF('Financing inputs'!$B70="USD",'Financing inputs'!F70*Euro_USD,0)+IF('Financing inputs'!$B70="Local Currency",'Financing inputs'!F70/Loc_Euro,0)+IF('Financing inputs'!$B70="Euro",'Financing inputs'!F70,0)))</f>
        <v/>
      </c>
      <c r="G70" s="76" t="str">
        <f>IF('Financing inputs'!G70="","",(IF('Financing inputs'!$B70="USD",'Financing inputs'!G70*Euro_USD,0)+IF('Financing inputs'!$B70="Local Currency",'Financing inputs'!G70/Loc_Euro,0)+IF('Financing inputs'!$B70="Euro",'Financing inputs'!G70,0)))</f>
        <v/>
      </c>
      <c r="H70" s="76" t="str">
        <f>IF('Financing inputs'!H70="","",(IF('Financing inputs'!$B70="USD",'Financing inputs'!H70*Euro_USD,0)+IF('Financing inputs'!$B70="Local Currency",'Financing inputs'!H70/Loc_Euro,0)+IF('Financing inputs'!$B70="Euro",'Financing inputs'!H70,0)))</f>
        <v/>
      </c>
      <c r="I70" s="76" t="str">
        <f>IF('Financing inputs'!I70="","",(IF('Financing inputs'!$B70="USD",'Financing inputs'!I70*Euro_USD,0)+IF('Financing inputs'!$B70="Local Currency",'Financing inputs'!I70/Loc_Euro,0)+IF('Financing inputs'!$B70="Euro",'Financing inputs'!I70,0)))</f>
        <v/>
      </c>
      <c r="J70" s="76" t="str">
        <f>IF('Financing inputs'!J70="","",(IF('Financing inputs'!$B70="USD",'Financing inputs'!J70*Euro_USD,0)+IF('Financing inputs'!$B70="Local Currency",'Financing inputs'!J70/Loc_Euro,0)+IF('Financing inputs'!$B70="Euro",'Financing inputs'!J70,0)))</f>
        <v/>
      </c>
      <c r="K70" s="76" t="str">
        <f>IF('Financing inputs'!K70="","",(IF('Financing inputs'!$B70="USD",'Financing inputs'!K70*Euro_USD,0)+IF('Financing inputs'!$B70="Local Currency",'Financing inputs'!K70/Loc_Euro,0)+IF('Financing inputs'!$B70="Euro",'Financing inputs'!K70,0)))</f>
        <v/>
      </c>
      <c r="L70" s="76" t="str">
        <f>IF('Financing inputs'!L70="","",(IF('Financing inputs'!$B70="USD",'Financing inputs'!L70*Euro_USD,0)+IF('Financing inputs'!$B70="Local Currency",'Financing inputs'!L70/Loc_Euro,0)+IF('Financing inputs'!$B70="Euro",'Financing inputs'!L70,0)))</f>
        <v/>
      </c>
      <c r="M70" s="76" t="str">
        <f>IF('Financing inputs'!M70="","",(IF('Financing inputs'!$B70="USD",'Financing inputs'!M70*Euro_USD,0)+IF('Financing inputs'!$B70="Local Currency",'Financing inputs'!M70/Loc_Euro,0)+IF('Financing inputs'!$B70="Euro",'Financing inputs'!M70,0)))</f>
        <v/>
      </c>
      <c r="N70" s="76" t="str">
        <f>IF('Financing inputs'!N70="","",(IF('Financing inputs'!$B70="USD",'Financing inputs'!N70*Euro_USD,0)+IF('Financing inputs'!$B70="Local Currency",'Financing inputs'!N70/Loc_Euro,0)+IF('Financing inputs'!$B70="Euro",'Financing inputs'!N70,0)))</f>
        <v/>
      </c>
      <c r="O70" s="76">
        <f t="shared" si="21"/>
        <v>0</v>
      </c>
      <c r="P70" s="120" t="str">
        <f t="shared" si="20"/>
        <v>Service Delivery</v>
      </c>
      <c r="R70" s="69" t="e">
        <f t="shared" si="22"/>
        <v>#DIV/0!</v>
      </c>
    </row>
    <row r="71" spans="1:19" x14ac:dyDescent="0.25">
      <c r="A71" s="65" t="s">
        <v>72</v>
      </c>
      <c r="B71" s="65"/>
      <c r="C71" s="77">
        <f>SUM(C52:C70)</f>
        <v>0</v>
      </c>
      <c r="D71" s="77">
        <f t="shared" ref="D71" si="23">SUM(D52:D70)</f>
        <v>0</v>
      </c>
      <c r="E71" s="77">
        <f t="shared" ref="E71" si="24">SUM(E52:E70)</f>
        <v>0</v>
      </c>
      <c r="F71" s="77">
        <f t="shared" ref="F71" si="25">SUM(F52:F70)</f>
        <v>0</v>
      </c>
      <c r="G71" s="77">
        <f t="shared" ref="G71" si="26">SUM(G52:G70)</f>
        <v>0</v>
      </c>
      <c r="H71" s="77">
        <f t="shared" ref="H71" si="27">SUM(H52:H70)</f>
        <v>0</v>
      </c>
      <c r="I71" s="77">
        <f t="shared" ref="I71" si="28">SUM(I52:I70)</f>
        <v>0</v>
      </c>
      <c r="J71" s="77">
        <f t="shared" ref="J71" si="29">SUM(J52:J70)</f>
        <v>0</v>
      </c>
      <c r="K71" s="77">
        <f t="shared" ref="K71" si="30">SUM(K52:K70)</f>
        <v>0</v>
      </c>
      <c r="L71" s="77">
        <f t="shared" ref="L71" si="31">SUM(L52:L70)</f>
        <v>0</v>
      </c>
      <c r="M71" s="77">
        <f t="shared" ref="M71" si="32">SUM(M52:M70)</f>
        <v>0</v>
      </c>
      <c r="N71" s="77">
        <f t="shared" ref="N71" si="33">SUM(N52:N70)</f>
        <v>0</v>
      </c>
      <c r="O71" s="77">
        <f t="shared" ref="O71" si="34">SUM(O52:O70)</f>
        <v>0</v>
      </c>
      <c r="P71" s="120" t="str">
        <f>$A$49</f>
        <v>Service Delivery</v>
      </c>
      <c r="R71" s="59"/>
      <c r="S71" s="61" t="e">
        <f>IF(ROUND(SUM(R51:R70),0)&lt;&gt;1,"Check","Okay")</f>
        <v>#DIV/0!</v>
      </c>
    </row>
    <row r="72" spans="1:19" x14ac:dyDescent="0.25">
      <c r="A72" s="124" t="str">
        <f>'Financing inputs'!A72</f>
        <v>Contraceptive Security</v>
      </c>
      <c r="B72" s="124"/>
      <c r="C72" s="124"/>
      <c r="D72" s="124"/>
      <c r="E72" s="124"/>
      <c r="F72" s="124"/>
      <c r="G72" s="124"/>
      <c r="H72" s="124"/>
      <c r="I72" s="124"/>
      <c r="J72" s="124"/>
      <c r="K72" s="124"/>
      <c r="L72" s="124"/>
      <c r="M72" s="124"/>
      <c r="N72" s="124"/>
      <c r="O72" s="124"/>
      <c r="P72" s="120"/>
      <c r="R72" s="73"/>
    </row>
    <row r="73" spans="1:19" x14ac:dyDescent="0.25">
      <c r="A73" s="39" t="str">
        <f>'Financing inputs'!A73</f>
        <v>CIP Costs</v>
      </c>
      <c r="B73" s="63"/>
      <c r="C73" s="76" t="str">
        <f>IF('Financing inputs'!C73="","",(IF('Financing inputs'!$B73="USD",'Financing inputs'!C73*Euro_USD,0)+IF('Financing inputs'!$B73="Local Currency",'Financing inputs'!C73/Loc_Euro,0)+IF('Financing inputs'!$B73="Euro",'Financing inputs'!C73,0)))</f>
        <v/>
      </c>
      <c r="D73" s="76" t="str">
        <f>IF('Financing inputs'!D73="","",(IF('Financing inputs'!$B73="USD",'Financing inputs'!D73*Euro_USD,0)+IF('Financing inputs'!$B73="Local Currency",'Financing inputs'!D73/Loc_Euro,0)+IF('Financing inputs'!$B73="Euro",'Financing inputs'!D73,0)))</f>
        <v/>
      </c>
      <c r="E73" s="76" t="str">
        <f>IF('Financing inputs'!E73="","",(IF('Financing inputs'!$B73="USD",'Financing inputs'!E73*Euro_USD,0)+IF('Financing inputs'!$B73="Local Currency",'Financing inputs'!E73/Loc_Euro,0)+IF('Financing inputs'!$B73="Euro",'Financing inputs'!E73,0)))</f>
        <v/>
      </c>
      <c r="F73" s="76" t="str">
        <f>IF('Financing inputs'!F73="","",(IF('Financing inputs'!$B73="USD",'Financing inputs'!F73*Euro_USD,0)+IF('Financing inputs'!$B73="Local Currency",'Financing inputs'!F73/Loc_Euro,0)+IF('Financing inputs'!$B73="Euro",'Financing inputs'!F73,0)))</f>
        <v/>
      </c>
      <c r="G73" s="76" t="str">
        <f>IF('Financing inputs'!G73="","",(IF('Financing inputs'!$B73="USD",'Financing inputs'!G73*Euro_USD,0)+IF('Financing inputs'!$B73="Local Currency",'Financing inputs'!G73/Loc_Euro,0)+IF('Financing inputs'!$B73="Euro",'Financing inputs'!G73,0)))</f>
        <v/>
      </c>
      <c r="H73" s="76" t="str">
        <f>IF('Financing inputs'!H73="","",(IF('Financing inputs'!$B73="USD",'Financing inputs'!H73*Euro_USD,0)+IF('Financing inputs'!$B73="Local Currency",'Financing inputs'!H73/Loc_Euro,0)+IF('Financing inputs'!$B73="Euro",'Financing inputs'!H73,0)))</f>
        <v/>
      </c>
      <c r="I73" s="76" t="str">
        <f>IF('Financing inputs'!I73="","",(IF('Financing inputs'!$B73="USD",'Financing inputs'!I73*Euro_USD,0)+IF('Financing inputs'!$B73="Local Currency",'Financing inputs'!I73/Loc_Euro,0)+IF('Financing inputs'!$B73="Euro",'Financing inputs'!I73,0)))</f>
        <v/>
      </c>
      <c r="J73" s="76" t="str">
        <f>IF('Financing inputs'!J73="","",(IF('Financing inputs'!$B73="USD",'Financing inputs'!J73*Euro_USD,0)+IF('Financing inputs'!$B73="Local Currency",'Financing inputs'!J73/Loc_Euro,0)+IF('Financing inputs'!$B73="Euro",'Financing inputs'!J73,0)))</f>
        <v/>
      </c>
      <c r="K73" s="76" t="str">
        <f>IF('Financing inputs'!K73="","",(IF('Financing inputs'!$B73="USD",'Financing inputs'!K73*Euro_USD,0)+IF('Financing inputs'!$B73="Local Currency",'Financing inputs'!K73/Loc_Euro,0)+IF('Financing inputs'!$B73="Euro",'Financing inputs'!K73,0)))</f>
        <v/>
      </c>
      <c r="L73" s="76" t="str">
        <f>IF('Financing inputs'!L73="","",(IF('Financing inputs'!$B73="USD",'Financing inputs'!L73*Euro_USD,0)+IF('Financing inputs'!$B73="Local Currency",'Financing inputs'!L73/Loc_Euro,0)+IF('Financing inputs'!$B73="Euro",'Financing inputs'!L73,0)))</f>
        <v/>
      </c>
      <c r="M73" s="76" t="str">
        <f>IF('Financing inputs'!M73="","",(IF('Financing inputs'!$B73="USD",'Financing inputs'!M73*Euro_USD,0)+IF('Financing inputs'!$B73="Local Currency",'Financing inputs'!M73/Loc_Euro,0)+IF('Financing inputs'!$B73="Euro",'Financing inputs'!M73,0)))</f>
        <v/>
      </c>
      <c r="N73" s="76" t="str">
        <f>IF('Financing inputs'!N73="","",(IF('Financing inputs'!$B73="USD",'Financing inputs'!N73*Euro_USD,0)+IF('Financing inputs'!$B73="Local Currency",'Financing inputs'!N73/Loc_Euro,0)+IF('Financing inputs'!$B73="Euro",'Financing inputs'!N73,0)))</f>
        <v/>
      </c>
      <c r="O73" s="76">
        <f>SUM(C73:N73)</f>
        <v>0</v>
      </c>
      <c r="P73" s="120" t="str">
        <f t="shared" ref="P73:P93" si="35">$A$72</f>
        <v>Contraceptive Security</v>
      </c>
      <c r="R73" s="68"/>
    </row>
    <row r="74" spans="1:19" x14ac:dyDescent="0.25">
      <c r="A74" s="39" t="str">
        <f>'Financing inputs'!A74</f>
        <v>National government funding allocated</v>
      </c>
      <c r="B74" s="63"/>
      <c r="C74" s="76" t="str">
        <f>IF('Financing inputs'!C74="","",(IF('Financing inputs'!$B74="USD",'Financing inputs'!C74*Euro_USD,0)+IF('Financing inputs'!$B74="Local Currency",'Financing inputs'!C74/Loc_Euro,0)+IF('Financing inputs'!$B74="Euro",'Financing inputs'!C74,0)))</f>
        <v/>
      </c>
      <c r="D74" s="76" t="str">
        <f>IF('Financing inputs'!D74="","",(IF('Financing inputs'!$B74="USD",'Financing inputs'!D74*Euro_USD,0)+IF('Financing inputs'!$B74="Local Currency",'Financing inputs'!D74/Loc_Euro,0)+IF('Financing inputs'!$B74="Euro",'Financing inputs'!D74,0)))</f>
        <v/>
      </c>
      <c r="E74" s="76" t="str">
        <f>IF('Financing inputs'!E74="","",(IF('Financing inputs'!$B74="USD",'Financing inputs'!E74*Euro_USD,0)+IF('Financing inputs'!$B74="Local Currency",'Financing inputs'!E74/Loc_Euro,0)+IF('Financing inputs'!$B74="Euro",'Financing inputs'!E74,0)))</f>
        <v/>
      </c>
      <c r="F74" s="76" t="str">
        <f>IF('Financing inputs'!F74="","",(IF('Financing inputs'!$B74="USD",'Financing inputs'!F74*Euro_USD,0)+IF('Financing inputs'!$B74="Local Currency",'Financing inputs'!F74/Loc_Euro,0)+IF('Financing inputs'!$B74="Euro",'Financing inputs'!F74,0)))</f>
        <v/>
      </c>
      <c r="G74" s="76" t="str">
        <f>IF('Financing inputs'!G74="","",(IF('Financing inputs'!$B74="USD",'Financing inputs'!G74*Euro_USD,0)+IF('Financing inputs'!$B74="Local Currency",'Financing inputs'!G74/Loc_Euro,0)+IF('Financing inputs'!$B74="Euro",'Financing inputs'!G74,0)))</f>
        <v/>
      </c>
      <c r="H74" s="76" t="str">
        <f>IF('Financing inputs'!H74="","",(IF('Financing inputs'!$B74="USD",'Financing inputs'!H74*Euro_USD,0)+IF('Financing inputs'!$B74="Local Currency",'Financing inputs'!H74/Loc_Euro,0)+IF('Financing inputs'!$B74="Euro",'Financing inputs'!H74,0)))</f>
        <v/>
      </c>
      <c r="I74" s="76" t="str">
        <f>IF('Financing inputs'!I74="","",(IF('Financing inputs'!$B74="USD",'Financing inputs'!I74*Euro_USD,0)+IF('Financing inputs'!$B74="Local Currency",'Financing inputs'!I74/Loc_Euro,0)+IF('Financing inputs'!$B74="Euro",'Financing inputs'!I74,0)))</f>
        <v/>
      </c>
      <c r="J74" s="76" t="str">
        <f>IF('Financing inputs'!J74="","",(IF('Financing inputs'!$B74="USD",'Financing inputs'!J74*Euro_USD,0)+IF('Financing inputs'!$B74="Local Currency",'Financing inputs'!J74/Loc_Euro,0)+IF('Financing inputs'!$B74="Euro",'Financing inputs'!J74,0)))</f>
        <v/>
      </c>
      <c r="K74" s="76" t="str">
        <f>IF('Financing inputs'!K74="","",(IF('Financing inputs'!$B74="USD",'Financing inputs'!K74*Euro_USD,0)+IF('Financing inputs'!$B74="Local Currency",'Financing inputs'!K74/Loc_Euro,0)+IF('Financing inputs'!$B74="Euro",'Financing inputs'!K74,0)))</f>
        <v/>
      </c>
      <c r="L74" s="76" t="str">
        <f>IF('Financing inputs'!L74="","",(IF('Financing inputs'!$B74="USD",'Financing inputs'!L74*Euro_USD,0)+IF('Financing inputs'!$B74="Local Currency",'Financing inputs'!L74/Loc_Euro,0)+IF('Financing inputs'!$B74="Euro",'Financing inputs'!L74,0)))</f>
        <v/>
      </c>
      <c r="M74" s="76" t="str">
        <f>IF('Financing inputs'!M74="","",(IF('Financing inputs'!$B74="USD",'Financing inputs'!M74*Euro_USD,0)+IF('Financing inputs'!$B74="Local Currency",'Financing inputs'!M74/Loc_Euro,0)+IF('Financing inputs'!$B74="Euro",'Financing inputs'!M74,0)))</f>
        <v/>
      </c>
      <c r="N74" s="76" t="str">
        <f>IF('Financing inputs'!N74="","",(IF('Financing inputs'!$B74="USD",'Financing inputs'!N74*Euro_USD,0)+IF('Financing inputs'!$B74="Local Currency",'Financing inputs'!N74/Loc_Euro,0)+IF('Financing inputs'!$B74="Euro",'Financing inputs'!N74,0)))</f>
        <v/>
      </c>
      <c r="O74" s="76">
        <f t="shared" ref="O74:O93" si="36">SUM(C74:N74)</f>
        <v>0</v>
      </c>
      <c r="P74" s="120" t="str">
        <f t="shared" si="35"/>
        <v>Contraceptive Security</v>
      </c>
      <c r="R74" s="69" t="e">
        <f>O74/SUM($O$74:$O$93)</f>
        <v>#DIV/0!</v>
      </c>
    </row>
    <row r="75" spans="1:19" x14ac:dyDescent="0.25">
      <c r="A75" s="64" t="str">
        <f>'Financing inputs'!A75</f>
        <v>USAID funding allocated</v>
      </c>
      <c r="B75" s="63"/>
      <c r="C75" s="76" t="str">
        <f>IF('Financing inputs'!C75="","",(IF('Financing inputs'!$B75="USD",'Financing inputs'!C75*Euro_USD,0)+IF('Financing inputs'!$B75="Local Currency",'Financing inputs'!C75/Loc_Euro,0)+IF('Financing inputs'!$B75="Euro",'Financing inputs'!C75,0)))</f>
        <v/>
      </c>
      <c r="D75" s="76" t="str">
        <f>IF('Financing inputs'!D75="","",(IF('Financing inputs'!$B75="USD",'Financing inputs'!D75*Euro_USD,0)+IF('Financing inputs'!$B75="Local Currency",'Financing inputs'!D75/Loc_Euro,0)+IF('Financing inputs'!$B75="Euro",'Financing inputs'!D75,0)))</f>
        <v/>
      </c>
      <c r="E75" s="76" t="str">
        <f>IF('Financing inputs'!E75="","",(IF('Financing inputs'!$B75="USD",'Financing inputs'!E75*Euro_USD,0)+IF('Financing inputs'!$B75="Local Currency",'Financing inputs'!E75/Loc_Euro,0)+IF('Financing inputs'!$B75="Euro",'Financing inputs'!E75,0)))</f>
        <v/>
      </c>
      <c r="F75" s="76" t="str">
        <f>IF('Financing inputs'!F75="","",(IF('Financing inputs'!$B75="USD",'Financing inputs'!F75*Euro_USD,0)+IF('Financing inputs'!$B75="Local Currency",'Financing inputs'!F75/Loc_Euro,0)+IF('Financing inputs'!$B75="Euro",'Financing inputs'!F75,0)))</f>
        <v/>
      </c>
      <c r="G75" s="76" t="str">
        <f>IF('Financing inputs'!G75="","",(IF('Financing inputs'!$B75="USD",'Financing inputs'!G75*Euro_USD,0)+IF('Financing inputs'!$B75="Local Currency",'Financing inputs'!G75/Loc_Euro,0)+IF('Financing inputs'!$B75="Euro",'Financing inputs'!G75,0)))</f>
        <v/>
      </c>
      <c r="H75" s="76" t="str">
        <f>IF('Financing inputs'!H75="","",(IF('Financing inputs'!$B75="USD",'Financing inputs'!H75*Euro_USD,0)+IF('Financing inputs'!$B75="Local Currency",'Financing inputs'!H75/Loc_Euro,0)+IF('Financing inputs'!$B75="Euro",'Financing inputs'!H75,0)))</f>
        <v/>
      </c>
      <c r="I75" s="76" t="str">
        <f>IF('Financing inputs'!I75="","",(IF('Financing inputs'!$B75="USD",'Financing inputs'!I75*Euro_USD,0)+IF('Financing inputs'!$B75="Local Currency",'Financing inputs'!I75/Loc_Euro,0)+IF('Financing inputs'!$B75="Euro",'Financing inputs'!I75,0)))</f>
        <v/>
      </c>
      <c r="J75" s="76" t="str">
        <f>IF('Financing inputs'!J75="","",(IF('Financing inputs'!$B75="USD",'Financing inputs'!J75*Euro_USD,0)+IF('Financing inputs'!$B75="Local Currency",'Financing inputs'!J75/Loc_Euro,0)+IF('Financing inputs'!$B75="Euro",'Financing inputs'!J75,0)))</f>
        <v/>
      </c>
      <c r="K75" s="76" t="str">
        <f>IF('Financing inputs'!K75="","",(IF('Financing inputs'!$B75="USD",'Financing inputs'!K75*Euro_USD,0)+IF('Financing inputs'!$B75="Local Currency",'Financing inputs'!K75/Loc_Euro,0)+IF('Financing inputs'!$B75="Euro",'Financing inputs'!K75,0)))</f>
        <v/>
      </c>
      <c r="L75" s="76" t="str">
        <f>IF('Financing inputs'!L75="","",(IF('Financing inputs'!$B75="USD",'Financing inputs'!L75*Euro_USD,0)+IF('Financing inputs'!$B75="Local Currency",'Financing inputs'!L75/Loc_Euro,0)+IF('Financing inputs'!$B75="Euro",'Financing inputs'!L75,0)))</f>
        <v/>
      </c>
      <c r="M75" s="76" t="str">
        <f>IF('Financing inputs'!M75="","",(IF('Financing inputs'!$B75="USD",'Financing inputs'!M75*Euro_USD,0)+IF('Financing inputs'!$B75="Local Currency",'Financing inputs'!M75/Loc_Euro,0)+IF('Financing inputs'!$B75="Euro",'Financing inputs'!M75,0)))</f>
        <v/>
      </c>
      <c r="N75" s="76" t="str">
        <f>IF('Financing inputs'!N75="","",(IF('Financing inputs'!$B75="USD",'Financing inputs'!N75*Euro_USD,0)+IF('Financing inputs'!$B75="Local Currency",'Financing inputs'!N75/Loc_Euro,0)+IF('Financing inputs'!$B75="Euro",'Financing inputs'!N75,0)))</f>
        <v/>
      </c>
      <c r="O75" s="76">
        <f t="shared" si="36"/>
        <v>0</v>
      </c>
      <c r="P75" s="120" t="str">
        <f t="shared" si="35"/>
        <v>Contraceptive Security</v>
      </c>
      <c r="R75" s="69" t="e">
        <f t="shared" ref="R75:R93" si="37">O75/SUM($O$74:$O$93)</f>
        <v>#DIV/0!</v>
      </c>
    </row>
    <row r="76" spans="1:19" x14ac:dyDescent="0.25">
      <c r="A76" s="64" t="str">
        <f>'Financing inputs'!A76</f>
        <v>UNFPA funding allocated</v>
      </c>
      <c r="B76" s="63"/>
      <c r="C76" s="76" t="str">
        <f>IF('Financing inputs'!C76="","",(IF('Financing inputs'!$B76="USD",'Financing inputs'!C76*Euro_USD,0)+IF('Financing inputs'!$B76="Local Currency",'Financing inputs'!C76/Loc_Euro,0)+IF('Financing inputs'!$B76="Euro",'Financing inputs'!C76,0)))</f>
        <v/>
      </c>
      <c r="D76" s="76" t="str">
        <f>IF('Financing inputs'!D76="","",(IF('Financing inputs'!$B76="USD",'Financing inputs'!D76*Euro_USD,0)+IF('Financing inputs'!$B76="Local Currency",'Financing inputs'!D76/Loc_Euro,0)+IF('Financing inputs'!$B76="Euro",'Financing inputs'!D76,0)))</f>
        <v/>
      </c>
      <c r="E76" s="76" t="str">
        <f>IF('Financing inputs'!E76="","",(IF('Financing inputs'!$B76="USD",'Financing inputs'!E76*Euro_USD,0)+IF('Financing inputs'!$B76="Local Currency",'Financing inputs'!E76/Loc_Euro,0)+IF('Financing inputs'!$B76="Euro",'Financing inputs'!E76,0)))</f>
        <v/>
      </c>
      <c r="F76" s="76" t="str">
        <f>IF('Financing inputs'!F76="","",(IF('Financing inputs'!$B76="USD",'Financing inputs'!F76*Euro_USD,0)+IF('Financing inputs'!$B76="Local Currency",'Financing inputs'!F76/Loc_Euro,0)+IF('Financing inputs'!$B76="Euro",'Financing inputs'!F76,0)))</f>
        <v/>
      </c>
      <c r="G76" s="76" t="str">
        <f>IF('Financing inputs'!G76="","",(IF('Financing inputs'!$B76="USD",'Financing inputs'!G76*Euro_USD,0)+IF('Financing inputs'!$B76="Local Currency",'Financing inputs'!G76/Loc_Euro,0)+IF('Financing inputs'!$B76="Euro",'Financing inputs'!G76,0)))</f>
        <v/>
      </c>
      <c r="H76" s="76" t="str">
        <f>IF('Financing inputs'!H76="","",(IF('Financing inputs'!$B76="USD",'Financing inputs'!H76*Euro_USD,0)+IF('Financing inputs'!$B76="Local Currency",'Financing inputs'!H76/Loc_Euro,0)+IF('Financing inputs'!$B76="Euro",'Financing inputs'!H76,0)))</f>
        <v/>
      </c>
      <c r="I76" s="76" t="str">
        <f>IF('Financing inputs'!I76="","",(IF('Financing inputs'!$B76="USD",'Financing inputs'!I76*Euro_USD,0)+IF('Financing inputs'!$B76="Local Currency",'Financing inputs'!I76/Loc_Euro,0)+IF('Financing inputs'!$B76="Euro",'Financing inputs'!I76,0)))</f>
        <v/>
      </c>
      <c r="J76" s="76" t="str">
        <f>IF('Financing inputs'!J76="","",(IF('Financing inputs'!$B76="USD",'Financing inputs'!J76*Euro_USD,0)+IF('Financing inputs'!$B76="Local Currency",'Financing inputs'!J76/Loc_Euro,0)+IF('Financing inputs'!$B76="Euro",'Financing inputs'!J76,0)))</f>
        <v/>
      </c>
      <c r="K76" s="76" t="str">
        <f>IF('Financing inputs'!K76="","",(IF('Financing inputs'!$B76="USD",'Financing inputs'!K76*Euro_USD,0)+IF('Financing inputs'!$B76="Local Currency",'Financing inputs'!K76/Loc_Euro,0)+IF('Financing inputs'!$B76="Euro",'Financing inputs'!K76,0)))</f>
        <v/>
      </c>
      <c r="L76" s="76" t="str">
        <f>IF('Financing inputs'!L76="","",(IF('Financing inputs'!$B76="USD",'Financing inputs'!L76*Euro_USD,0)+IF('Financing inputs'!$B76="Local Currency",'Financing inputs'!L76/Loc_Euro,0)+IF('Financing inputs'!$B76="Euro",'Financing inputs'!L76,0)))</f>
        <v/>
      </c>
      <c r="M76" s="76" t="str">
        <f>IF('Financing inputs'!M76="","",(IF('Financing inputs'!$B76="USD",'Financing inputs'!M76*Euro_USD,0)+IF('Financing inputs'!$B76="Local Currency",'Financing inputs'!M76/Loc_Euro,0)+IF('Financing inputs'!$B76="Euro",'Financing inputs'!M76,0)))</f>
        <v/>
      </c>
      <c r="N76" s="76" t="str">
        <f>IF('Financing inputs'!N76="","",(IF('Financing inputs'!$B76="USD",'Financing inputs'!N76*Euro_USD,0)+IF('Financing inputs'!$B76="Local Currency",'Financing inputs'!N76/Loc_Euro,0)+IF('Financing inputs'!$B76="Euro",'Financing inputs'!N76,0)))</f>
        <v/>
      </c>
      <c r="O76" s="76">
        <f t="shared" si="36"/>
        <v>0</v>
      </c>
      <c r="P76" s="120" t="str">
        <f t="shared" si="35"/>
        <v>Contraceptive Security</v>
      </c>
      <c r="R76" s="69" t="e">
        <f t="shared" si="37"/>
        <v>#DIV/0!</v>
      </c>
    </row>
    <row r="77" spans="1:19" x14ac:dyDescent="0.25">
      <c r="A77" s="64" t="str">
        <f>'Financing inputs'!A77</f>
        <v>KfW funding allocated</v>
      </c>
      <c r="B77" s="63"/>
      <c r="C77" s="76" t="str">
        <f>IF('Financing inputs'!C77="","",(IF('Financing inputs'!$B77="USD",'Financing inputs'!C77*Euro_USD,0)+IF('Financing inputs'!$B77="Local Currency",'Financing inputs'!C77/Loc_Euro,0)+IF('Financing inputs'!$B77="Euro",'Financing inputs'!C77,0)))</f>
        <v/>
      </c>
      <c r="D77" s="76" t="str">
        <f>IF('Financing inputs'!D77="","",(IF('Financing inputs'!$B77="USD",'Financing inputs'!D77*Euro_USD,0)+IF('Financing inputs'!$B77="Local Currency",'Financing inputs'!D77/Loc_Euro,0)+IF('Financing inputs'!$B77="Euro",'Financing inputs'!D77,0)))</f>
        <v/>
      </c>
      <c r="E77" s="76" t="str">
        <f>IF('Financing inputs'!E77="","",(IF('Financing inputs'!$B77="USD",'Financing inputs'!E77*Euro_USD,0)+IF('Financing inputs'!$B77="Local Currency",'Financing inputs'!E77/Loc_Euro,0)+IF('Financing inputs'!$B77="Euro",'Financing inputs'!E77,0)))</f>
        <v/>
      </c>
      <c r="F77" s="76" t="str">
        <f>IF('Financing inputs'!F77="","",(IF('Financing inputs'!$B77="USD",'Financing inputs'!F77*Euro_USD,0)+IF('Financing inputs'!$B77="Local Currency",'Financing inputs'!F77/Loc_Euro,0)+IF('Financing inputs'!$B77="Euro",'Financing inputs'!F77,0)))</f>
        <v/>
      </c>
      <c r="G77" s="76" t="str">
        <f>IF('Financing inputs'!G77="","",(IF('Financing inputs'!$B77="USD",'Financing inputs'!G77*Euro_USD,0)+IF('Financing inputs'!$B77="Local Currency",'Financing inputs'!G77/Loc_Euro,0)+IF('Financing inputs'!$B77="Euro",'Financing inputs'!G77,0)))</f>
        <v/>
      </c>
      <c r="H77" s="76" t="str">
        <f>IF('Financing inputs'!H77="","",(IF('Financing inputs'!$B77="USD",'Financing inputs'!H77*Euro_USD,0)+IF('Financing inputs'!$B77="Local Currency",'Financing inputs'!H77/Loc_Euro,0)+IF('Financing inputs'!$B77="Euro",'Financing inputs'!H77,0)))</f>
        <v/>
      </c>
      <c r="I77" s="76" t="str">
        <f>IF('Financing inputs'!I77="","",(IF('Financing inputs'!$B77="USD",'Financing inputs'!I77*Euro_USD,0)+IF('Financing inputs'!$B77="Local Currency",'Financing inputs'!I77/Loc_Euro,0)+IF('Financing inputs'!$B77="Euro",'Financing inputs'!I77,0)))</f>
        <v/>
      </c>
      <c r="J77" s="76" t="str">
        <f>IF('Financing inputs'!J77="","",(IF('Financing inputs'!$B77="USD",'Financing inputs'!J77*Euro_USD,0)+IF('Financing inputs'!$B77="Local Currency",'Financing inputs'!J77/Loc_Euro,0)+IF('Financing inputs'!$B77="Euro",'Financing inputs'!J77,0)))</f>
        <v/>
      </c>
      <c r="K77" s="76" t="str">
        <f>IF('Financing inputs'!K77="","",(IF('Financing inputs'!$B77="USD",'Financing inputs'!K77*Euro_USD,0)+IF('Financing inputs'!$B77="Local Currency",'Financing inputs'!K77/Loc_Euro,0)+IF('Financing inputs'!$B77="Euro",'Financing inputs'!K77,0)))</f>
        <v/>
      </c>
      <c r="L77" s="76" t="str">
        <f>IF('Financing inputs'!L77="","",(IF('Financing inputs'!$B77="USD",'Financing inputs'!L77*Euro_USD,0)+IF('Financing inputs'!$B77="Local Currency",'Financing inputs'!L77/Loc_Euro,0)+IF('Financing inputs'!$B77="Euro",'Financing inputs'!L77,0)))</f>
        <v/>
      </c>
      <c r="M77" s="76" t="str">
        <f>IF('Financing inputs'!M77="","",(IF('Financing inputs'!$B77="USD",'Financing inputs'!M77*Euro_USD,0)+IF('Financing inputs'!$B77="Local Currency",'Financing inputs'!M77/Loc_Euro,0)+IF('Financing inputs'!$B77="Euro",'Financing inputs'!M77,0)))</f>
        <v/>
      </c>
      <c r="N77" s="76" t="str">
        <f>IF('Financing inputs'!N77="","",(IF('Financing inputs'!$B77="USD",'Financing inputs'!N77*Euro_USD,0)+IF('Financing inputs'!$B77="Local Currency",'Financing inputs'!N77/Loc_Euro,0)+IF('Financing inputs'!$B77="Euro",'Financing inputs'!N77,0)))</f>
        <v/>
      </c>
      <c r="O77" s="76">
        <f t="shared" si="36"/>
        <v>0</v>
      </c>
      <c r="P77" s="120" t="str">
        <f t="shared" si="35"/>
        <v>Contraceptive Security</v>
      </c>
      <c r="R77" s="69" t="e">
        <f t="shared" si="37"/>
        <v>#DIV/0!</v>
      </c>
    </row>
    <row r="78" spans="1:19" x14ac:dyDescent="0.25">
      <c r="A78" s="64" t="str">
        <f>'Financing inputs'!A78</f>
        <v>DfID funding allocated</v>
      </c>
      <c r="B78" s="63"/>
      <c r="C78" s="76" t="str">
        <f>IF('Financing inputs'!C78="","",(IF('Financing inputs'!$B78="USD",'Financing inputs'!C78*Euro_USD,0)+IF('Financing inputs'!$B78="Local Currency",'Financing inputs'!C78/Loc_Euro,0)+IF('Financing inputs'!$B78="Euro",'Financing inputs'!C78,0)))</f>
        <v/>
      </c>
      <c r="D78" s="76" t="str">
        <f>IF('Financing inputs'!D78="","",(IF('Financing inputs'!$B78="USD",'Financing inputs'!D78*Euro_USD,0)+IF('Financing inputs'!$B78="Local Currency",'Financing inputs'!D78/Loc_Euro,0)+IF('Financing inputs'!$B78="Euro",'Financing inputs'!D78,0)))</f>
        <v/>
      </c>
      <c r="E78" s="76" t="str">
        <f>IF('Financing inputs'!E78="","",(IF('Financing inputs'!$B78="USD",'Financing inputs'!E78*Euro_USD,0)+IF('Financing inputs'!$B78="Local Currency",'Financing inputs'!E78/Loc_Euro,0)+IF('Financing inputs'!$B78="Euro",'Financing inputs'!E78,0)))</f>
        <v/>
      </c>
      <c r="F78" s="76" t="str">
        <f>IF('Financing inputs'!F78="","",(IF('Financing inputs'!$B78="USD",'Financing inputs'!F78*Euro_USD,0)+IF('Financing inputs'!$B78="Local Currency",'Financing inputs'!F78/Loc_Euro,0)+IF('Financing inputs'!$B78="Euro",'Financing inputs'!F78,0)))</f>
        <v/>
      </c>
      <c r="G78" s="76" t="str">
        <f>IF('Financing inputs'!G78="","",(IF('Financing inputs'!$B78="USD",'Financing inputs'!G78*Euro_USD,0)+IF('Financing inputs'!$B78="Local Currency",'Financing inputs'!G78/Loc_Euro,0)+IF('Financing inputs'!$B78="Euro",'Financing inputs'!G78,0)))</f>
        <v/>
      </c>
      <c r="H78" s="76" t="str">
        <f>IF('Financing inputs'!H78="","",(IF('Financing inputs'!$B78="USD",'Financing inputs'!H78*Euro_USD,0)+IF('Financing inputs'!$B78="Local Currency",'Financing inputs'!H78/Loc_Euro,0)+IF('Financing inputs'!$B78="Euro",'Financing inputs'!H78,0)))</f>
        <v/>
      </c>
      <c r="I78" s="76" t="str">
        <f>IF('Financing inputs'!I78="","",(IF('Financing inputs'!$B78="USD",'Financing inputs'!I78*Euro_USD,0)+IF('Financing inputs'!$B78="Local Currency",'Financing inputs'!I78/Loc_Euro,0)+IF('Financing inputs'!$B78="Euro",'Financing inputs'!I78,0)))</f>
        <v/>
      </c>
      <c r="J78" s="76" t="str">
        <f>IF('Financing inputs'!J78="","",(IF('Financing inputs'!$B78="USD",'Financing inputs'!J78*Euro_USD,0)+IF('Financing inputs'!$B78="Local Currency",'Financing inputs'!J78/Loc_Euro,0)+IF('Financing inputs'!$B78="Euro",'Financing inputs'!J78,0)))</f>
        <v/>
      </c>
      <c r="K78" s="76" t="str">
        <f>IF('Financing inputs'!K78="","",(IF('Financing inputs'!$B78="USD",'Financing inputs'!K78*Euro_USD,0)+IF('Financing inputs'!$B78="Local Currency",'Financing inputs'!K78/Loc_Euro,0)+IF('Financing inputs'!$B78="Euro",'Financing inputs'!K78,0)))</f>
        <v/>
      </c>
      <c r="L78" s="76" t="str">
        <f>IF('Financing inputs'!L78="","",(IF('Financing inputs'!$B78="USD",'Financing inputs'!L78*Euro_USD,0)+IF('Financing inputs'!$B78="Local Currency",'Financing inputs'!L78/Loc_Euro,0)+IF('Financing inputs'!$B78="Euro",'Financing inputs'!L78,0)))</f>
        <v/>
      </c>
      <c r="M78" s="76" t="str">
        <f>IF('Financing inputs'!M78="","",(IF('Financing inputs'!$B78="USD",'Financing inputs'!M78*Euro_USD,0)+IF('Financing inputs'!$B78="Local Currency",'Financing inputs'!M78/Loc_Euro,0)+IF('Financing inputs'!$B78="Euro",'Financing inputs'!M78,0)))</f>
        <v/>
      </c>
      <c r="N78" s="76" t="str">
        <f>IF('Financing inputs'!N78="","",(IF('Financing inputs'!$B78="USD",'Financing inputs'!N78*Euro_USD,0)+IF('Financing inputs'!$B78="Local Currency",'Financing inputs'!N78/Loc_Euro,0)+IF('Financing inputs'!$B78="Euro",'Financing inputs'!N78,0)))</f>
        <v/>
      </c>
      <c r="O78" s="76">
        <f t="shared" si="36"/>
        <v>0</v>
      </c>
      <c r="P78" s="120" t="str">
        <f t="shared" si="35"/>
        <v>Contraceptive Security</v>
      </c>
      <c r="R78" s="69" t="e">
        <f t="shared" si="37"/>
        <v>#DIV/0!</v>
      </c>
    </row>
    <row r="79" spans="1:19" x14ac:dyDescent="0.25">
      <c r="A79" s="64" t="str">
        <f>'Financing inputs'!A79</f>
        <v>EU funding allocated</v>
      </c>
      <c r="B79" s="63"/>
      <c r="C79" s="76" t="str">
        <f>IF('Financing inputs'!C79="","",(IF('Financing inputs'!$B79="USD",'Financing inputs'!C79*Euro_USD,0)+IF('Financing inputs'!$B79="Local Currency",'Financing inputs'!C79/Loc_Euro,0)+IF('Financing inputs'!$B79="Euro",'Financing inputs'!C79,0)))</f>
        <v/>
      </c>
      <c r="D79" s="76" t="str">
        <f>IF('Financing inputs'!D79="","",(IF('Financing inputs'!$B79="USD",'Financing inputs'!D79*Euro_USD,0)+IF('Financing inputs'!$B79="Local Currency",'Financing inputs'!D79/Loc_Euro,0)+IF('Financing inputs'!$B79="Euro",'Financing inputs'!D79,0)))</f>
        <v/>
      </c>
      <c r="E79" s="76" t="str">
        <f>IF('Financing inputs'!E79="","",(IF('Financing inputs'!$B79="USD",'Financing inputs'!E79*Euro_USD,0)+IF('Financing inputs'!$B79="Local Currency",'Financing inputs'!E79/Loc_Euro,0)+IF('Financing inputs'!$B79="Euro",'Financing inputs'!E79,0)))</f>
        <v/>
      </c>
      <c r="F79" s="76" t="str">
        <f>IF('Financing inputs'!F79="","",(IF('Financing inputs'!$B79="USD",'Financing inputs'!F79*Euro_USD,0)+IF('Financing inputs'!$B79="Local Currency",'Financing inputs'!F79/Loc_Euro,0)+IF('Financing inputs'!$B79="Euro",'Financing inputs'!F79,0)))</f>
        <v/>
      </c>
      <c r="G79" s="76" t="str">
        <f>IF('Financing inputs'!G79="","",(IF('Financing inputs'!$B79="USD",'Financing inputs'!G79*Euro_USD,0)+IF('Financing inputs'!$B79="Local Currency",'Financing inputs'!G79/Loc_Euro,0)+IF('Financing inputs'!$B79="Euro",'Financing inputs'!G79,0)))</f>
        <v/>
      </c>
      <c r="H79" s="76" t="str">
        <f>IF('Financing inputs'!H79="","",(IF('Financing inputs'!$B79="USD",'Financing inputs'!H79*Euro_USD,0)+IF('Financing inputs'!$B79="Local Currency",'Financing inputs'!H79/Loc_Euro,0)+IF('Financing inputs'!$B79="Euro",'Financing inputs'!H79,0)))</f>
        <v/>
      </c>
      <c r="I79" s="76" t="str">
        <f>IF('Financing inputs'!I79="","",(IF('Financing inputs'!$B79="USD",'Financing inputs'!I79*Euro_USD,0)+IF('Financing inputs'!$B79="Local Currency",'Financing inputs'!I79/Loc_Euro,0)+IF('Financing inputs'!$B79="Euro",'Financing inputs'!I79,0)))</f>
        <v/>
      </c>
      <c r="J79" s="76" t="str">
        <f>IF('Financing inputs'!J79="","",(IF('Financing inputs'!$B79="USD",'Financing inputs'!J79*Euro_USD,0)+IF('Financing inputs'!$B79="Local Currency",'Financing inputs'!J79/Loc_Euro,0)+IF('Financing inputs'!$B79="Euro",'Financing inputs'!J79,0)))</f>
        <v/>
      </c>
      <c r="K79" s="76" t="str">
        <f>IF('Financing inputs'!K79="","",(IF('Financing inputs'!$B79="USD",'Financing inputs'!K79*Euro_USD,0)+IF('Financing inputs'!$B79="Local Currency",'Financing inputs'!K79/Loc_Euro,0)+IF('Financing inputs'!$B79="Euro",'Financing inputs'!K79,0)))</f>
        <v/>
      </c>
      <c r="L79" s="76" t="str">
        <f>IF('Financing inputs'!L79="","",(IF('Financing inputs'!$B79="USD",'Financing inputs'!L79*Euro_USD,0)+IF('Financing inputs'!$B79="Local Currency",'Financing inputs'!L79/Loc_Euro,0)+IF('Financing inputs'!$B79="Euro",'Financing inputs'!L79,0)))</f>
        <v/>
      </c>
      <c r="M79" s="76" t="str">
        <f>IF('Financing inputs'!M79="","",(IF('Financing inputs'!$B79="USD",'Financing inputs'!M79*Euro_USD,0)+IF('Financing inputs'!$B79="Local Currency",'Financing inputs'!M79/Loc_Euro,0)+IF('Financing inputs'!$B79="Euro",'Financing inputs'!M79,0)))</f>
        <v/>
      </c>
      <c r="N79" s="76" t="str">
        <f>IF('Financing inputs'!N79="","",(IF('Financing inputs'!$B79="USD",'Financing inputs'!N79*Euro_USD,0)+IF('Financing inputs'!$B79="Local Currency",'Financing inputs'!N79/Loc_Euro,0)+IF('Financing inputs'!$B79="Euro",'Financing inputs'!N79,0)))</f>
        <v/>
      </c>
      <c r="O79" s="76">
        <f t="shared" si="36"/>
        <v>0</v>
      </c>
      <c r="P79" s="120" t="str">
        <f t="shared" si="35"/>
        <v>Contraceptive Security</v>
      </c>
      <c r="R79" s="69" t="e">
        <f t="shared" si="37"/>
        <v>#DIV/0!</v>
      </c>
    </row>
    <row r="80" spans="1:19" x14ac:dyDescent="0.25">
      <c r="A80" s="64" t="str">
        <f>'Financing inputs'!A80</f>
        <v>CIDA funding allocated</v>
      </c>
      <c r="B80" s="63"/>
      <c r="C80" s="76" t="str">
        <f>IF('Financing inputs'!C80="","",(IF('Financing inputs'!$B80="USD",'Financing inputs'!C80*Euro_USD,0)+IF('Financing inputs'!$B80="Local Currency",'Financing inputs'!C80/Loc_Euro,0)+IF('Financing inputs'!$B80="Euro",'Financing inputs'!C80,0)))</f>
        <v/>
      </c>
      <c r="D80" s="76" t="str">
        <f>IF('Financing inputs'!D80="","",(IF('Financing inputs'!$B80="USD",'Financing inputs'!D80*Euro_USD,0)+IF('Financing inputs'!$B80="Local Currency",'Financing inputs'!D80/Loc_Euro,0)+IF('Financing inputs'!$B80="Euro",'Financing inputs'!D80,0)))</f>
        <v/>
      </c>
      <c r="E80" s="76" t="str">
        <f>IF('Financing inputs'!E80="","",(IF('Financing inputs'!$B80="USD",'Financing inputs'!E80*Euro_USD,0)+IF('Financing inputs'!$B80="Local Currency",'Financing inputs'!E80/Loc_Euro,0)+IF('Financing inputs'!$B80="Euro",'Financing inputs'!E80,0)))</f>
        <v/>
      </c>
      <c r="F80" s="76" t="str">
        <f>IF('Financing inputs'!F80="","",(IF('Financing inputs'!$B80="USD",'Financing inputs'!F80*Euro_USD,0)+IF('Financing inputs'!$B80="Local Currency",'Financing inputs'!F80/Loc_Euro,0)+IF('Financing inputs'!$B80="Euro",'Financing inputs'!F80,0)))</f>
        <v/>
      </c>
      <c r="G80" s="76" t="str">
        <f>IF('Financing inputs'!G80="","",(IF('Financing inputs'!$B80="USD",'Financing inputs'!G80*Euro_USD,0)+IF('Financing inputs'!$B80="Local Currency",'Financing inputs'!G80/Loc_Euro,0)+IF('Financing inputs'!$B80="Euro",'Financing inputs'!G80,0)))</f>
        <v/>
      </c>
      <c r="H80" s="76" t="str">
        <f>IF('Financing inputs'!H80="","",(IF('Financing inputs'!$B80="USD",'Financing inputs'!H80*Euro_USD,0)+IF('Financing inputs'!$B80="Local Currency",'Financing inputs'!H80/Loc_Euro,0)+IF('Financing inputs'!$B80="Euro",'Financing inputs'!H80,0)))</f>
        <v/>
      </c>
      <c r="I80" s="76" t="str">
        <f>IF('Financing inputs'!I80="","",(IF('Financing inputs'!$B80="USD",'Financing inputs'!I80*Euro_USD,0)+IF('Financing inputs'!$B80="Local Currency",'Financing inputs'!I80/Loc_Euro,0)+IF('Financing inputs'!$B80="Euro",'Financing inputs'!I80,0)))</f>
        <v/>
      </c>
      <c r="J80" s="76" t="str">
        <f>IF('Financing inputs'!J80="","",(IF('Financing inputs'!$B80="USD",'Financing inputs'!J80*Euro_USD,0)+IF('Financing inputs'!$B80="Local Currency",'Financing inputs'!J80/Loc_Euro,0)+IF('Financing inputs'!$B80="Euro",'Financing inputs'!J80,0)))</f>
        <v/>
      </c>
      <c r="K80" s="76" t="str">
        <f>IF('Financing inputs'!K80="","",(IF('Financing inputs'!$B80="USD",'Financing inputs'!K80*Euro_USD,0)+IF('Financing inputs'!$B80="Local Currency",'Financing inputs'!K80/Loc_Euro,0)+IF('Financing inputs'!$B80="Euro",'Financing inputs'!K80,0)))</f>
        <v/>
      </c>
      <c r="L80" s="76" t="str">
        <f>IF('Financing inputs'!L80="","",(IF('Financing inputs'!$B80="USD",'Financing inputs'!L80*Euro_USD,0)+IF('Financing inputs'!$B80="Local Currency",'Financing inputs'!L80/Loc_Euro,0)+IF('Financing inputs'!$B80="Euro",'Financing inputs'!L80,0)))</f>
        <v/>
      </c>
      <c r="M80" s="76" t="str">
        <f>IF('Financing inputs'!M80="","",(IF('Financing inputs'!$B80="USD",'Financing inputs'!M80*Euro_USD,0)+IF('Financing inputs'!$B80="Local Currency",'Financing inputs'!M80/Loc_Euro,0)+IF('Financing inputs'!$B80="Euro",'Financing inputs'!M80,0)))</f>
        <v/>
      </c>
      <c r="N80" s="76" t="str">
        <f>IF('Financing inputs'!N80="","",(IF('Financing inputs'!$B80="USD",'Financing inputs'!N80*Euro_USD,0)+IF('Financing inputs'!$B80="Local Currency",'Financing inputs'!N80/Loc_Euro,0)+IF('Financing inputs'!$B80="Euro",'Financing inputs'!N80,0)))</f>
        <v/>
      </c>
      <c r="O80" s="76">
        <f t="shared" si="36"/>
        <v>0</v>
      </c>
      <c r="P80" s="120" t="str">
        <f t="shared" si="35"/>
        <v>Contraceptive Security</v>
      </c>
      <c r="R80" s="69" t="e">
        <f t="shared" si="37"/>
        <v>#DIV/0!</v>
      </c>
    </row>
    <row r="81" spans="1:19" x14ac:dyDescent="0.25">
      <c r="A81" s="64" t="str">
        <f>'Financing inputs'!A81</f>
        <v>PSI funding allocated</v>
      </c>
      <c r="B81" s="63"/>
      <c r="C81" s="76" t="str">
        <f>IF('Financing inputs'!C81="","",(IF('Financing inputs'!$B81="USD",'Financing inputs'!C81*Euro_USD,0)+IF('Financing inputs'!$B81="Local Currency",'Financing inputs'!C81/Loc_Euro,0)+IF('Financing inputs'!$B81="Euro",'Financing inputs'!C81,0)))</f>
        <v/>
      </c>
      <c r="D81" s="76" t="str">
        <f>IF('Financing inputs'!D81="","",(IF('Financing inputs'!$B81="USD",'Financing inputs'!D81*Euro_USD,0)+IF('Financing inputs'!$B81="Local Currency",'Financing inputs'!D81/Loc_Euro,0)+IF('Financing inputs'!$B81="Euro",'Financing inputs'!D81,0)))</f>
        <v/>
      </c>
      <c r="E81" s="76" t="str">
        <f>IF('Financing inputs'!E81="","",(IF('Financing inputs'!$B81="USD",'Financing inputs'!E81*Euro_USD,0)+IF('Financing inputs'!$B81="Local Currency",'Financing inputs'!E81/Loc_Euro,0)+IF('Financing inputs'!$B81="Euro",'Financing inputs'!E81,0)))</f>
        <v/>
      </c>
      <c r="F81" s="76" t="str">
        <f>IF('Financing inputs'!F81="","",(IF('Financing inputs'!$B81="USD",'Financing inputs'!F81*Euro_USD,0)+IF('Financing inputs'!$B81="Local Currency",'Financing inputs'!F81/Loc_Euro,0)+IF('Financing inputs'!$B81="Euro",'Financing inputs'!F81,0)))</f>
        <v/>
      </c>
      <c r="G81" s="76" t="str">
        <f>IF('Financing inputs'!G81="","",(IF('Financing inputs'!$B81="USD",'Financing inputs'!G81*Euro_USD,0)+IF('Financing inputs'!$B81="Local Currency",'Financing inputs'!G81/Loc_Euro,0)+IF('Financing inputs'!$B81="Euro",'Financing inputs'!G81,0)))</f>
        <v/>
      </c>
      <c r="H81" s="76" t="str">
        <f>IF('Financing inputs'!H81="","",(IF('Financing inputs'!$B81="USD",'Financing inputs'!H81*Euro_USD,0)+IF('Financing inputs'!$B81="Local Currency",'Financing inputs'!H81/Loc_Euro,0)+IF('Financing inputs'!$B81="Euro",'Financing inputs'!H81,0)))</f>
        <v/>
      </c>
      <c r="I81" s="76" t="str">
        <f>IF('Financing inputs'!I81="","",(IF('Financing inputs'!$B81="USD",'Financing inputs'!I81*Euro_USD,0)+IF('Financing inputs'!$B81="Local Currency",'Financing inputs'!I81/Loc_Euro,0)+IF('Financing inputs'!$B81="Euro",'Financing inputs'!I81,0)))</f>
        <v/>
      </c>
      <c r="J81" s="76" t="str">
        <f>IF('Financing inputs'!J81="","",(IF('Financing inputs'!$B81="USD",'Financing inputs'!J81*Euro_USD,0)+IF('Financing inputs'!$B81="Local Currency",'Financing inputs'!J81/Loc_Euro,0)+IF('Financing inputs'!$B81="Euro",'Financing inputs'!J81,0)))</f>
        <v/>
      </c>
      <c r="K81" s="76" t="str">
        <f>IF('Financing inputs'!K81="","",(IF('Financing inputs'!$B81="USD",'Financing inputs'!K81*Euro_USD,0)+IF('Financing inputs'!$B81="Local Currency",'Financing inputs'!K81/Loc_Euro,0)+IF('Financing inputs'!$B81="Euro",'Financing inputs'!K81,0)))</f>
        <v/>
      </c>
      <c r="L81" s="76" t="str">
        <f>IF('Financing inputs'!L81="","",(IF('Financing inputs'!$B81="USD",'Financing inputs'!L81*Euro_USD,0)+IF('Financing inputs'!$B81="Local Currency",'Financing inputs'!L81/Loc_Euro,0)+IF('Financing inputs'!$B81="Euro",'Financing inputs'!L81,0)))</f>
        <v/>
      </c>
      <c r="M81" s="76" t="str">
        <f>IF('Financing inputs'!M81="","",(IF('Financing inputs'!$B81="USD",'Financing inputs'!M81*Euro_USD,0)+IF('Financing inputs'!$B81="Local Currency",'Financing inputs'!M81/Loc_Euro,0)+IF('Financing inputs'!$B81="Euro",'Financing inputs'!M81,0)))</f>
        <v/>
      </c>
      <c r="N81" s="76" t="str">
        <f>IF('Financing inputs'!N81="","",(IF('Financing inputs'!$B81="USD",'Financing inputs'!N81*Euro_USD,0)+IF('Financing inputs'!$B81="Local Currency",'Financing inputs'!N81/Loc_Euro,0)+IF('Financing inputs'!$B81="Euro",'Financing inputs'!N81,0)))</f>
        <v/>
      </c>
      <c r="O81" s="76">
        <f t="shared" si="36"/>
        <v>0</v>
      </c>
      <c r="P81" s="120" t="str">
        <f t="shared" si="35"/>
        <v>Contraceptive Security</v>
      </c>
      <c r="R81" s="69" t="e">
        <f t="shared" si="37"/>
        <v>#DIV/0!</v>
      </c>
    </row>
    <row r="82" spans="1:19" x14ac:dyDescent="0.25">
      <c r="A82" s="64" t="str">
        <f>'Financing inputs'!A82</f>
        <v>DKT funding allocated</v>
      </c>
      <c r="B82" s="63"/>
      <c r="C82" s="76" t="str">
        <f>IF('Financing inputs'!C82="","",(IF('Financing inputs'!$B82="USD",'Financing inputs'!C82*Euro_USD,0)+IF('Financing inputs'!$B82="Local Currency",'Financing inputs'!C82/Loc_Euro,0)+IF('Financing inputs'!$B82="Euro",'Financing inputs'!C82,0)))</f>
        <v/>
      </c>
      <c r="D82" s="76" t="str">
        <f>IF('Financing inputs'!D82="","",(IF('Financing inputs'!$B82="USD",'Financing inputs'!D82*Euro_USD,0)+IF('Financing inputs'!$B82="Local Currency",'Financing inputs'!D82/Loc_Euro,0)+IF('Financing inputs'!$B82="Euro",'Financing inputs'!D82,0)))</f>
        <v/>
      </c>
      <c r="E82" s="76" t="str">
        <f>IF('Financing inputs'!E82="","",(IF('Financing inputs'!$B82="USD",'Financing inputs'!E82*Euro_USD,0)+IF('Financing inputs'!$B82="Local Currency",'Financing inputs'!E82/Loc_Euro,0)+IF('Financing inputs'!$B82="Euro",'Financing inputs'!E82,0)))</f>
        <v/>
      </c>
      <c r="F82" s="76" t="str">
        <f>IF('Financing inputs'!F82="","",(IF('Financing inputs'!$B82="USD",'Financing inputs'!F82*Euro_USD,0)+IF('Financing inputs'!$B82="Local Currency",'Financing inputs'!F82/Loc_Euro,0)+IF('Financing inputs'!$B82="Euro",'Financing inputs'!F82,0)))</f>
        <v/>
      </c>
      <c r="G82" s="76" t="str">
        <f>IF('Financing inputs'!G82="","",(IF('Financing inputs'!$B82="USD",'Financing inputs'!G82*Euro_USD,0)+IF('Financing inputs'!$B82="Local Currency",'Financing inputs'!G82/Loc_Euro,0)+IF('Financing inputs'!$B82="Euro",'Financing inputs'!G82,0)))</f>
        <v/>
      </c>
      <c r="H82" s="76" t="str">
        <f>IF('Financing inputs'!H82="","",(IF('Financing inputs'!$B82="USD",'Financing inputs'!H82*Euro_USD,0)+IF('Financing inputs'!$B82="Local Currency",'Financing inputs'!H82/Loc_Euro,0)+IF('Financing inputs'!$B82="Euro",'Financing inputs'!H82,0)))</f>
        <v/>
      </c>
      <c r="I82" s="76" t="str">
        <f>IF('Financing inputs'!I82="","",(IF('Financing inputs'!$B82="USD",'Financing inputs'!I82*Euro_USD,0)+IF('Financing inputs'!$B82="Local Currency",'Financing inputs'!I82/Loc_Euro,0)+IF('Financing inputs'!$B82="Euro",'Financing inputs'!I82,0)))</f>
        <v/>
      </c>
      <c r="J82" s="76" t="str">
        <f>IF('Financing inputs'!J82="","",(IF('Financing inputs'!$B82="USD",'Financing inputs'!J82*Euro_USD,0)+IF('Financing inputs'!$B82="Local Currency",'Financing inputs'!J82/Loc_Euro,0)+IF('Financing inputs'!$B82="Euro",'Financing inputs'!J82,0)))</f>
        <v/>
      </c>
      <c r="K82" s="76" t="str">
        <f>IF('Financing inputs'!K82="","",(IF('Financing inputs'!$B82="USD",'Financing inputs'!K82*Euro_USD,0)+IF('Financing inputs'!$B82="Local Currency",'Financing inputs'!K82/Loc_Euro,0)+IF('Financing inputs'!$B82="Euro",'Financing inputs'!K82,0)))</f>
        <v/>
      </c>
      <c r="L82" s="76" t="str">
        <f>IF('Financing inputs'!L82="","",(IF('Financing inputs'!$B82="USD",'Financing inputs'!L82*Euro_USD,0)+IF('Financing inputs'!$B82="Local Currency",'Financing inputs'!L82/Loc_Euro,0)+IF('Financing inputs'!$B82="Euro",'Financing inputs'!L82,0)))</f>
        <v/>
      </c>
      <c r="M82" s="76" t="str">
        <f>IF('Financing inputs'!M82="","",(IF('Financing inputs'!$B82="USD",'Financing inputs'!M82*Euro_USD,0)+IF('Financing inputs'!$B82="Local Currency",'Financing inputs'!M82/Loc_Euro,0)+IF('Financing inputs'!$B82="Euro",'Financing inputs'!M82,0)))</f>
        <v/>
      </c>
      <c r="N82" s="76" t="str">
        <f>IF('Financing inputs'!N82="","",(IF('Financing inputs'!$B82="USD",'Financing inputs'!N82*Euro_USD,0)+IF('Financing inputs'!$B82="Local Currency",'Financing inputs'!N82/Loc_Euro,0)+IF('Financing inputs'!$B82="Euro",'Financing inputs'!N82,0)))</f>
        <v/>
      </c>
      <c r="O82" s="76">
        <f t="shared" si="36"/>
        <v>0</v>
      </c>
      <c r="P82" s="120" t="str">
        <f t="shared" si="35"/>
        <v>Contraceptive Security</v>
      </c>
      <c r="R82" s="69" t="e">
        <f t="shared" si="37"/>
        <v>#DIV/0!</v>
      </c>
    </row>
    <row r="83" spans="1:19" x14ac:dyDescent="0.25">
      <c r="A83" s="64" t="str">
        <f>'Financing inputs'!A83</f>
        <v>MSI funding allocated</v>
      </c>
      <c r="B83" s="63"/>
      <c r="C83" s="76" t="str">
        <f>IF('Financing inputs'!C83="","",(IF('Financing inputs'!$B83="USD",'Financing inputs'!C83*Euro_USD,0)+IF('Financing inputs'!$B83="Local Currency",'Financing inputs'!C83/Loc_Euro,0)+IF('Financing inputs'!$B83="Euro",'Financing inputs'!C83,0)))</f>
        <v/>
      </c>
      <c r="D83" s="76" t="str">
        <f>IF('Financing inputs'!D83="","",(IF('Financing inputs'!$B83="USD",'Financing inputs'!D83*Euro_USD,0)+IF('Financing inputs'!$B83="Local Currency",'Financing inputs'!D83/Loc_Euro,0)+IF('Financing inputs'!$B83="Euro",'Financing inputs'!D83,0)))</f>
        <v/>
      </c>
      <c r="E83" s="76" t="str">
        <f>IF('Financing inputs'!E83="","",(IF('Financing inputs'!$B83="USD",'Financing inputs'!E83*Euro_USD,0)+IF('Financing inputs'!$B83="Local Currency",'Financing inputs'!E83/Loc_Euro,0)+IF('Financing inputs'!$B83="Euro",'Financing inputs'!E83,0)))</f>
        <v/>
      </c>
      <c r="F83" s="76" t="str">
        <f>IF('Financing inputs'!F83="","",(IF('Financing inputs'!$B83="USD",'Financing inputs'!F83*Euro_USD,0)+IF('Financing inputs'!$B83="Local Currency",'Financing inputs'!F83/Loc_Euro,0)+IF('Financing inputs'!$B83="Euro",'Financing inputs'!F83,0)))</f>
        <v/>
      </c>
      <c r="G83" s="76" t="str">
        <f>IF('Financing inputs'!G83="","",(IF('Financing inputs'!$B83="USD",'Financing inputs'!G83*Euro_USD,0)+IF('Financing inputs'!$B83="Local Currency",'Financing inputs'!G83/Loc_Euro,0)+IF('Financing inputs'!$B83="Euro",'Financing inputs'!G83,0)))</f>
        <v/>
      </c>
      <c r="H83" s="76" t="str">
        <f>IF('Financing inputs'!H83="","",(IF('Financing inputs'!$B83="USD",'Financing inputs'!H83*Euro_USD,0)+IF('Financing inputs'!$B83="Local Currency",'Financing inputs'!H83/Loc_Euro,0)+IF('Financing inputs'!$B83="Euro",'Financing inputs'!H83,0)))</f>
        <v/>
      </c>
      <c r="I83" s="76" t="str">
        <f>IF('Financing inputs'!I83="","",(IF('Financing inputs'!$B83="USD",'Financing inputs'!I83*Euro_USD,0)+IF('Financing inputs'!$B83="Local Currency",'Financing inputs'!I83/Loc_Euro,0)+IF('Financing inputs'!$B83="Euro",'Financing inputs'!I83,0)))</f>
        <v/>
      </c>
      <c r="J83" s="76" t="str">
        <f>IF('Financing inputs'!J83="","",(IF('Financing inputs'!$B83="USD",'Financing inputs'!J83*Euro_USD,0)+IF('Financing inputs'!$B83="Local Currency",'Financing inputs'!J83/Loc_Euro,0)+IF('Financing inputs'!$B83="Euro",'Financing inputs'!J83,0)))</f>
        <v/>
      </c>
      <c r="K83" s="76" t="str">
        <f>IF('Financing inputs'!K83="","",(IF('Financing inputs'!$B83="USD",'Financing inputs'!K83*Euro_USD,0)+IF('Financing inputs'!$B83="Local Currency",'Financing inputs'!K83/Loc_Euro,0)+IF('Financing inputs'!$B83="Euro",'Financing inputs'!K83,0)))</f>
        <v/>
      </c>
      <c r="L83" s="76" t="str">
        <f>IF('Financing inputs'!L83="","",(IF('Financing inputs'!$B83="USD",'Financing inputs'!L83*Euro_USD,0)+IF('Financing inputs'!$B83="Local Currency",'Financing inputs'!L83/Loc_Euro,0)+IF('Financing inputs'!$B83="Euro",'Financing inputs'!L83,0)))</f>
        <v/>
      </c>
      <c r="M83" s="76" t="str">
        <f>IF('Financing inputs'!M83="","",(IF('Financing inputs'!$B83="USD",'Financing inputs'!M83*Euro_USD,0)+IF('Financing inputs'!$B83="Local Currency",'Financing inputs'!M83/Loc_Euro,0)+IF('Financing inputs'!$B83="Euro",'Financing inputs'!M83,0)))</f>
        <v/>
      </c>
      <c r="N83" s="76" t="str">
        <f>IF('Financing inputs'!N83="","",(IF('Financing inputs'!$B83="USD",'Financing inputs'!N83*Euro_USD,0)+IF('Financing inputs'!$B83="Local Currency",'Financing inputs'!N83/Loc_Euro,0)+IF('Financing inputs'!$B83="Euro",'Financing inputs'!N83,0)))</f>
        <v/>
      </c>
      <c r="O83" s="76">
        <f t="shared" si="36"/>
        <v>0</v>
      </c>
      <c r="P83" s="120" t="str">
        <f t="shared" si="35"/>
        <v>Contraceptive Security</v>
      </c>
      <c r="R83" s="69" t="e">
        <f t="shared" si="37"/>
        <v>#DIV/0!</v>
      </c>
    </row>
    <row r="84" spans="1:19" x14ac:dyDescent="0.25">
      <c r="A84" s="64" t="str">
        <f>'Financing inputs'!A84</f>
        <v>Gates funding allocated</v>
      </c>
      <c r="B84" s="63"/>
      <c r="C84" s="76" t="str">
        <f>IF('Financing inputs'!C84="","",(IF('Financing inputs'!$B84="USD",'Financing inputs'!C84*Euro_USD,0)+IF('Financing inputs'!$B84="Local Currency",'Financing inputs'!C84/Loc_Euro,0)+IF('Financing inputs'!$B84="Euro",'Financing inputs'!C84,0)))</f>
        <v/>
      </c>
      <c r="D84" s="76" t="str">
        <f>IF('Financing inputs'!D84="","",(IF('Financing inputs'!$B84="USD",'Financing inputs'!D84*Euro_USD,0)+IF('Financing inputs'!$B84="Local Currency",'Financing inputs'!D84/Loc_Euro,0)+IF('Financing inputs'!$B84="Euro",'Financing inputs'!D84,0)))</f>
        <v/>
      </c>
      <c r="E84" s="76" t="str">
        <f>IF('Financing inputs'!E84="","",(IF('Financing inputs'!$B84="USD",'Financing inputs'!E84*Euro_USD,0)+IF('Financing inputs'!$B84="Local Currency",'Financing inputs'!E84/Loc_Euro,0)+IF('Financing inputs'!$B84="Euro",'Financing inputs'!E84,0)))</f>
        <v/>
      </c>
      <c r="F84" s="76" t="str">
        <f>IF('Financing inputs'!F84="","",(IF('Financing inputs'!$B84="USD",'Financing inputs'!F84*Euro_USD,0)+IF('Financing inputs'!$B84="Local Currency",'Financing inputs'!F84/Loc_Euro,0)+IF('Financing inputs'!$B84="Euro",'Financing inputs'!F84,0)))</f>
        <v/>
      </c>
      <c r="G84" s="76" t="str">
        <f>IF('Financing inputs'!G84="","",(IF('Financing inputs'!$B84="USD",'Financing inputs'!G84*Euro_USD,0)+IF('Financing inputs'!$B84="Local Currency",'Financing inputs'!G84/Loc_Euro,0)+IF('Financing inputs'!$B84="Euro",'Financing inputs'!G84,0)))</f>
        <v/>
      </c>
      <c r="H84" s="76" t="str">
        <f>IF('Financing inputs'!H84="","",(IF('Financing inputs'!$B84="USD",'Financing inputs'!H84*Euro_USD,0)+IF('Financing inputs'!$B84="Local Currency",'Financing inputs'!H84/Loc_Euro,0)+IF('Financing inputs'!$B84="Euro",'Financing inputs'!H84,0)))</f>
        <v/>
      </c>
      <c r="I84" s="76" t="str">
        <f>IF('Financing inputs'!I84="","",(IF('Financing inputs'!$B84="USD",'Financing inputs'!I84*Euro_USD,0)+IF('Financing inputs'!$B84="Local Currency",'Financing inputs'!I84/Loc_Euro,0)+IF('Financing inputs'!$B84="Euro",'Financing inputs'!I84,0)))</f>
        <v/>
      </c>
      <c r="J84" s="76" t="str">
        <f>IF('Financing inputs'!J84="","",(IF('Financing inputs'!$B84="USD",'Financing inputs'!J84*Euro_USD,0)+IF('Financing inputs'!$B84="Local Currency",'Financing inputs'!J84/Loc_Euro,0)+IF('Financing inputs'!$B84="Euro",'Financing inputs'!J84,0)))</f>
        <v/>
      </c>
      <c r="K84" s="76" t="str">
        <f>IF('Financing inputs'!K84="","",(IF('Financing inputs'!$B84="USD",'Financing inputs'!K84*Euro_USD,0)+IF('Financing inputs'!$B84="Local Currency",'Financing inputs'!K84/Loc_Euro,0)+IF('Financing inputs'!$B84="Euro",'Financing inputs'!K84,0)))</f>
        <v/>
      </c>
      <c r="L84" s="76" t="str">
        <f>IF('Financing inputs'!L84="","",(IF('Financing inputs'!$B84="USD",'Financing inputs'!L84*Euro_USD,0)+IF('Financing inputs'!$B84="Local Currency",'Financing inputs'!L84/Loc_Euro,0)+IF('Financing inputs'!$B84="Euro",'Financing inputs'!L84,0)))</f>
        <v/>
      </c>
      <c r="M84" s="76" t="str">
        <f>IF('Financing inputs'!M84="","",(IF('Financing inputs'!$B84="USD",'Financing inputs'!M84*Euro_USD,0)+IF('Financing inputs'!$B84="Local Currency",'Financing inputs'!M84/Loc_Euro,0)+IF('Financing inputs'!$B84="Euro",'Financing inputs'!M84,0)))</f>
        <v/>
      </c>
      <c r="N84" s="76" t="str">
        <f>IF('Financing inputs'!N84="","",(IF('Financing inputs'!$B84="USD",'Financing inputs'!N84*Euro_USD,0)+IF('Financing inputs'!$B84="Local Currency",'Financing inputs'!N84/Loc_Euro,0)+IF('Financing inputs'!$B84="Euro",'Financing inputs'!N84,0)))</f>
        <v/>
      </c>
      <c r="O84" s="76">
        <f t="shared" si="36"/>
        <v>0</v>
      </c>
      <c r="P84" s="120" t="str">
        <f t="shared" si="35"/>
        <v>Contraceptive Security</v>
      </c>
      <c r="R84" s="69" t="e">
        <f t="shared" si="37"/>
        <v>#DIV/0!</v>
      </c>
    </row>
    <row r="85" spans="1:19" x14ac:dyDescent="0.25">
      <c r="A85" s="64" t="str">
        <f>'Financing inputs'!A85</f>
        <v>Packard funding allocated</v>
      </c>
      <c r="B85" s="63"/>
      <c r="C85" s="76" t="str">
        <f>IF('Financing inputs'!C85="","",(IF('Financing inputs'!$B85="USD",'Financing inputs'!C85*Euro_USD,0)+IF('Financing inputs'!$B85="Local Currency",'Financing inputs'!C85/Loc_Euro,0)+IF('Financing inputs'!$B85="Euro",'Financing inputs'!C85,0)))</f>
        <v/>
      </c>
      <c r="D85" s="76" t="str">
        <f>IF('Financing inputs'!D85="","",(IF('Financing inputs'!$B85="USD",'Financing inputs'!D85*Euro_USD,0)+IF('Financing inputs'!$B85="Local Currency",'Financing inputs'!D85/Loc_Euro,0)+IF('Financing inputs'!$B85="Euro",'Financing inputs'!D85,0)))</f>
        <v/>
      </c>
      <c r="E85" s="76" t="str">
        <f>IF('Financing inputs'!E85="","",(IF('Financing inputs'!$B85="USD",'Financing inputs'!E85*Euro_USD,0)+IF('Financing inputs'!$B85="Local Currency",'Financing inputs'!E85/Loc_Euro,0)+IF('Financing inputs'!$B85="Euro",'Financing inputs'!E85,0)))</f>
        <v/>
      </c>
      <c r="F85" s="76" t="str">
        <f>IF('Financing inputs'!F85="","",(IF('Financing inputs'!$B85="USD",'Financing inputs'!F85*Euro_USD,0)+IF('Financing inputs'!$B85="Local Currency",'Financing inputs'!F85/Loc_Euro,0)+IF('Financing inputs'!$B85="Euro",'Financing inputs'!F85,0)))</f>
        <v/>
      </c>
      <c r="G85" s="76" t="str">
        <f>IF('Financing inputs'!G85="","",(IF('Financing inputs'!$B85="USD",'Financing inputs'!G85*Euro_USD,0)+IF('Financing inputs'!$B85="Local Currency",'Financing inputs'!G85/Loc_Euro,0)+IF('Financing inputs'!$B85="Euro",'Financing inputs'!G85,0)))</f>
        <v/>
      </c>
      <c r="H85" s="76" t="str">
        <f>IF('Financing inputs'!H85="","",(IF('Financing inputs'!$B85="USD",'Financing inputs'!H85*Euro_USD,0)+IF('Financing inputs'!$B85="Local Currency",'Financing inputs'!H85/Loc_Euro,0)+IF('Financing inputs'!$B85="Euro",'Financing inputs'!H85,0)))</f>
        <v/>
      </c>
      <c r="I85" s="76" t="str">
        <f>IF('Financing inputs'!I85="","",(IF('Financing inputs'!$B85="USD",'Financing inputs'!I85*Euro_USD,0)+IF('Financing inputs'!$B85="Local Currency",'Financing inputs'!I85/Loc_Euro,0)+IF('Financing inputs'!$B85="Euro",'Financing inputs'!I85,0)))</f>
        <v/>
      </c>
      <c r="J85" s="76" t="str">
        <f>IF('Financing inputs'!J85="","",(IF('Financing inputs'!$B85="USD",'Financing inputs'!J85*Euro_USD,0)+IF('Financing inputs'!$B85="Local Currency",'Financing inputs'!J85/Loc_Euro,0)+IF('Financing inputs'!$B85="Euro",'Financing inputs'!J85,0)))</f>
        <v/>
      </c>
      <c r="K85" s="76" t="str">
        <f>IF('Financing inputs'!K85="","",(IF('Financing inputs'!$B85="USD",'Financing inputs'!K85*Euro_USD,0)+IF('Financing inputs'!$B85="Local Currency",'Financing inputs'!K85/Loc_Euro,0)+IF('Financing inputs'!$B85="Euro",'Financing inputs'!K85,0)))</f>
        <v/>
      </c>
      <c r="L85" s="76" t="str">
        <f>IF('Financing inputs'!L85="","",(IF('Financing inputs'!$B85="USD",'Financing inputs'!L85*Euro_USD,0)+IF('Financing inputs'!$B85="Local Currency",'Financing inputs'!L85/Loc_Euro,0)+IF('Financing inputs'!$B85="Euro",'Financing inputs'!L85,0)))</f>
        <v/>
      </c>
      <c r="M85" s="76" t="str">
        <f>IF('Financing inputs'!M85="","",(IF('Financing inputs'!$B85="USD",'Financing inputs'!M85*Euro_USD,0)+IF('Financing inputs'!$B85="Local Currency",'Financing inputs'!M85/Loc_Euro,0)+IF('Financing inputs'!$B85="Euro",'Financing inputs'!M85,0)))</f>
        <v/>
      </c>
      <c r="N85" s="76" t="str">
        <f>IF('Financing inputs'!N85="","",(IF('Financing inputs'!$B85="USD",'Financing inputs'!N85*Euro_USD,0)+IF('Financing inputs'!$B85="Local Currency",'Financing inputs'!N85/Loc_Euro,0)+IF('Financing inputs'!$B85="Euro",'Financing inputs'!N85,0)))</f>
        <v/>
      </c>
      <c r="O85" s="76">
        <f t="shared" si="36"/>
        <v>0</v>
      </c>
      <c r="P85" s="120" t="str">
        <f t="shared" si="35"/>
        <v>Contraceptive Security</v>
      </c>
      <c r="R85" s="69" t="e">
        <f t="shared" si="37"/>
        <v>#DIV/0!</v>
      </c>
    </row>
    <row r="86" spans="1:19" x14ac:dyDescent="0.25">
      <c r="A86" s="64" t="str">
        <f>'Financing inputs'!A86</f>
        <v>PAA</v>
      </c>
      <c r="B86" s="63"/>
      <c r="C86" s="76" t="str">
        <f>IF('Financing inputs'!C86="","",(IF('Financing inputs'!$B86="USD",'Financing inputs'!C86*Euro_USD,0)+IF('Financing inputs'!$B86="Local Currency",'Financing inputs'!C86/Loc_Euro,0)+IF('Financing inputs'!$B86="Euro",'Financing inputs'!C86,0)))</f>
        <v/>
      </c>
      <c r="D86" s="76" t="str">
        <f>IF('Financing inputs'!D86="","",(IF('Financing inputs'!$B86="USD",'Financing inputs'!D86*Euro_USD,0)+IF('Financing inputs'!$B86="Local Currency",'Financing inputs'!D86/Loc_Euro,0)+IF('Financing inputs'!$B86="Euro",'Financing inputs'!D86,0)))</f>
        <v/>
      </c>
      <c r="E86" s="76" t="str">
        <f>IF('Financing inputs'!E86="","",(IF('Financing inputs'!$B86="USD",'Financing inputs'!E86*Euro_USD,0)+IF('Financing inputs'!$B86="Local Currency",'Financing inputs'!E86/Loc_Euro,0)+IF('Financing inputs'!$B86="Euro",'Financing inputs'!E86,0)))</f>
        <v/>
      </c>
      <c r="F86" s="76" t="str">
        <f>IF('Financing inputs'!F86="","",(IF('Financing inputs'!$B86="USD",'Financing inputs'!F86*Euro_USD,0)+IF('Financing inputs'!$B86="Local Currency",'Financing inputs'!F86/Loc_Euro,0)+IF('Financing inputs'!$B86="Euro",'Financing inputs'!F86,0)))</f>
        <v/>
      </c>
      <c r="G86" s="76" t="str">
        <f>IF('Financing inputs'!G86="","",(IF('Financing inputs'!$B86="USD",'Financing inputs'!G86*Euro_USD,0)+IF('Financing inputs'!$B86="Local Currency",'Financing inputs'!G86/Loc_Euro,0)+IF('Financing inputs'!$B86="Euro",'Financing inputs'!G86,0)))</f>
        <v/>
      </c>
      <c r="H86" s="76" t="str">
        <f>IF('Financing inputs'!H86="","",(IF('Financing inputs'!$B86="USD",'Financing inputs'!H86*Euro_USD,0)+IF('Financing inputs'!$B86="Local Currency",'Financing inputs'!H86/Loc_Euro,0)+IF('Financing inputs'!$B86="Euro",'Financing inputs'!H86,0)))</f>
        <v/>
      </c>
      <c r="I86" s="76" t="str">
        <f>IF('Financing inputs'!I86="","",(IF('Financing inputs'!$B86="USD",'Financing inputs'!I86*Euro_USD,0)+IF('Financing inputs'!$B86="Local Currency",'Financing inputs'!I86/Loc_Euro,0)+IF('Financing inputs'!$B86="Euro",'Financing inputs'!I86,0)))</f>
        <v/>
      </c>
      <c r="J86" s="76" t="str">
        <f>IF('Financing inputs'!J86="","",(IF('Financing inputs'!$B86="USD",'Financing inputs'!J86*Euro_USD,0)+IF('Financing inputs'!$B86="Local Currency",'Financing inputs'!J86/Loc_Euro,0)+IF('Financing inputs'!$B86="Euro",'Financing inputs'!J86,0)))</f>
        <v/>
      </c>
      <c r="K86" s="76" t="str">
        <f>IF('Financing inputs'!K86="","",(IF('Financing inputs'!$B86="USD",'Financing inputs'!K86*Euro_USD,0)+IF('Financing inputs'!$B86="Local Currency",'Financing inputs'!K86/Loc_Euro,0)+IF('Financing inputs'!$B86="Euro",'Financing inputs'!K86,0)))</f>
        <v/>
      </c>
      <c r="L86" s="76" t="str">
        <f>IF('Financing inputs'!L86="","",(IF('Financing inputs'!$B86="USD",'Financing inputs'!L86*Euro_USD,0)+IF('Financing inputs'!$B86="Local Currency",'Financing inputs'!L86/Loc_Euro,0)+IF('Financing inputs'!$B86="Euro",'Financing inputs'!L86,0)))</f>
        <v/>
      </c>
      <c r="M86" s="76" t="str">
        <f>IF('Financing inputs'!M86="","",(IF('Financing inputs'!$B86="USD",'Financing inputs'!M86*Euro_USD,0)+IF('Financing inputs'!$B86="Local Currency",'Financing inputs'!M86/Loc_Euro,0)+IF('Financing inputs'!$B86="Euro",'Financing inputs'!M86,0)))</f>
        <v/>
      </c>
      <c r="N86" s="76" t="str">
        <f>IF('Financing inputs'!N86="","",(IF('Financing inputs'!$B86="USD",'Financing inputs'!N86*Euro_USD,0)+IF('Financing inputs'!$B86="Local Currency",'Financing inputs'!N86/Loc_Euro,0)+IF('Financing inputs'!$B86="Euro",'Financing inputs'!N86,0)))</f>
        <v/>
      </c>
      <c r="O86" s="76">
        <f t="shared" si="36"/>
        <v>0</v>
      </c>
      <c r="P86" s="120" t="str">
        <f t="shared" si="35"/>
        <v>Contraceptive Security</v>
      </c>
      <c r="R86" s="69" t="e">
        <f t="shared" si="37"/>
        <v>#DIV/0!</v>
      </c>
    </row>
    <row r="87" spans="1:19" x14ac:dyDescent="0.25">
      <c r="A87" s="64" t="str">
        <f>'Financing inputs'!A87</f>
        <v>Other</v>
      </c>
      <c r="B87" s="63"/>
      <c r="C87" s="76" t="str">
        <f>IF('Financing inputs'!C87="","",(IF('Financing inputs'!$B87="USD",'Financing inputs'!C87*Euro_USD,0)+IF('Financing inputs'!$B87="Local Currency",'Financing inputs'!C87/Loc_Euro,0)+IF('Financing inputs'!$B87="Euro",'Financing inputs'!C87,0)))</f>
        <v/>
      </c>
      <c r="D87" s="76" t="str">
        <f>IF('Financing inputs'!D87="","",(IF('Financing inputs'!$B87="USD",'Financing inputs'!D87*Euro_USD,0)+IF('Financing inputs'!$B87="Local Currency",'Financing inputs'!D87/Loc_Euro,0)+IF('Financing inputs'!$B87="Euro",'Financing inputs'!D87,0)))</f>
        <v/>
      </c>
      <c r="E87" s="76" t="str">
        <f>IF('Financing inputs'!E87="","",(IF('Financing inputs'!$B87="USD",'Financing inputs'!E87*Euro_USD,0)+IF('Financing inputs'!$B87="Local Currency",'Financing inputs'!E87/Loc_Euro,0)+IF('Financing inputs'!$B87="Euro",'Financing inputs'!E87,0)))</f>
        <v/>
      </c>
      <c r="F87" s="76" t="str">
        <f>IF('Financing inputs'!F87="","",(IF('Financing inputs'!$B87="USD",'Financing inputs'!F87*Euro_USD,0)+IF('Financing inputs'!$B87="Local Currency",'Financing inputs'!F87/Loc_Euro,0)+IF('Financing inputs'!$B87="Euro",'Financing inputs'!F87,0)))</f>
        <v/>
      </c>
      <c r="G87" s="76" t="str">
        <f>IF('Financing inputs'!G87="","",(IF('Financing inputs'!$B87="USD",'Financing inputs'!G87*Euro_USD,0)+IF('Financing inputs'!$B87="Local Currency",'Financing inputs'!G87/Loc_Euro,0)+IF('Financing inputs'!$B87="Euro",'Financing inputs'!G87,0)))</f>
        <v/>
      </c>
      <c r="H87" s="76" t="str">
        <f>IF('Financing inputs'!H87="","",(IF('Financing inputs'!$B87="USD",'Financing inputs'!H87*Euro_USD,0)+IF('Financing inputs'!$B87="Local Currency",'Financing inputs'!H87/Loc_Euro,0)+IF('Financing inputs'!$B87="Euro",'Financing inputs'!H87,0)))</f>
        <v/>
      </c>
      <c r="I87" s="76" t="str">
        <f>IF('Financing inputs'!I87="","",(IF('Financing inputs'!$B87="USD",'Financing inputs'!I87*Euro_USD,0)+IF('Financing inputs'!$B87="Local Currency",'Financing inputs'!I87/Loc_Euro,0)+IF('Financing inputs'!$B87="Euro",'Financing inputs'!I87,0)))</f>
        <v/>
      </c>
      <c r="J87" s="76" t="str">
        <f>IF('Financing inputs'!J87="","",(IF('Financing inputs'!$B87="USD",'Financing inputs'!J87*Euro_USD,0)+IF('Financing inputs'!$B87="Local Currency",'Financing inputs'!J87/Loc_Euro,0)+IF('Financing inputs'!$B87="Euro",'Financing inputs'!J87,0)))</f>
        <v/>
      </c>
      <c r="K87" s="76" t="str">
        <f>IF('Financing inputs'!K87="","",(IF('Financing inputs'!$B87="USD",'Financing inputs'!K87*Euro_USD,0)+IF('Financing inputs'!$B87="Local Currency",'Financing inputs'!K87/Loc_Euro,0)+IF('Financing inputs'!$B87="Euro",'Financing inputs'!K87,0)))</f>
        <v/>
      </c>
      <c r="L87" s="76" t="str">
        <f>IF('Financing inputs'!L87="","",(IF('Financing inputs'!$B87="USD",'Financing inputs'!L87*Euro_USD,0)+IF('Financing inputs'!$B87="Local Currency",'Financing inputs'!L87/Loc_Euro,0)+IF('Financing inputs'!$B87="Euro",'Financing inputs'!L87,0)))</f>
        <v/>
      </c>
      <c r="M87" s="76" t="str">
        <f>IF('Financing inputs'!M87="","",(IF('Financing inputs'!$B87="USD",'Financing inputs'!M87*Euro_USD,0)+IF('Financing inputs'!$B87="Local Currency",'Financing inputs'!M87/Loc_Euro,0)+IF('Financing inputs'!$B87="Euro",'Financing inputs'!M87,0)))</f>
        <v/>
      </c>
      <c r="N87" s="76" t="str">
        <f>IF('Financing inputs'!N87="","",(IF('Financing inputs'!$B87="USD",'Financing inputs'!N87*Euro_USD,0)+IF('Financing inputs'!$B87="Local Currency",'Financing inputs'!N87/Loc_Euro,0)+IF('Financing inputs'!$B87="Euro",'Financing inputs'!N87,0)))</f>
        <v/>
      </c>
      <c r="O87" s="76">
        <f t="shared" si="36"/>
        <v>0</v>
      </c>
      <c r="P87" s="120" t="str">
        <f t="shared" si="35"/>
        <v>Contraceptive Security</v>
      </c>
      <c r="R87" s="69" t="e">
        <f t="shared" si="37"/>
        <v>#DIV/0!</v>
      </c>
    </row>
    <row r="88" spans="1:19" x14ac:dyDescent="0.25">
      <c r="A88" s="64" t="str">
        <f>'Financing inputs'!A88</f>
        <v>Other</v>
      </c>
      <c r="B88" s="63"/>
      <c r="C88" s="76" t="str">
        <f>IF('Financing inputs'!C88="","",(IF('Financing inputs'!$B88="USD",'Financing inputs'!C88*Euro_USD,0)+IF('Financing inputs'!$B88="Local Currency",'Financing inputs'!C88/Loc_Euro,0)+IF('Financing inputs'!$B88="Euro",'Financing inputs'!C88,0)))</f>
        <v/>
      </c>
      <c r="D88" s="76" t="str">
        <f>IF('Financing inputs'!D88="","",(IF('Financing inputs'!$B88="USD",'Financing inputs'!D88*Euro_USD,0)+IF('Financing inputs'!$B88="Local Currency",'Financing inputs'!D88/Loc_Euro,0)+IF('Financing inputs'!$B88="Euro",'Financing inputs'!D88,0)))</f>
        <v/>
      </c>
      <c r="E88" s="76" t="str">
        <f>IF('Financing inputs'!E88="","",(IF('Financing inputs'!$B88="USD",'Financing inputs'!E88*Euro_USD,0)+IF('Financing inputs'!$B88="Local Currency",'Financing inputs'!E88/Loc_Euro,0)+IF('Financing inputs'!$B88="Euro",'Financing inputs'!E88,0)))</f>
        <v/>
      </c>
      <c r="F88" s="76" t="str">
        <f>IF('Financing inputs'!F88="","",(IF('Financing inputs'!$B88="USD",'Financing inputs'!F88*Euro_USD,0)+IF('Financing inputs'!$B88="Local Currency",'Financing inputs'!F88/Loc_Euro,0)+IF('Financing inputs'!$B88="Euro",'Financing inputs'!F88,0)))</f>
        <v/>
      </c>
      <c r="G88" s="76" t="str">
        <f>IF('Financing inputs'!G88="","",(IF('Financing inputs'!$B88="USD",'Financing inputs'!G88*Euro_USD,0)+IF('Financing inputs'!$B88="Local Currency",'Financing inputs'!G88/Loc_Euro,0)+IF('Financing inputs'!$B88="Euro",'Financing inputs'!G88,0)))</f>
        <v/>
      </c>
      <c r="H88" s="76" t="str">
        <f>IF('Financing inputs'!H88="","",(IF('Financing inputs'!$B88="USD",'Financing inputs'!H88*Euro_USD,0)+IF('Financing inputs'!$B88="Local Currency",'Financing inputs'!H88/Loc_Euro,0)+IF('Financing inputs'!$B88="Euro",'Financing inputs'!H88,0)))</f>
        <v/>
      </c>
      <c r="I88" s="76" t="str">
        <f>IF('Financing inputs'!I88="","",(IF('Financing inputs'!$B88="USD",'Financing inputs'!I88*Euro_USD,0)+IF('Financing inputs'!$B88="Local Currency",'Financing inputs'!I88/Loc_Euro,0)+IF('Financing inputs'!$B88="Euro",'Financing inputs'!I88,0)))</f>
        <v/>
      </c>
      <c r="J88" s="76" t="str">
        <f>IF('Financing inputs'!J88="","",(IF('Financing inputs'!$B88="USD",'Financing inputs'!J88*Euro_USD,0)+IF('Financing inputs'!$B88="Local Currency",'Financing inputs'!J88/Loc_Euro,0)+IF('Financing inputs'!$B88="Euro",'Financing inputs'!J88,0)))</f>
        <v/>
      </c>
      <c r="K88" s="76" t="str">
        <f>IF('Financing inputs'!K88="","",(IF('Financing inputs'!$B88="USD",'Financing inputs'!K88*Euro_USD,0)+IF('Financing inputs'!$B88="Local Currency",'Financing inputs'!K88/Loc_Euro,0)+IF('Financing inputs'!$B88="Euro",'Financing inputs'!K88,0)))</f>
        <v/>
      </c>
      <c r="L88" s="76" t="str">
        <f>IF('Financing inputs'!L88="","",(IF('Financing inputs'!$B88="USD",'Financing inputs'!L88*Euro_USD,0)+IF('Financing inputs'!$B88="Local Currency",'Financing inputs'!L88/Loc_Euro,0)+IF('Financing inputs'!$B88="Euro",'Financing inputs'!L88,0)))</f>
        <v/>
      </c>
      <c r="M88" s="76" t="str">
        <f>IF('Financing inputs'!M88="","",(IF('Financing inputs'!$B88="USD",'Financing inputs'!M88*Euro_USD,0)+IF('Financing inputs'!$B88="Local Currency",'Financing inputs'!M88/Loc_Euro,0)+IF('Financing inputs'!$B88="Euro",'Financing inputs'!M88,0)))</f>
        <v/>
      </c>
      <c r="N88" s="76" t="str">
        <f>IF('Financing inputs'!N88="","",(IF('Financing inputs'!$B88="USD",'Financing inputs'!N88*Euro_USD,0)+IF('Financing inputs'!$B88="Local Currency",'Financing inputs'!N88/Loc_Euro,0)+IF('Financing inputs'!$B88="Euro",'Financing inputs'!N88,0)))</f>
        <v/>
      </c>
      <c r="O88" s="76">
        <f t="shared" si="36"/>
        <v>0</v>
      </c>
      <c r="P88" s="120" t="str">
        <f t="shared" si="35"/>
        <v>Contraceptive Security</v>
      </c>
      <c r="R88" s="69" t="e">
        <f t="shared" si="37"/>
        <v>#DIV/0!</v>
      </c>
    </row>
    <row r="89" spans="1:19" x14ac:dyDescent="0.25">
      <c r="A89" s="64" t="str">
        <f>'Financing inputs'!A89</f>
        <v>Other</v>
      </c>
      <c r="B89" s="63"/>
      <c r="C89" s="76" t="str">
        <f>IF('Financing inputs'!C89="","",(IF('Financing inputs'!$B89="USD",'Financing inputs'!C89*Euro_USD,0)+IF('Financing inputs'!$B89="Local Currency",'Financing inputs'!C89/Loc_Euro,0)+IF('Financing inputs'!$B89="Euro",'Financing inputs'!C89,0)))</f>
        <v/>
      </c>
      <c r="D89" s="76" t="str">
        <f>IF('Financing inputs'!D89="","",(IF('Financing inputs'!$B89="USD",'Financing inputs'!D89*Euro_USD,0)+IF('Financing inputs'!$B89="Local Currency",'Financing inputs'!D89/Loc_Euro,0)+IF('Financing inputs'!$B89="Euro",'Financing inputs'!D89,0)))</f>
        <v/>
      </c>
      <c r="E89" s="76" t="str">
        <f>IF('Financing inputs'!E89="","",(IF('Financing inputs'!$B89="USD",'Financing inputs'!E89*Euro_USD,0)+IF('Financing inputs'!$B89="Local Currency",'Financing inputs'!E89/Loc_Euro,0)+IF('Financing inputs'!$B89="Euro",'Financing inputs'!E89,0)))</f>
        <v/>
      </c>
      <c r="F89" s="76" t="str">
        <f>IF('Financing inputs'!F89="","",(IF('Financing inputs'!$B89="USD",'Financing inputs'!F89*Euro_USD,0)+IF('Financing inputs'!$B89="Local Currency",'Financing inputs'!F89/Loc_Euro,0)+IF('Financing inputs'!$B89="Euro",'Financing inputs'!F89,0)))</f>
        <v/>
      </c>
      <c r="G89" s="76" t="str">
        <f>IF('Financing inputs'!G89="","",(IF('Financing inputs'!$B89="USD",'Financing inputs'!G89*Euro_USD,0)+IF('Financing inputs'!$B89="Local Currency",'Financing inputs'!G89/Loc_Euro,0)+IF('Financing inputs'!$B89="Euro",'Financing inputs'!G89,0)))</f>
        <v/>
      </c>
      <c r="H89" s="76" t="str">
        <f>IF('Financing inputs'!H89="","",(IF('Financing inputs'!$B89="USD",'Financing inputs'!H89*Euro_USD,0)+IF('Financing inputs'!$B89="Local Currency",'Financing inputs'!H89/Loc_Euro,0)+IF('Financing inputs'!$B89="Euro",'Financing inputs'!H89,0)))</f>
        <v/>
      </c>
      <c r="I89" s="76" t="str">
        <f>IF('Financing inputs'!I89="","",(IF('Financing inputs'!$B89="USD",'Financing inputs'!I89*Euro_USD,0)+IF('Financing inputs'!$B89="Local Currency",'Financing inputs'!I89/Loc_Euro,0)+IF('Financing inputs'!$B89="Euro",'Financing inputs'!I89,0)))</f>
        <v/>
      </c>
      <c r="J89" s="76" t="str">
        <f>IF('Financing inputs'!J89="","",(IF('Financing inputs'!$B89="USD",'Financing inputs'!J89*Euro_USD,0)+IF('Financing inputs'!$B89="Local Currency",'Financing inputs'!J89/Loc_Euro,0)+IF('Financing inputs'!$B89="Euro",'Financing inputs'!J89,0)))</f>
        <v/>
      </c>
      <c r="K89" s="76" t="str">
        <f>IF('Financing inputs'!K89="","",(IF('Financing inputs'!$B89="USD",'Financing inputs'!K89*Euro_USD,0)+IF('Financing inputs'!$B89="Local Currency",'Financing inputs'!K89/Loc_Euro,0)+IF('Financing inputs'!$B89="Euro",'Financing inputs'!K89,0)))</f>
        <v/>
      </c>
      <c r="L89" s="76" t="str">
        <f>IF('Financing inputs'!L89="","",(IF('Financing inputs'!$B89="USD",'Financing inputs'!L89*Euro_USD,0)+IF('Financing inputs'!$B89="Local Currency",'Financing inputs'!L89/Loc_Euro,0)+IF('Financing inputs'!$B89="Euro",'Financing inputs'!L89,0)))</f>
        <v/>
      </c>
      <c r="M89" s="76" t="str">
        <f>IF('Financing inputs'!M89="","",(IF('Financing inputs'!$B89="USD",'Financing inputs'!M89*Euro_USD,0)+IF('Financing inputs'!$B89="Local Currency",'Financing inputs'!M89/Loc_Euro,0)+IF('Financing inputs'!$B89="Euro",'Financing inputs'!M89,0)))</f>
        <v/>
      </c>
      <c r="N89" s="76" t="str">
        <f>IF('Financing inputs'!N89="","",(IF('Financing inputs'!$B89="USD",'Financing inputs'!N89*Euro_USD,0)+IF('Financing inputs'!$B89="Local Currency",'Financing inputs'!N89/Loc_Euro,0)+IF('Financing inputs'!$B89="Euro",'Financing inputs'!N89,0)))</f>
        <v/>
      </c>
      <c r="O89" s="76">
        <f t="shared" si="36"/>
        <v>0</v>
      </c>
      <c r="P89" s="120" t="str">
        <f t="shared" si="35"/>
        <v>Contraceptive Security</v>
      </c>
      <c r="R89" s="69" t="e">
        <f t="shared" si="37"/>
        <v>#DIV/0!</v>
      </c>
    </row>
    <row r="90" spans="1:19" x14ac:dyDescent="0.25">
      <c r="A90" s="64" t="str">
        <f>'Financing inputs'!A90</f>
        <v>Other</v>
      </c>
      <c r="B90" s="63"/>
      <c r="C90" s="76" t="str">
        <f>IF('Financing inputs'!C90="","",(IF('Financing inputs'!$B90="USD",'Financing inputs'!C90*Euro_USD,0)+IF('Financing inputs'!$B90="Local Currency",'Financing inputs'!C90/Loc_Euro,0)+IF('Financing inputs'!$B90="Euro",'Financing inputs'!C90,0)))</f>
        <v/>
      </c>
      <c r="D90" s="76" t="str">
        <f>IF('Financing inputs'!D90="","",(IF('Financing inputs'!$B90="USD",'Financing inputs'!D90*Euro_USD,0)+IF('Financing inputs'!$B90="Local Currency",'Financing inputs'!D90/Loc_Euro,0)+IF('Financing inputs'!$B90="Euro",'Financing inputs'!D90,0)))</f>
        <v/>
      </c>
      <c r="E90" s="76" t="str">
        <f>IF('Financing inputs'!E90="","",(IF('Financing inputs'!$B90="USD",'Financing inputs'!E90*Euro_USD,0)+IF('Financing inputs'!$B90="Local Currency",'Financing inputs'!E90/Loc_Euro,0)+IF('Financing inputs'!$B90="Euro",'Financing inputs'!E90,0)))</f>
        <v/>
      </c>
      <c r="F90" s="76" t="str">
        <f>IF('Financing inputs'!F90="","",(IF('Financing inputs'!$B90="USD",'Financing inputs'!F90*Euro_USD,0)+IF('Financing inputs'!$B90="Local Currency",'Financing inputs'!F90/Loc_Euro,0)+IF('Financing inputs'!$B90="Euro",'Financing inputs'!F90,0)))</f>
        <v/>
      </c>
      <c r="G90" s="76" t="str">
        <f>IF('Financing inputs'!G90="","",(IF('Financing inputs'!$B90="USD",'Financing inputs'!G90*Euro_USD,0)+IF('Financing inputs'!$B90="Local Currency",'Financing inputs'!G90/Loc_Euro,0)+IF('Financing inputs'!$B90="Euro",'Financing inputs'!G90,0)))</f>
        <v/>
      </c>
      <c r="H90" s="76" t="str">
        <f>IF('Financing inputs'!H90="","",(IF('Financing inputs'!$B90="USD",'Financing inputs'!H90*Euro_USD,0)+IF('Financing inputs'!$B90="Local Currency",'Financing inputs'!H90/Loc_Euro,0)+IF('Financing inputs'!$B90="Euro",'Financing inputs'!H90,0)))</f>
        <v/>
      </c>
      <c r="I90" s="76" t="str">
        <f>IF('Financing inputs'!I90="","",(IF('Financing inputs'!$B90="USD",'Financing inputs'!I90*Euro_USD,0)+IF('Financing inputs'!$B90="Local Currency",'Financing inputs'!I90/Loc_Euro,0)+IF('Financing inputs'!$B90="Euro",'Financing inputs'!I90,0)))</f>
        <v/>
      </c>
      <c r="J90" s="76" t="str">
        <f>IF('Financing inputs'!J90="","",(IF('Financing inputs'!$B90="USD",'Financing inputs'!J90*Euro_USD,0)+IF('Financing inputs'!$B90="Local Currency",'Financing inputs'!J90/Loc_Euro,0)+IF('Financing inputs'!$B90="Euro",'Financing inputs'!J90,0)))</f>
        <v/>
      </c>
      <c r="K90" s="76" t="str">
        <f>IF('Financing inputs'!K90="","",(IF('Financing inputs'!$B90="USD",'Financing inputs'!K90*Euro_USD,0)+IF('Financing inputs'!$B90="Local Currency",'Financing inputs'!K90/Loc_Euro,0)+IF('Financing inputs'!$B90="Euro",'Financing inputs'!K90,0)))</f>
        <v/>
      </c>
      <c r="L90" s="76" t="str">
        <f>IF('Financing inputs'!L90="","",(IF('Financing inputs'!$B90="USD",'Financing inputs'!L90*Euro_USD,0)+IF('Financing inputs'!$B90="Local Currency",'Financing inputs'!L90/Loc_Euro,0)+IF('Financing inputs'!$B90="Euro",'Financing inputs'!L90,0)))</f>
        <v/>
      </c>
      <c r="M90" s="76" t="str">
        <f>IF('Financing inputs'!M90="","",(IF('Financing inputs'!$B90="USD",'Financing inputs'!M90*Euro_USD,0)+IF('Financing inputs'!$B90="Local Currency",'Financing inputs'!M90/Loc_Euro,0)+IF('Financing inputs'!$B90="Euro",'Financing inputs'!M90,0)))</f>
        <v/>
      </c>
      <c r="N90" s="76" t="str">
        <f>IF('Financing inputs'!N90="","",(IF('Financing inputs'!$B90="USD",'Financing inputs'!N90*Euro_USD,0)+IF('Financing inputs'!$B90="Local Currency",'Financing inputs'!N90/Loc_Euro,0)+IF('Financing inputs'!$B90="Euro",'Financing inputs'!N90,0)))</f>
        <v/>
      </c>
      <c r="O90" s="76">
        <f t="shared" si="36"/>
        <v>0</v>
      </c>
      <c r="P90" s="120" t="str">
        <f t="shared" si="35"/>
        <v>Contraceptive Security</v>
      </c>
      <c r="R90" s="69" t="e">
        <f t="shared" si="37"/>
        <v>#DIV/0!</v>
      </c>
    </row>
    <row r="91" spans="1:19" x14ac:dyDescent="0.25">
      <c r="A91" s="64" t="str">
        <f>'Financing inputs'!A91</f>
        <v>Other</v>
      </c>
      <c r="B91" s="63"/>
      <c r="C91" s="76" t="str">
        <f>IF('Financing inputs'!C91="","",(IF('Financing inputs'!$B91="USD",'Financing inputs'!C91*Euro_USD,0)+IF('Financing inputs'!$B91="Local Currency",'Financing inputs'!C91/Loc_Euro,0)+IF('Financing inputs'!$B91="Euro",'Financing inputs'!C91,0)))</f>
        <v/>
      </c>
      <c r="D91" s="76" t="str">
        <f>IF('Financing inputs'!D91="","",(IF('Financing inputs'!$B91="USD",'Financing inputs'!D91*Euro_USD,0)+IF('Financing inputs'!$B91="Local Currency",'Financing inputs'!D91/Loc_Euro,0)+IF('Financing inputs'!$B91="Euro",'Financing inputs'!D91,0)))</f>
        <v/>
      </c>
      <c r="E91" s="76" t="str">
        <f>IF('Financing inputs'!E91="","",(IF('Financing inputs'!$B91="USD",'Financing inputs'!E91*Euro_USD,0)+IF('Financing inputs'!$B91="Local Currency",'Financing inputs'!E91/Loc_Euro,0)+IF('Financing inputs'!$B91="Euro",'Financing inputs'!E91,0)))</f>
        <v/>
      </c>
      <c r="F91" s="76" t="str">
        <f>IF('Financing inputs'!F91="","",(IF('Financing inputs'!$B91="USD",'Financing inputs'!F91*Euro_USD,0)+IF('Financing inputs'!$B91="Local Currency",'Financing inputs'!F91/Loc_Euro,0)+IF('Financing inputs'!$B91="Euro",'Financing inputs'!F91,0)))</f>
        <v/>
      </c>
      <c r="G91" s="76" t="str">
        <f>IF('Financing inputs'!G91="","",(IF('Financing inputs'!$B91="USD",'Financing inputs'!G91*Euro_USD,0)+IF('Financing inputs'!$B91="Local Currency",'Financing inputs'!G91/Loc_Euro,0)+IF('Financing inputs'!$B91="Euro",'Financing inputs'!G91,0)))</f>
        <v/>
      </c>
      <c r="H91" s="76" t="str">
        <f>IF('Financing inputs'!H91="","",(IF('Financing inputs'!$B91="USD",'Financing inputs'!H91*Euro_USD,0)+IF('Financing inputs'!$B91="Local Currency",'Financing inputs'!H91/Loc_Euro,0)+IF('Financing inputs'!$B91="Euro",'Financing inputs'!H91,0)))</f>
        <v/>
      </c>
      <c r="I91" s="76" t="str">
        <f>IF('Financing inputs'!I91="","",(IF('Financing inputs'!$B91="USD",'Financing inputs'!I91*Euro_USD,0)+IF('Financing inputs'!$B91="Local Currency",'Financing inputs'!I91/Loc_Euro,0)+IF('Financing inputs'!$B91="Euro",'Financing inputs'!I91,0)))</f>
        <v/>
      </c>
      <c r="J91" s="76" t="str">
        <f>IF('Financing inputs'!J91="","",(IF('Financing inputs'!$B91="USD",'Financing inputs'!J91*Euro_USD,0)+IF('Financing inputs'!$B91="Local Currency",'Financing inputs'!J91/Loc_Euro,0)+IF('Financing inputs'!$B91="Euro",'Financing inputs'!J91,0)))</f>
        <v/>
      </c>
      <c r="K91" s="76" t="str">
        <f>IF('Financing inputs'!K91="","",(IF('Financing inputs'!$B91="USD",'Financing inputs'!K91*Euro_USD,0)+IF('Financing inputs'!$B91="Local Currency",'Financing inputs'!K91/Loc_Euro,0)+IF('Financing inputs'!$B91="Euro",'Financing inputs'!K91,0)))</f>
        <v/>
      </c>
      <c r="L91" s="76" t="str">
        <f>IF('Financing inputs'!L91="","",(IF('Financing inputs'!$B91="USD",'Financing inputs'!L91*Euro_USD,0)+IF('Financing inputs'!$B91="Local Currency",'Financing inputs'!L91/Loc_Euro,0)+IF('Financing inputs'!$B91="Euro",'Financing inputs'!L91,0)))</f>
        <v/>
      </c>
      <c r="M91" s="76" t="str">
        <f>IF('Financing inputs'!M91="","",(IF('Financing inputs'!$B91="USD",'Financing inputs'!M91*Euro_USD,0)+IF('Financing inputs'!$B91="Local Currency",'Financing inputs'!M91/Loc_Euro,0)+IF('Financing inputs'!$B91="Euro",'Financing inputs'!M91,0)))</f>
        <v/>
      </c>
      <c r="N91" s="76" t="str">
        <f>IF('Financing inputs'!N91="","",(IF('Financing inputs'!$B91="USD",'Financing inputs'!N91*Euro_USD,0)+IF('Financing inputs'!$B91="Local Currency",'Financing inputs'!N91/Loc_Euro,0)+IF('Financing inputs'!$B91="Euro",'Financing inputs'!N91,0)))</f>
        <v/>
      </c>
      <c r="O91" s="76">
        <f t="shared" si="36"/>
        <v>0</v>
      </c>
      <c r="P91" s="120" t="str">
        <f t="shared" si="35"/>
        <v>Contraceptive Security</v>
      </c>
      <c r="R91" s="69" t="e">
        <f t="shared" si="37"/>
        <v>#DIV/0!</v>
      </c>
    </row>
    <row r="92" spans="1:19" x14ac:dyDescent="0.25">
      <c r="A92" s="64" t="str">
        <f>'Financing inputs'!A92</f>
        <v>Other</v>
      </c>
      <c r="B92" s="63"/>
      <c r="C92" s="76" t="str">
        <f>IF('Financing inputs'!C92="","",(IF('Financing inputs'!$B92="USD",'Financing inputs'!C92*Euro_USD,0)+IF('Financing inputs'!$B92="Local Currency",'Financing inputs'!C92/Loc_Euro,0)+IF('Financing inputs'!$B92="Euro",'Financing inputs'!C92,0)))</f>
        <v/>
      </c>
      <c r="D92" s="76" t="str">
        <f>IF('Financing inputs'!D92="","",(IF('Financing inputs'!$B92="USD",'Financing inputs'!D92*Euro_USD,0)+IF('Financing inputs'!$B92="Local Currency",'Financing inputs'!D92/Loc_Euro,0)+IF('Financing inputs'!$B92="Euro",'Financing inputs'!D92,0)))</f>
        <v/>
      </c>
      <c r="E92" s="76" t="str">
        <f>IF('Financing inputs'!E92="","",(IF('Financing inputs'!$B92="USD",'Financing inputs'!E92*Euro_USD,0)+IF('Financing inputs'!$B92="Local Currency",'Financing inputs'!E92/Loc_Euro,0)+IF('Financing inputs'!$B92="Euro",'Financing inputs'!E92,0)))</f>
        <v/>
      </c>
      <c r="F92" s="76" t="str">
        <f>IF('Financing inputs'!F92="","",(IF('Financing inputs'!$B92="USD",'Financing inputs'!F92*Euro_USD,0)+IF('Financing inputs'!$B92="Local Currency",'Financing inputs'!F92/Loc_Euro,0)+IF('Financing inputs'!$B92="Euro",'Financing inputs'!F92,0)))</f>
        <v/>
      </c>
      <c r="G92" s="76" t="str">
        <f>IF('Financing inputs'!G92="","",(IF('Financing inputs'!$B92="USD",'Financing inputs'!G92*Euro_USD,0)+IF('Financing inputs'!$B92="Local Currency",'Financing inputs'!G92/Loc_Euro,0)+IF('Financing inputs'!$B92="Euro",'Financing inputs'!G92,0)))</f>
        <v/>
      </c>
      <c r="H92" s="76" t="str">
        <f>IF('Financing inputs'!H92="","",(IF('Financing inputs'!$B92="USD",'Financing inputs'!H92*Euro_USD,0)+IF('Financing inputs'!$B92="Local Currency",'Financing inputs'!H92/Loc_Euro,0)+IF('Financing inputs'!$B92="Euro",'Financing inputs'!H92,0)))</f>
        <v/>
      </c>
      <c r="I92" s="76" t="str">
        <f>IF('Financing inputs'!I92="","",(IF('Financing inputs'!$B92="USD",'Financing inputs'!I92*Euro_USD,0)+IF('Financing inputs'!$B92="Local Currency",'Financing inputs'!I92/Loc_Euro,0)+IF('Financing inputs'!$B92="Euro",'Financing inputs'!I92,0)))</f>
        <v/>
      </c>
      <c r="J92" s="76" t="str">
        <f>IF('Financing inputs'!J92="","",(IF('Financing inputs'!$B92="USD",'Financing inputs'!J92*Euro_USD,0)+IF('Financing inputs'!$B92="Local Currency",'Financing inputs'!J92/Loc_Euro,0)+IF('Financing inputs'!$B92="Euro",'Financing inputs'!J92,0)))</f>
        <v/>
      </c>
      <c r="K92" s="76" t="str">
        <f>IF('Financing inputs'!K92="","",(IF('Financing inputs'!$B92="USD",'Financing inputs'!K92*Euro_USD,0)+IF('Financing inputs'!$B92="Local Currency",'Financing inputs'!K92/Loc_Euro,0)+IF('Financing inputs'!$B92="Euro",'Financing inputs'!K92,0)))</f>
        <v/>
      </c>
      <c r="L92" s="76" t="str">
        <f>IF('Financing inputs'!L92="","",(IF('Financing inputs'!$B92="USD",'Financing inputs'!L92*Euro_USD,0)+IF('Financing inputs'!$B92="Local Currency",'Financing inputs'!L92/Loc_Euro,0)+IF('Financing inputs'!$B92="Euro",'Financing inputs'!L92,0)))</f>
        <v/>
      </c>
      <c r="M92" s="76" t="str">
        <f>IF('Financing inputs'!M92="","",(IF('Financing inputs'!$B92="USD",'Financing inputs'!M92*Euro_USD,0)+IF('Financing inputs'!$B92="Local Currency",'Financing inputs'!M92/Loc_Euro,0)+IF('Financing inputs'!$B92="Euro",'Financing inputs'!M92,0)))</f>
        <v/>
      </c>
      <c r="N92" s="76" t="str">
        <f>IF('Financing inputs'!N92="","",(IF('Financing inputs'!$B92="USD",'Financing inputs'!N92*Euro_USD,0)+IF('Financing inputs'!$B92="Local Currency",'Financing inputs'!N92/Loc_Euro,0)+IF('Financing inputs'!$B92="Euro",'Financing inputs'!N92,0)))</f>
        <v/>
      </c>
      <c r="O92" s="76">
        <f t="shared" si="36"/>
        <v>0</v>
      </c>
      <c r="P92" s="120" t="str">
        <f t="shared" si="35"/>
        <v>Contraceptive Security</v>
      </c>
      <c r="R92" s="69" t="e">
        <f t="shared" si="37"/>
        <v>#DIV/0!</v>
      </c>
    </row>
    <row r="93" spans="1:19" x14ac:dyDescent="0.25">
      <c r="A93" s="64" t="str">
        <f>'Financing inputs'!A93</f>
        <v>Other</v>
      </c>
      <c r="B93" s="63"/>
      <c r="C93" s="76" t="str">
        <f>IF('Financing inputs'!C93="","",(IF('Financing inputs'!$B93="USD",'Financing inputs'!C93*Euro_USD,0)+IF('Financing inputs'!$B93="Local Currency",'Financing inputs'!C93/Loc_Euro,0)+IF('Financing inputs'!$B93="Euro",'Financing inputs'!C93,0)))</f>
        <v/>
      </c>
      <c r="D93" s="76" t="str">
        <f>IF('Financing inputs'!D93="","",(IF('Financing inputs'!$B93="USD",'Financing inputs'!D93*Euro_USD,0)+IF('Financing inputs'!$B93="Local Currency",'Financing inputs'!D93/Loc_Euro,0)+IF('Financing inputs'!$B93="Euro",'Financing inputs'!D93,0)))</f>
        <v/>
      </c>
      <c r="E93" s="76" t="str">
        <f>IF('Financing inputs'!E93="","",(IF('Financing inputs'!$B93="USD",'Financing inputs'!E93*Euro_USD,0)+IF('Financing inputs'!$B93="Local Currency",'Financing inputs'!E93/Loc_Euro,0)+IF('Financing inputs'!$B93="Euro",'Financing inputs'!E93,0)))</f>
        <v/>
      </c>
      <c r="F93" s="76" t="str">
        <f>IF('Financing inputs'!F93="","",(IF('Financing inputs'!$B93="USD",'Financing inputs'!F93*Euro_USD,0)+IF('Financing inputs'!$B93="Local Currency",'Financing inputs'!F93/Loc_Euro,0)+IF('Financing inputs'!$B93="Euro",'Financing inputs'!F93,0)))</f>
        <v/>
      </c>
      <c r="G93" s="76" t="str">
        <f>IF('Financing inputs'!G93="","",(IF('Financing inputs'!$B93="USD",'Financing inputs'!G93*Euro_USD,0)+IF('Financing inputs'!$B93="Local Currency",'Financing inputs'!G93/Loc_Euro,0)+IF('Financing inputs'!$B93="Euro",'Financing inputs'!G93,0)))</f>
        <v/>
      </c>
      <c r="H93" s="76" t="str">
        <f>IF('Financing inputs'!H93="","",(IF('Financing inputs'!$B93="USD",'Financing inputs'!H93*Euro_USD,0)+IF('Financing inputs'!$B93="Local Currency",'Financing inputs'!H93/Loc_Euro,0)+IF('Financing inputs'!$B93="Euro",'Financing inputs'!H93,0)))</f>
        <v/>
      </c>
      <c r="I93" s="76" t="str">
        <f>IF('Financing inputs'!I93="","",(IF('Financing inputs'!$B93="USD",'Financing inputs'!I93*Euro_USD,0)+IF('Financing inputs'!$B93="Local Currency",'Financing inputs'!I93/Loc_Euro,0)+IF('Financing inputs'!$B93="Euro",'Financing inputs'!I93,0)))</f>
        <v/>
      </c>
      <c r="J93" s="76" t="str">
        <f>IF('Financing inputs'!J93="","",(IF('Financing inputs'!$B93="USD",'Financing inputs'!J93*Euro_USD,0)+IF('Financing inputs'!$B93="Local Currency",'Financing inputs'!J93/Loc_Euro,0)+IF('Financing inputs'!$B93="Euro",'Financing inputs'!J93,0)))</f>
        <v/>
      </c>
      <c r="K93" s="76" t="str">
        <f>IF('Financing inputs'!K93="","",(IF('Financing inputs'!$B93="USD",'Financing inputs'!K93*Euro_USD,0)+IF('Financing inputs'!$B93="Local Currency",'Financing inputs'!K93/Loc_Euro,0)+IF('Financing inputs'!$B93="Euro",'Financing inputs'!K93,0)))</f>
        <v/>
      </c>
      <c r="L93" s="76" t="str">
        <f>IF('Financing inputs'!L93="","",(IF('Financing inputs'!$B93="USD",'Financing inputs'!L93*Euro_USD,0)+IF('Financing inputs'!$B93="Local Currency",'Financing inputs'!L93/Loc_Euro,0)+IF('Financing inputs'!$B93="Euro",'Financing inputs'!L93,0)))</f>
        <v/>
      </c>
      <c r="M93" s="76" t="str">
        <f>IF('Financing inputs'!M93="","",(IF('Financing inputs'!$B93="USD",'Financing inputs'!M93*Euro_USD,0)+IF('Financing inputs'!$B93="Local Currency",'Financing inputs'!M93/Loc_Euro,0)+IF('Financing inputs'!$B93="Euro",'Financing inputs'!M93,0)))</f>
        <v/>
      </c>
      <c r="N93" s="76" t="str">
        <f>IF('Financing inputs'!N93="","",(IF('Financing inputs'!$B93="USD",'Financing inputs'!N93*Euro_USD,0)+IF('Financing inputs'!$B93="Local Currency",'Financing inputs'!N93/Loc_Euro,0)+IF('Financing inputs'!$B93="Euro",'Financing inputs'!N93,0)))</f>
        <v/>
      </c>
      <c r="O93" s="76">
        <f t="shared" si="36"/>
        <v>0</v>
      </c>
      <c r="P93" s="120" t="str">
        <f t="shared" si="35"/>
        <v>Contraceptive Security</v>
      </c>
      <c r="R93" s="69" t="e">
        <f t="shared" si="37"/>
        <v>#DIV/0!</v>
      </c>
    </row>
    <row r="94" spans="1:19" x14ac:dyDescent="0.25">
      <c r="A94" s="65" t="s">
        <v>72</v>
      </c>
      <c r="B94" s="65"/>
      <c r="C94" s="77">
        <f>SUM(C75:C93)</f>
        <v>0</v>
      </c>
      <c r="D94" s="77">
        <f t="shared" ref="D94" si="38">SUM(D75:D93)</f>
        <v>0</v>
      </c>
      <c r="E94" s="77">
        <f t="shared" ref="E94" si="39">SUM(E75:E93)</f>
        <v>0</v>
      </c>
      <c r="F94" s="77">
        <f t="shared" ref="F94" si="40">SUM(F75:F93)</f>
        <v>0</v>
      </c>
      <c r="G94" s="77">
        <f t="shared" ref="G94" si="41">SUM(G75:G93)</f>
        <v>0</v>
      </c>
      <c r="H94" s="77">
        <f t="shared" ref="H94" si="42">SUM(H75:H93)</f>
        <v>0</v>
      </c>
      <c r="I94" s="77">
        <f t="shared" ref="I94" si="43">SUM(I75:I93)</f>
        <v>0</v>
      </c>
      <c r="J94" s="77">
        <f t="shared" ref="J94" si="44">SUM(J75:J93)</f>
        <v>0</v>
      </c>
      <c r="K94" s="77">
        <f t="shared" ref="K94" si="45">SUM(K75:K93)</f>
        <v>0</v>
      </c>
      <c r="L94" s="77">
        <f t="shared" ref="L94" si="46">SUM(L75:L93)</f>
        <v>0</v>
      </c>
      <c r="M94" s="77">
        <f t="shared" ref="M94" si="47">SUM(M75:M93)</f>
        <v>0</v>
      </c>
      <c r="N94" s="77">
        <f t="shared" ref="N94" si="48">SUM(N75:N93)</f>
        <v>0</v>
      </c>
      <c r="O94" s="77">
        <f t="shared" ref="O94" si="49">SUM(O75:O93)</f>
        <v>0</v>
      </c>
      <c r="P94" s="120" t="str">
        <f>$A$72</f>
        <v>Contraceptive Security</v>
      </c>
      <c r="R94" s="59"/>
      <c r="S94" s="61" t="e">
        <f>IF(ROUND(SUM(R74:R93),0)&lt;&gt;1,"Check","Okay")</f>
        <v>#DIV/0!</v>
      </c>
    </row>
    <row r="95" spans="1:19" x14ac:dyDescent="0.25">
      <c r="A95" s="124" t="str">
        <f>'Financing inputs'!A95</f>
        <v>Policy and Enabling Environment</v>
      </c>
      <c r="B95" s="124"/>
      <c r="C95" s="124"/>
      <c r="D95" s="124"/>
      <c r="E95" s="124"/>
      <c r="F95" s="124"/>
      <c r="G95" s="124"/>
      <c r="H95" s="124"/>
      <c r="I95" s="124"/>
      <c r="J95" s="124"/>
      <c r="K95" s="124"/>
      <c r="L95" s="124"/>
      <c r="M95" s="124"/>
      <c r="N95" s="124"/>
      <c r="O95" s="124"/>
      <c r="P95" s="120"/>
      <c r="R95" s="73"/>
    </row>
    <row r="96" spans="1:19" x14ac:dyDescent="0.25">
      <c r="A96" s="39" t="str">
        <f>'Financing inputs'!A96</f>
        <v>CIP Costs</v>
      </c>
      <c r="B96" s="63"/>
      <c r="C96" s="76" t="str">
        <f>IF('Financing inputs'!C96="","",(IF('Financing inputs'!$B96="USD",'Financing inputs'!C96*Euro_USD,0)+IF('Financing inputs'!$B96="Local Currency",'Financing inputs'!C96/Loc_Euro,0)+IF('Financing inputs'!$B96="Euro",'Financing inputs'!C96,0)))</f>
        <v/>
      </c>
      <c r="D96" s="76" t="str">
        <f>IF('Financing inputs'!D96="","",(IF('Financing inputs'!$B96="USD",'Financing inputs'!D96*Euro_USD,0)+IF('Financing inputs'!$B96="Local Currency",'Financing inputs'!D96/Loc_Euro,0)+IF('Financing inputs'!$B96="Euro",'Financing inputs'!D96,0)))</f>
        <v/>
      </c>
      <c r="E96" s="76" t="str">
        <f>IF('Financing inputs'!E96="","",(IF('Financing inputs'!$B96="USD",'Financing inputs'!E96*Euro_USD,0)+IF('Financing inputs'!$B96="Local Currency",'Financing inputs'!E96/Loc_Euro,0)+IF('Financing inputs'!$B96="Euro",'Financing inputs'!E96,0)))</f>
        <v/>
      </c>
      <c r="F96" s="76" t="str">
        <f>IF('Financing inputs'!F96="","",(IF('Financing inputs'!$B96="USD",'Financing inputs'!F96*Euro_USD,0)+IF('Financing inputs'!$B96="Local Currency",'Financing inputs'!F96/Loc_Euro,0)+IF('Financing inputs'!$B96="Euro",'Financing inputs'!F96,0)))</f>
        <v/>
      </c>
      <c r="G96" s="76" t="str">
        <f>IF('Financing inputs'!G96="","",(IF('Financing inputs'!$B96="USD",'Financing inputs'!G96*Euro_USD,0)+IF('Financing inputs'!$B96="Local Currency",'Financing inputs'!G96/Loc_Euro,0)+IF('Financing inputs'!$B96="Euro",'Financing inputs'!G96,0)))</f>
        <v/>
      </c>
      <c r="H96" s="76" t="str">
        <f>IF('Financing inputs'!H96="","",(IF('Financing inputs'!$B96="USD",'Financing inputs'!H96*Euro_USD,0)+IF('Financing inputs'!$B96="Local Currency",'Financing inputs'!H96/Loc_Euro,0)+IF('Financing inputs'!$B96="Euro",'Financing inputs'!H96,0)))</f>
        <v/>
      </c>
      <c r="I96" s="76" t="str">
        <f>IF('Financing inputs'!I96="","",(IF('Financing inputs'!$B96="USD",'Financing inputs'!I96*Euro_USD,0)+IF('Financing inputs'!$B96="Local Currency",'Financing inputs'!I96/Loc_Euro,0)+IF('Financing inputs'!$B96="Euro",'Financing inputs'!I96,0)))</f>
        <v/>
      </c>
      <c r="J96" s="76" t="str">
        <f>IF('Financing inputs'!J96="","",(IF('Financing inputs'!$B96="USD",'Financing inputs'!J96*Euro_USD,0)+IF('Financing inputs'!$B96="Local Currency",'Financing inputs'!J96/Loc_Euro,0)+IF('Financing inputs'!$B96="Euro",'Financing inputs'!J96,0)))</f>
        <v/>
      </c>
      <c r="K96" s="76" t="str">
        <f>IF('Financing inputs'!K96="","",(IF('Financing inputs'!$B96="USD",'Financing inputs'!K96*Euro_USD,0)+IF('Financing inputs'!$B96="Local Currency",'Financing inputs'!K96/Loc_Euro,0)+IF('Financing inputs'!$B96="Euro",'Financing inputs'!K96,0)))</f>
        <v/>
      </c>
      <c r="L96" s="76" t="str">
        <f>IF('Financing inputs'!L96="","",(IF('Financing inputs'!$B96="USD",'Financing inputs'!L96*Euro_USD,0)+IF('Financing inputs'!$B96="Local Currency",'Financing inputs'!L96/Loc_Euro,0)+IF('Financing inputs'!$B96="Euro",'Financing inputs'!L96,0)))</f>
        <v/>
      </c>
      <c r="M96" s="76" t="str">
        <f>IF('Financing inputs'!M96="","",(IF('Financing inputs'!$B96="USD",'Financing inputs'!M96*Euro_USD,0)+IF('Financing inputs'!$B96="Local Currency",'Financing inputs'!M96/Loc_Euro,0)+IF('Financing inputs'!$B96="Euro",'Financing inputs'!M96,0)))</f>
        <v/>
      </c>
      <c r="N96" s="76" t="str">
        <f>IF('Financing inputs'!N96="","",(IF('Financing inputs'!$B96="USD",'Financing inputs'!N96*Euro_USD,0)+IF('Financing inputs'!$B96="Local Currency",'Financing inputs'!N96/Loc_Euro,0)+IF('Financing inputs'!$B96="Euro",'Financing inputs'!N96,0)))</f>
        <v/>
      </c>
      <c r="O96" s="76">
        <f>SUM(C96:N96)</f>
        <v>0</v>
      </c>
      <c r="P96" s="120" t="str">
        <f t="shared" ref="P96:P116" si="50">$A$95</f>
        <v>Policy and Enabling Environment</v>
      </c>
      <c r="R96" s="68"/>
    </row>
    <row r="97" spans="1:18" x14ac:dyDescent="0.25">
      <c r="A97" s="39" t="str">
        <f>'Financing inputs'!A97</f>
        <v>National government funding allocated</v>
      </c>
      <c r="B97" s="63"/>
      <c r="C97" s="76" t="str">
        <f>IF('Financing inputs'!C97="","",(IF('Financing inputs'!$B97="USD",'Financing inputs'!C97*Euro_USD,0)+IF('Financing inputs'!$B97="Local Currency",'Financing inputs'!C97/Loc_Euro,0)+IF('Financing inputs'!$B97="Euro",'Financing inputs'!C97,0)))</f>
        <v/>
      </c>
      <c r="D97" s="76" t="str">
        <f>IF('Financing inputs'!D97="","",(IF('Financing inputs'!$B97="USD",'Financing inputs'!D97*Euro_USD,0)+IF('Financing inputs'!$B97="Local Currency",'Financing inputs'!D97/Loc_Euro,0)+IF('Financing inputs'!$B97="Euro",'Financing inputs'!D97,0)))</f>
        <v/>
      </c>
      <c r="E97" s="76" t="str">
        <f>IF('Financing inputs'!E97="","",(IF('Financing inputs'!$B97="USD",'Financing inputs'!E97*Euro_USD,0)+IF('Financing inputs'!$B97="Local Currency",'Financing inputs'!E97/Loc_Euro,0)+IF('Financing inputs'!$B97="Euro",'Financing inputs'!E97,0)))</f>
        <v/>
      </c>
      <c r="F97" s="76" t="str">
        <f>IF('Financing inputs'!F97="","",(IF('Financing inputs'!$B97="USD",'Financing inputs'!F97*Euro_USD,0)+IF('Financing inputs'!$B97="Local Currency",'Financing inputs'!F97/Loc_Euro,0)+IF('Financing inputs'!$B97="Euro",'Financing inputs'!F97,0)))</f>
        <v/>
      </c>
      <c r="G97" s="76" t="str">
        <f>IF('Financing inputs'!G97="","",(IF('Financing inputs'!$B97="USD",'Financing inputs'!G97*Euro_USD,0)+IF('Financing inputs'!$B97="Local Currency",'Financing inputs'!G97/Loc_Euro,0)+IF('Financing inputs'!$B97="Euro",'Financing inputs'!G97,0)))</f>
        <v/>
      </c>
      <c r="H97" s="76" t="str">
        <f>IF('Financing inputs'!H97="","",(IF('Financing inputs'!$B97="USD",'Financing inputs'!H97*Euro_USD,0)+IF('Financing inputs'!$B97="Local Currency",'Financing inputs'!H97/Loc_Euro,0)+IF('Financing inputs'!$B97="Euro",'Financing inputs'!H97,0)))</f>
        <v/>
      </c>
      <c r="I97" s="76" t="str">
        <f>IF('Financing inputs'!I97="","",(IF('Financing inputs'!$B97="USD",'Financing inputs'!I97*Euro_USD,0)+IF('Financing inputs'!$B97="Local Currency",'Financing inputs'!I97/Loc_Euro,0)+IF('Financing inputs'!$B97="Euro",'Financing inputs'!I97,0)))</f>
        <v/>
      </c>
      <c r="J97" s="76" t="str">
        <f>IF('Financing inputs'!J97="","",(IF('Financing inputs'!$B97="USD",'Financing inputs'!J97*Euro_USD,0)+IF('Financing inputs'!$B97="Local Currency",'Financing inputs'!J97/Loc_Euro,0)+IF('Financing inputs'!$B97="Euro",'Financing inputs'!J97,0)))</f>
        <v/>
      </c>
      <c r="K97" s="76" t="str">
        <f>IF('Financing inputs'!K97="","",(IF('Financing inputs'!$B97="USD",'Financing inputs'!K97*Euro_USD,0)+IF('Financing inputs'!$B97="Local Currency",'Financing inputs'!K97/Loc_Euro,0)+IF('Financing inputs'!$B97="Euro",'Financing inputs'!K97,0)))</f>
        <v/>
      </c>
      <c r="L97" s="76" t="str">
        <f>IF('Financing inputs'!L97="","",(IF('Financing inputs'!$B97="USD",'Financing inputs'!L97*Euro_USD,0)+IF('Financing inputs'!$B97="Local Currency",'Financing inputs'!L97/Loc_Euro,0)+IF('Financing inputs'!$B97="Euro",'Financing inputs'!L97,0)))</f>
        <v/>
      </c>
      <c r="M97" s="76" t="str">
        <f>IF('Financing inputs'!M97="","",(IF('Financing inputs'!$B97="USD",'Financing inputs'!M97*Euro_USD,0)+IF('Financing inputs'!$B97="Local Currency",'Financing inputs'!M97/Loc_Euro,0)+IF('Financing inputs'!$B97="Euro",'Financing inputs'!M97,0)))</f>
        <v/>
      </c>
      <c r="N97" s="76" t="str">
        <f>IF('Financing inputs'!N97="","",(IF('Financing inputs'!$B97="USD",'Financing inputs'!N97*Euro_USD,0)+IF('Financing inputs'!$B97="Local Currency",'Financing inputs'!N97/Loc_Euro,0)+IF('Financing inputs'!$B97="Euro",'Financing inputs'!N97,0)))</f>
        <v/>
      </c>
      <c r="O97" s="76">
        <f t="shared" ref="O97:O116" si="51">SUM(C97:N97)</f>
        <v>0</v>
      </c>
      <c r="P97" s="120" t="str">
        <f t="shared" si="50"/>
        <v>Policy and Enabling Environment</v>
      </c>
      <c r="R97" s="69" t="e">
        <f>O97/SUM($O$97:$O$116)</f>
        <v>#DIV/0!</v>
      </c>
    </row>
    <row r="98" spans="1:18" x14ac:dyDescent="0.25">
      <c r="A98" s="64" t="str">
        <f>'Financing inputs'!A98</f>
        <v>USAID funding allocated</v>
      </c>
      <c r="B98" s="63"/>
      <c r="C98" s="76" t="str">
        <f>IF('Financing inputs'!C98="","",(IF('Financing inputs'!$B98="USD",'Financing inputs'!C98*Euro_USD,0)+IF('Financing inputs'!$B98="Local Currency",'Financing inputs'!C98/Loc_Euro,0)+IF('Financing inputs'!$B98="Euro",'Financing inputs'!C98,0)))</f>
        <v/>
      </c>
      <c r="D98" s="76" t="str">
        <f>IF('Financing inputs'!D98="","",(IF('Financing inputs'!$B98="USD",'Financing inputs'!D98*Euro_USD,0)+IF('Financing inputs'!$B98="Local Currency",'Financing inputs'!D98/Loc_Euro,0)+IF('Financing inputs'!$B98="Euro",'Financing inputs'!D98,0)))</f>
        <v/>
      </c>
      <c r="E98" s="76" t="str">
        <f>IF('Financing inputs'!E98="","",(IF('Financing inputs'!$B98="USD",'Financing inputs'!E98*Euro_USD,0)+IF('Financing inputs'!$B98="Local Currency",'Financing inputs'!E98/Loc_Euro,0)+IF('Financing inputs'!$B98="Euro",'Financing inputs'!E98,0)))</f>
        <v/>
      </c>
      <c r="F98" s="76" t="str">
        <f>IF('Financing inputs'!F98="","",(IF('Financing inputs'!$B98="USD",'Financing inputs'!F98*Euro_USD,0)+IF('Financing inputs'!$B98="Local Currency",'Financing inputs'!F98/Loc_Euro,0)+IF('Financing inputs'!$B98="Euro",'Financing inputs'!F98,0)))</f>
        <v/>
      </c>
      <c r="G98" s="76" t="str">
        <f>IF('Financing inputs'!G98="","",(IF('Financing inputs'!$B98="USD",'Financing inputs'!G98*Euro_USD,0)+IF('Financing inputs'!$B98="Local Currency",'Financing inputs'!G98/Loc_Euro,0)+IF('Financing inputs'!$B98="Euro",'Financing inputs'!G98,0)))</f>
        <v/>
      </c>
      <c r="H98" s="76" t="str">
        <f>IF('Financing inputs'!H98="","",(IF('Financing inputs'!$B98="USD",'Financing inputs'!H98*Euro_USD,0)+IF('Financing inputs'!$B98="Local Currency",'Financing inputs'!H98/Loc_Euro,0)+IF('Financing inputs'!$B98="Euro",'Financing inputs'!H98,0)))</f>
        <v/>
      </c>
      <c r="I98" s="76" t="str">
        <f>IF('Financing inputs'!I98="","",(IF('Financing inputs'!$B98="USD",'Financing inputs'!I98*Euro_USD,0)+IF('Financing inputs'!$B98="Local Currency",'Financing inputs'!I98/Loc_Euro,0)+IF('Financing inputs'!$B98="Euro",'Financing inputs'!I98,0)))</f>
        <v/>
      </c>
      <c r="J98" s="76" t="str">
        <f>IF('Financing inputs'!J98="","",(IF('Financing inputs'!$B98="USD",'Financing inputs'!J98*Euro_USD,0)+IF('Financing inputs'!$B98="Local Currency",'Financing inputs'!J98/Loc_Euro,0)+IF('Financing inputs'!$B98="Euro",'Financing inputs'!J98,0)))</f>
        <v/>
      </c>
      <c r="K98" s="76" t="str">
        <f>IF('Financing inputs'!K98="","",(IF('Financing inputs'!$B98="USD",'Financing inputs'!K98*Euro_USD,0)+IF('Financing inputs'!$B98="Local Currency",'Financing inputs'!K98/Loc_Euro,0)+IF('Financing inputs'!$B98="Euro",'Financing inputs'!K98,0)))</f>
        <v/>
      </c>
      <c r="L98" s="76" t="str">
        <f>IF('Financing inputs'!L98="","",(IF('Financing inputs'!$B98="USD",'Financing inputs'!L98*Euro_USD,0)+IF('Financing inputs'!$B98="Local Currency",'Financing inputs'!L98/Loc_Euro,0)+IF('Financing inputs'!$B98="Euro",'Financing inputs'!L98,0)))</f>
        <v/>
      </c>
      <c r="M98" s="76" t="str">
        <f>IF('Financing inputs'!M98="","",(IF('Financing inputs'!$B98="USD",'Financing inputs'!M98*Euro_USD,0)+IF('Financing inputs'!$B98="Local Currency",'Financing inputs'!M98/Loc_Euro,0)+IF('Financing inputs'!$B98="Euro",'Financing inputs'!M98,0)))</f>
        <v/>
      </c>
      <c r="N98" s="76" t="str">
        <f>IF('Financing inputs'!N98="","",(IF('Financing inputs'!$B98="USD",'Financing inputs'!N98*Euro_USD,0)+IF('Financing inputs'!$B98="Local Currency",'Financing inputs'!N98/Loc_Euro,0)+IF('Financing inputs'!$B98="Euro",'Financing inputs'!N98,0)))</f>
        <v/>
      </c>
      <c r="O98" s="76">
        <f t="shared" si="51"/>
        <v>0</v>
      </c>
      <c r="P98" s="120" t="str">
        <f t="shared" si="50"/>
        <v>Policy and Enabling Environment</v>
      </c>
      <c r="R98" s="69" t="e">
        <f t="shared" ref="R98:R116" si="52">O98/SUM($O$97:$O$116)</f>
        <v>#DIV/0!</v>
      </c>
    </row>
    <row r="99" spans="1:18" x14ac:dyDescent="0.25">
      <c r="A99" s="64" t="str">
        <f>'Financing inputs'!A99</f>
        <v>UNFPA funding allocated</v>
      </c>
      <c r="B99" s="63"/>
      <c r="C99" s="76" t="str">
        <f>IF('Financing inputs'!C99="","",(IF('Financing inputs'!$B99="USD",'Financing inputs'!C99*Euro_USD,0)+IF('Financing inputs'!$B99="Local Currency",'Financing inputs'!C99/Loc_Euro,0)+IF('Financing inputs'!$B99="Euro",'Financing inputs'!C99,0)))</f>
        <v/>
      </c>
      <c r="D99" s="76" t="str">
        <f>IF('Financing inputs'!D99="","",(IF('Financing inputs'!$B99="USD",'Financing inputs'!D99*Euro_USD,0)+IF('Financing inputs'!$B99="Local Currency",'Financing inputs'!D99/Loc_Euro,0)+IF('Financing inputs'!$B99="Euro",'Financing inputs'!D99,0)))</f>
        <v/>
      </c>
      <c r="E99" s="76" t="str">
        <f>IF('Financing inputs'!E99="","",(IF('Financing inputs'!$B99="USD",'Financing inputs'!E99*Euro_USD,0)+IF('Financing inputs'!$B99="Local Currency",'Financing inputs'!E99/Loc_Euro,0)+IF('Financing inputs'!$B99="Euro",'Financing inputs'!E99,0)))</f>
        <v/>
      </c>
      <c r="F99" s="76" t="str">
        <f>IF('Financing inputs'!F99="","",(IF('Financing inputs'!$B99="USD",'Financing inputs'!F99*Euro_USD,0)+IF('Financing inputs'!$B99="Local Currency",'Financing inputs'!F99/Loc_Euro,0)+IF('Financing inputs'!$B99="Euro",'Financing inputs'!F99,0)))</f>
        <v/>
      </c>
      <c r="G99" s="76" t="str">
        <f>IF('Financing inputs'!G99="","",(IF('Financing inputs'!$B99="USD",'Financing inputs'!G99*Euro_USD,0)+IF('Financing inputs'!$B99="Local Currency",'Financing inputs'!G99/Loc_Euro,0)+IF('Financing inputs'!$B99="Euro",'Financing inputs'!G99,0)))</f>
        <v/>
      </c>
      <c r="H99" s="76" t="str">
        <f>IF('Financing inputs'!H99="","",(IF('Financing inputs'!$B99="USD",'Financing inputs'!H99*Euro_USD,0)+IF('Financing inputs'!$B99="Local Currency",'Financing inputs'!H99/Loc_Euro,0)+IF('Financing inputs'!$B99="Euro",'Financing inputs'!H99,0)))</f>
        <v/>
      </c>
      <c r="I99" s="76" t="str">
        <f>IF('Financing inputs'!I99="","",(IF('Financing inputs'!$B99="USD",'Financing inputs'!I99*Euro_USD,0)+IF('Financing inputs'!$B99="Local Currency",'Financing inputs'!I99/Loc_Euro,0)+IF('Financing inputs'!$B99="Euro",'Financing inputs'!I99,0)))</f>
        <v/>
      </c>
      <c r="J99" s="76" t="str">
        <f>IF('Financing inputs'!J99="","",(IF('Financing inputs'!$B99="USD",'Financing inputs'!J99*Euro_USD,0)+IF('Financing inputs'!$B99="Local Currency",'Financing inputs'!J99/Loc_Euro,0)+IF('Financing inputs'!$B99="Euro",'Financing inputs'!J99,0)))</f>
        <v/>
      </c>
      <c r="K99" s="76" t="str">
        <f>IF('Financing inputs'!K99="","",(IF('Financing inputs'!$B99="USD",'Financing inputs'!K99*Euro_USD,0)+IF('Financing inputs'!$B99="Local Currency",'Financing inputs'!K99/Loc_Euro,0)+IF('Financing inputs'!$B99="Euro",'Financing inputs'!K99,0)))</f>
        <v/>
      </c>
      <c r="L99" s="76" t="str">
        <f>IF('Financing inputs'!L99="","",(IF('Financing inputs'!$B99="USD",'Financing inputs'!L99*Euro_USD,0)+IF('Financing inputs'!$B99="Local Currency",'Financing inputs'!L99/Loc_Euro,0)+IF('Financing inputs'!$B99="Euro",'Financing inputs'!L99,0)))</f>
        <v/>
      </c>
      <c r="M99" s="76" t="str">
        <f>IF('Financing inputs'!M99="","",(IF('Financing inputs'!$B99="USD",'Financing inputs'!M99*Euro_USD,0)+IF('Financing inputs'!$B99="Local Currency",'Financing inputs'!M99/Loc_Euro,0)+IF('Financing inputs'!$B99="Euro",'Financing inputs'!M99,0)))</f>
        <v/>
      </c>
      <c r="N99" s="76" t="str">
        <f>IF('Financing inputs'!N99="","",(IF('Financing inputs'!$B99="USD",'Financing inputs'!N99*Euro_USD,0)+IF('Financing inputs'!$B99="Local Currency",'Financing inputs'!N99/Loc_Euro,0)+IF('Financing inputs'!$B99="Euro",'Financing inputs'!N99,0)))</f>
        <v/>
      </c>
      <c r="O99" s="76">
        <f t="shared" si="51"/>
        <v>0</v>
      </c>
      <c r="P99" s="120" t="str">
        <f t="shared" si="50"/>
        <v>Policy and Enabling Environment</v>
      </c>
      <c r="R99" s="69" t="e">
        <f t="shared" si="52"/>
        <v>#DIV/0!</v>
      </c>
    </row>
    <row r="100" spans="1:18" x14ac:dyDescent="0.25">
      <c r="A100" s="64" t="str">
        <f>'Financing inputs'!A100</f>
        <v>KfW funding allocated</v>
      </c>
      <c r="B100" s="63"/>
      <c r="C100" s="76" t="str">
        <f>IF('Financing inputs'!C100="","",(IF('Financing inputs'!$B100="USD",'Financing inputs'!C100*Euro_USD,0)+IF('Financing inputs'!$B100="Local Currency",'Financing inputs'!C100/Loc_Euro,0)+IF('Financing inputs'!$B100="Euro",'Financing inputs'!C100,0)))</f>
        <v/>
      </c>
      <c r="D100" s="76" t="str">
        <f>IF('Financing inputs'!D100="","",(IF('Financing inputs'!$B100="USD",'Financing inputs'!D100*Euro_USD,0)+IF('Financing inputs'!$B100="Local Currency",'Financing inputs'!D100/Loc_Euro,0)+IF('Financing inputs'!$B100="Euro",'Financing inputs'!D100,0)))</f>
        <v/>
      </c>
      <c r="E100" s="76" t="str">
        <f>IF('Financing inputs'!E100="","",(IF('Financing inputs'!$B100="USD",'Financing inputs'!E100*Euro_USD,0)+IF('Financing inputs'!$B100="Local Currency",'Financing inputs'!E100/Loc_Euro,0)+IF('Financing inputs'!$B100="Euro",'Financing inputs'!E100,0)))</f>
        <v/>
      </c>
      <c r="F100" s="76" t="str">
        <f>IF('Financing inputs'!F100="","",(IF('Financing inputs'!$B100="USD",'Financing inputs'!F100*Euro_USD,0)+IF('Financing inputs'!$B100="Local Currency",'Financing inputs'!F100/Loc_Euro,0)+IF('Financing inputs'!$B100="Euro",'Financing inputs'!F100,0)))</f>
        <v/>
      </c>
      <c r="G100" s="76" t="str">
        <f>IF('Financing inputs'!G100="","",(IF('Financing inputs'!$B100="USD",'Financing inputs'!G100*Euro_USD,0)+IF('Financing inputs'!$B100="Local Currency",'Financing inputs'!G100/Loc_Euro,0)+IF('Financing inputs'!$B100="Euro",'Financing inputs'!G100,0)))</f>
        <v/>
      </c>
      <c r="H100" s="76" t="str">
        <f>IF('Financing inputs'!H100="","",(IF('Financing inputs'!$B100="USD",'Financing inputs'!H100*Euro_USD,0)+IF('Financing inputs'!$B100="Local Currency",'Financing inputs'!H100/Loc_Euro,0)+IF('Financing inputs'!$B100="Euro",'Financing inputs'!H100,0)))</f>
        <v/>
      </c>
      <c r="I100" s="76" t="str">
        <f>IF('Financing inputs'!I100="","",(IF('Financing inputs'!$B100="USD",'Financing inputs'!I100*Euro_USD,0)+IF('Financing inputs'!$B100="Local Currency",'Financing inputs'!I100/Loc_Euro,0)+IF('Financing inputs'!$B100="Euro",'Financing inputs'!I100,0)))</f>
        <v/>
      </c>
      <c r="J100" s="76" t="str">
        <f>IF('Financing inputs'!J100="","",(IF('Financing inputs'!$B100="USD",'Financing inputs'!J100*Euro_USD,0)+IF('Financing inputs'!$B100="Local Currency",'Financing inputs'!J100/Loc_Euro,0)+IF('Financing inputs'!$B100="Euro",'Financing inputs'!J100,0)))</f>
        <v/>
      </c>
      <c r="K100" s="76" t="str">
        <f>IF('Financing inputs'!K100="","",(IF('Financing inputs'!$B100="USD",'Financing inputs'!K100*Euro_USD,0)+IF('Financing inputs'!$B100="Local Currency",'Financing inputs'!K100/Loc_Euro,0)+IF('Financing inputs'!$B100="Euro",'Financing inputs'!K100,0)))</f>
        <v/>
      </c>
      <c r="L100" s="76" t="str">
        <f>IF('Financing inputs'!L100="","",(IF('Financing inputs'!$B100="USD",'Financing inputs'!L100*Euro_USD,0)+IF('Financing inputs'!$B100="Local Currency",'Financing inputs'!L100/Loc_Euro,0)+IF('Financing inputs'!$B100="Euro",'Financing inputs'!L100,0)))</f>
        <v/>
      </c>
      <c r="M100" s="76" t="str">
        <f>IF('Financing inputs'!M100="","",(IF('Financing inputs'!$B100="USD",'Financing inputs'!M100*Euro_USD,0)+IF('Financing inputs'!$B100="Local Currency",'Financing inputs'!M100/Loc_Euro,0)+IF('Financing inputs'!$B100="Euro",'Financing inputs'!M100,0)))</f>
        <v/>
      </c>
      <c r="N100" s="76" t="str">
        <f>IF('Financing inputs'!N100="","",(IF('Financing inputs'!$B100="USD",'Financing inputs'!N100*Euro_USD,0)+IF('Financing inputs'!$B100="Local Currency",'Financing inputs'!N100/Loc_Euro,0)+IF('Financing inputs'!$B100="Euro",'Financing inputs'!N100,0)))</f>
        <v/>
      </c>
      <c r="O100" s="76">
        <f t="shared" si="51"/>
        <v>0</v>
      </c>
      <c r="P100" s="120" t="str">
        <f t="shared" si="50"/>
        <v>Policy and Enabling Environment</v>
      </c>
      <c r="R100" s="69" t="e">
        <f t="shared" si="52"/>
        <v>#DIV/0!</v>
      </c>
    </row>
    <row r="101" spans="1:18" x14ac:dyDescent="0.25">
      <c r="A101" s="64" t="str">
        <f>'Financing inputs'!A101</f>
        <v>DfID funding allocated</v>
      </c>
      <c r="B101" s="63"/>
      <c r="C101" s="76" t="str">
        <f>IF('Financing inputs'!C101="","",(IF('Financing inputs'!$B101="USD",'Financing inputs'!C101*Euro_USD,0)+IF('Financing inputs'!$B101="Local Currency",'Financing inputs'!C101/Loc_Euro,0)+IF('Financing inputs'!$B101="Euro",'Financing inputs'!C101,0)))</f>
        <v/>
      </c>
      <c r="D101" s="76" t="str">
        <f>IF('Financing inputs'!D101="","",(IF('Financing inputs'!$B101="USD",'Financing inputs'!D101*Euro_USD,0)+IF('Financing inputs'!$B101="Local Currency",'Financing inputs'!D101/Loc_Euro,0)+IF('Financing inputs'!$B101="Euro",'Financing inputs'!D101,0)))</f>
        <v/>
      </c>
      <c r="E101" s="76" t="str">
        <f>IF('Financing inputs'!E101="","",(IF('Financing inputs'!$B101="USD",'Financing inputs'!E101*Euro_USD,0)+IF('Financing inputs'!$B101="Local Currency",'Financing inputs'!E101/Loc_Euro,0)+IF('Financing inputs'!$B101="Euro",'Financing inputs'!E101,0)))</f>
        <v/>
      </c>
      <c r="F101" s="76" t="str">
        <f>IF('Financing inputs'!F101="","",(IF('Financing inputs'!$B101="USD",'Financing inputs'!F101*Euro_USD,0)+IF('Financing inputs'!$B101="Local Currency",'Financing inputs'!F101/Loc_Euro,0)+IF('Financing inputs'!$B101="Euro",'Financing inputs'!F101,0)))</f>
        <v/>
      </c>
      <c r="G101" s="76" t="str">
        <f>IF('Financing inputs'!G101="","",(IF('Financing inputs'!$B101="USD",'Financing inputs'!G101*Euro_USD,0)+IF('Financing inputs'!$B101="Local Currency",'Financing inputs'!G101/Loc_Euro,0)+IF('Financing inputs'!$B101="Euro",'Financing inputs'!G101,0)))</f>
        <v/>
      </c>
      <c r="H101" s="76" t="str">
        <f>IF('Financing inputs'!H101="","",(IF('Financing inputs'!$B101="USD",'Financing inputs'!H101*Euro_USD,0)+IF('Financing inputs'!$B101="Local Currency",'Financing inputs'!H101/Loc_Euro,0)+IF('Financing inputs'!$B101="Euro",'Financing inputs'!H101,0)))</f>
        <v/>
      </c>
      <c r="I101" s="76" t="str">
        <f>IF('Financing inputs'!I101="","",(IF('Financing inputs'!$B101="USD",'Financing inputs'!I101*Euro_USD,0)+IF('Financing inputs'!$B101="Local Currency",'Financing inputs'!I101/Loc_Euro,0)+IF('Financing inputs'!$B101="Euro",'Financing inputs'!I101,0)))</f>
        <v/>
      </c>
      <c r="J101" s="76" t="str">
        <f>IF('Financing inputs'!J101="","",(IF('Financing inputs'!$B101="USD",'Financing inputs'!J101*Euro_USD,0)+IF('Financing inputs'!$B101="Local Currency",'Financing inputs'!J101/Loc_Euro,0)+IF('Financing inputs'!$B101="Euro",'Financing inputs'!J101,0)))</f>
        <v/>
      </c>
      <c r="K101" s="76" t="str">
        <f>IF('Financing inputs'!K101="","",(IF('Financing inputs'!$B101="USD",'Financing inputs'!K101*Euro_USD,0)+IF('Financing inputs'!$B101="Local Currency",'Financing inputs'!K101/Loc_Euro,0)+IF('Financing inputs'!$B101="Euro",'Financing inputs'!K101,0)))</f>
        <v/>
      </c>
      <c r="L101" s="76" t="str">
        <f>IF('Financing inputs'!L101="","",(IF('Financing inputs'!$B101="USD",'Financing inputs'!L101*Euro_USD,0)+IF('Financing inputs'!$B101="Local Currency",'Financing inputs'!L101/Loc_Euro,0)+IF('Financing inputs'!$B101="Euro",'Financing inputs'!L101,0)))</f>
        <v/>
      </c>
      <c r="M101" s="76" t="str">
        <f>IF('Financing inputs'!M101="","",(IF('Financing inputs'!$B101="USD",'Financing inputs'!M101*Euro_USD,0)+IF('Financing inputs'!$B101="Local Currency",'Financing inputs'!M101/Loc_Euro,0)+IF('Financing inputs'!$B101="Euro",'Financing inputs'!M101,0)))</f>
        <v/>
      </c>
      <c r="N101" s="76" t="str">
        <f>IF('Financing inputs'!N101="","",(IF('Financing inputs'!$B101="USD",'Financing inputs'!N101*Euro_USD,0)+IF('Financing inputs'!$B101="Local Currency",'Financing inputs'!N101/Loc_Euro,0)+IF('Financing inputs'!$B101="Euro",'Financing inputs'!N101,0)))</f>
        <v/>
      </c>
      <c r="O101" s="76">
        <f t="shared" si="51"/>
        <v>0</v>
      </c>
      <c r="P101" s="120" t="str">
        <f t="shared" si="50"/>
        <v>Policy and Enabling Environment</v>
      </c>
      <c r="R101" s="69" t="e">
        <f t="shared" si="52"/>
        <v>#DIV/0!</v>
      </c>
    </row>
    <row r="102" spans="1:18" x14ac:dyDescent="0.25">
      <c r="A102" s="64" t="str">
        <f>'Financing inputs'!A102</f>
        <v>EU funding allocated</v>
      </c>
      <c r="B102" s="63"/>
      <c r="C102" s="76" t="str">
        <f>IF('Financing inputs'!C102="","",(IF('Financing inputs'!$B102="USD",'Financing inputs'!C102*Euro_USD,0)+IF('Financing inputs'!$B102="Local Currency",'Financing inputs'!C102/Loc_Euro,0)+IF('Financing inputs'!$B102="Euro",'Financing inputs'!C102,0)))</f>
        <v/>
      </c>
      <c r="D102" s="76" t="str">
        <f>IF('Financing inputs'!D102="","",(IF('Financing inputs'!$B102="USD",'Financing inputs'!D102*Euro_USD,0)+IF('Financing inputs'!$B102="Local Currency",'Financing inputs'!D102/Loc_Euro,0)+IF('Financing inputs'!$B102="Euro",'Financing inputs'!D102,0)))</f>
        <v/>
      </c>
      <c r="E102" s="76" t="str">
        <f>IF('Financing inputs'!E102="","",(IF('Financing inputs'!$B102="USD",'Financing inputs'!E102*Euro_USD,0)+IF('Financing inputs'!$B102="Local Currency",'Financing inputs'!E102/Loc_Euro,0)+IF('Financing inputs'!$B102="Euro",'Financing inputs'!E102,0)))</f>
        <v/>
      </c>
      <c r="F102" s="76" t="str">
        <f>IF('Financing inputs'!F102="","",(IF('Financing inputs'!$B102="USD",'Financing inputs'!F102*Euro_USD,0)+IF('Financing inputs'!$B102="Local Currency",'Financing inputs'!F102/Loc_Euro,0)+IF('Financing inputs'!$B102="Euro",'Financing inputs'!F102,0)))</f>
        <v/>
      </c>
      <c r="G102" s="76" t="str">
        <f>IF('Financing inputs'!G102="","",(IF('Financing inputs'!$B102="USD",'Financing inputs'!G102*Euro_USD,0)+IF('Financing inputs'!$B102="Local Currency",'Financing inputs'!G102/Loc_Euro,0)+IF('Financing inputs'!$B102="Euro",'Financing inputs'!G102,0)))</f>
        <v/>
      </c>
      <c r="H102" s="76" t="str">
        <f>IF('Financing inputs'!H102="","",(IF('Financing inputs'!$B102="USD",'Financing inputs'!H102*Euro_USD,0)+IF('Financing inputs'!$B102="Local Currency",'Financing inputs'!H102/Loc_Euro,0)+IF('Financing inputs'!$B102="Euro",'Financing inputs'!H102,0)))</f>
        <v/>
      </c>
      <c r="I102" s="76" t="str">
        <f>IF('Financing inputs'!I102="","",(IF('Financing inputs'!$B102="USD",'Financing inputs'!I102*Euro_USD,0)+IF('Financing inputs'!$B102="Local Currency",'Financing inputs'!I102/Loc_Euro,0)+IF('Financing inputs'!$B102="Euro",'Financing inputs'!I102,0)))</f>
        <v/>
      </c>
      <c r="J102" s="76" t="str">
        <f>IF('Financing inputs'!J102="","",(IF('Financing inputs'!$B102="USD",'Financing inputs'!J102*Euro_USD,0)+IF('Financing inputs'!$B102="Local Currency",'Financing inputs'!J102/Loc_Euro,0)+IF('Financing inputs'!$B102="Euro",'Financing inputs'!J102,0)))</f>
        <v/>
      </c>
      <c r="K102" s="76" t="str">
        <f>IF('Financing inputs'!K102="","",(IF('Financing inputs'!$B102="USD",'Financing inputs'!K102*Euro_USD,0)+IF('Financing inputs'!$B102="Local Currency",'Financing inputs'!K102/Loc_Euro,0)+IF('Financing inputs'!$B102="Euro",'Financing inputs'!K102,0)))</f>
        <v/>
      </c>
      <c r="L102" s="76" t="str">
        <f>IF('Financing inputs'!L102="","",(IF('Financing inputs'!$B102="USD",'Financing inputs'!L102*Euro_USD,0)+IF('Financing inputs'!$B102="Local Currency",'Financing inputs'!L102/Loc_Euro,0)+IF('Financing inputs'!$B102="Euro",'Financing inputs'!L102,0)))</f>
        <v/>
      </c>
      <c r="M102" s="76" t="str">
        <f>IF('Financing inputs'!M102="","",(IF('Financing inputs'!$B102="USD",'Financing inputs'!M102*Euro_USD,0)+IF('Financing inputs'!$B102="Local Currency",'Financing inputs'!M102/Loc_Euro,0)+IF('Financing inputs'!$B102="Euro",'Financing inputs'!M102,0)))</f>
        <v/>
      </c>
      <c r="N102" s="76" t="str">
        <f>IF('Financing inputs'!N102="","",(IF('Financing inputs'!$B102="USD",'Financing inputs'!N102*Euro_USD,0)+IF('Financing inputs'!$B102="Local Currency",'Financing inputs'!N102/Loc_Euro,0)+IF('Financing inputs'!$B102="Euro",'Financing inputs'!N102,0)))</f>
        <v/>
      </c>
      <c r="O102" s="76">
        <f t="shared" si="51"/>
        <v>0</v>
      </c>
      <c r="P102" s="120" t="str">
        <f t="shared" si="50"/>
        <v>Policy and Enabling Environment</v>
      </c>
      <c r="R102" s="69" t="e">
        <f t="shared" si="52"/>
        <v>#DIV/0!</v>
      </c>
    </row>
    <row r="103" spans="1:18" x14ac:dyDescent="0.25">
      <c r="A103" s="64" t="str">
        <f>'Financing inputs'!A103</f>
        <v>CIDA funding allocated</v>
      </c>
      <c r="B103" s="63"/>
      <c r="C103" s="76" t="str">
        <f>IF('Financing inputs'!C103="","",(IF('Financing inputs'!$B103="USD",'Financing inputs'!C103*Euro_USD,0)+IF('Financing inputs'!$B103="Local Currency",'Financing inputs'!C103/Loc_Euro,0)+IF('Financing inputs'!$B103="Euro",'Financing inputs'!C103,0)))</f>
        <v/>
      </c>
      <c r="D103" s="76" t="str">
        <f>IF('Financing inputs'!D103="","",(IF('Financing inputs'!$B103="USD",'Financing inputs'!D103*Euro_USD,0)+IF('Financing inputs'!$B103="Local Currency",'Financing inputs'!D103/Loc_Euro,0)+IF('Financing inputs'!$B103="Euro",'Financing inputs'!D103,0)))</f>
        <v/>
      </c>
      <c r="E103" s="76" t="str">
        <f>IF('Financing inputs'!E103="","",(IF('Financing inputs'!$B103="USD",'Financing inputs'!E103*Euro_USD,0)+IF('Financing inputs'!$B103="Local Currency",'Financing inputs'!E103/Loc_Euro,0)+IF('Financing inputs'!$B103="Euro",'Financing inputs'!E103,0)))</f>
        <v/>
      </c>
      <c r="F103" s="76" t="str">
        <f>IF('Financing inputs'!F103="","",(IF('Financing inputs'!$B103="USD",'Financing inputs'!F103*Euro_USD,0)+IF('Financing inputs'!$B103="Local Currency",'Financing inputs'!F103/Loc_Euro,0)+IF('Financing inputs'!$B103="Euro",'Financing inputs'!F103,0)))</f>
        <v/>
      </c>
      <c r="G103" s="76" t="str">
        <f>IF('Financing inputs'!G103="","",(IF('Financing inputs'!$B103="USD",'Financing inputs'!G103*Euro_USD,0)+IF('Financing inputs'!$B103="Local Currency",'Financing inputs'!G103/Loc_Euro,0)+IF('Financing inputs'!$B103="Euro",'Financing inputs'!G103,0)))</f>
        <v/>
      </c>
      <c r="H103" s="76" t="str">
        <f>IF('Financing inputs'!H103="","",(IF('Financing inputs'!$B103="USD",'Financing inputs'!H103*Euro_USD,0)+IF('Financing inputs'!$B103="Local Currency",'Financing inputs'!H103/Loc_Euro,0)+IF('Financing inputs'!$B103="Euro",'Financing inputs'!H103,0)))</f>
        <v/>
      </c>
      <c r="I103" s="76" t="str">
        <f>IF('Financing inputs'!I103="","",(IF('Financing inputs'!$B103="USD",'Financing inputs'!I103*Euro_USD,0)+IF('Financing inputs'!$B103="Local Currency",'Financing inputs'!I103/Loc_Euro,0)+IF('Financing inputs'!$B103="Euro",'Financing inputs'!I103,0)))</f>
        <v/>
      </c>
      <c r="J103" s="76" t="str">
        <f>IF('Financing inputs'!J103="","",(IF('Financing inputs'!$B103="USD",'Financing inputs'!J103*Euro_USD,0)+IF('Financing inputs'!$B103="Local Currency",'Financing inputs'!J103/Loc_Euro,0)+IF('Financing inputs'!$B103="Euro",'Financing inputs'!J103,0)))</f>
        <v/>
      </c>
      <c r="K103" s="76" t="str">
        <f>IF('Financing inputs'!K103="","",(IF('Financing inputs'!$B103="USD",'Financing inputs'!K103*Euro_USD,0)+IF('Financing inputs'!$B103="Local Currency",'Financing inputs'!K103/Loc_Euro,0)+IF('Financing inputs'!$B103="Euro",'Financing inputs'!K103,0)))</f>
        <v/>
      </c>
      <c r="L103" s="76" t="str">
        <f>IF('Financing inputs'!L103="","",(IF('Financing inputs'!$B103="USD",'Financing inputs'!L103*Euro_USD,0)+IF('Financing inputs'!$B103="Local Currency",'Financing inputs'!L103/Loc_Euro,0)+IF('Financing inputs'!$B103="Euro",'Financing inputs'!L103,0)))</f>
        <v/>
      </c>
      <c r="M103" s="76" t="str">
        <f>IF('Financing inputs'!M103="","",(IF('Financing inputs'!$B103="USD",'Financing inputs'!M103*Euro_USD,0)+IF('Financing inputs'!$B103="Local Currency",'Financing inputs'!M103/Loc_Euro,0)+IF('Financing inputs'!$B103="Euro",'Financing inputs'!M103,0)))</f>
        <v/>
      </c>
      <c r="N103" s="76" t="str">
        <f>IF('Financing inputs'!N103="","",(IF('Financing inputs'!$B103="USD",'Financing inputs'!N103*Euro_USD,0)+IF('Financing inputs'!$B103="Local Currency",'Financing inputs'!N103/Loc_Euro,0)+IF('Financing inputs'!$B103="Euro",'Financing inputs'!N103,0)))</f>
        <v/>
      </c>
      <c r="O103" s="76">
        <f t="shared" si="51"/>
        <v>0</v>
      </c>
      <c r="P103" s="120" t="str">
        <f t="shared" si="50"/>
        <v>Policy and Enabling Environment</v>
      </c>
      <c r="R103" s="69" t="e">
        <f t="shared" si="52"/>
        <v>#DIV/0!</v>
      </c>
    </row>
    <row r="104" spans="1:18" x14ac:dyDescent="0.25">
      <c r="A104" s="64" t="str">
        <f>'Financing inputs'!A104</f>
        <v>PSI funding allocated</v>
      </c>
      <c r="B104" s="63"/>
      <c r="C104" s="76" t="str">
        <f>IF('Financing inputs'!C104="","",(IF('Financing inputs'!$B104="USD",'Financing inputs'!C104*Euro_USD,0)+IF('Financing inputs'!$B104="Local Currency",'Financing inputs'!C104/Loc_Euro,0)+IF('Financing inputs'!$B104="Euro",'Financing inputs'!C104,0)))</f>
        <v/>
      </c>
      <c r="D104" s="76" t="str">
        <f>IF('Financing inputs'!D104="","",(IF('Financing inputs'!$B104="USD",'Financing inputs'!D104*Euro_USD,0)+IF('Financing inputs'!$B104="Local Currency",'Financing inputs'!D104/Loc_Euro,0)+IF('Financing inputs'!$B104="Euro",'Financing inputs'!D104,0)))</f>
        <v/>
      </c>
      <c r="E104" s="76" t="str">
        <f>IF('Financing inputs'!E104="","",(IF('Financing inputs'!$B104="USD",'Financing inputs'!E104*Euro_USD,0)+IF('Financing inputs'!$B104="Local Currency",'Financing inputs'!E104/Loc_Euro,0)+IF('Financing inputs'!$B104="Euro",'Financing inputs'!E104,0)))</f>
        <v/>
      </c>
      <c r="F104" s="76" t="str">
        <f>IF('Financing inputs'!F104="","",(IF('Financing inputs'!$B104="USD",'Financing inputs'!F104*Euro_USD,0)+IF('Financing inputs'!$B104="Local Currency",'Financing inputs'!F104/Loc_Euro,0)+IF('Financing inputs'!$B104="Euro",'Financing inputs'!F104,0)))</f>
        <v/>
      </c>
      <c r="G104" s="76" t="str">
        <f>IF('Financing inputs'!G104="","",(IF('Financing inputs'!$B104="USD",'Financing inputs'!G104*Euro_USD,0)+IF('Financing inputs'!$B104="Local Currency",'Financing inputs'!G104/Loc_Euro,0)+IF('Financing inputs'!$B104="Euro",'Financing inputs'!G104,0)))</f>
        <v/>
      </c>
      <c r="H104" s="76" t="str">
        <f>IF('Financing inputs'!H104="","",(IF('Financing inputs'!$B104="USD",'Financing inputs'!H104*Euro_USD,0)+IF('Financing inputs'!$B104="Local Currency",'Financing inputs'!H104/Loc_Euro,0)+IF('Financing inputs'!$B104="Euro",'Financing inputs'!H104,0)))</f>
        <v/>
      </c>
      <c r="I104" s="76" t="str">
        <f>IF('Financing inputs'!I104="","",(IF('Financing inputs'!$B104="USD",'Financing inputs'!I104*Euro_USD,0)+IF('Financing inputs'!$B104="Local Currency",'Financing inputs'!I104/Loc_Euro,0)+IF('Financing inputs'!$B104="Euro",'Financing inputs'!I104,0)))</f>
        <v/>
      </c>
      <c r="J104" s="76" t="str">
        <f>IF('Financing inputs'!J104="","",(IF('Financing inputs'!$B104="USD",'Financing inputs'!J104*Euro_USD,0)+IF('Financing inputs'!$B104="Local Currency",'Financing inputs'!J104/Loc_Euro,0)+IF('Financing inputs'!$B104="Euro",'Financing inputs'!J104,0)))</f>
        <v/>
      </c>
      <c r="K104" s="76" t="str">
        <f>IF('Financing inputs'!K104="","",(IF('Financing inputs'!$B104="USD",'Financing inputs'!K104*Euro_USD,0)+IF('Financing inputs'!$B104="Local Currency",'Financing inputs'!K104/Loc_Euro,0)+IF('Financing inputs'!$B104="Euro",'Financing inputs'!K104,0)))</f>
        <v/>
      </c>
      <c r="L104" s="76" t="str">
        <f>IF('Financing inputs'!L104="","",(IF('Financing inputs'!$B104="USD",'Financing inputs'!L104*Euro_USD,0)+IF('Financing inputs'!$B104="Local Currency",'Financing inputs'!L104/Loc_Euro,0)+IF('Financing inputs'!$B104="Euro",'Financing inputs'!L104,0)))</f>
        <v/>
      </c>
      <c r="M104" s="76" t="str">
        <f>IF('Financing inputs'!M104="","",(IF('Financing inputs'!$B104="USD",'Financing inputs'!M104*Euro_USD,0)+IF('Financing inputs'!$B104="Local Currency",'Financing inputs'!M104/Loc_Euro,0)+IF('Financing inputs'!$B104="Euro",'Financing inputs'!M104,0)))</f>
        <v/>
      </c>
      <c r="N104" s="76" t="str">
        <f>IF('Financing inputs'!N104="","",(IF('Financing inputs'!$B104="USD",'Financing inputs'!N104*Euro_USD,0)+IF('Financing inputs'!$B104="Local Currency",'Financing inputs'!N104/Loc_Euro,0)+IF('Financing inputs'!$B104="Euro",'Financing inputs'!N104,0)))</f>
        <v/>
      </c>
      <c r="O104" s="76">
        <f t="shared" si="51"/>
        <v>0</v>
      </c>
      <c r="P104" s="120" t="str">
        <f t="shared" si="50"/>
        <v>Policy and Enabling Environment</v>
      </c>
      <c r="R104" s="69" t="e">
        <f t="shared" si="52"/>
        <v>#DIV/0!</v>
      </c>
    </row>
    <row r="105" spans="1:18" x14ac:dyDescent="0.25">
      <c r="A105" s="64" t="str">
        <f>'Financing inputs'!A105</f>
        <v>DKT funding allocated</v>
      </c>
      <c r="B105" s="63"/>
      <c r="C105" s="76" t="str">
        <f>IF('Financing inputs'!C105="","",(IF('Financing inputs'!$B105="USD",'Financing inputs'!C105*Euro_USD,0)+IF('Financing inputs'!$B105="Local Currency",'Financing inputs'!C105/Loc_Euro,0)+IF('Financing inputs'!$B105="Euro",'Financing inputs'!C105,0)))</f>
        <v/>
      </c>
      <c r="D105" s="76" t="str">
        <f>IF('Financing inputs'!D105="","",(IF('Financing inputs'!$B105="USD",'Financing inputs'!D105*Euro_USD,0)+IF('Financing inputs'!$B105="Local Currency",'Financing inputs'!D105/Loc_Euro,0)+IF('Financing inputs'!$B105="Euro",'Financing inputs'!D105,0)))</f>
        <v/>
      </c>
      <c r="E105" s="76" t="str">
        <f>IF('Financing inputs'!E105="","",(IF('Financing inputs'!$B105="USD",'Financing inputs'!E105*Euro_USD,0)+IF('Financing inputs'!$B105="Local Currency",'Financing inputs'!E105/Loc_Euro,0)+IF('Financing inputs'!$B105="Euro",'Financing inputs'!E105,0)))</f>
        <v/>
      </c>
      <c r="F105" s="76" t="str">
        <f>IF('Financing inputs'!F105="","",(IF('Financing inputs'!$B105="USD",'Financing inputs'!F105*Euro_USD,0)+IF('Financing inputs'!$B105="Local Currency",'Financing inputs'!F105/Loc_Euro,0)+IF('Financing inputs'!$B105="Euro",'Financing inputs'!F105,0)))</f>
        <v/>
      </c>
      <c r="G105" s="76" t="str">
        <f>IF('Financing inputs'!G105="","",(IF('Financing inputs'!$B105="USD",'Financing inputs'!G105*Euro_USD,0)+IF('Financing inputs'!$B105="Local Currency",'Financing inputs'!G105/Loc_Euro,0)+IF('Financing inputs'!$B105="Euro",'Financing inputs'!G105,0)))</f>
        <v/>
      </c>
      <c r="H105" s="76" t="str">
        <f>IF('Financing inputs'!H105="","",(IF('Financing inputs'!$B105="USD",'Financing inputs'!H105*Euro_USD,0)+IF('Financing inputs'!$B105="Local Currency",'Financing inputs'!H105/Loc_Euro,0)+IF('Financing inputs'!$B105="Euro",'Financing inputs'!H105,0)))</f>
        <v/>
      </c>
      <c r="I105" s="76" t="str">
        <f>IF('Financing inputs'!I105="","",(IF('Financing inputs'!$B105="USD",'Financing inputs'!I105*Euro_USD,0)+IF('Financing inputs'!$B105="Local Currency",'Financing inputs'!I105/Loc_Euro,0)+IF('Financing inputs'!$B105="Euro",'Financing inputs'!I105,0)))</f>
        <v/>
      </c>
      <c r="J105" s="76" t="str">
        <f>IF('Financing inputs'!J105="","",(IF('Financing inputs'!$B105="USD",'Financing inputs'!J105*Euro_USD,0)+IF('Financing inputs'!$B105="Local Currency",'Financing inputs'!J105/Loc_Euro,0)+IF('Financing inputs'!$B105="Euro",'Financing inputs'!J105,0)))</f>
        <v/>
      </c>
      <c r="K105" s="76" t="str">
        <f>IF('Financing inputs'!K105="","",(IF('Financing inputs'!$B105="USD",'Financing inputs'!K105*Euro_USD,0)+IF('Financing inputs'!$B105="Local Currency",'Financing inputs'!K105/Loc_Euro,0)+IF('Financing inputs'!$B105="Euro",'Financing inputs'!K105,0)))</f>
        <v/>
      </c>
      <c r="L105" s="76" t="str">
        <f>IF('Financing inputs'!L105="","",(IF('Financing inputs'!$B105="USD",'Financing inputs'!L105*Euro_USD,0)+IF('Financing inputs'!$B105="Local Currency",'Financing inputs'!L105/Loc_Euro,0)+IF('Financing inputs'!$B105="Euro",'Financing inputs'!L105,0)))</f>
        <v/>
      </c>
      <c r="M105" s="76" t="str">
        <f>IF('Financing inputs'!M105="","",(IF('Financing inputs'!$B105="USD",'Financing inputs'!M105*Euro_USD,0)+IF('Financing inputs'!$B105="Local Currency",'Financing inputs'!M105/Loc_Euro,0)+IF('Financing inputs'!$B105="Euro",'Financing inputs'!M105,0)))</f>
        <v/>
      </c>
      <c r="N105" s="76" t="str">
        <f>IF('Financing inputs'!N105="","",(IF('Financing inputs'!$B105="USD",'Financing inputs'!N105*Euro_USD,0)+IF('Financing inputs'!$B105="Local Currency",'Financing inputs'!N105/Loc_Euro,0)+IF('Financing inputs'!$B105="Euro",'Financing inputs'!N105,0)))</f>
        <v/>
      </c>
      <c r="O105" s="76">
        <f t="shared" si="51"/>
        <v>0</v>
      </c>
      <c r="P105" s="120" t="str">
        <f t="shared" si="50"/>
        <v>Policy and Enabling Environment</v>
      </c>
      <c r="R105" s="69" t="e">
        <f t="shared" si="52"/>
        <v>#DIV/0!</v>
      </c>
    </row>
    <row r="106" spans="1:18" x14ac:dyDescent="0.25">
      <c r="A106" s="64" t="str">
        <f>'Financing inputs'!A106</f>
        <v>MSI funding allocated</v>
      </c>
      <c r="B106" s="63"/>
      <c r="C106" s="76" t="str">
        <f>IF('Financing inputs'!C106="","",(IF('Financing inputs'!$B106="USD",'Financing inputs'!C106*Euro_USD,0)+IF('Financing inputs'!$B106="Local Currency",'Financing inputs'!C106/Loc_Euro,0)+IF('Financing inputs'!$B106="Euro",'Financing inputs'!C106,0)))</f>
        <v/>
      </c>
      <c r="D106" s="76" t="str">
        <f>IF('Financing inputs'!D106="","",(IF('Financing inputs'!$B106="USD",'Financing inputs'!D106*Euro_USD,0)+IF('Financing inputs'!$B106="Local Currency",'Financing inputs'!D106/Loc_Euro,0)+IF('Financing inputs'!$B106="Euro",'Financing inputs'!D106,0)))</f>
        <v/>
      </c>
      <c r="E106" s="76" t="str">
        <f>IF('Financing inputs'!E106="","",(IF('Financing inputs'!$B106="USD",'Financing inputs'!E106*Euro_USD,0)+IF('Financing inputs'!$B106="Local Currency",'Financing inputs'!E106/Loc_Euro,0)+IF('Financing inputs'!$B106="Euro",'Financing inputs'!E106,0)))</f>
        <v/>
      </c>
      <c r="F106" s="76" t="str">
        <f>IF('Financing inputs'!F106="","",(IF('Financing inputs'!$B106="USD",'Financing inputs'!F106*Euro_USD,0)+IF('Financing inputs'!$B106="Local Currency",'Financing inputs'!F106/Loc_Euro,0)+IF('Financing inputs'!$B106="Euro",'Financing inputs'!F106,0)))</f>
        <v/>
      </c>
      <c r="G106" s="76" t="str">
        <f>IF('Financing inputs'!G106="","",(IF('Financing inputs'!$B106="USD",'Financing inputs'!G106*Euro_USD,0)+IF('Financing inputs'!$B106="Local Currency",'Financing inputs'!G106/Loc_Euro,0)+IF('Financing inputs'!$B106="Euro",'Financing inputs'!G106,0)))</f>
        <v/>
      </c>
      <c r="H106" s="76" t="str">
        <f>IF('Financing inputs'!H106="","",(IF('Financing inputs'!$B106="USD",'Financing inputs'!H106*Euro_USD,0)+IF('Financing inputs'!$B106="Local Currency",'Financing inputs'!H106/Loc_Euro,0)+IF('Financing inputs'!$B106="Euro",'Financing inputs'!H106,0)))</f>
        <v/>
      </c>
      <c r="I106" s="76" t="str">
        <f>IF('Financing inputs'!I106="","",(IF('Financing inputs'!$B106="USD",'Financing inputs'!I106*Euro_USD,0)+IF('Financing inputs'!$B106="Local Currency",'Financing inputs'!I106/Loc_Euro,0)+IF('Financing inputs'!$B106="Euro",'Financing inputs'!I106,0)))</f>
        <v/>
      </c>
      <c r="J106" s="76" t="str">
        <f>IF('Financing inputs'!J106="","",(IF('Financing inputs'!$B106="USD",'Financing inputs'!J106*Euro_USD,0)+IF('Financing inputs'!$B106="Local Currency",'Financing inputs'!J106/Loc_Euro,0)+IF('Financing inputs'!$B106="Euro",'Financing inputs'!J106,0)))</f>
        <v/>
      </c>
      <c r="K106" s="76" t="str">
        <f>IF('Financing inputs'!K106="","",(IF('Financing inputs'!$B106="USD",'Financing inputs'!K106*Euro_USD,0)+IF('Financing inputs'!$B106="Local Currency",'Financing inputs'!K106/Loc_Euro,0)+IF('Financing inputs'!$B106="Euro",'Financing inputs'!K106,0)))</f>
        <v/>
      </c>
      <c r="L106" s="76" t="str">
        <f>IF('Financing inputs'!L106="","",(IF('Financing inputs'!$B106="USD",'Financing inputs'!L106*Euro_USD,0)+IF('Financing inputs'!$B106="Local Currency",'Financing inputs'!L106/Loc_Euro,0)+IF('Financing inputs'!$B106="Euro",'Financing inputs'!L106,0)))</f>
        <v/>
      </c>
      <c r="M106" s="76" t="str">
        <f>IF('Financing inputs'!M106="","",(IF('Financing inputs'!$B106="USD",'Financing inputs'!M106*Euro_USD,0)+IF('Financing inputs'!$B106="Local Currency",'Financing inputs'!M106/Loc_Euro,0)+IF('Financing inputs'!$B106="Euro",'Financing inputs'!M106,0)))</f>
        <v/>
      </c>
      <c r="N106" s="76" t="str">
        <f>IF('Financing inputs'!N106="","",(IF('Financing inputs'!$B106="USD",'Financing inputs'!N106*Euro_USD,0)+IF('Financing inputs'!$B106="Local Currency",'Financing inputs'!N106/Loc_Euro,0)+IF('Financing inputs'!$B106="Euro",'Financing inputs'!N106,0)))</f>
        <v/>
      </c>
      <c r="O106" s="76">
        <f t="shared" si="51"/>
        <v>0</v>
      </c>
      <c r="P106" s="120" t="str">
        <f t="shared" si="50"/>
        <v>Policy and Enabling Environment</v>
      </c>
      <c r="R106" s="69" t="e">
        <f t="shared" si="52"/>
        <v>#DIV/0!</v>
      </c>
    </row>
    <row r="107" spans="1:18" x14ac:dyDescent="0.25">
      <c r="A107" s="64" t="str">
        <f>'Financing inputs'!A107</f>
        <v>Gates funding allocated</v>
      </c>
      <c r="B107" s="63"/>
      <c r="C107" s="76" t="str">
        <f>IF('Financing inputs'!C107="","",(IF('Financing inputs'!$B107="USD",'Financing inputs'!C107*Euro_USD,0)+IF('Financing inputs'!$B107="Local Currency",'Financing inputs'!C107/Loc_Euro,0)+IF('Financing inputs'!$B107="Euro",'Financing inputs'!C107,0)))</f>
        <v/>
      </c>
      <c r="D107" s="76" t="str">
        <f>IF('Financing inputs'!D107="","",(IF('Financing inputs'!$B107="USD",'Financing inputs'!D107*Euro_USD,0)+IF('Financing inputs'!$B107="Local Currency",'Financing inputs'!D107/Loc_Euro,0)+IF('Financing inputs'!$B107="Euro",'Financing inputs'!D107,0)))</f>
        <v/>
      </c>
      <c r="E107" s="76" t="str">
        <f>IF('Financing inputs'!E107="","",(IF('Financing inputs'!$B107="USD",'Financing inputs'!E107*Euro_USD,0)+IF('Financing inputs'!$B107="Local Currency",'Financing inputs'!E107/Loc_Euro,0)+IF('Financing inputs'!$B107="Euro",'Financing inputs'!E107,0)))</f>
        <v/>
      </c>
      <c r="F107" s="76" t="str">
        <f>IF('Financing inputs'!F107="","",(IF('Financing inputs'!$B107="USD",'Financing inputs'!F107*Euro_USD,0)+IF('Financing inputs'!$B107="Local Currency",'Financing inputs'!F107/Loc_Euro,0)+IF('Financing inputs'!$B107="Euro",'Financing inputs'!F107,0)))</f>
        <v/>
      </c>
      <c r="G107" s="76" t="str">
        <f>IF('Financing inputs'!G107="","",(IF('Financing inputs'!$B107="USD",'Financing inputs'!G107*Euro_USD,0)+IF('Financing inputs'!$B107="Local Currency",'Financing inputs'!G107/Loc_Euro,0)+IF('Financing inputs'!$B107="Euro",'Financing inputs'!G107,0)))</f>
        <v/>
      </c>
      <c r="H107" s="76" t="str">
        <f>IF('Financing inputs'!H107="","",(IF('Financing inputs'!$B107="USD",'Financing inputs'!H107*Euro_USD,0)+IF('Financing inputs'!$B107="Local Currency",'Financing inputs'!H107/Loc_Euro,0)+IF('Financing inputs'!$B107="Euro",'Financing inputs'!H107,0)))</f>
        <v/>
      </c>
      <c r="I107" s="76" t="str">
        <f>IF('Financing inputs'!I107="","",(IF('Financing inputs'!$B107="USD",'Financing inputs'!I107*Euro_USD,0)+IF('Financing inputs'!$B107="Local Currency",'Financing inputs'!I107/Loc_Euro,0)+IF('Financing inputs'!$B107="Euro",'Financing inputs'!I107,0)))</f>
        <v/>
      </c>
      <c r="J107" s="76" t="str">
        <f>IF('Financing inputs'!J107="","",(IF('Financing inputs'!$B107="USD",'Financing inputs'!J107*Euro_USD,0)+IF('Financing inputs'!$B107="Local Currency",'Financing inputs'!J107/Loc_Euro,0)+IF('Financing inputs'!$B107="Euro",'Financing inputs'!J107,0)))</f>
        <v/>
      </c>
      <c r="K107" s="76" t="str">
        <f>IF('Financing inputs'!K107="","",(IF('Financing inputs'!$B107="USD",'Financing inputs'!K107*Euro_USD,0)+IF('Financing inputs'!$B107="Local Currency",'Financing inputs'!K107/Loc_Euro,0)+IF('Financing inputs'!$B107="Euro",'Financing inputs'!K107,0)))</f>
        <v/>
      </c>
      <c r="L107" s="76" t="str">
        <f>IF('Financing inputs'!L107="","",(IF('Financing inputs'!$B107="USD",'Financing inputs'!L107*Euro_USD,0)+IF('Financing inputs'!$B107="Local Currency",'Financing inputs'!L107/Loc_Euro,0)+IF('Financing inputs'!$B107="Euro",'Financing inputs'!L107,0)))</f>
        <v/>
      </c>
      <c r="M107" s="76" t="str">
        <f>IF('Financing inputs'!M107="","",(IF('Financing inputs'!$B107="USD",'Financing inputs'!M107*Euro_USD,0)+IF('Financing inputs'!$B107="Local Currency",'Financing inputs'!M107/Loc_Euro,0)+IF('Financing inputs'!$B107="Euro",'Financing inputs'!M107,0)))</f>
        <v/>
      </c>
      <c r="N107" s="76" t="str">
        <f>IF('Financing inputs'!N107="","",(IF('Financing inputs'!$B107="USD",'Financing inputs'!N107*Euro_USD,0)+IF('Financing inputs'!$B107="Local Currency",'Financing inputs'!N107/Loc_Euro,0)+IF('Financing inputs'!$B107="Euro",'Financing inputs'!N107,0)))</f>
        <v/>
      </c>
      <c r="O107" s="76">
        <f t="shared" si="51"/>
        <v>0</v>
      </c>
      <c r="P107" s="120" t="str">
        <f t="shared" si="50"/>
        <v>Policy and Enabling Environment</v>
      </c>
      <c r="R107" s="69" t="e">
        <f t="shared" si="52"/>
        <v>#DIV/0!</v>
      </c>
    </row>
    <row r="108" spans="1:18" x14ac:dyDescent="0.25">
      <c r="A108" s="64" t="str">
        <f>'Financing inputs'!A108</f>
        <v>Packard funding allocated</v>
      </c>
      <c r="B108" s="63"/>
      <c r="C108" s="76" t="str">
        <f>IF('Financing inputs'!C108="","",(IF('Financing inputs'!$B108="USD",'Financing inputs'!C108*Euro_USD,0)+IF('Financing inputs'!$B108="Local Currency",'Financing inputs'!C108/Loc_Euro,0)+IF('Financing inputs'!$B108="Euro",'Financing inputs'!C108,0)))</f>
        <v/>
      </c>
      <c r="D108" s="76" t="str">
        <f>IF('Financing inputs'!D108="","",(IF('Financing inputs'!$B108="USD",'Financing inputs'!D108*Euro_USD,0)+IF('Financing inputs'!$B108="Local Currency",'Financing inputs'!D108/Loc_Euro,0)+IF('Financing inputs'!$B108="Euro",'Financing inputs'!D108,0)))</f>
        <v/>
      </c>
      <c r="E108" s="76" t="str">
        <f>IF('Financing inputs'!E108="","",(IF('Financing inputs'!$B108="USD",'Financing inputs'!E108*Euro_USD,0)+IF('Financing inputs'!$B108="Local Currency",'Financing inputs'!E108/Loc_Euro,0)+IF('Financing inputs'!$B108="Euro",'Financing inputs'!E108,0)))</f>
        <v/>
      </c>
      <c r="F108" s="76" t="str">
        <f>IF('Financing inputs'!F108="","",(IF('Financing inputs'!$B108="USD",'Financing inputs'!F108*Euro_USD,0)+IF('Financing inputs'!$B108="Local Currency",'Financing inputs'!F108/Loc_Euro,0)+IF('Financing inputs'!$B108="Euro",'Financing inputs'!F108,0)))</f>
        <v/>
      </c>
      <c r="G108" s="76" t="str">
        <f>IF('Financing inputs'!G108="","",(IF('Financing inputs'!$B108="USD",'Financing inputs'!G108*Euro_USD,0)+IF('Financing inputs'!$B108="Local Currency",'Financing inputs'!G108/Loc_Euro,0)+IF('Financing inputs'!$B108="Euro",'Financing inputs'!G108,0)))</f>
        <v/>
      </c>
      <c r="H108" s="76" t="str">
        <f>IF('Financing inputs'!H108="","",(IF('Financing inputs'!$B108="USD",'Financing inputs'!H108*Euro_USD,0)+IF('Financing inputs'!$B108="Local Currency",'Financing inputs'!H108/Loc_Euro,0)+IF('Financing inputs'!$B108="Euro",'Financing inputs'!H108,0)))</f>
        <v/>
      </c>
      <c r="I108" s="76" t="str">
        <f>IF('Financing inputs'!I108="","",(IF('Financing inputs'!$B108="USD",'Financing inputs'!I108*Euro_USD,0)+IF('Financing inputs'!$B108="Local Currency",'Financing inputs'!I108/Loc_Euro,0)+IF('Financing inputs'!$B108="Euro",'Financing inputs'!I108,0)))</f>
        <v/>
      </c>
      <c r="J108" s="76" t="str">
        <f>IF('Financing inputs'!J108="","",(IF('Financing inputs'!$B108="USD",'Financing inputs'!J108*Euro_USD,0)+IF('Financing inputs'!$B108="Local Currency",'Financing inputs'!J108/Loc_Euro,0)+IF('Financing inputs'!$B108="Euro",'Financing inputs'!J108,0)))</f>
        <v/>
      </c>
      <c r="K108" s="76" t="str">
        <f>IF('Financing inputs'!K108="","",(IF('Financing inputs'!$B108="USD",'Financing inputs'!K108*Euro_USD,0)+IF('Financing inputs'!$B108="Local Currency",'Financing inputs'!K108/Loc_Euro,0)+IF('Financing inputs'!$B108="Euro",'Financing inputs'!K108,0)))</f>
        <v/>
      </c>
      <c r="L108" s="76" t="str">
        <f>IF('Financing inputs'!L108="","",(IF('Financing inputs'!$B108="USD",'Financing inputs'!L108*Euro_USD,0)+IF('Financing inputs'!$B108="Local Currency",'Financing inputs'!L108/Loc_Euro,0)+IF('Financing inputs'!$B108="Euro",'Financing inputs'!L108,0)))</f>
        <v/>
      </c>
      <c r="M108" s="76" t="str">
        <f>IF('Financing inputs'!M108="","",(IF('Financing inputs'!$B108="USD",'Financing inputs'!M108*Euro_USD,0)+IF('Financing inputs'!$B108="Local Currency",'Financing inputs'!M108/Loc_Euro,0)+IF('Financing inputs'!$B108="Euro",'Financing inputs'!M108,0)))</f>
        <v/>
      </c>
      <c r="N108" s="76" t="str">
        <f>IF('Financing inputs'!N108="","",(IF('Financing inputs'!$B108="USD",'Financing inputs'!N108*Euro_USD,0)+IF('Financing inputs'!$B108="Local Currency",'Financing inputs'!N108/Loc_Euro,0)+IF('Financing inputs'!$B108="Euro",'Financing inputs'!N108,0)))</f>
        <v/>
      </c>
      <c r="O108" s="76">
        <f t="shared" si="51"/>
        <v>0</v>
      </c>
      <c r="P108" s="120" t="str">
        <f t="shared" si="50"/>
        <v>Policy and Enabling Environment</v>
      </c>
      <c r="R108" s="69" t="e">
        <f t="shared" si="52"/>
        <v>#DIV/0!</v>
      </c>
    </row>
    <row r="109" spans="1:18" x14ac:dyDescent="0.25">
      <c r="A109" s="64" t="str">
        <f>'Financing inputs'!A109</f>
        <v>PAA</v>
      </c>
      <c r="B109" s="63"/>
      <c r="C109" s="76" t="str">
        <f>IF('Financing inputs'!C109="","",(IF('Financing inputs'!$B109="USD",'Financing inputs'!C109*Euro_USD,0)+IF('Financing inputs'!$B109="Local Currency",'Financing inputs'!C109/Loc_Euro,0)+IF('Financing inputs'!$B109="Euro",'Financing inputs'!C109,0)))</f>
        <v/>
      </c>
      <c r="D109" s="76" t="str">
        <f>IF('Financing inputs'!D109="","",(IF('Financing inputs'!$B109="USD",'Financing inputs'!D109*Euro_USD,0)+IF('Financing inputs'!$B109="Local Currency",'Financing inputs'!D109/Loc_Euro,0)+IF('Financing inputs'!$B109="Euro",'Financing inputs'!D109,0)))</f>
        <v/>
      </c>
      <c r="E109" s="76" t="str">
        <f>IF('Financing inputs'!E109="","",(IF('Financing inputs'!$B109="USD",'Financing inputs'!E109*Euro_USD,0)+IF('Financing inputs'!$B109="Local Currency",'Financing inputs'!E109/Loc_Euro,0)+IF('Financing inputs'!$B109="Euro",'Financing inputs'!E109,0)))</f>
        <v/>
      </c>
      <c r="F109" s="76" t="str">
        <f>IF('Financing inputs'!F109="","",(IF('Financing inputs'!$B109="USD",'Financing inputs'!F109*Euro_USD,0)+IF('Financing inputs'!$B109="Local Currency",'Financing inputs'!F109/Loc_Euro,0)+IF('Financing inputs'!$B109="Euro",'Financing inputs'!F109,0)))</f>
        <v/>
      </c>
      <c r="G109" s="76" t="str">
        <f>IF('Financing inputs'!G109="","",(IF('Financing inputs'!$B109="USD",'Financing inputs'!G109*Euro_USD,0)+IF('Financing inputs'!$B109="Local Currency",'Financing inputs'!G109/Loc_Euro,0)+IF('Financing inputs'!$B109="Euro",'Financing inputs'!G109,0)))</f>
        <v/>
      </c>
      <c r="H109" s="76" t="str">
        <f>IF('Financing inputs'!H109="","",(IF('Financing inputs'!$B109="USD",'Financing inputs'!H109*Euro_USD,0)+IF('Financing inputs'!$B109="Local Currency",'Financing inputs'!H109/Loc_Euro,0)+IF('Financing inputs'!$B109="Euro",'Financing inputs'!H109,0)))</f>
        <v/>
      </c>
      <c r="I109" s="76" t="str">
        <f>IF('Financing inputs'!I109="","",(IF('Financing inputs'!$B109="USD",'Financing inputs'!I109*Euro_USD,0)+IF('Financing inputs'!$B109="Local Currency",'Financing inputs'!I109/Loc_Euro,0)+IF('Financing inputs'!$B109="Euro",'Financing inputs'!I109,0)))</f>
        <v/>
      </c>
      <c r="J109" s="76" t="str">
        <f>IF('Financing inputs'!J109="","",(IF('Financing inputs'!$B109="USD",'Financing inputs'!J109*Euro_USD,0)+IF('Financing inputs'!$B109="Local Currency",'Financing inputs'!J109/Loc_Euro,0)+IF('Financing inputs'!$B109="Euro",'Financing inputs'!J109,0)))</f>
        <v/>
      </c>
      <c r="K109" s="76" t="str">
        <f>IF('Financing inputs'!K109="","",(IF('Financing inputs'!$B109="USD",'Financing inputs'!K109*Euro_USD,0)+IF('Financing inputs'!$B109="Local Currency",'Financing inputs'!K109/Loc_Euro,0)+IF('Financing inputs'!$B109="Euro",'Financing inputs'!K109,0)))</f>
        <v/>
      </c>
      <c r="L109" s="76" t="str">
        <f>IF('Financing inputs'!L109="","",(IF('Financing inputs'!$B109="USD",'Financing inputs'!L109*Euro_USD,0)+IF('Financing inputs'!$B109="Local Currency",'Financing inputs'!L109/Loc_Euro,0)+IF('Financing inputs'!$B109="Euro",'Financing inputs'!L109,0)))</f>
        <v/>
      </c>
      <c r="M109" s="76" t="str">
        <f>IF('Financing inputs'!M109="","",(IF('Financing inputs'!$B109="USD",'Financing inputs'!M109*Euro_USD,0)+IF('Financing inputs'!$B109="Local Currency",'Financing inputs'!M109/Loc_Euro,0)+IF('Financing inputs'!$B109="Euro",'Financing inputs'!M109,0)))</f>
        <v/>
      </c>
      <c r="N109" s="76" t="str">
        <f>IF('Financing inputs'!N109="","",(IF('Financing inputs'!$B109="USD",'Financing inputs'!N109*Euro_USD,0)+IF('Financing inputs'!$B109="Local Currency",'Financing inputs'!N109/Loc_Euro,0)+IF('Financing inputs'!$B109="Euro",'Financing inputs'!N109,0)))</f>
        <v/>
      </c>
      <c r="O109" s="76">
        <f t="shared" si="51"/>
        <v>0</v>
      </c>
      <c r="P109" s="120" t="str">
        <f t="shared" si="50"/>
        <v>Policy and Enabling Environment</v>
      </c>
      <c r="R109" s="69" t="e">
        <f t="shared" si="52"/>
        <v>#DIV/0!</v>
      </c>
    </row>
    <row r="110" spans="1:18" x14ac:dyDescent="0.25">
      <c r="A110" s="64" t="str">
        <f>'Financing inputs'!A110</f>
        <v>Other</v>
      </c>
      <c r="B110" s="63"/>
      <c r="C110" s="76" t="str">
        <f>IF('Financing inputs'!C110="","",(IF('Financing inputs'!$B110="USD",'Financing inputs'!C110*Euro_USD,0)+IF('Financing inputs'!$B110="Local Currency",'Financing inputs'!C110/Loc_Euro,0)+IF('Financing inputs'!$B110="Euro",'Financing inputs'!C110,0)))</f>
        <v/>
      </c>
      <c r="D110" s="76" t="str">
        <f>IF('Financing inputs'!D110="","",(IF('Financing inputs'!$B110="USD",'Financing inputs'!D110*Euro_USD,0)+IF('Financing inputs'!$B110="Local Currency",'Financing inputs'!D110/Loc_Euro,0)+IF('Financing inputs'!$B110="Euro",'Financing inputs'!D110,0)))</f>
        <v/>
      </c>
      <c r="E110" s="76" t="str">
        <f>IF('Financing inputs'!E110="","",(IF('Financing inputs'!$B110="USD",'Financing inputs'!E110*Euro_USD,0)+IF('Financing inputs'!$B110="Local Currency",'Financing inputs'!E110/Loc_Euro,0)+IF('Financing inputs'!$B110="Euro",'Financing inputs'!E110,0)))</f>
        <v/>
      </c>
      <c r="F110" s="76" t="str">
        <f>IF('Financing inputs'!F110="","",(IF('Financing inputs'!$B110="USD",'Financing inputs'!F110*Euro_USD,0)+IF('Financing inputs'!$B110="Local Currency",'Financing inputs'!F110/Loc_Euro,0)+IF('Financing inputs'!$B110="Euro",'Financing inputs'!F110,0)))</f>
        <v/>
      </c>
      <c r="G110" s="76" t="str">
        <f>IF('Financing inputs'!G110="","",(IF('Financing inputs'!$B110="USD",'Financing inputs'!G110*Euro_USD,0)+IF('Financing inputs'!$B110="Local Currency",'Financing inputs'!G110/Loc_Euro,0)+IF('Financing inputs'!$B110="Euro",'Financing inputs'!G110,0)))</f>
        <v/>
      </c>
      <c r="H110" s="76" t="str">
        <f>IF('Financing inputs'!H110="","",(IF('Financing inputs'!$B110="USD",'Financing inputs'!H110*Euro_USD,0)+IF('Financing inputs'!$B110="Local Currency",'Financing inputs'!H110/Loc_Euro,0)+IF('Financing inputs'!$B110="Euro",'Financing inputs'!H110,0)))</f>
        <v/>
      </c>
      <c r="I110" s="76" t="str">
        <f>IF('Financing inputs'!I110="","",(IF('Financing inputs'!$B110="USD",'Financing inputs'!I110*Euro_USD,0)+IF('Financing inputs'!$B110="Local Currency",'Financing inputs'!I110/Loc_Euro,0)+IF('Financing inputs'!$B110="Euro",'Financing inputs'!I110,0)))</f>
        <v/>
      </c>
      <c r="J110" s="76" t="str">
        <f>IF('Financing inputs'!J110="","",(IF('Financing inputs'!$B110="USD",'Financing inputs'!J110*Euro_USD,0)+IF('Financing inputs'!$B110="Local Currency",'Financing inputs'!J110/Loc_Euro,0)+IF('Financing inputs'!$B110="Euro",'Financing inputs'!J110,0)))</f>
        <v/>
      </c>
      <c r="K110" s="76" t="str">
        <f>IF('Financing inputs'!K110="","",(IF('Financing inputs'!$B110="USD",'Financing inputs'!K110*Euro_USD,0)+IF('Financing inputs'!$B110="Local Currency",'Financing inputs'!K110/Loc_Euro,0)+IF('Financing inputs'!$B110="Euro",'Financing inputs'!K110,0)))</f>
        <v/>
      </c>
      <c r="L110" s="76" t="str">
        <f>IF('Financing inputs'!L110="","",(IF('Financing inputs'!$B110="USD",'Financing inputs'!L110*Euro_USD,0)+IF('Financing inputs'!$B110="Local Currency",'Financing inputs'!L110/Loc_Euro,0)+IF('Financing inputs'!$B110="Euro",'Financing inputs'!L110,0)))</f>
        <v/>
      </c>
      <c r="M110" s="76" t="str">
        <f>IF('Financing inputs'!M110="","",(IF('Financing inputs'!$B110="USD",'Financing inputs'!M110*Euro_USD,0)+IF('Financing inputs'!$B110="Local Currency",'Financing inputs'!M110/Loc_Euro,0)+IF('Financing inputs'!$B110="Euro",'Financing inputs'!M110,0)))</f>
        <v/>
      </c>
      <c r="N110" s="76" t="str">
        <f>IF('Financing inputs'!N110="","",(IF('Financing inputs'!$B110="USD",'Financing inputs'!N110*Euro_USD,0)+IF('Financing inputs'!$B110="Local Currency",'Financing inputs'!N110/Loc_Euro,0)+IF('Financing inputs'!$B110="Euro",'Financing inputs'!N110,0)))</f>
        <v/>
      </c>
      <c r="O110" s="76">
        <f t="shared" si="51"/>
        <v>0</v>
      </c>
      <c r="P110" s="120" t="str">
        <f t="shared" si="50"/>
        <v>Policy and Enabling Environment</v>
      </c>
      <c r="R110" s="69" t="e">
        <f t="shared" si="52"/>
        <v>#DIV/0!</v>
      </c>
    </row>
    <row r="111" spans="1:18" x14ac:dyDescent="0.25">
      <c r="A111" s="64" t="str">
        <f>'Financing inputs'!A111</f>
        <v>Other</v>
      </c>
      <c r="B111" s="63"/>
      <c r="C111" s="76" t="str">
        <f>IF('Financing inputs'!C111="","",(IF('Financing inputs'!$B111="USD",'Financing inputs'!C111*Euro_USD,0)+IF('Financing inputs'!$B111="Local Currency",'Financing inputs'!C111/Loc_Euro,0)+IF('Financing inputs'!$B111="Euro",'Financing inputs'!C111,0)))</f>
        <v/>
      </c>
      <c r="D111" s="76" t="str">
        <f>IF('Financing inputs'!D111="","",(IF('Financing inputs'!$B111="USD",'Financing inputs'!D111*Euro_USD,0)+IF('Financing inputs'!$B111="Local Currency",'Financing inputs'!D111/Loc_Euro,0)+IF('Financing inputs'!$B111="Euro",'Financing inputs'!D111,0)))</f>
        <v/>
      </c>
      <c r="E111" s="76" t="str">
        <f>IF('Financing inputs'!E111="","",(IF('Financing inputs'!$B111="USD",'Financing inputs'!E111*Euro_USD,0)+IF('Financing inputs'!$B111="Local Currency",'Financing inputs'!E111/Loc_Euro,0)+IF('Financing inputs'!$B111="Euro",'Financing inputs'!E111,0)))</f>
        <v/>
      </c>
      <c r="F111" s="76" t="str">
        <f>IF('Financing inputs'!F111="","",(IF('Financing inputs'!$B111="USD",'Financing inputs'!F111*Euro_USD,0)+IF('Financing inputs'!$B111="Local Currency",'Financing inputs'!F111/Loc_Euro,0)+IF('Financing inputs'!$B111="Euro",'Financing inputs'!F111,0)))</f>
        <v/>
      </c>
      <c r="G111" s="76" t="str">
        <f>IF('Financing inputs'!G111="","",(IF('Financing inputs'!$B111="USD",'Financing inputs'!G111*Euro_USD,0)+IF('Financing inputs'!$B111="Local Currency",'Financing inputs'!G111/Loc_Euro,0)+IF('Financing inputs'!$B111="Euro",'Financing inputs'!G111,0)))</f>
        <v/>
      </c>
      <c r="H111" s="76" t="str">
        <f>IF('Financing inputs'!H111="","",(IF('Financing inputs'!$B111="USD",'Financing inputs'!H111*Euro_USD,0)+IF('Financing inputs'!$B111="Local Currency",'Financing inputs'!H111/Loc_Euro,0)+IF('Financing inputs'!$B111="Euro",'Financing inputs'!H111,0)))</f>
        <v/>
      </c>
      <c r="I111" s="76" t="str">
        <f>IF('Financing inputs'!I111="","",(IF('Financing inputs'!$B111="USD",'Financing inputs'!I111*Euro_USD,0)+IF('Financing inputs'!$B111="Local Currency",'Financing inputs'!I111/Loc_Euro,0)+IF('Financing inputs'!$B111="Euro",'Financing inputs'!I111,0)))</f>
        <v/>
      </c>
      <c r="J111" s="76" t="str">
        <f>IF('Financing inputs'!J111="","",(IF('Financing inputs'!$B111="USD",'Financing inputs'!J111*Euro_USD,0)+IF('Financing inputs'!$B111="Local Currency",'Financing inputs'!J111/Loc_Euro,0)+IF('Financing inputs'!$B111="Euro",'Financing inputs'!J111,0)))</f>
        <v/>
      </c>
      <c r="K111" s="76" t="str">
        <f>IF('Financing inputs'!K111="","",(IF('Financing inputs'!$B111="USD",'Financing inputs'!K111*Euro_USD,0)+IF('Financing inputs'!$B111="Local Currency",'Financing inputs'!K111/Loc_Euro,0)+IF('Financing inputs'!$B111="Euro",'Financing inputs'!K111,0)))</f>
        <v/>
      </c>
      <c r="L111" s="76" t="str">
        <f>IF('Financing inputs'!L111="","",(IF('Financing inputs'!$B111="USD",'Financing inputs'!L111*Euro_USD,0)+IF('Financing inputs'!$B111="Local Currency",'Financing inputs'!L111/Loc_Euro,0)+IF('Financing inputs'!$B111="Euro",'Financing inputs'!L111,0)))</f>
        <v/>
      </c>
      <c r="M111" s="76" t="str">
        <f>IF('Financing inputs'!M111="","",(IF('Financing inputs'!$B111="USD",'Financing inputs'!M111*Euro_USD,0)+IF('Financing inputs'!$B111="Local Currency",'Financing inputs'!M111/Loc_Euro,0)+IF('Financing inputs'!$B111="Euro",'Financing inputs'!M111,0)))</f>
        <v/>
      </c>
      <c r="N111" s="76" t="str">
        <f>IF('Financing inputs'!N111="","",(IF('Financing inputs'!$B111="USD",'Financing inputs'!N111*Euro_USD,0)+IF('Financing inputs'!$B111="Local Currency",'Financing inputs'!N111/Loc_Euro,0)+IF('Financing inputs'!$B111="Euro",'Financing inputs'!N111,0)))</f>
        <v/>
      </c>
      <c r="O111" s="76">
        <f t="shared" si="51"/>
        <v>0</v>
      </c>
      <c r="P111" s="120" t="str">
        <f t="shared" si="50"/>
        <v>Policy and Enabling Environment</v>
      </c>
      <c r="R111" s="69" t="e">
        <f t="shared" si="52"/>
        <v>#DIV/0!</v>
      </c>
    </row>
    <row r="112" spans="1:18" x14ac:dyDescent="0.25">
      <c r="A112" s="64" t="str">
        <f>'Financing inputs'!A112</f>
        <v>Other</v>
      </c>
      <c r="B112" s="63"/>
      <c r="C112" s="76" t="str">
        <f>IF('Financing inputs'!C112="","",(IF('Financing inputs'!$B112="USD",'Financing inputs'!C112*Euro_USD,0)+IF('Financing inputs'!$B112="Local Currency",'Financing inputs'!C112/Loc_Euro,0)+IF('Financing inputs'!$B112="Euro",'Financing inputs'!C112,0)))</f>
        <v/>
      </c>
      <c r="D112" s="76" t="str">
        <f>IF('Financing inputs'!D112="","",(IF('Financing inputs'!$B112="USD",'Financing inputs'!D112*Euro_USD,0)+IF('Financing inputs'!$B112="Local Currency",'Financing inputs'!D112/Loc_Euro,0)+IF('Financing inputs'!$B112="Euro",'Financing inputs'!D112,0)))</f>
        <v/>
      </c>
      <c r="E112" s="76" t="str">
        <f>IF('Financing inputs'!E112="","",(IF('Financing inputs'!$B112="USD",'Financing inputs'!E112*Euro_USD,0)+IF('Financing inputs'!$B112="Local Currency",'Financing inputs'!E112/Loc_Euro,0)+IF('Financing inputs'!$B112="Euro",'Financing inputs'!E112,0)))</f>
        <v/>
      </c>
      <c r="F112" s="76" t="str">
        <f>IF('Financing inputs'!F112="","",(IF('Financing inputs'!$B112="USD",'Financing inputs'!F112*Euro_USD,0)+IF('Financing inputs'!$B112="Local Currency",'Financing inputs'!F112/Loc_Euro,0)+IF('Financing inputs'!$B112="Euro",'Financing inputs'!F112,0)))</f>
        <v/>
      </c>
      <c r="G112" s="76" t="str">
        <f>IF('Financing inputs'!G112="","",(IF('Financing inputs'!$B112="USD",'Financing inputs'!G112*Euro_USD,0)+IF('Financing inputs'!$B112="Local Currency",'Financing inputs'!G112/Loc_Euro,0)+IF('Financing inputs'!$B112="Euro",'Financing inputs'!G112,0)))</f>
        <v/>
      </c>
      <c r="H112" s="76" t="str">
        <f>IF('Financing inputs'!H112="","",(IF('Financing inputs'!$B112="USD",'Financing inputs'!H112*Euro_USD,0)+IF('Financing inputs'!$B112="Local Currency",'Financing inputs'!H112/Loc_Euro,0)+IF('Financing inputs'!$B112="Euro",'Financing inputs'!H112,0)))</f>
        <v/>
      </c>
      <c r="I112" s="76" t="str">
        <f>IF('Financing inputs'!I112="","",(IF('Financing inputs'!$B112="USD",'Financing inputs'!I112*Euro_USD,0)+IF('Financing inputs'!$B112="Local Currency",'Financing inputs'!I112/Loc_Euro,0)+IF('Financing inputs'!$B112="Euro",'Financing inputs'!I112,0)))</f>
        <v/>
      </c>
      <c r="J112" s="76" t="str">
        <f>IF('Financing inputs'!J112="","",(IF('Financing inputs'!$B112="USD",'Financing inputs'!J112*Euro_USD,0)+IF('Financing inputs'!$B112="Local Currency",'Financing inputs'!J112/Loc_Euro,0)+IF('Financing inputs'!$B112="Euro",'Financing inputs'!J112,0)))</f>
        <v/>
      </c>
      <c r="K112" s="76" t="str">
        <f>IF('Financing inputs'!K112="","",(IF('Financing inputs'!$B112="USD",'Financing inputs'!K112*Euro_USD,0)+IF('Financing inputs'!$B112="Local Currency",'Financing inputs'!K112/Loc_Euro,0)+IF('Financing inputs'!$B112="Euro",'Financing inputs'!K112,0)))</f>
        <v/>
      </c>
      <c r="L112" s="76" t="str">
        <f>IF('Financing inputs'!L112="","",(IF('Financing inputs'!$B112="USD",'Financing inputs'!L112*Euro_USD,0)+IF('Financing inputs'!$B112="Local Currency",'Financing inputs'!L112/Loc_Euro,0)+IF('Financing inputs'!$B112="Euro",'Financing inputs'!L112,0)))</f>
        <v/>
      </c>
      <c r="M112" s="76" t="str">
        <f>IF('Financing inputs'!M112="","",(IF('Financing inputs'!$B112="USD",'Financing inputs'!M112*Euro_USD,0)+IF('Financing inputs'!$B112="Local Currency",'Financing inputs'!M112/Loc_Euro,0)+IF('Financing inputs'!$B112="Euro",'Financing inputs'!M112,0)))</f>
        <v/>
      </c>
      <c r="N112" s="76" t="str">
        <f>IF('Financing inputs'!N112="","",(IF('Financing inputs'!$B112="USD",'Financing inputs'!N112*Euro_USD,0)+IF('Financing inputs'!$B112="Local Currency",'Financing inputs'!N112/Loc_Euro,0)+IF('Financing inputs'!$B112="Euro",'Financing inputs'!N112,0)))</f>
        <v/>
      </c>
      <c r="O112" s="76">
        <f t="shared" si="51"/>
        <v>0</v>
      </c>
      <c r="P112" s="120" t="str">
        <f t="shared" si="50"/>
        <v>Policy and Enabling Environment</v>
      </c>
      <c r="R112" s="69" t="e">
        <f t="shared" si="52"/>
        <v>#DIV/0!</v>
      </c>
    </row>
    <row r="113" spans="1:19" x14ac:dyDescent="0.25">
      <c r="A113" s="64" t="str">
        <f>'Financing inputs'!A113</f>
        <v>Other</v>
      </c>
      <c r="B113" s="63"/>
      <c r="C113" s="76" t="str">
        <f>IF('Financing inputs'!C113="","",(IF('Financing inputs'!$B113="USD",'Financing inputs'!C113*Euro_USD,0)+IF('Financing inputs'!$B113="Local Currency",'Financing inputs'!C113/Loc_Euro,0)+IF('Financing inputs'!$B113="Euro",'Financing inputs'!C113,0)))</f>
        <v/>
      </c>
      <c r="D113" s="76" t="str">
        <f>IF('Financing inputs'!D113="","",(IF('Financing inputs'!$B113="USD",'Financing inputs'!D113*Euro_USD,0)+IF('Financing inputs'!$B113="Local Currency",'Financing inputs'!D113/Loc_Euro,0)+IF('Financing inputs'!$B113="Euro",'Financing inputs'!D113,0)))</f>
        <v/>
      </c>
      <c r="E113" s="76" t="str">
        <f>IF('Financing inputs'!E113="","",(IF('Financing inputs'!$B113="USD",'Financing inputs'!E113*Euro_USD,0)+IF('Financing inputs'!$B113="Local Currency",'Financing inputs'!E113/Loc_Euro,0)+IF('Financing inputs'!$B113="Euro",'Financing inputs'!E113,0)))</f>
        <v/>
      </c>
      <c r="F113" s="76" t="str">
        <f>IF('Financing inputs'!F113="","",(IF('Financing inputs'!$B113="USD",'Financing inputs'!F113*Euro_USD,0)+IF('Financing inputs'!$B113="Local Currency",'Financing inputs'!F113/Loc_Euro,0)+IF('Financing inputs'!$B113="Euro",'Financing inputs'!F113,0)))</f>
        <v/>
      </c>
      <c r="G113" s="76" t="str">
        <f>IF('Financing inputs'!G113="","",(IF('Financing inputs'!$B113="USD",'Financing inputs'!G113*Euro_USD,0)+IF('Financing inputs'!$B113="Local Currency",'Financing inputs'!G113/Loc_Euro,0)+IF('Financing inputs'!$B113="Euro",'Financing inputs'!G113,0)))</f>
        <v/>
      </c>
      <c r="H113" s="76" t="str">
        <f>IF('Financing inputs'!H113="","",(IF('Financing inputs'!$B113="USD",'Financing inputs'!H113*Euro_USD,0)+IF('Financing inputs'!$B113="Local Currency",'Financing inputs'!H113/Loc_Euro,0)+IF('Financing inputs'!$B113="Euro",'Financing inputs'!H113,0)))</f>
        <v/>
      </c>
      <c r="I113" s="76" t="str">
        <f>IF('Financing inputs'!I113="","",(IF('Financing inputs'!$B113="USD",'Financing inputs'!I113*Euro_USD,0)+IF('Financing inputs'!$B113="Local Currency",'Financing inputs'!I113/Loc_Euro,0)+IF('Financing inputs'!$B113="Euro",'Financing inputs'!I113,0)))</f>
        <v/>
      </c>
      <c r="J113" s="76" t="str">
        <f>IF('Financing inputs'!J113="","",(IF('Financing inputs'!$B113="USD",'Financing inputs'!J113*Euro_USD,0)+IF('Financing inputs'!$B113="Local Currency",'Financing inputs'!J113/Loc_Euro,0)+IF('Financing inputs'!$B113="Euro",'Financing inputs'!J113,0)))</f>
        <v/>
      </c>
      <c r="K113" s="76" t="str">
        <f>IF('Financing inputs'!K113="","",(IF('Financing inputs'!$B113="USD",'Financing inputs'!K113*Euro_USD,0)+IF('Financing inputs'!$B113="Local Currency",'Financing inputs'!K113/Loc_Euro,0)+IF('Financing inputs'!$B113="Euro",'Financing inputs'!K113,0)))</f>
        <v/>
      </c>
      <c r="L113" s="76" t="str">
        <f>IF('Financing inputs'!L113="","",(IF('Financing inputs'!$B113="USD",'Financing inputs'!L113*Euro_USD,0)+IF('Financing inputs'!$B113="Local Currency",'Financing inputs'!L113/Loc_Euro,0)+IF('Financing inputs'!$B113="Euro",'Financing inputs'!L113,0)))</f>
        <v/>
      </c>
      <c r="M113" s="76" t="str">
        <f>IF('Financing inputs'!M113="","",(IF('Financing inputs'!$B113="USD",'Financing inputs'!M113*Euro_USD,0)+IF('Financing inputs'!$B113="Local Currency",'Financing inputs'!M113/Loc_Euro,0)+IF('Financing inputs'!$B113="Euro",'Financing inputs'!M113,0)))</f>
        <v/>
      </c>
      <c r="N113" s="76" t="str">
        <f>IF('Financing inputs'!N113="","",(IF('Financing inputs'!$B113="USD",'Financing inputs'!N113*Euro_USD,0)+IF('Financing inputs'!$B113="Local Currency",'Financing inputs'!N113/Loc_Euro,0)+IF('Financing inputs'!$B113="Euro",'Financing inputs'!N113,0)))</f>
        <v/>
      </c>
      <c r="O113" s="76">
        <f t="shared" si="51"/>
        <v>0</v>
      </c>
      <c r="P113" s="120" t="str">
        <f t="shared" si="50"/>
        <v>Policy and Enabling Environment</v>
      </c>
      <c r="R113" s="69" t="e">
        <f t="shared" si="52"/>
        <v>#DIV/0!</v>
      </c>
    </row>
    <row r="114" spans="1:19" x14ac:dyDescent="0.25">
      <c r="A114" s="64" t="str">
        <f>'Financing inputs'!A114</f>
        <v>Other</v>
      </c>
      <c r="B114" s="63"/>
      <c r="C114" s="76" t="str">
        <f>IF('Financing inputs'!C114="","",(IF('Financing inputs'!$B114="USD",'Financing inputs'!C114*Euro_USD,0)+IF('Financing inputs'!$B114="Local Currency",'Financing inputs'!C114/Loc_Euro,0)+IF('Financing inputs'!$B114="Euro",'Financing inputs'!C114,0)))</f>
        <v/>
      </c>
      <c r="D114" s="76" t="str">
        <f>IF('Financing inputs'!D114="","",(IF('Financing inputs'!$B114="USD",'Financing inputs'!D114*Euro_USD,0)+IF('Financing inputs'!$B114="Local Currency",'Financing inputs'!D114/Loc_Euro,0)+IF('Financing inputs'!$B114="Euro",'Financing inputs'!D114,0)))</f>
        <v/>
      </c>
      <c r="E114" s="76" t="str">
        <f>IF('Financing inputs'!E114="","",(IF('Financing inputs'!$B114="USD",'Financing inputs'!E114*Euro_USD,0)+IF('Financing inputs'!$B114="Local Currency",'Financing inputs'!E114/Loc_Euro,0)+IF('Financing inputs'!$B114="Euro",'Financing inputs'!E114,0)))</f>
        <v/>
      </c>
      <c r="F114" s="76" t="str">
        <f>IF('Financing inputs'!F114="","",(IF('Financing inputs'!$B114="USD",'Financing inputs'!F114*Euro_USD,0)+IF('Financing inputs'!$B114="Local Currency",'Financing inputs'!F114/Loc_Euro,0)+IF('Financing inputs'!$B114="Euro",'Financing inputs'!F114,0)))</f>
        <v/>
      </c>
      <c r="G114" s="76" t="str">
        <f>IF('Financing inputs'!G114="","",(IF('Financing inputs'!$B114="USD",'Financing inputs'!G114*Euro_USD,0)+IF('Financing inputs'!$B114="Local Currency",'Financing inputs'!G114/Loc_Euro,0)+IF('Financing inputs'!$B114="Euro",'Financing inputs'!G114,0)))</f>
        <v/>
      </c>
      <c r="H114" s="76" t="str">
        <f>IF('Financing inputs'!H114="","",(IF('Financing inputs'!$B114="USD",'Financing inputs'!H114*Euro_USD,0)+IF('Financing inputs'!$B114="Local Currency",'Financing inputs'!H114/Loc_Euro,0)+IF('Financing inputs'!$B114="Euro",'Financing inputs'!H114,0)))</f>
        <v/>
      </c>
      <c r="I114" s="76" t="str">
        <f>IF('Financing inputs'!I114="","",(IF('Financing inputs'!$B114="USD",'Financing inputs'!I114*Euro_USD,0)+IF('Financing inputs'!$B114="Local Currency",'Financing inputs'!I114/Loc_Euro,0)+IF('Financing inputs'!$B114="Euro",'Financing inputs'!I114,0)))</f>
        <v/>
      </c>
      <c r="J114" s="76" t="str">
        <f>IF('Financing inputs'!J114="","",(IF('Financing inputs'!$B114="USD",'Financing inputs'!J114*Euro_USD,0)+IF('Financing inputs'!$B114="Local Currency",'Financing inputs'!J114/Loc_Euro,0)+IF('Financing inputs'!$B114="Euro",'Financing inputs'!J114,0)))</f>
        <v/>
      </c>
      <c r="K114" s="76" t="str">
        <f>IF('Financing inputs'!K114="","",(IF('Financing inputs'!$B114="USD",'Financing inputs'!K114*Euro_USD,0)+IF('Financing inputs'!$B114="Local Currency",'Financing inputs'!K114/Loc_Euro,0)+IF('Financing inputs'!$B114="Euro",'Financing inputs'!K114,0)))</f>
        <v/>
      </c>
      <c r="L114" s="76" t="str">
        <f>IF('Financing inputs'!L114="","",(IF('Financing inputs'!$B114="USD",'Financing inputs'!L114*Euro_USD,0)+IF('Financing inputs'!$B114="Local Currency",'Financing inputs'!L114/Loc_Euro,0)+IF('Financing inputs'!$B114="Euro",'Financing inputs'!L114,0)))</f>
        <v/>
      </c>
      <c r="M114" s="76" t="str">
        <f>IF('Financing inputs'!M114="","",(IF('Financing inputs'!$B114="USD",'Financing inputs'!M114*Euro_USD,0)+IF('Financing inputs'!$B114="Local Currency",'Financing inputs'!M114/Loc_Euro,0)+IF('Financing inputs'!$B114="Euro",'Financing inputs'!M114,0)))</f>
        <v/>
      </c>
      <c r="N114" s="76" t="str">
        <f>IF('Financing inputs'!N114="","",(IF('Financing inputs'!$B114="USD",'Financing inputs'!N114*Euro_USD,0)+IF('Financing inputs'!$B114="Local Currency",'Financing inputs'!N114/Loc_Euro,0)+IF('Financing inputs'!$B114="Euro",'Financing inputs'!N114,0)))</f>
        <v/>
      </c>
      <c r="O114" s="76">
        <f t="shared" si="51"/>
        <v>0</v>
      </c>
      <c r="P114" s="120" t="str">
        <f t="shared" si="50"/>
        <v>Policy and Enabling Environment</v>
      </c>
      <c r="R114" s="69" t="e">
        <f t="shared" si="52"/>
        <v>#DIV/0!</v>
      </c>
    </row>
    <row r="115" spans="1:19" x14ac:dyDescent="0.25">
      <c r="A115" s="64" t="str">
        <f>'Financing inputs'!A115</f>
        <v>Other</v>
      </c>
      <c r="B115" s="63"/>
      <c r="C115" s="76" t="str">
        <f>IF('Financing inputs'!C115="","",(IF('Financing inputs'!$B115="USD",'Financing inputs'!C115*Euro_USD,0)+IF('Financing inputs'!$B115="Local Currency",'Financing inputs'!C115/Loc_Euro,0)+IF('Financing inputs'!$B115="Euro",'Financing inputs'!C115,0)))</f>
        <v/>
      </c>
      <c r="D115" s="76" t="str">
        <f>IF('Financing inputs'!D115="","",(IF('Financing inputs'!$B115="USD",'Financing inputs'!D115*Euro_USD,0)+IF('Financing inputs'!$B115="Local Currency",'Financing inputs'!D115/Loc_Euro,0)+IF('Financing inputs'!$B115="Euro",'Financing inputs'!D115,0)))</f>
        <v/>
      </c>
      <c r="E115" s="76" t="str">
        <f>IF('Financing inputs'!E115="","",(IF('Financing inputs'!$B115="USD",'Financing inputs'!E115*Euro_USD,0)+IF('Financing inputs'!$B115="Local Currency",'Financing inputs'!E115/Loc_Euro,0)+IF('Financing inputs'!$B115="Euro",'Financing inputs'!E115,0)))</f>
        <v/>
      </c>
      <c r="F115" s="76" t="str">
        <f>IF('Financing inputs'!F115="","",(IF('Financing inputs'!$B115="USD",'Financing inputs'!F115*Euro_USD,0)+IF('Financing inputs'!$B115="Local Currency",'Financing inputs'!F115/Loc_Euro,0)+IF('Financing inputs'!$B115="Euro",'Financing inputs'!F115,0)))</f>
        <v/>
      </c>
      <c r="G115" s="76" t="str">
        <f>IF('Financing inputs'!G115="","",(IF('Financing inputs'!$B115="USD",'Financing inputs'!G115*Euro_USD,0)+IF('Financing inputs'!$B115="Local Currency",'Financing inputs'!G115/Loc_Euro,0)+IF('Financing inputs'!$B115="Euro",'Financing inputs'!G115,0)))</f>
        <v/>
      </c>
      <c r="H115" s="76" t="str">
        <f>IF('Financing inputs'!H115="","",(IF('Financing inputs'!$B115="USD",'Financing inputs'!H115*Euro_USD,0)+IF('Financing inputs'!$B115="Local Currency",'Financing inputs'!H115/Loc_Euro,0)+IF('Financing inputs'!$B115="Euro",'Financing inputs'!H115,0)))</f>
        <v/>
      </c>
      <c r="I115" s="76" t="str">
        <f>IF('Financing inputs'!I115="","",(IF('Financing inputs'!$B115="USD",'Financing inputs'!I115*Euro_USD,0)+IF('Financing inputs'!$B115="Local Currency",'Financing inputs'!I115/Loc_Euro,0)+IF('Financing inputs'!$B115="Euro",'Financing inputs'!I115,0)))</f>
        <v/>
      </c>
      <c r="J115" s="76" t="str">
        <f>IF('Financing inputs'!J115="","",(IF('Financing inputs'!$B115="USD",'Financing inputs'!J115*Euro_USD,0)+IF('Financing inputs'!$B115="Local Currency",'Financing inputs'!J115/Loc_Euro,0)+IF('Financing inputs'!$B115="Euro",'Financing inputs'!J115,0)))</f>
        <v/>
      </c>
      <c r="K115" s="76" t="str">
        <f>IF('Financing inputs'!K115="","",(IF('Financing inputs'!$B115="USD",'Financing inputs'!K115*Euro_USD,0)+IF('Financing inputs'!$B115="Local Currency",'Financing inputs'!K115/Loc_Euro,0)+IF('Financing inputs'!$B115="Euro",'Financing inputs'!K115,0)))</f>
        <v/>
      </c>
      <c r="L115" s="76" t="str">
        <f>IF('Financing inputs'!L115="","",(IF('Financing inputs'!$B115="USD",'Financing inputs'!L115*Euro_USD,0)+IF('Financing inputs'!$B115="Local Currency",'Financing inputs'!L115/Loc_Euro,0)+IF('Financing inputs'!$B115="Euro",'Financing inputs'!L115,0)))</f>
        <v/>
      </c>
      <c r="M115" s="76" t="str">
        <f>IF('Financing inputs'!M115="","",(IF('Financing inputs'!$B115="USD",'Financing inputs'!M115*Euro_USD,0)+IF('Financing inputs'!$B115="Local Currency",'Financing inputs'!M115/Loc_Euro,0)+IF('Financing inputs'!$B115="Euro",'Financing inputs'!M115,0)))</f>
        <v/>
      </c>
      <c r="N115" s="76" t="str">
        <f>IF('Financing inputs'!N115="","",(IF('Financing inputs'!$B115="USD",'Financing inputs'!N115*Euro_USD,0)+IF('Financing inputs'!$B115="Local Currency",'Financing inputs'!N115/Loc_Euro,0)+IF('Financing inputs'!$B115="Euro",'Financing inputs'!N115,0)))</f>
        <v/>
      </c>
      <c r="O115" s="76">
        <f t="shared" si="51"/>
        <v>0</v>
      </c>
      <c r="P115" s="120" t="str">
        <f t="shared" si="50"/>
        <v>Policy and Enabling Environment</v>
      </c>
      <c r="R115" s="69" t="e">
        <f t="shared" si="52"/>
        <v>#DIV/0!</v>
      </c>
    </row>
    <row r="116" spans="1:19" x14ac:dyDescent="0.25">
      <c r="A116" s="64" t="str">
        <f>'Financing inputs'!A116</f>
        <v>Other</v>
      </c>
      <c r="B116" s="63"/>
      <c r="C116" s="76" t="str">
        <f>IF('Financing inputs'!C116="","",(IF('Financing inputs'!$B116="USD",'Financing inputs'!C116*Euro_USD,0)+IF('Financing inputs'!$B116="Local Currency",'Financing inputs'!C116/Loc_Euro,0)+IF('Financing inputs'!$B116="Euro",'Financing inputs'!C116,0)))</f>
        <v/>
      </c>
      <c r="D116" s="76" t="str">
        <f>IF('Financing inputs'!D116="","",(IF('Financing inputs'!$B116="USD",'Financing inputs'!D116*Euro_USD,0)+IF('Financing inputs'!$B116="Local Currency",'Financing inputs'!D116/Loc_Euro,0)+IF('Financing inputs'!$B116="Euro",'Financing inputs'!D116,0)))</f>
        <v/>
      </c>
      <c r="E116" s="76" t="str">
        <f>IF('Financing inputs'!E116="","",(IF('Financing inputs'!$B116="USD",'Financing inputs'!E116*Euro_USD,0)+IF('Financing inputs'!$B116="Local Currency",'Financing inputs'!E116/Loc_Euro,0)+IF('Financing inputs'!$B116="Euro",'Financing inputs'!E116,0)))</f>
        <v/>
      </c>
      <c r="F116" s="76" t="str">
        <f>IF('Financing inputs'!F116="","",(IF('Financing inputs'!$B116="USD",'Financing inputs'!F116*Euro_USD,0)+IF('Financing inputs'!$B116="Local Currency",'Financing inputs'!F116/Loc_Euro,0)+IF('Financing inputs'!$B116="Euro",'Financing inputs'!F116,0)))</f>
        <v/>
      </c>
      <c r="G116" s="76" t="str">
        <f>IF('Financing inputs'!G116="","",(IF('Financing inputs'!$B116="USD",'Financing inputs'!G116*Euro_USD,0)+IF('Financing inputs'!$B116="Local Currency",'Financing inputs'!G116/Loc_Euro,0)+IF('Financing inputs'!$B116="Euro",'Financing inputs'!G116,0)))</f>
        <v/>
      </c>
      <c r="H116" s="76" t="str">
        <f>IF('Financing inputs'!H116="","",(IF('Financing inputs'!$B116="USD",'Financing inputs'!H116*Euro_USD,0)+IF('Financing inputs'!$B116="Local Currency",'Financing inputs'!H116/Loc_Euro,0)+IF('Financing inputs'!$B116="Euro",'Financing inputs'!H116,0)))</f>
        <v/>
      </c>
      <c r="I116" s="76" t="str">
        <f>IF('Financing inputs'!I116="","",(IF('Financing inputs'!$B116="USD",'Financing inputs'!I116*Euro_USD,0)+IF('Financing inputs'!$B116="Local Currency",'Financing inputs'!I116/Loc_Euro,0)+IF('Financing inputs'!$B116="Euro",'Financing inputs'!I116,0)))</f>
        <v/>
      </c>
      <c r="J116" s="76" t="str">
        <f>IF('Financing inputs'!J116="","",(IF('Financing inputs'!$B116="USD",'Financing inputs'!J116*Euro_USD,0)+IF('Financing inputs'!$B116="Local Currency",'Financing inputs'!J116/Loc_Euro,0)+IF('Financing inputs'!$B116="Euro",'Financing inputs'!J116,0)))</f>
        <v/>
      </c>
      <c r="K116" s="76" t="str">
        <f>IF('Financing inputs'!K116="","",(IF('Financing inputs'!$B116="USD",'Financing inputs'!K116*Euro_USD,0)+IF('Financing inputs'!$B116="Local Currency",'Financing inputs'!K116/Loc_Euro,0)+IF('Financing inputs'!$B116="Euro",'Financing inputs'!K116,0)))</f>
        <v/>
      </c>
      <c r="L116" s="76" t="str">
        <f>IF('Financing inputs'!L116="","",(IF('Financing inputs'!$B116="USD",'Financing inputs'!L116*Euro_USD,0)+IF('Financing inputs'!$B116="Local Currency",'Financing inputs'!L116/Loc_Euro,0)+IF('Financing inputs'!$B116="Euro",'Financing inputs'!L116,0)))</f>
        <v/>
      </c>
      <c r="M116" s="76" t="str">
        <f>IF('Financing inputs'!M116="","",(IF('Financing inputs'!$B116="USD",'Financing inputs'!M116*Euro_USD,0)+IF('Financing inputs'!$B116="Local Currency",'Financing inputs'!M116/Loc_Euro,0)+IF('Financing inputs'!$B116="Euro",'Financing inputs'!M116,0)))</f>
        <v/>
      </c>
      <c r="N116" s="76" t="str">
        <f>IF('Financing inputs'!N116="","",(IF('Financing inputs'!$B116="USD",'Financing inputs'!N116*Euro_USD,0)+IF('Financing inputs'!$B116="Local Currency",'Financing inputs'!N116/Loc_Euro,0)+IF('Financing inputs'!$B116="Euro",'Financing inputs'!N116,0)))</f>
        <v/>
      </c>
      <c r="O116" s="76">
        <f t="shared" si="51"/>
        <v>0</v>
      </c>
      <c r="P116" s="120" t="str">
        <f t="shared" si="50"/>
        <v>Policy and Enabling Environment</v>
      </c>
      <c r="R116" s="69" t="e">
        <f t="shared" si="52"/>
        <v>#DIV/0!</v>
      </c>
    </row>
    <row r="117" spans="1:19" x14ac:dyDescent="0.25">
      <c r="A117" s="65" t="s">
        <v>72</v>
      </c>
      <c r="B117" s="65"/>
      <c r="C117" s="77">
        <f>SUM(C98:C116)</f>
        <v>0</v>
      </c>
      <c r="D117" s="77">
        <f t="shared" ref="D117" si="53">SUM(D98:D116)</f>
        <v>0</v>
      </c>
      <c r="E117" s="77">
        <f t="shared" ref="E117" si="54">SUM(E98:E116)</f>
        <v>0</v>
      </c>
      <c r="F117" s="77">
        <f t="shared" ref="F117" si="55">SUM(F98:F116)</f>
        <v>0</v>
      </c>
      <c r="G117" s="77">
        <f t="shared" ref="G117" si="56">SUM(G98:G116)</f>
        <v>0</v>
      </c>
      <c r="H117" s="77">
        <f t="shared" ref="H117" si="57">SUM(H98:H116)</f>
        <v>0</v>
      </c>
      <c r="I117" s="77">
        <f t="shared" ref="I117" si="58">SUM(I98:I116)</f>
        <v>0</v>
      </c>
      <c r="J117" s="77">
        <f t="shared" ref="J117" si="59">SUM(J98:J116)</f>
        <v>0</v>
      </c>
      <c r="K117" s="77">
        <f t="shared" ref="K117" si="60">SUM(K98:K116)</f>
        <v>0</v>
      </c>
      <c r="L117" s="77">
        <f t="shared" ref="L117" si="61">SUM(L98:L116)</f>
        <v>0</v>
      </c>
      <c r="M117" s="77">
        <f t="shared" ref="M117" si="62">SUM(M98:M116)</f>
        <v>0</v>
      </c>
      <c r="N117" s="77">
        <f t="shared" ref="N117" si="63">SUM(N98:N116)</f>
        <v>0</v>
      </c>
      <c r="O117" s="77">
        <f t="shared" ref="O117" si="64">SUM(O98:O116)</f>
        <v>0</v>
      </c>
      <c r="P117" s="120" t="str">
        <f>$A$95</f>
        <v>Policy and Enabling Environment</v>
      </c>
      <c r="R117" s="59"/>
      <c r="S117" s="61" t="e">
        <f>IF(ROUND(SUM(R97:R116),0)&lt;&gt;1,"Check","Okay")</f>
        <v>#DIV/0!</v>
      </c>
    </row>
    <row r="118" spans="1:19" x14ac:dyDescent="0.25">
      <c r="A118" s="124" t="str">
        <f>'Financing inputs'!A118</f>
        <v>Financing</v>
      </c>
      <c r="B118" s="124"/>
      <c r="C118" s="124"/>
      <c r="D118" s="124"/>
      <c r="E118" s="124"/>
      <c r="F118" s="124"/>
      <c r="G118" s="124"/>
      <c r="H118" s="124"/>
      <c r="I118" s="124"/>
      <c r="J118" s="124"/>
      <c r="K118" s="124"/>
      <c r="L118" s="124"/>
      <c r="M118" s="124"/>
      <c r="N118" s="124"/>
      <c r="O118" s="124"/>
      <c r="P118" s="120"/>
      <c r="R118" s="73"/>
    </row>
    <row r="119" spans="1:19" x14ac:dyDescent="0.25">
      <c r="A119" s="39" t="str">
        <f>'Financing inputs'!A119</f>
        <v>CIP Costs</v>
      </c>
      <c r="B119" s="63"/>
      <c r="C119" s="76" t="str">
        <f>IF('Financing inputs'!C119="","",(IF('Financing inputs'!$B119="USD",'Financing inputs'!C119*Euro_USD,0)+IF('Financing inputs'!$B119="Local Currency",'Financing inputs'!C119/Loc_Euro,0)+IF('Financing inputs'!$B119="Euro",'Financing inputs'!C119,0)))</f>
        <v/>
      </c>
      <c r="D119" s="76" t="str">
        <f>IF('Financing inputs'!D119="","",(IF('Financing inputs'!$B119="USD",'Financing inputs'!D119*Euro_USD,0)+IF('Financing inputs'!$B119="Local Currency",'Financing inputs'!D119/Loc_Euro,0)+IF('Financing inputs'!$B119="Euro",'Financing inputs'!D119,0)))</f>
        <v/>
      </c>
      <c r="E119" s="76" t="str">
        <f>IF('Financing inputs'!E119="","",(IF('Financing inputs'!$B119="USD",'Financing inputs'!E119*Euro_USD,0)+IF('Financing inputs'!$B119="Local Currency",'Financing inputs'!E119/Loc_Euro,0)+IF('Financing inputs'!$B119="Euro",'Financing inputs'!E119,0)))</f>
        <v/>
      </c>
      <c r="F119" s="76" t="str">
        <f>IF('Financing inputs'!F119="","",(IF('Financing inputs'!$B119="USD",'Financing inputs'!F119*Euro_USD,0)+IF('Financing inputs'!$B119="Local Currency",'Financing inputs'!F119/Loc_Euro,0)+IF('Financing inputs'!$B119="Euro",'Financing inputs'!F119,0)))</f>
        <v/>
      </c>
      <c r="G119" s="76" t="str">
        <f>IF('Financing inputs'!G119="","",(IF('Financing inputs'!$B119="USD",'Financing inputs'!G119*Euro_USD,0)+IF('Financing inputs'!$B119="Local Currency",'Financing inputs'!G119/Loc_Euro,0)+IF('Financing inputs'!$B119="Euro",'Financing inputs'!G119,0)))</f>
        <v/>
      </c>
      <c r="H119" s="76" t="str">
        <f>IF('Financing inputs'!H119="","",(IF('Financing inputs'!$B119="USD",'Financing inputs'!H119*Euro_USD,0)+IF('Financing inputs'!$B119="Local Currency",'Financing inputs'!H119/Loc_Euro,0)+IF('Financing inputs'!$B119="Euro",'Financing inputs'!H119,0)))</f>
        <v/>
      </c>
      <c r="I119" s="76" t="str">
        <f>IF('Financing inputs'!I119="","",(IF('Financing inputs'!$B119="USD",'Financing inputs'!I119*Euro_USD,0)+IF('Financing inputs'!$B119="Local Currency",'Financing inputs'!I119/Loc_Euro,0)+IF('Financing inputs'!$B119="Euro",'Financing inputs'!I119,0)))</f>
        <v/>
      </c>
      <c r="J119" s="76" t="str">
        <f>IF('Financing inputs'!J119="","",(IF('Financing inputs'!$B119="USD",'Financing inputs'!J119*Euro_USD,0)+IF('Financing inputs'!$B119="Local Currency",'Financing inputs'!J119/Loc_Euro,0)+IF('Financing inputs'!$B119="Euro",'Financing inputs'!J119,0)))</f>
        <v/>
      </c>
      <c r="K119" s="76" t="str">
        <f>IF('Financing inputs'!K119="","",(IF('Financing inputs'!$B119="USD",'Financing inputs'!K119*Euro_USD,0)+IF('Financing inputs'!$B119="Local Currency",'Financing inputs'!K119/Loc_Euro,0)+IF('Financing inputs'!$B119="Euro",'Financing inputs'!K119,0)))</f>
        <v/>
      </c>
      <c r="L119" s="76" t="str">
        <f>IF('Financing inputs'!L119="","",(IF('Financing inputs'!$B119="USD",'Financing inputs'!L119*Euro_USD,0)+IF('Financing inputs'!$B119="Local Currency",'Financing inputs'!L119/Loc_Euro,0)+IF('Financing inputs'!$B119="Euro",'Financing inputs'!L119,0)))</f>
        <v/>
      </c>
      <c r="M119" s="76" t="str">
        <f>IF('Financing inputs'!M119="","",(IF('Financing inputs'!$B119="USD",'Financing inputs'!M119*Euro_USD,0)+IF('Financing inputs'!$B119="Local Currency",'Financing inputs'!M119/Loc_Euro,0)+IF('Financing inputs'!$B119="Euro",'Financing inputs'!M119,0)))</f>
        <v/>
      </c>
      <c r="N119" s="76" t="str">
        <f>IF('Financing inputs'!N119="","",(IF('Financing inputs'!$B119="USD",'Financing inputs'!N119*Euro_USD,0)+IF('Financing inputs'!$B119="Local Currency",'Financing inputs'!N119/Loc_Euro,0)+IF('Financing inputs'!$B119="Euro",'Financing inputs'!N119,0)))</f>
        <v/>
      </c>
      <c r="O119" s="76">
        <f>SUM(C119:N119)</f>
        <v>0</v>
      </c>
      <c r="P119" s="120" t="str">
        <f t="shared" ref="P119:P139" si="65">$A$118</f>
        <v>Financing</v>
      </c>
      <c r="R119" s="68"/>
    </row>
    <row r="120" spans="1:19" x14ac:dyDescent="0.25">
      <c r="A120" s="39" t="str">
        <f>'Financing inputs'!A120</f>
        <v>National government funding allocated</v>
      </c>
      <c r="B120" s="63"/>
      <c r="C120" s="76" t="str">
        <f>IF('Financing inputs'!C120="","",(IF('Financing inputs'!$B120="USD",'Financing inputs'!C120*Euro_USD,0)+IF('Financing inputs'!$B120="Local Currency",'Financing inputs'!C120/Loc_Euro,0)+IF('Financing inputs'!$B120="Euro",'Financing inputs'!C120,0)))</f>
        <v/>
      </c>
      <c r="D120" s="76" t="str">
        <f>IF('Financing inputs'!D120="","",(IF('Financing inputs'!$B120="USD",'Financing inputs'!D120*Euro_USD,0)+IF('Financing inputs'!$B120="Local Currency",'Financing inputs'!D120/Loc_Euro,0)+IF('Financing inputs'!$B120="Euro",'Financing inputs'!D120,0)))</f>
        <v/>
      </c>
      <c r="E120" s="76" t="str">
        <f>IF('Financing inputs'!E120="","",(IF('Financing inputs'!$B120="USD",'Financing inputs'!E120*Euro_USD,0)+IF('Financing inputs'!$B120="Local Currency",'Financing inputs'!E120/Loc_Euro,0)+IF('Financing inputs'!$B120="Euro",'Financing inputs'!E120,0)))</f>
        <v/>
      </c>
      <c r="F120" s="76" t="str">
        <f>IF('Financing inputs'!F120="","",(IF('Financing inputs'!$B120="USD",'Financing inputs'!F120*Euro_USD,0)+IF('Financing inputs'!$B120="Local Currency",'Financing inputs'!F120/Loc_Euro,0)+IF('Financing inputs'!$B120="Euro",'Financing inputs'!F120,0)))</f>
        <v/>
      </c>
      <c r="G120" s="76" t="str">
        <f>IF('Financing inputs'!G120="","",(IF('Financing inputs'!$B120="USD",'Financing inputs'!G120*Euro_USD,0)+IF('Financing inputs'!$B120="Local Currency",'Financing inputs'!G120/Loc_Euro,0)+IF('Financing inputs'!$B120="Euro",'Financing inputs'!G120,0)))</f>
        <v/>
      </c>
      <c r="H120" s="76" t="str">
        <f>IF('Financing inputs'!H120="","",(IF('Financing inputs'!$B120="USD",'Financing inputs'!H120*Euro_USD,0)+IF('Financing inputs'!$B120="Local Currency",'Financing inputs'!H120/Loc_Euro,0)+IF('Financing inputs'!$B120="Euro",'Financing inputs'!H120,0)))</f>
        <v/>
      </c>
      <c r="I120" s="76" t="str">
        <f>IF('Financing inputs'!I120="","",(IF('Financing inputs'!$B120="USD",'Financing inputs'!I120*Euro_USD,0)+IF('Financing inputs'!$B120="Local Currency",'Financing inputs'!I120/Loc_Euro,0)+IF('Financing inputs'!$B120="Euro",'Financing inputs'!I120,0)))</f>
        <v/>
      </c>
      <c r="J120" s="76" t="str">
        <f>IF('Financing inputs'!J120="","",(IF('Financing inputs'!$B120="USD",'Financing inputs'!J120*Euro_USD,0)+IF('Financing inputs'!$B120="Local Currency",'Financing inputs'!J120/Loc_Euro,0)+IF('Financing inputs'!$B120="Euro",'Financing inputs'!J120,0)))</f>
        <v/>
      </c>
      <c r="K120" s="76" t="str">
        <f>IF('Financing inputs'!K120="","",(IF('Financing inputs'!$B120="USD",'Financing inputs'!K120*Euro_USD,0)+IF('Financing inputs'!$B120="Local Currency",'Financing inputs'!K120/Loc_Euro,0)+IF('Financing inputs'!$B120="Euro",'Financing inputs'!K120,0)))</f>
        <v/>
      </c>
      <c r="L120" s="76" t="str">
        <f>IF('Financing inputs'!L120="","",(IF('Financing inputs'!$B120="USD",'Financing inputs'!L120*Euro_USD,0)+IF('Financing inputs'!$B120="Local Currency",'Financing inputs'!L120/Loc_Euro,0)+IF('Financing inputs'!$B120="Euro",'Financing inputs'!L120,0)))</f>
        <v/>
      </c>
      <c r="M120" s="76" t="str">
        <f>IF('Financing inputs'!M120="","",(IF('Financing inputs'!$B120="USD",'Financing inputs'!M120*Euro_USD,0)+IF('Financing inputs'!$B120="Local Currency",'Financing inputs'!M120/Loc_Euro,0)+IF('Financing inputs'!$B120="Euro",'Financing inputs'!M120,0)))</f>
        <v/>
      </c>
      <c r="N120" s="76" t="str">
        <f>IF('Financing inputs'!N120="","",(IF('Financing inputs'!$B120="USD",'Financing inputs'!N120*Euro_USD,0)+IF('Financing inputs'!$B120="Local Currency",'Financing inputs'!N120/Loc_Euro,0)+IF('Financing inputs'!$B120="Euro",'Financing inputs'!N120,0)))</f>
        <v/>
      </c>
      <c r="O120" s="76">
        <f t="shared" ref="O120:O139" si="66">SUM(C120:N120)</f>
        <v>0</v>
      </c>
      <c r="P120" s="120" t="str">
        <f t="shared" si="65"/>
        <v>Financing</v>
      </c>
      <c r="R120" s="69" t="e">
        <f>O120/SUM($O$120:$O$139)</f>
        <v>#DIV/0!</v>
      </c>
    </row>
    <row r="121" spans="1:19" x14ac:dyDescent="0.25">
      <c r="A121" s="64" t="str">
        <f>'Financing inputs'!A121</f>
        <v>USAID funding allocated</v>
      </c>
      <c r="B121" s="63"/>
      <c r="C121" s="76" t="str">
        <f>IF('Financing inputs'!C121="","",(IF('Financing inputs'!$B121="USD",'Financing inputs'!C121*Euro_USD,0)+IF('Financing inputs'!$B121="Local Currency",'Financing inputs'!C121/Loc_Euro,0)+IF('Financing inputs'!$B121="Euro",'Financing inputs'!C121,0)))</f>
        <v/>
      </c>
      <c r="D121" s="76" t="str">
        <f>IF('Financing inputs'!D121="","",(IF('Financing inputs'!$B121="USD",'Financing inputs'!D121*Euro_USD,0)+IF('Financing inputs'!$B121="Local Currency",'Financing inputs'!D121/Loc_Euro,0)+IF('Financing inputs'!$B121="Euro",'Financing inputs'!D121,0)))</f>
        <v/>
      </c>
      <c r="E121" s="76" t="str">
        <f>IF('Financing inputs'!E121="","",(IF('Financing inputs'!$B121="USD",'Financing inputs'!E121*Euro_USD,0)+IF('Financing inputs'!$B121="Local Currency",'Financing inputs'!E121/Loc_Euro,0)+IF('Financing inputs'!$B121="Euro",'Financing inputs'!E121,0)))</f>
        <v/>
      </c>
      <c r="F121" s="76" t="str">
        <f>IF('Financing inputs'!F121="","",(IF('Financing inputs'!$B121="USD",'Financing inputs'!F121*Euro_USD,0)+IF('Financing inputs'!$B121="Local Currency",'Financing inputs'!F121/Loc_Euro,0)+IF('Financing inputs'!$B121="Euro",'Financing inputs'!F121,0)))</f>
        <v/>
      </c>
      <c r="G121" s="76" t="str">
        <f>IF('Financing inputs'!G121="","",(IF('Financing inputs'!$B121="USD",'Financing inputs'!G121*Euro_USD,0)+IF('Financing inputs'!$B121="Local Currency",'Financing inputs'!G121/Loc_Euro,0)+IF('Financing inputs'!$B121="Euro",'Financing inputs'!G121,0)))</f>
        <v/>
      </c>
      <c r="H121" s="76" t="str">
        <f>IF('Financing inputs'!H121="","",(IF('Financing inputs'!$B121="USD",'Financing inputs'!H121*Euro_USD,0)+IF('Financing inputs'!$B121="Local Currency",'Financing inputs'!H121/Loc_Euro,0)+IF('Financing inputs'!$B121="Euro",'Financing inputs'!H121,0)))</f>
        <v/>
      </c>
      <c r="I121" s="76" t="str">
        <f>IF('Financing inputs'!I121="","",(IF('Financing inputs'!$B121="USD",'Financing inputs'!I121*Euro_USD,0)+IF('Financing inputs'!$B121="Local Currency",'Financing inputs'!I121/Loc_Euro,0)+IF('Financing inputs'!$B121="Euro",'Financing inputs'!I121,0)))</f>
        <v/>
      </c>
      <c r="J121" s="76" t="str">
        <f>IF('Financing inputs'!J121="","",(IF('Financing inputs'!$B121="USD",'Financing inputs'!J121*Euro_USD,0)+IF('Financing inputs'!$B121="Local Currency",'Financing inputs'!J121/Loc_Euro,0)+IF('Financing inputs'!$B121="Euro",'Financing inputs'!J121,0)))</f>
        <v/>
      </c>
      <c r="K121" s="76" t="str">
        <f>IF('Financing inputs'!K121="","",(IF('Financing inputs'!$B121="USD",'Financing inputs'!K121*Euro_USD,0)+IF('Financing inputs'!$B121="Local Currency",'Financing inputs'!K121/Loc_Euro,0)+IF('Financing inputs'!$B121="Euro",'Financing inputs'!K121,0)))</f>
        <v/>
      </c>
      <c r="L121" s="76" t="str">
        <f>IF('Financing inputs'!L121="","",(IF('Financing inputs'!$B121="USD",'Financing inputs'!L121*Euro_USD,0)+IF('Financing inputs'!$B121="Local Currency",'Financing inputs'!L121/Loc_Euro,0)+IF('Financing inputs'!$B121="Euro",'Financing inputs'!L121,0)))</f>
        <v/>
      </c>
      <c r="M121" s="76" t="str">
        <f>IF('Financing inputs'!M121="","",(IF('Financing inputs'!$B121="USD",'Financing inputs'!M121*Euro_USD,0)+IF('Financing inputs'!$B121="Local Currency",'Financing inputs'!M121/Loc_Euro,0)+IF('Financing inputs'!$B121="Euro",'Financing inputs'!M121,0)))</f>
        <v/>
      </c>
      <c r="N121" s="76" t="str">
        <f>IF('Financing inputs'!N121="","",(IF('Financing inputs'!$B121="USD",'Financing inputs'!N121*Euro_USD,0)+IF('Financing inputs'!$B121="Local Currency",'Financing inputs'!N121/Loc_Euro,0)+IF('Financing inputs'!$B121="Euro",'Financing inputs'!N121,0)))</f>
        <v/>
      </c>
      <c r="O121" s="76">
        <f t="shared" si="66"/>
        <v>0</v>
      </c>
      <c r="P121" s="120" t="str">
        <f t="shared" si="65"/>
        <v>Financing</v>
      </c>
      <c r="R121" s="69" t="e">
        <f t="shared" ref="R121:R139" si="67">O121/SUM($O$120:$O$139)</f>
        <v>#DIV/0!</v>
      </c>
    </row>
    <row r="122" spans="1:19" x14ac:dyDescent="0.25">
      <c r="A122" s="64" t="str">
        <f>'Financing inputs'!A122</f>
        <v>UNFPA funding allocated</v>
      </c>
      <c r="B122" s="63"/>
      <c r="C122" s="76" t="str">
        <f>IF('Financing inputs'!C122="","",(IF('Financing inputs'!$B122="USD",'Financing inputs'!C122*Euro_USD,0)+IF('Financing inputs'!$B122="Local Currency",'Financing inputs'!C122/Loc_Euro,0)+IF('Financing inputs'!$B122="Euro",'Financing inputs'!C122,0)))</f>
        <v/>
      </c>
      <c r="D122" s="76" t="str">
        <f>IF('Financing inputs'!D122="","",(IF('Financing inputs'!$B122="USD",'Financing inputs'!D122*Euro_USD,0)+IF('Financing inputs'!$B122="Local Currency",'Financing inputs'!D122/Loc_Euro,0)+IF('Financing inputs'!$B122="Euro",'Financing inputs'!D122,0)))</f>
        <v/>
      </c>
      <c r="E122" s="76" t="str">
        <f>IF('Financing inputs'!E122="","",(IF('Financing inputs'!$B122="USD",'Financing inputs'!E122*Euro_USD,0)+IF('Financing inputs'!$B122="Local Currency",'Financing inputs'!E122/Loc_Euro,0)+IF('Financing inputs'!$B122="Euro",'Financing inputs'!E122,0)))</f>
        <v/>
      </c>
      <c r="F122" s="76" t="str">
        <f>IF('Financing inputs'!F122="","",(IF('Financing inputs'!$B122="USD",'Financing inputs'!F122*Euro_USD,0)+IF('Financing inputs'!$B122="Local Currency",'Financing inputs'!F122/Loc_Euro,0)+IF('Financing inputs'!$B122="Euro",'Financing inputs'!F122,0)))</f>
        <v/>
      </c>
      <c r="G122" s="76" t="str">
        <f>IF('Financing inputs'!G122="","",(IF('Financing inputs'!$B122="USD",'Financing inputs'!G122*Euro_USD,0)+IF('Financing inputs'!$B122="Local Currency",'Financing inputs'!G122/Loc_Euro,0)+IF('Financing inputs'!$B122="Euro",'Financing inputs'!G122,0)))</f>
        <v/>
      </c>
      <c r="H122" s="76" t="str">
        <f>IF('Financing inputs'!H122="","",(IF('Financing inputs'!$B122="USD",'Financing inputs'!H122*Euro_USD,0)+IF('Financing inputs'!$B122="Local Currency",'Financing inputs'!H122/Loc_Euro,0)+IF('Financing inputs'!$B122="Euro",'Financing inputs'!H122,0)))</f>
        <v/>
      </c>
      <c r="I122" s="76" t="str">
        <f>IF('Financing inputs'!I122="","",(IF('Financing inputs'!$B122="USD",'Financing inputs'!I122*Euro_USD,0)+IF('Financing inputs'!$B122="Local Currency",'Financing inputs'!I122/Loc_Euro,0)+IF('Financing inputs'!$B122="Euro",'Financing inputs'!I122,0)))</f>
        <v/>
      </c>
      <c r="J122" s="76" t="str">
        <f>IF('Financing inputs'!J122="","",(IF('Financing inputs'!$B122="USD",'Financing inputs'!J122*Euro_USD,0)+IF('Financing inputs'!$B122="Local Currency",'Financing inputs'!J122/Loc_Euro,0)+IF('Financing inputs'!$B122="Euro",'Financing inputs'!J122,0)))</f>
        <v/>
      </c>
      <c r="K122" s="76" t="str">
        <f>IF('Financing inputs'!K122="","",(IF('Financing inputs'!$B122="USD",'Financing inputs'!K122*Euro_USD,0)+IF('Financing inputs'!$B122="Local Currency",'Financing inputs'!K122/Loc_Euro,0)+IF('Financing inputs'!$B122="Euro",'Financing inputs'!K122,0)))</f>
        <v/>
      </c>
      <c r="L122" s="76" t="str">
        <f>IF('Financing inputs'!L122="","",(IF('Financing inputs'!$B122="USD",'Financing inputs'!L122*Euro_USD,0)+IF('Financing inputs'!$B122="Local Currency",'Financing inputs'!L122/Loc_Euro,0)+IF('Financing inputs'!$B122="Euro",'Financing inputs'!L122,0)))</f>
        <v/>
      </c>
      <c r="M122" s="76" t="str">
        <f>IF('Financing inputs'!M122="","",(IF('Financing inputs'!$B122="USD",'Financing inputs'!M122*Euro_USD,0)+IF('Financing inputs'!$B122="Local Currency",'Financing inputs'!M122/Loc_Euro,0)+IF('Financing inputs'!$B122="Euro",'Financing inputs'!M122,0)))</f>
        <v/>
      </c>
      <c r="N122" s="76" t="str">
        <f>IF('Financing inputs'!N122="","",(IF('Financing inputs'!$B122="USD",'Financing inputs'!N122*Euro_USD,0)+IF('Financing inputs'!$B122="Local Currency",'Financing inputs'!N122/Loc_Euro,0)+IF('Financing inputs'!$B122="Euro",'Financing inputs'!N122,0)))</f>
        <v/>
      </c>
      <c r="O122" s="76">
        <f t="shared" si="66"/>
        <v>0</v>
      </c>
      <c r="P122" s="120" t="str">
        <f t="shared" si="65"/>
        <v>Financing</v>
      </c>
      <c r="R122" s="69" t="e">
        <f t="shared" si="67"/>
        <v>#DIV/0!</v>
      </c>
    </row>
    <row r="123" spans="1:19" x14ac:dyDescent="0.25">
      <c r="A123" s="64" t="str">
        <f>'Financing inputs'!A123</f>
        <v>KfW funding allocated</v>
      </c>
      <c r="B123" s="63"/>
      <c r="C123" s="76" t="str">
        <f>IF('Financing inputs'!C123="","",(IF('Financing inputs'!$B123="USD",'Financing inputs'!C123*Euro_USD,0)+IF('Financing inputs'!$B123="Local Currency",'Financing inputs'!C123/Loc_Euro,0)+IF('Financing inputs'!$B123="Euro",'Financing inputs'!C123,0)))</f>
        <v/>
      </c>
      <c r="D123" s="76" t="str">
        <f>IF('Financing inputs'!D123="","",(IF('Financing inputs'!$B123="USD",'Financing inputs'!D123*Euro_USD,0)+IF('Financing inputs'!$B123="Local Currency",'Financing inputs'!D123/Loc_Euro,0)+IF('Financing inputs'!$B123="Euro",'Financing inputs'!D123,0)))</f>
        <v/>
      </c>
      <c r="E123" s="76" t="str">
        <f>IF('Financing inputs'!E123="","",(IF('Financing inputs'!$B123="USD",'Financing inputs'!E123*Euro_USD,0)+IF('Financing inputs'!$B123="Local Currency",'Financing inputs'!E123/Loc_Euro,0)+IF('Financing inputs'!$B123="Euro",'Financing inputs'!E123,0)))</f>
        <v/>
      </c>
      <c r="F123" s="76" t="str">
        <f>IF('Financing inputs'!F123="","",(IF('Financing inputs'!$B123="USD",'Financing inputs'!F123*Euro_USD,0)+IF('Financing inputs'!$B123="Local Currency",'Financing inputs'!F123/Loc_Euro,0)+IF('Financing inputs'!$B123="Euro",'Financing inputs'!F123,0)))</f>
        <v/>
      </c>
      <c r="G123" s="76" t="str">
        <f>IF('Financing inputs'!G123="","",(IF('Financing inputs'!$B123="USD",'Financing inputs'!G123*Euro_USD,0)+IF('Financing inputs'!$B123="Local Currency",'Financing inputs'!G123/Loc_Euro,0)+IF('Financing inputs'!$B123="Euro",'Financing inputs'!G123,0)))</f>
        <v/>
      </c>
      <c r="H123" s="76" t="str">
        <f>IF('Financing inputs'!H123="","",(IF('Financing inputs'!$B123="USD",'Financing inputs'!H123*Euro_USD,0)+IF('Financing inputs'!$B123="Local Currency",'Financing inputs'!H123/Loc_Euro,0)+IF('Financing inputs'!$B123="Euro",'Financing inputs'!H123,0)))</f>
        <v/>
      </c>
      <c r="I123" s="76" t="str">
        <f>IF('Financing inputs'!I123="","",(IF('Financing inputs'!$B123="USD",'Financing inputs'!I123*Euro_USD,0)+IF('Financing inputs'!$B123="Local Currency",'Financing inputs'!I123/Loc_Euro,0)+IF('Financing inputs'!$B123="Euro",'Financing inputs'!I123,0)))</f>
        <v/>
      </c>
      <c r="J123" s="76" t="str">
        <f>IF('Financing inputs'!J123="","",(IF('Financing inputs'!$B123="USD",'Financing inputs'!J123*Euro_USD,0)+IF('Financing inputs'!$B123="Local Currency",'Financing inputs'!J123/Loc_Euro,0)+IF('Financing inputs'!$B123="Euro",'Financing inputs'!J123,0)))</f>
        <v/>
      </c>
      <c r="K123" s="76" t="str">
        <f>IF('Financing inputs'!K123="","",(IF('Financing inputs'!$B123="USD",'Financing inputs'!K123*Euro_USD,0)+IF('Financing inputs'!$B123="Local Currency",'Financing inputs'!K123/Loc_Euro,0)+IF('Financing inputs'!$B123="Euro",'Financing inputs'!K123,0)))</f>
        <v/>
      </c>
      <c r="L123" s="76" t="str">
        <f>IF('Financing inputs'!L123="","",(IF('Financing inputs'!$B123="USD",'Financing inputs'!L123*Euro_USD,0)+IF('Financing inputs'!$B123="Local Currency",'Financing inputs'!L123/Loc_Euro,0)+IF('Financing inputs'!$B123="Euro",'Financing inputs'!L123,0)))</f>
        <v/>
      </c>
      <c r="M123" s="76" t="str">
        <f>IF('Financing inputs'!M123="","",(IF('Financing inputs'!$B123="USD",'Financing inputs'!M123*Euro_USD,0)+IF('Financing inputs'!$B123="Local Currency",'Financing inputs'!M123/Loc_Euro,0)+IF('Financing inputs'!$B123="Euro",'Financing inputs'!M123,0)))</f>
        <v/>
      </c>
      <c r="N123" s="76" t="str">
        <f>IF('Financing inputs'!N123="","",(IF('Financing inputs'!$B123="USD",'Financing inputs'!N123*Euro_USD,0)+IF('Financing inputs'!$B123="Local Currency",'Financing inputs'!N123/Loc_Euro,0)+IF('Financing inputs'!$B123="Euro",'Financing inputs'!N123,0)))</f>
        <v/>
      </c>
      <c r="O123" s="76">
        <f t="shared" si="66"/>
        <v>0</v>
      </c>
      <c r="P123" s="120" t="str">
        <f t="shared" si="65"/>
        <v>Financing</v>
      </c>
      <c r="R123" s="69" t="e">
        <f t="shared" si="67"/>
        <v>#DIV/0!</v>
      </c>
    </row>
    <row r="124" spans="1:19" x14ac:dyDescent="0.25">
      <c r="A124" s="64" t="str">
        <f>'Financing inputs'!A124</f>
        <v>DfID funding allocated</v>
      </c>
      <c r="B124" s="63"/>
      <c r="C124" s="76" t="str">
        <f>IF('Financing inputs'!C124="","",(IF('Financing inputs'!$B124="USD",'Financing inputs'!C124*Euro_USD,0)+IF('Financing inputs'!$B124="Local Currency",'Financing inputs'!C124/Loc_Euro,0)+IF('Financing inputs'!$B124="Euro",'Financing inputs'!C124,0)))</f>
        <v/>
      </c>
      <c r="D124" s="76" t="str">
        <f>IF('Financing inputs'!D124="","",(IF('Financing inputs'!$B124="USD",'Financing inputs'!D124*Euro_USD,0)+IF('Financing inputs'!$B124="Local Currency",'Financing inputs'!D124/Loc_Euro,0)+IF('Financing inputs'!$B124="Euro",'Financing inputs'!D124,0)))</f>
        <v/>
      </c>
      <c r="E124" s="76" t="str">
        <f>IF('Financing inputs'!E124="","",(IF('Financing inputs'!$B124="USD",'Financing inputs'!E124*Euro_USD,0)+IF('Financing inputs'!$B124="Local Currency",'Financing inputs'!E124/Loc_Euro,0)+IF('Financing inputs'!$B124="Euro",'Financing inputs'!E124,0)))</f>
        <v/>
      </c>
      <c r="F124" s="76" t="str">
        <f>IF('Financing inputs'!F124="","",(IF('Financing inputs'!$B124="USD",'Financing inputs'!F124*Euro_USD,0)+IF('Financing inputs'!$B124="Local Currency",'Financing inputs'!F124/Loc_Euro,0)+IF('Financing inputs'!$B124="Euro",'Financing inputs'!F124,0)))</f>
        <v/>
      </c>
      <c r="G124" s="76" t="str">
        <f>IF('Financing inputs'!G124="","",(IF('Financing inputs'!$B124="USD",'Financing inputs'!G124*Euro_USD,0)+IF('Financing inputs'!$B124="Local Currency",'Financing inputs'!G124/Loc_Euro,0)+IF('Financing inputs'!$B124="Euro",'Financing inputs'!G124,0)))</f>
        <v/>
      </c>
      <c r="H124" s="76" t="str">
        <f>IF('Financing inputs'!H124="","",(IF('Financing inputs'!$B124="USD",'Financing inputs'!H124*Euro_USD,0)+IF('Financing inputs'!$B124="Local Currency",'Financing inputs'!H124/Loc_Euro,0)+IF('Financing inputs'!$B124="Euro",'Financing inputs'!H124,0)))</f>
        <v/>
      </c>
      <c r="I124" s="76" t="str">
        <f>IF('Financing inputs'!I124="","",(IF('Financing inputs'!$B124="USD",'Financing inputs'!I124*Euro_USD,0)+IF('Financing inputs'!$B124="Local Currency",'Financing inputs'!I124/Loc_Euro,0)+IF('Financing inputs'!$B124="Euro",'Financing inputs'!I124,0)))</f>
        <v/>
      </c>
      <c r="J124" s="76" t="str">
        <f>IF('Financing inputs'!J124="","",(IF('Financing inputs'!$B124="USD",'Financing inputs'!J124*Euro_USD,0)+IF('Financing inputs'!$B124="Local Currency",'Financing inputs'!J124/Loc_Euro,0)+IF('Financing inputs'!$B124="Euro",'Financing inputs'!J124,0)))</f>
        <v/>
      </c>
      <c r="K124" s="76" t="str">
        <f>IF('Financing inputs'!K124="","",(IF('Financing inputs'!$B124="USD",'Financing inputs'!K124*Euro_USD,0)+IF('Financing inputs'!$B124="Local Currency",'Financing inputs'!K124/Loc_Euro,0)+IF('Financing inputs'!$B124="Euro",'Financing inputs'!K124,0)))</f>
        <v/>
      </c>
      <c r="L124" s="76" t="str">
        <f>IF('Financing inputs'!L124="","",(IF('Financing inputs'!$B124="USD",'Financing inputs'!L124*Euro_USD,0)+IF('Financing inputs'!$B124="Local Currency",'Financing inputs'!L124/Loc_Euro,0)+IF('Financing inputs'!$B124="Euro",'Financing inputs'!L124,0)))</f>
        <v/>
      </c>
      <c r="M124" s="76" t="str">
        <f>IF('Financing inputs'!M124="","",(IF('Financing inputs'!$B124="USD",'Financing inputs'!M124*Euro_USD,0)+IF('Financing inputs'!$B124="Local Currency",'Financing inputs'!M124/Loc_Euro,0)+IF('Financing inputs'!$B124="Euro",'Financing inputs'!M124,0)))</f>
        <v/>
      </c>
      <c r="N124" s="76" t="str">
        <f>IF('Financing inputs'!N124="","",(IF('Financing inputs'!$B124="USD",'Financing inputs'!N124*Euro_USD,0)+IF('Financing inputs'!$B124="Local Currency",'Financing inputs'!N124/Loc_Euro,0)+IF('Financing inputs'!$B124="Euro",'Financing inputs'!N124,0)))</f>
        <v/>
      </c>
      <c r="O124" s="76">
        <f t="shared" si="66"/>
        <v>0</v>
      </c>
      <c r="P124" s="120" t="str">
        <f t="shared" si="65"/>
        <v>Financing</v>
      </c>
      <c r="R124" s="69" t="e">
        <f t="shared" si="67"/>
        <v>#DIV/0!</v>
      </c>
    </row>
    <row r="125" spans="1:19" x14ac:dyDescent="0.25">
      <c r="A125" s="64" t="str">
        <f>'Financing inputs'!A125</f>
        <v>EU funding allocated</v>
      </c>
      <c r="B125" s="63"/>
      <c r="C125" s="76" t="str">
        <f>IF('Financing inputs'!C125="","",(IF('Financing inputs'!$B125="USD",'Financing inputs'!C125*Euro_USD,0)+IF('Financing inputs'!$B125="Local Currency",'Financing inputs'!C125/Loc_Euro,0)+IF('Financing inputs'!$B125="Euro",'Financing inputs'!C125,0)))</f>
        <v/>
      </c>
      <c r="D125" s="76" t="str">
        <f>IF('Financing inputs'!D125="","",(IF('Financing inputs'!$B125="USD",'Financing inputs'!D125*Euro_USD,0)+IF('Financing inputs'!$B125="Local Currency",'Financing inputs'!D125/Loc_Euro,0)+IF('Financing inputs'!$B125="Euro",'Financing inputs'!D125,0)))</f>
        <v/>
      </c>
      <c r="E125" s="76" t="str">
        <f>IF('Financing inputs'!E125="","",(IF('Financing inputs'!$B125="USD",'Financing inputs'!E125*Euro_USD,0)+IF('Financing inputs'!$B125="Local Currency",'Financing inputs'!E125/Loc_Euro,0)+IF('Financing inputs'!$B125="Euro",'Financing inputs'!E125,0)))</f>
        <v/>
      </c>
      <c r="F125" s="76" t="str">
        <f>IF('Financing inputs'!F125="","",(IF('Financing inputs'!$B125="USD",'Financing inputs'!F125*Euro_USD,0)+IF('Financing inputs'!$B125="Local Currency",'Financing inputs'!F125/Loc_Euro,0)+IF('Financing inputs'!$B125="Euro",'Financing inputs'!F125,0)))</f>
        <v/>
      </c>
      <c r="G125" s="76" t="str">
        <f>IF('Financing inputs'!G125="","",(IF('Financing inputs'!$B125="USD",'Financing inputs'!G125*Euro_USD,0)+IF('Financing inputs'!$B125="Local Currency",'Financing inputs'!G125/Loc_Euro,0)+IF('Financing inputs'!$B125="Euro",'Financing inputs'!G125,0)))</f>
        <v/>
      </c>
      <c r="H125" s="76" t="str">
        <f>IF('Financing inputs'!H125="","",(IF('Financing inputs'!$B125="USD",'Financing inputs'!H125*Euro_USD,0)+IF('Financing inputs'!$B125="Local Currency",'Financing inputs'!H125/Loc_Euro,0)+IF('Financing inputs'!$B125="Euro",'Financing inputs'!H125,0)))</f>
        <v/>
      </c>
      <c r="I125" s="76" t="str">
        <f>IF('Financing inputs'!I125="","",(IF('Financing inputs'!$B125="USD",'Financing inputs'!I125*Euro_USD,0)+IF('Financing inputs'!$B125="Local Currency",'Financing inputs'!I125/Loc_Euro,0)+IF('Financing inputs'!$B125="Euro",'Financing inputs'!I125,0)))</f>
        <v/>
      </c>
      <c r="J125" s="76" t="str">
        <f>IF('Financing inputs'!J125="","",(IF('Financing inputs'!$B125="USD",'Financing inputs'!J125*Euro_USD,0)+IF('Financing inputs'!$B125="Local Currency",'Financing inputs'!J125/Loc_Euro,0)+IF('Financing inputs'!$B125="Euro",'Financing inputs'!J125,0)))</f>
        <v/>
      </c>
      <c r="K125" s="76" t="str">
        <f>IF('Financing inputs'!K125="","",(IF('Financing inputs'!$B125="USD",'Financing inputs'!K125*Euro_USD,0)+IF('Financing inputs'!$B125="Local Currency",'Financing inputs'!K125/Loc_Euro,0)+IF('Financing inputs'!$B125="Euro",'Financing inputs'!K125,0)))</f>
        <v/>
      </c>
      <c r="L125" s="76" t="str">
        <f>IF('Financing inputs'!L125="","",(IF('Financing inputs'!$B125="USD",'Financing inputs'!L125*Euro_USD,0)+IF('Financing inputs'!$B125="Local Currency",'Financing inputs'!L125/Loc_Euro,0)+IF('Financing inputs'!$B125="Euro",'Financing inputs'!L125,0)))</f>
        <v/>
      </c>
      <c r="M125" s="76" t="str">
        <f>IF('Financing inputs'!M125="","",(IF('Financing inputs'!$B125="USD",'Financing inputs'!M125*Euro_USD,0)+IF('Financing inputs'!$B125="Local Currency",'Financing inputs'!M125/Loc_Euro,0)+IF('Financing inputs'!$B125="Euro",'Financing inputs'!M125,0)))</f>
        <v/>
      </c>
      <c r="N125" s="76" t="str">
        <f>IF('Financing inputs'!N125="","",(IF('Financing inputs'!$B125="USD",'Financing inputs'!N125*Euro_USD,0)+IF('Financing inputs'!$B125="Local Currency",'Financing inputs'!N125/Loc_Euro,0)+IF('Financing inputs'!$B125="Euro",'Financing inputs'!N125,0)))</f>
        <v/>
      </c>
      <c r="O125" s="76">
        <f t="shared" si="66"/>
        <v>0</v>
      </c>
      <c r="P125" s="120" t="str">
        <f t="shared" si="65"/>
        <v>Financing</v>
      </c>
      <c r="R125" s="69" t="e">
        <f t="shared" si="67"/>
        <v>#DIV/0!</v>
      </c>
    </row>
    <row r="126" spans="1:19" x14ac:dyDescent="0.25">
      <c r="A126" s="64" t="str">
        <f>'Financing inputs'!A126</f>
        <v>CIDA funding allocated</v>
      </c>
      <c r="B126" s="63"/>
      <c r="C126" s="76" t="str">
        <f>IF('Financing inputs'!C126="","",(IF('Financing inputs'!$B126="USD",'Financing inputs'!C126*Euro_USD,0)+IF('Financing inputs'!$B126="Local Currency",'Financing inputs'!C126/Loc_Euro,0)+IF('Financing inputs'!$B126="Euro",'Financing inputs'!C126,0)))</f>
        <v/>
      </c>
      <c r="D126" s="76" t="str">
        <f>IF('Financing inputs'!D126="","",(IF('Financing inputs'!$B126="USD",'Financing inputs'!D126*Euro_USD,0)+IF('Financing inputs'!$B126="Local Currency",'Financing inputs'!D126/Loc_Euro,0)+IF('Financing inputs'!$B126="Euro",'Financing inputs'!D126,0)))</f>
        <v/>
      </c>
      <c r="E126" s="76" t="str">
        <f>IF('Financing inputs'!E126="","",(IF('Financing inputs'!$B126="USD",'Financing inputs'!E126*Euro_USD,0)+IF('Financing inputs'!$B126="Local Currency",'Financing inputs'!E126/Loc_Euro,0)+IF('Financing inputs'!$B126="Euro",'Financing inputs'!E126,0)))</f>
        <v/>
      </c>
      <c r="F126" s="76" t="str">
        <f>IF('Financing inputs'!F126="","",(IF('Financing inputs'!$B126="USD",'Financing inputs'!F126*Euro_USD,0)+IF('Financing inputs'!$B126="Local Currency",'Financing inputs'!F126/Loc_Euro,0)+IF('Financing inputs'!$B126="Euro",'Financing inputs'!F126,0)))</f>
        <v/>
      </c>
      <c r="G126" s="76" t="str">
        <f>IF('Financing inputs'!G126="","",(IF('Financing inputs'!$B126="USD",'Financing inputs'!G126*Euro_USD,0)+IF('Financing inputs'!$B126="Local Currency",'Financing inputs'!G126/Loc_Euro,0)+IF('Financing inputs'!$B126="Euro",'Financing inputs'!G126,0)))</f>
        <v/>
      </c>
      <c r="H126" s="76" t="str">
        <f>IF('Financing inputs'!H126="","",(IF('Financing inputs'!$B126="USD",'Financing inputs'!H126*Euro_USD,0)+IF('Financing inputs'!$B126="Local Currency",'Financing inputs'!H126/Loc_Euro,0)+IF('Financing inputs'!$B126="Euro",'Financing inputs'!H126,0)))</f>
        <v/>
      </c>
      <c r="I126" s="76" t="str">
        <f>IF('Financing inputs'!I126="","",(IF('Financing inputs'!$B126="USD",'Financing inputs'!I126*Euro_USD,0)+IF('Financing inputs'!$B126="Local Currency",'Financing inputs'!I126/Loc_Euro,0)+IF('Financing inputs'!$B126="Euro",'Financing inputs'!I126,0)))</f>
        <v/>
      </c>
      <c r="J126" s="76" t="str">
        <f>IF('Financing inputs'!J126="","",(IF('Financing inputs'!$B126="USD",'Financing inputs'!J126*Euro_USD,0)+IF('Financing inputs'!$B126="Local Currency",'Financing inputs'!J126/Loc_Euro,0)+IF('Financing inputs'!$B126="Euro",'Financing inputs'!J126,0)))</f>
        <v/>
      </c>
      <c r="K126" s="76" t="str">
        <f>IF('Financing inputs'!K126="","",(IF('Financing inputs'!$B126="USD",'Financing inputs'!K126*Euro_USD,0)+IF('Financing inputs'!$B126="Local Currency",'Financing inputs'!K126/Loc_Euro,0)+IF('Financing inputs'!$B126="Euro",'Financing inputs'!K126,0)))</f>
        <v/>
      </c>
      <c r="L126" s="76" t="str">
        <f>IF('Financing inputs'!L126="","",(IF('Financing inputs'!$B126="USD",'Financing inputs'!L126*Euro_USD,0)+IF('Financing inputs'!$B126="Local Currency",'Financing inputs'!L126/Loc_Euro,0)+IF('Financing inputs'!$B126="Euro",'Financing inputs'!L126,0)))</f>
        <v/>
      </c>
      <c r="M126" s="76" t="str">
        <f>IF('Financing inputs'!M126="","",(IF('Financing inputs'!$B126="USD",'Financing inputs'!M126*Euro_USD,0)+IF('Financing inputs'!$B126="Local Currency",'Financing inputs'!M126/Loc_Euro,0)+IF('Financing inputs'!$B126="Euro",'Financing inputs'!M126,0)))</f>
        <v/>
      </c>
      <c r="N126" s="76" t="str">
        <f>IF('Financing inputs'!N126="","",(IF('Financing inputs'!$B126="USD",'Financing inputs'!N126*Euro_USD,0)+IF('Financing inputs'!$B126="Local Currency",'Financing inputs'!N126/Loc_Euro,0)+IF('Financing inputs'!$B126="Euro",'Financing inputs'!N126,0)))</f>
        <v/>
      </c>
      <c r="O126" s="76">
        <f t="shared" si="66"/>
        <v>0</v>
      </c>
      <c r="P126" s="120" t="str">
        <f t="shared" si="65"/>
        <v>Financing</v>
      </c>
      <c r="R126" s="69" t="e">
        <f t="shared" si="67"/>
        <v>#DIV/0!</v>
      </c>
    </row>
    <row r="127" spans="1:19" x14ac:dyDescent="0.25">
      <c r="A127" s="64" t="str">
        <f>'Financing inputs'!A127</f>
        <v>PSI funding allocated</v>
      </c>
      <c r="B127" s="63"/>
      <c r="C127" s="76" t="str">
        <f>IF('Financing inputs'!C127="","",(IF('Financing inputs'!$B127="USD",'Financing inputs'!C127*Euro_USD,0)+IF('Financing inputs'!$B127="Local Currency",'Financing inputs'!C127/Loc_Euro,0)+IF('Financing inputs'!$B127="Euro",'Financing inputs'!C127,0)))</f>
        <v/>
      </c>
      <c r="D127" s="76" t="str">
        <f>IF('Financing inputs'!D127="","",(IF('Financing inputs'!$B127="USD",'Financing inputs'!D127*Euro_USD,0)+IF('Financing inputs'!$B127="Local Currency",'Financing inputs'!D127/Loc_Euro,0)+IF('Financing inputs'!$B127="Euro",'Financing inputs'!D127,0)))</f>
        <v/>
      </c>
      <c r="E127" s="76" t="str">
        <f>IF('Financing inputs'!E127="","",(IF('Financing inputs'!$B127="USD",'Financing inputs'!E127*Euro_USD,0)+IF('Financing inputs'!$B127="Local Currency",'Financing inputs'!E127/Loc_Euro,0)+IF('Financing inputs'!$B127="Euro",'Financing inputs'!E127,0)))</f>
        <v/>
      </c>
      <c r="F127" s="76" t="str">
        <f>IF('Financing inputs'!F127="","",(IF('Financing inputs'!$B127="USD",'Financing inputs'!F127*Euro_USD,0)+IF('Financing inputs'!$B127="Local Currency",'Financing inputs'!F127/Loc_Euro,0)+IF('Financing inputs'!$B127="Euro",'Financing inputs'!F127,0)))</f>
        <v/>
      </c>
      <c r="G127" s="76" t="str">
        <f>IF('Financing inputs'!G127="","",(IF('Financing inputs'!$B127="USD",'Financing inputs'!G127*Euro_USD,0)+IF('Financing inputs'!$B127="Local Currency",'Financing inputs'!G127/Loc_Euro,0)+IF('Financing inputs'!$B127="Euro",'Financing inputs'!G127,0)))</f>
        <v/>
      </c>
      <c r="H127" s="76" t="str">
        <f>IF('Financing inputs'!H127="","",(IF('Financing inputs'!$B127="USD",'Financing inputs'!H127*Euro_USD,0)+IF('Financing inputs'!$B127="Local Currency",'Financing inputs'!H127/Loc_Euro,0)+IF('Financing inputs'!$B127="Euro",'Financing inputs'!H127,0)))</f>
        <v/>
      </c>
      <c r="I127" s="76" t="str">
        <f>IF('Financing inputs'!I127="","",(IF('Financing inputs'!$B127="USD",'Financing inputs'!I127*Euro_USD,0)+IF('Financing inputs'!$B127="Local Currency",'Financing inputs'!I127/Loc_Euro,0)+IF('Financing inputs'!$B127="Euro",'Financing inputs'!I127,0)))</f>
        <v/>
      </c>
      <c r="J127" s="76" t="str">
        <f>IF('Financing inputs'!J127="","",(IF('Financing inputs'!$B127="USD",'Financing inputs'!J127*Euro_USD,0)+IF('Financing inputs'!$B127="Local Currency",'Financing inputs'!J127/Loc_Euro,0)+IF('Financing inputs'!$B127="Euro",'Financing inputs'!J127,0)))</f>
        <v/>
      </c>
      <c r="K127" s="76" t="str">
        <f>IF('Financing inputs'!K127="","",(IF('Financing inputs'!$B127="USD",'Financing inputs'!K127*Euro_USD,0)+IF('Financing inputs'!$B127="Local Currency",'Financing inputs'!K127/Loc_Euro,0)+IF('Financing inputs'!$B127="Euro",'Financing inputs'!K127,0)))</f>
        <v/>
      </c>
      <c r="L127" s="76" t="str">
        <f>IF('Financing inputs'!L127="","",(IF('Financing inputs'!$B127="USD",'Financing inputs'!L127*Euro_USD,0)+IF('Financing inputs'!$B127="Local Currency",'Financing inputs'!L127/Loc_Euro,0)+IF('Financing inputs'!$B127="Euro",'Financing inputs'!L127,0)))</f>
        <v/>
      </c>
      <c r="M127" s="76" t="str">
        <f>IF('Financing inputs'!M127="","",(IF('Financing inputs'!$B127="USD",'Financing inputs'!M127*Euro_USD,0)+IF('Financing inputs'!$B127="Local Currency",'Financing inputs'!M127/Loc_Euro,0)+IF('Financing inputs'!$B127="Euro",'Financing inputs'!M127,0)))</f>
        <v/>
      </c>
      <c r="N127" s="76" t="str">
        <f>IF('Financing inputs'!N127="","",(IF('Financing inputs'!$B127="USD",'Financing inputs'!N127*Euro_USD,0)+IF('Financing inputs'!$B127="Local Currency",'Financing inputs'!N127/Loc_Euro,0)+IF('Financing inputs'!$B127="Euro",'Financing inputs'!N127,0)))</f>
        <v/>
      </c>
      <c r="O127" s="76">
        <f t="shared" si="66"/>
        <v>0</v>
      </c>
      <c r="P127" s="120" t="str">
        <f t="shared" si="65"/>
        <v>Financing</v>
      </c>
      <c r="R127" s="69" t="e">
        <f t="shared" si="67"/>
        <v>#DIV/0!</v>
      </c>
    </row>
    <row r="128" spans="1:19" x14ac:dyDescent="0.25">
      <c r="A128" s="64" t="str">
        <f>'Financing inputs'!A128</f>
        <v>DKT funding allocated</v>
      </c>
      <c r="B128" s="63"/>
      <c r="C128" s="76" t="str">
        <f>IF('Financing inputs'!C128="","",(IF('Financing inputs'!$B128="USD",'Financing inputs'!C128*Euro_USD,0)+IF('Financing inputs'!$B128="Local Currency",'Financing inputs'!C128/Loc_Euro,0)+IF('Financing inputs'!$B128="Euro",'Financing inputs'!C128,0)))</f>
        <v/>
      </c>
      <c r="D128" s="76" t="str">
        <f>IF('Financing inputs'!D128="","",(IF('Financing inputs'!$B128="USD",'Financing inputs'!D128*Euro_USD,0)+IF('Financing inputs'!$B128="Local Currency",'Financing inputs'!D128/Loc_Euro,0)+IF('Financing inputs'!$B128="Euro",'Financing inputs'!D128,0)))</f>
        <v/>
      </c>
      <c r="E128" s="76" t="str">
        <f>IF('Financing inputs'!E128="","",(IF('Financing inputs'!$B128="USD",'Financing inputs'!E128*Euro_USD,0)+IF('Financing inputs'!$B128="Local Currency",'Financing inputs'!E128/Loc_Euro,0)+IF('Financing inputs'!$B128="Euro",'Financing inputs'!E128,0)))</f>
        <v/>
      </c>
      <c r="F128" s="76" t="str">
        <f>IF('Financing inputs'!F128="","",(IF('Financing inputs'!$B128="USD",'Financing inputs'!F128*Euro_USD,0)+IF('Financing inputs'!$B128="Local Currency",'Financing inputs'!F128/Loc_Euro,0)+IF('Financing inputs'!$B128="Euro",'Financing inputs'!F128,0)))</f>
        <v/>
      </c>
      <c r="G128" s="76" t="str">
        <f>IF('Financing inputs'!G128="","",(IF('Financing inputs'!$B128="USD",'Financing inputs'!G128*Euro_USD,0)+IF('Financing inputs'!$B128="Local Currency",'Financing inputs'!G128/Loc_Euro,0)+IF('Financing inputs'!$B128="Euro",'Financing inputs'!G128,0)))</f>
        <v/>
      </c>
      <c r="H128" s="76" t="str">
        <f>IF('Financing inputs'!H128="","",(IF('Financing inputs'!$B128="USD",'Financing inputs'!H128*Euro_USD,0)+IF('Financing inputs'!$B128="Local Currency",'Financing inputs'!H128/Loc_Euro,0)+IF('Financing inputs'!$B128="Euro",'Financing inputs'!H128,0)))</f>
        <v/>
      </c>
      <c r="I128" s="76" t="str">
        <f>IF('Financing inputs'!I128="","",(IF('Financing inputs'!$B128="USD",'Financing inputs'!I128*Euro_USD,0)+IF('Financing inputs'!$B128="Local Currency",'Financing inputs'!I128/Loc_Euro,0)+IF('Financing inputs'!$B128="Euro",'Financing inputs'!I128,0)))</f>
        <v/>
      </c>
      <c r="J128" s="76" t="str">
        <f>IF('Financing inputs'!J128="","",(IF('Financing inputs'!$B128="USD",'Financing inputs'!J128*Euro_USD,0)+IF('Financing inputs'!$B128="Local Currency",'Financing inputs'!J128/Loc_Euro,0)+IF('Financing inputs'!$B128="Euro",'Financing inputs'!J128,0)))</f>
        <v/>
      </c>
      <c r="K128" s="76" t="str">
        <f>IF('Financing inputs'!K128="","",(IF('Financing inputs'!$B128="USD",'Financing inputs'!K128*Euro_USD,0)+IF('Financing inputs'!$B128="Local Currency",'Financing inputs'!K128/Loc_Euro,0)+IF('Financing inputs'!$B128="Euro",'Financing inputs'!K128,0)))</f>
        <v/>
      </c>
      <c r="L128" s="76" t="str">
        <f>IF('Financing inputs'!L128="","",(IF('Financing inputs'!$B128="USD",'Financing inputs'!L128*Euro_USD,0)+IF('Financing inputs'!$B128="Local Currency",'Financing inputs'!L128/Loc_Euro,0)+IF('Financing inputs'!$B128="Euro",'Financing inputs'!L128,0)))</f>
        <v/>
      </c>
      <c r="M128" s="76" t="str">
        <f>IF('Financing inputs'!M128="","",(IF('Financing inputs'!$B128="USD",'Financing inputs'!M128*Euro_USD,0)+IF('Financing inputs'!$B128="Local Currency",'Financing inputs'!M128/Loc_Euro,0)+IF('Financing inputs'!$B128="Euro",'Financing inputs'!M128,0)))</f>
        <v/>
      </c>
      <c r="N128" s="76" t="str">
        <f>IF('Financing inputs'!N128="","",(IF('Financing inputs'!$B128="USD",'Financing inputs'!N128*Euro_USD,0)+IF('Financing inputs'!$B128="Local Currency",'Financing inputs'!N128/Loc_Euro,0)+IF('Financing inputs'!$B128="Euro",'Financing inputs'!N128,0)))</f>
        <v/>
      </c>
      <c r="O128" s="76">
        <f t="shared" si="66"/>
        <v>0</v>
      </c>
      <c r="P128" s="120" t="str">
        <f t="shared" si="65"/>
        <v>Financing</v>
      </c>
      <c r="R128" s="69" t="e">
        <f t="shared" si="67"/>
        <v>#DIV/0!</v>
      </c>
    </row>
    <row r="129" spans="1:19" x14ac:dyDescent="0.25">
      <c r="A129" s="64" t="str">
        <f>'Financing inputs'!A129</f>
        <v>MSI funding allocated</v>
      </c>
      <c r="B129" s="63"/>
      <c r="C129" s="76" t="str">
        <f>IF('Financing inputs'!C129="","",(IF('Financing inputs'!$B129="USD",'Financing inputs'!C129*Euro_USD,0)+IF('Financing inputs'!$B129="Local Currency",'Financing inputs'!C129/Loc_Euro,0)+IF('Financing inputs'!$B129="Euro",'Financing inputs'!C129,0)))</f>
        <v/>
      </c>
      <c r="D129" s="76" t="str">
        <f>IF('Financing inputs'!D129="","",(IF('Financing inputs'!$B129="USD",'Financing inputs'!D129*Euro_USD,0)+IF('Financing inputs'!$B129="Local Currency",'Financing inputs'!D129/Loc_Euro,0)+IF('Financing inputs'!$B129="Euro",'Financing inputs'!D129,0)))</f>
        <v/>
      </c>
      <c r="E129" s="76" t="str">
        <f>IF('Financing inputs'!E129="","",(IF('Financing inputs'!$B129="USD",'Financing inputs'!E129*Euro_USD,0)+IF('Financing inputs'!$B129="Local Currency",'Financing inputs'!E129/Loc_Euro,0)+IF('Financing inputs'!$B129="Euro",'Financing inputs'!E129,0)))</f>
        <v/>
      </c>
      <c r="F129" s="76" t="str">
        <f>IF('Financing inputs'!F129="","",(IF('Financing inputs'!$B129="USD",'Financing inputs'!F129*Euro_USD,0)+IF('Financing inputs'!$B129="Local Currency",'Financing inputs'!F129/Loc_Euro,0)+IF('Financing inputs'!$B129="Euro",'Financing inputs'!F129,0)))</f>
        <v/>
      </c>
      <c r="G129" s="76" t="str">
        <f>IF('Financing inputs'!G129="","",(IF('Financing inputs'!$B129="USD",'Financing inputs'!G129*Euro_USD,0)+IF('Financing inputs'!$B129="Local Currency",'Financing inputs'!G129/Loc_Euro,0)+IF('Financing inputs'!$B129="Euro",'Financing inputs'!G129,0)))</f>
        <v/>
      </c>
      <c r="H129" s="76" t="str">
        <f>IF('Financing inputs'!H129="","",(IF('Financing inputs'!$B129="USD",'Financing inputs'!H129*Euro_USD,0)+IF('Financing inputs'!$B129="Local Currency",'Financing inputs'!H129/Loc_Euro,0)+IF('Financing inputs'!$B129="Euro",'Financing inputs'!H129,0)))</f>
        <v/>
      </c>
      <c r="I129" s="76" t="str">
        <f>IF('Financing inputs'!I129="","",(IF('Financing inputs'!$B129="USD",'Financing inputs'!I129*Euro_USD,0)+IF('Financing inputs'!$B129="Local Currency",'Financing inputs'!I129/Loc_Euro,0)+IF('Financing inputs'!$B129="Euro",'Financing inputs'!I129,0)))</f>
        <v/>
      </c>
      <c r="J129" s="76" t="str">
        <f>IF('Financing inputs'!J129="","",(IF('Financing inputs'!$B129="USD",'Financing inputs'!J129*Euro_USD,0)+IF('Financing inputs'!$B129="Local Currency",'Financing inputs'!J129/Loc_Euro,0)+IF('Financing inputs'!$B129="Euro",'Financing inputs'!J129,0)))</f>
        <v/>
      </c>
      <c r="K129" s="76" t="str">
        <f>IF('Financing inputs'!K129="","",(IF('Financing inputs'!$B129="USD",'Financing inputs'!K129*Euro_USD,0)+IF('Financing inputs'!$B129="Local Currency",'Financing inputs'!K129/Loc_Euro,0)+IF('Financing inputs'!$B129="Euro",'Financing inputs'!K129,0)))</f>
        <v/>
      </c>
      <c r="L129" s="76" t="str">
        <f>IF('Financing inputs'!L129="","",(IF('Financing inputs'!$B129="USD",'Financing inputs'!L129*Euro_USD,0)+IF('Financing inputs'!$B129="Local Currency",'Financing inputs'!L129/Loc_Euro,0)+IF('Financing inputs'!$B129="Euro",'Financing inputs'!L129,0)))</f>
        <v/>
      </c>
      <c r="M129" s="76" t="str">
        <f>IF('Financing inputs'!M129="","",(IF('Financing inputs'!$B129="USD",'Financing inputs'!M129*Euro_USD,0)+IF('Financing inputs'!$B129="Local Currency",'Financing inputs'!M129/Loc_Euro,0)+IF('Financing inputs'!$B129="Euro",'Financing inputs'!M129,0)))</f>
        <v/>
      </c>
      <c r="N129" s="76" t="str">
        <f>IF('Financing inputs'!N129="","",(IF('Financing inputs'!$B129="USD",'Financing inputs'!N129*Euro_USD,0)+IF('Financing inputs'!$B129="Local Currency",'Financing inputs'!N129/Loc_Euro,0)+IF('Financing inputs'!$B129="Euro",'Financing inputs'!N129,0)))</f>
        <v/>
      </c>
      <c r="O129" s="76">
        <f t="shared" si="66"/>
        <v>0</v>
      </c>
      <c r="P129" s="120" t="str">
        <f t="shared" si="65"/>
        <v>Financing</v>
      </c>
      <c r="R129" s="69" t="e">
        <f t="shared" si="67"/>
        <v>#DIV/0!</v>
      </c>
    </row>
    <row r="130" spans="1:19" x14ac:dyDescent="0.25">
      <c r="A130" s="64" t="str">
        <f>'Financing inputs'!A130</f>
        <v>Gates funding allocated</v>
      </c>
      <c r="B130" s="63"/>
      <c r="C130" s="76" t="str">
        <f>IF('Financing inputs'!C130="","",(IF('Financing inputs'!$B130="USD",'Financing inputs'!C130*Euro_USD,0)+IF('Financing inputs'!$B130="Local Currency",'Financing inputs'!C130/Loc_Euro,0)+IF('Financing inputs'!$B130="Euro",'Financing inputs'!C130,0)))</f>
        <v/>
      </c>
      <c r="D130" s="76" t="str">
        <f>IF('Financing inputs'!D130="","",(IF('Financing inputs'!$B130="USD",'Financing inputs'!D130*Euro_USD,0)+IF('Financing inputs'!$B130="Local Currency",'Financing inputs'!D130/Loc_Euro,0)+IF('Financing inputs'!$B130="Euro",'Financing inputs'!D130,0)))</f>
        <v/>
      </c>
      <c r="E130" s="76" t="str">
        <f>IF('Financing inputs'!E130="","",(IF('Financing inputs'!$B130="USD",'Financing inputs'!E130*Euro_USD,0)+IF('Financing inputs'!$B130="Local Currency",'Financing inputs'!E130/Loc_Euro,0)+IF('Financing inputs'!$B130="Euro",'Financing inputs'!E130,0)))</f>
        <v/>
      </c>
      <c r="F130" s="76" t="str">
        <f>IF('Financing inputs'!F130="","",(IF('Financing inputs'!$B130="USD",'Financing inputs'!F130*Euro_USD,0)+IF('Financing inputs'!$B130="Local Currency",'Financing inputs'!F130/Loc_Euro,0)+IF('Financing inputs'!$B130="Euro",'Financing inputs'!F130,0)))</f>
        <v/>
      </c>
      <c r="G130" s="76" t="str">
        <f>IF('Financing inputs'!G130="","",(IF('Financing inputs'!$B130="USD",'Financing inputs'!G130*Euro_USD,0)+IF('Financing inputs'!$B130="Local Currency",'Financing inputs'!G130/Loc_Euro,0)+IF('Financing inputs'!$B130="Euro",'Financing inputs'!G130,0)))</f>
        <v/>
      </c>
      <c r="H130" s="76" t="str">
        <f>IF('Financing inputs'!H130="","",(IF('Financing inputs'!$B130="USD",'Financing inputs'!H130*Euro_USD,0)+IF('Financing inputs'!$B130="Local Currency",'Financing inputs'!H130/Loc_Euro,0)+IF('Financing inputs'!$B130="Euro",'Financing inputs'!H130,0)))</f>
        <v/>
      </c>
      <c r="I130" s="76" t="str">
        <f>IF('Financing inputs'!I130="","",(IF('Financing inputs'!$B130="USD",'Financing inputs'!I130*Euro_USD,0)+IF('Financing inputs'!$B130="Local Currency",'Financing inputs'!I130/Loc_Euro,0)+IF('Financing inputs'!$B130="Euro",'Financing inputs'!I130,0)))</f>
        <v/>
      </c>
      <c r="J130" s="76" t="str">
        <f>IF('Financing inputs'!J130="","",(IF('Financing inputs'!$B130="USD",'Financing inputs'!J130*Euro_USD,0)+IF('Financing inputs'!$B130="Local Currency",'Financing inputs'!J130/Loc_Euro,0)+IF('Financing inputs'!$B130="Euro",'Financing inputs'!J130,0)))</f>
        <v/>
      </c>
      <c r="K130" s="76" t="str">
        <f>IF('Financing inputs'!K130="","",(IF('Financing inputs'!$B130="USD",'Financing inputs'!K130*Euro_USD,0)+IF('Financing inputs'!$B130="Local Currency",'Financing inputs'!K130/Loc_Euro,0)+IF('Financing inputs'!$B130="Euro",'Financing inputs'!K130,0)))</f>
        <v/>
      </c>
      <c r="L130" s="76" t="str">
        <f>IF('Financing inputs'!L130="","",(IF('Financing inputs'!$B130="USD",'Financing inputs'!L130*Euro_USD,0)+IF('Financing inputs'!$B130="Local Currency",'Financing inputs'!L130/Loc_Euro,0)+IF('Financing inputs'!$B130="Euro",'Financing inputs'!L130,0)))</f>
        <v/>
      </c>
      <c r="M130" s="76" t="str">
        <f>IF('Financing inputs'!M130="","",(IF('Financing inputs'!$B130="USD",'Financing inputs'!M130*Euro_USD,0)+IF('Financing inputs'!$B130="Local Currency",'Financing inputs'!M130/Loc_Euro,0)+IF('Financing inputs'!$B130="Euro",'Financing inputs'!M130,0)))</f>
        <v/>
      </c>
      <c r="N130" s="76" t="str">
        <f>IF('Financing inputs'!N130="","",(IF('Financing inputs'!$B130="USD",'Financing inputs'!N130*Euro_USD,0)+IF('Financing inputs'!$B130="Local Currency",'Financing inputs'!N130/Loc_Euro,0)+IF('Financing inputs'!$B130="Euro",'Financing inputs'!N130,0)))</f>
        <v/>
      </c>
      <c r="O130" s="76">
        <f t="shared" si="66"/>
        <v>0</v>
      </c>
      <c r="P130" s="120" t="str">
        <f t="shared" si="65"/>
        <v>Financing</v>
      </c>
      <c r="R130" s="69" t="e">
        <f t="shared" si="67"/>
        <v>#DIV/0!</v>
      </c>
    </row>
    <row r="131" spans="1:19" x14ac:dyDescent="0.25">
      <c r="A131" s="64" t="str">
        <f>'Financing inputs'!A131</f>
        <v>Packard funding allocated</v>
      </c>
      <c r="B131" s="63"/>
      <c r="C131" s="76" t="str">
        <f>IF('Financing inputs'!C131="","",(IF('Financing inputs'!$B131="USD",'Financing inputs'!C131*Euro_USD,0)+IF('Financing inputs'!$B131="Local Currency",'Financing inputs'!C131/Loc_Euro,0)+IF('Financing inputs'!$B131="Euro",'Financing inputs'!C131,0)))</f>
        <v/>
      </c>
      <c r="D131" s="76" t="str">
        <f>IF('Financing inputs'!D131="","",(IF('Financing inputs'!$B131="USD",'Financing inputs'!D131*Euro_USD,0)+IF('Financing inputs'!$B131="Local Currency",'Financing inputs'!D131/Loc_Euro,0)+IF('Financing inputs'!$B131="Euro",'Financing inputs'!D131,0)))</f>
        <v/>
      </c>
      <c r="E131" s="76" t="str">
        <f>IF('Financing inputs'!E131="","",(IF('Financing inputs'!$B131="USD",'Financing inputs'!E131*Euro_USD,0)+IF('Financing inputs'!$B131="Local Currency",'Financing inputs'!E131/Loc_Euro,0)+IF('Financing inputs'!$B131="Euro",'Financing inputs'!E131,0)))</f>
        <v/>
      </c>
      <c r="F131" s="76" t="str">
        <f>IF('Financing inputs'!F131="","",(IF('Financing inputs'!$B131="USD",'Financing inputs'!F131*Euro_USD,0)+IF('Financing inputs'!$B131="Local Currency",'Financing inputs'!F131/Loc_Euro,0)+IF('Financing inputs'!$B131="Euro",'Financing inputs'!F131,0)))</f>
        <v/>
      </c>
      <c r="G131" s="76" t="str">
        <f>IF('Financing inputs'!G131="","",(IF('Financing inputs'!$B131="USD",'Financing inputs'!G131*Euro_USD,0)+IF('Financing inputs'!$B131="Local Currency",'Financing inputs'!G131/Loc_Euro,0)+IF('Financing inputs'!$B131="Euro",'Financing inputs'!G131,0)))</f>
        <v/>
      </c>
      <c r="H131" s="76" t="str">
        <f>IF('Financing inputs'!H131="","",(IF('Financing inputs'!$B131="USD",'Financing inputs'!H131*Euro_USD,0)+IF('Financing inputs'!$B131="Local Currency",'Financing inputs'!H131/Loc_Euro,0)+IF('Financing inputs'!$B131="Euro",'Financing inputs'!H131,0)))</f>
        <v/>
      </c>
      <c r="I131" s="76" t="str">
        <f>IF('Financing inputs'!I131="","",(IF('Financing inputs'!$B131="USD",'Financing inputs'!I131*Euro_USD,0)+IF('Financing inputs'!$B131="Local Currency",'Financing inputs'!I131/Loc_Euro,0)+IF('Financing inputs'!$B131="Euro",'Financing inputs'!I131,0)))</f>
        <v/>
      </c>
      <c r="J131" s="76" t="str">
        <f>IF('Financing inputs'!J131="","",(IF('Financing inputs'!$B131="USD",'Financing inputs'!J131*Euro_USD,0)+IF('Financing inputs'!$B131="Local Currency",'Financing inputs'!J131/Loc_Euro,0)+IF('Financing inputs'!$B131="Euro",'Financing inputs'!J131,0)))</f>
        <v/>
      </c>
      <c r="K131" s="76" t="str">
        <f>IF('Financing inputs'!K131="","",(IF('Financing inputs'!$B131="USD",'Financing inputs'!K131*Euro_USD,0)+IF('Financing inputs'!$B131="Local Currency",'Financing inputs'!K131/Loc_Euro,0)+IF('Financing inputs'!$B131="Euro",'Financing inputs'!K131,0)))</f>
        <v/>
      </c>
      <c r="L131" s="76" t="str">
        <f>IF('Financing inputs'!L131="","",(IF('Financing inputs'!$B131="USD",'Financing inputs'!L131*Euro_USD,0)+IF('Financing inputs'!$B131="Local Currency",'Financing inputs'!L131/Loc_Euro,0)+IF('Financing inputs'!$B131="Euro",'Financing inputs'!L131,0)))</f>
        <v/>
      </c>
      <c r="M131" s="76" t="str">
        <f>IF('Financing inputs'!M131="","",(IF('Financing inputs'!$B131="USD",'Financing inputs'!M131*Euro_USD,0)+IF('Financing inputs'!$B131="Local Currency",'Financing inputs'!M131/Loc_Euro,0)+IF('Financing inputs'!$B131="Euro",'Financing inputs'!M131,0)))</f>
        <v/>
      </c>
      <c r="N131" s="76" t="str">
        <f>IF('Financing inputs'!N131="","",(IF('Financing inputs'!$B131="USD",'Financing inputs'!N131*Euro_USD,0)+IF('Financing inputs'!$B131="Local Currency",'Financing inputs'!N131/Loc_Euro,0)+IF('Financing inputs'!$B131="Euro",'Financing inputs'!N131,0)))</f>
        <v/>
      </c>
      <c r="O131" s="76">
        <f t="shared" si="66"/>
        <v>0</v>
      </c>
      <c r="P131" s="120" t="str">
        <f t="shared" si="65"/>
        <v>Financing</v>
      </c>
      <c r="R131" s="69" t="e">
        <f t="shared" si="67"/>
        <v>#DIV/0!</v>
      </c>
    </row>
    <row r="132" spans="1:19" x14ac:dyDescent="0.25">
      <c r="A132" s="64" t="str">
        <f>'Financing inputs'!A132</f>
        <v>PAA</v>
      </c>
      <c r="B132" s="63"/>
      <c r="C132" s="76" t="str">
        <f>IF('Financing inputs'!C132="","",(IF('Financing inputs'!$B132="USD",'Financing inputs'!C132*Euro_USD,0)+IF('Financing inputs'!$B132="Local Currency",'Financing inputs'!C132/Loc_Euro,0)+IF('Financing inputs'!$B132="Euro",'Financing inputs'!C132,0)))</f>
        <v/>
      </c>
      <c r="D132" s="76" t="str">
        <f>IF('Financing inputs'!D132="","",(IF('Financing inputs'!$B132="USD",'Financing inputs'!D132*Euro_USD,0)+IF('Financing inputs'!$B132="Local Currency",'Financing inputs'!D132/Loc_Euro,0)+IF('Financing inputs'!$B132="Euro",'Financing inputs'!D132,0)))</f>
        <v/>
      </c>
      <c r="E132" s="76" t="str">
        <f>IF('Financing inputs'!E132="","",(IF('Financing inputs'!$B132="USD",'Financing inputs'!E132*Euro_USD,0)+IF('Financing inputs'!$B132="Local Currency",'Financing inputs'!E132/Loc_Euro,0)+IF('Financing inputs'!$B132="Euro",'Financing inputs'!E132,0)))</f>
        <v/>
      </c>
      <c r="F132" s="76" t="str">
        <f>IF('Financing inputs'!F132="","",(IF('Financing inputs'!$B132="USD",'Financing inputs'!F132*Euro_USD,0)+IF('Financing inputs'!$B132="Local Currency",'Financing inputs'!F132/Loc_Euro,0)+IF('Financing inputs'!$B132="Euro",'Financing inputs'!F132,0)))</f>
        <v/>
      </c>
      <c r="G132" s="76" t="str">
        <f>IF('Financing inputs'!G132="","",(IF('Financing inputs'!$B132="USD",'Financing inputs'!G132*Euro_USD,0)+IF('Financing inputs'!$B132="Local Currency",'Financing inputs'!G132/Loc_Euro,0)+IF('Financing inputs'!$B132="Euro",'Financing inputs'!G132,0)))</f>
        <v/>
      </c>
      <c r="H132" s="76" t="str">
        <f>IF('Financing inputs'!H132="","",(IF('Financing inputs'!$B132="USD",'Financing inputs'!H132*Euro_USD,0)+IF('Financing inputs'!$B132="Local Currency",'Financing inputs'!H132/Loc_Euro,0)+IF('Financing inputs'!$B132="Euro",'Financing inputs'!H132,0)))</f>
        <v/>
      </c>
      <c r="I132" s="76" t="str">
        <f>IF('Financing inputs'!I132="","",(IF('Financing inputs'!$B132="USD",'Financing inputs'!I132*Euro_USD,0)+IF('Financing inputs'!$B132="Local Currency",'Financing inputs'!I132/Loc_Euro,0)+IF('Financing inputs'!$B132="Euro",'Financing inputs'!I132,0)))</f>
        <v/>
      </c>
      <c r="J132" s="76" t="str">
        <f>IF('Financing inputs'!J132="","",(IF('Financing inputs'!$B132="USD",'Financing inputs'!J132*Euro_USD,0)+IF('Financing inputs'!$B132="Local Currency",'Financing inputs'!J132/Loc_Euro,0)+IF('Financing inputs'!$B132="Euro",'Financing inputs'!J132,0)))</f>
        <v/>
      </c>
      <c r="K132" s="76" t="str">
        <f>IF('Financing inputs'!K132="","",(IF('Financing inputs'!$B132="USD",'Financing inputs'!K132*Euro_USD,0)+IF('Financing inputs'!$B132="Local Currency",'Financing inputs'!K132/Loc_Euro,0)+IF('Financing inputs'!$B132="Euro",'Financing inputs'!K132,0)))</f>
        <v/>
      </c>
      <c r="L132" s="76" t="str">
        <f>IF('Financing inputs'!L132="","",(IF('Financing inputs'!$B132="USD",'Financing inputs'!L132*Euro_USD,0)+IF('Financing inputs'!$B132="Local Currency",'Financing inputs'!L132/Loc_Euro,0)+IF('Financing inputs'!$B132="Euro",'Financing inputs'!L132,0)))</f>
        <v/>
      </c>
      <c r="M132" s="76" t="str">
        <f>IF('Financing inputs'!M132="","",(IF('Financing inputs'!$B132="USD",'Financing inputs'!M132*Euro_USD,0)+IF('Financing inputs'!$B132="Local Currency",'Financing inputs'!M132/Loc_Euro,0)+IF('Financing inputs'!$B132="Euro",'Financing inputs'!M132,0)))</f>
        <v/>
      </c>
      <c r="N132" s="76" t="str">
        <f>IF('Financing inputs'!N132="","",(IF('Financing inputs'!$B132="USD",'Financing inputs'!N132*Euro_USD,0)+IF('Financing inputs'!$B132="Local Currency",'Financing inputs'!N132/Loc_Euro,0)+IF('Financing inputs'!$B132="Euro",'Financing inputs'!N132,0)))</f>
        <v/>
      </c>
      <c r="O132" s="76">
        <f t="shared" si="66"/>
        <v>0</v>
      </c>
      <c r="P132" s="120" t="str">
        <f t="shared" si="65"/>
        <v>Financing</v>
      </c>
      <c r="R132" s="69" t="e">
        <f t="shared" si="67"/>
        <v>#DIV/0!</v>
      </c>
    </row>
    <row r="133" spans="1:19" x14ac:dyDescent="0.25">
      <c r="A133" s="64" t="str">
        <f>'Financing inputs'!A133</f>
        <v>Other</v>
      </c>
      <c r="B133" s="63"/>
      <c r="C133" s="76" t="str">
        <f>IF('Financing inputs'!C133="","",(IF('Financing inputs'!$B133="USD",'Financing inputs'!C133*Euro_USD,0)+IF('Financing inputs'!$B133="Local Currency",'Financing inputs'!C133/Loc_Euro,0)+IF('Financing inputs'!$B133="Euro",'Financing inputs'!C133,0)))</f>
        <v/>
      </c>
      <c r="D133" s="76" t="str">
        <f>IF('Financing inputs'!D133="","",(IF('Financing inputs'!$B133="USD",'Financing inputs'!D133*Euro_USD,0)+IF('Financing inputs'!$B133="Local Currency",'Financing inputs'!D133/Loc_Euro,0)+IF('Financing inputs'!$B133="Euro",'Financing inputs'!D133,0)))</f>
        <v/>
      </c>
      <c r="E133" s="76" t="str">
        <f>IF('Financing inputs'!E133="","",(IF('Financing inputs'!$B133="USD",'Financing inputs'!E133*Euro_USD,0)+IF('Financing inputs'!$B133="Local Currency",'Financing inputs'!E133/Loc_Euro,0)+IF('Financing inputs'!$B133="Euro",'Financing inputs'!E133,0)))</f>
        <v/>
      </c>
      <c r="F133" s="76" t="str">
        <f>IF('Financing inputs'!F133="","",(IF('Financing inputs'!$B133="USD",'Financing inputs'!F133*Euro_USD,0)+IF('Financing inputs'!$B133="Local Currency",'Financing inputs'!F133/Loc_Euro,0)+IF('Financing inputs'!$B133="Euro",'Financing inputs'!F133,0)))</f>
        <v/>
      </c>
      <c r="G133" s="76" t="str">
        <f>IF('Financing inputs'!G133="","",(IF('Financing inputs'!$B133="USD",'Financing inputs'!G133*Euro_USD,0)+IF('Financing inputs'!$B133="Local Currency",'Financing inputs'!G133/Loc_Euro,0)+IF('Financing inputs'!$B133="Euro",'Financing inputs'!G133,0)))</f>
        <v/>
      </c>
      <c r="H133" s="76" t="str">
        <f>IF('Financing inputs'!H133="","",(IF('Financing inputs'!$B133="USD",'Financing inputs'!H133*Euro_USD,0)+IF('Financing inputs'!$B133="Local Currency",'Financing inputs'!H133/Loc_Euro,0)+IF('Financing inputs'!$B133="Euro",'Financing inputs'!H133,0)))</f>
        <v/>
      </c>
      <c r="I133" s="76" t="str">
        <f>IF('Financing inputs'!I133="","",(IF('Financing inputs'!$B133="USD",'Financing inputs'!I133*Euro_USD,0)+IF('Financing inputs'!$B133="Local Currency",'Financing inputs'!I133/Loc_Euro,0)+IF('Financing inputs'!$B133="Euro",'Financing inputs'!I133,0)))</f>
        <v/>
      </c>
      <c r="J133" s="76" t="str">
        <f>IF('Financing inputs'!J133="","",(IF('Financing inputs'!$B133="USD",'Financing inputs'!J133*Euro_USD,0)+IF('Financing inputs'!$B133="Local Currency",'Financing inputs'!J133/Loc_Euro,0)+IF('Financing inputs'!$B133="Euro",'Financing inputs'!J133,0)))</f>
        <v/>
      </c>
      <c r="K133" s="76" t="str">
        <f>IF('Financing inputs'!K133="","",(IF('Financing inputs'!$B133="USD",'Financing inputs'!K133*Euro_USD,0)+IF('Financing inputs'!$B133="Local Currency",'Financing inputs'!K133/Loc_Euro,0)+IF('Financing inputs'!$B133="Euro",'Financing inputs'!K133,0)))</f>
        <v/>
      </c>
      <c r="L133" s="76" t="str">
        <f>IF('Financing inputs'!L133="","",(IF('Financing inputs'!$B133="USD",'Financing inputs'!L133*Euro_USD,0)+IF('Financing inputs'!$B133="Local Currency",'Financing inputs'!L133/Loc_Euro,0)+IF('Financing inputs'!$B133="Euro",'Financing inputs'!L133,0)))</f>
        <v/>
      </c>
      <c r="M133" s="76" t="str">
        <f>IF('Financing inputs'!M133="","",(IF('Financing inputs'!$B133="USD",'Financing inputs'!M133*Euro_USD,0)+IF('Financing inputs'!$B133="Local Currency",'Financing inputs'!M133/Loc_Euro,0)+IF('Financing inputs'!$B133="Euro",'Financing inputs'!M133,0)))</f>
        <v/>
      </c>
      <c r="N133" s="76" t="str">
        <f>IF('Financing inputs'!N133="","",(IF('Financing inputs'!$B133="USD",'Financing inputs'!N133*Euro_USD,0)+IF('Financing inputs'!$B133="Local Currency",'Financing inputs'!N133/Loc_Euro,0)+IF('Financing inputs'!$B133="Euro",'Financing inputs'!N133,0)))</f>
        <v/>
      </c>
      <c r="O133" s="76">
        <f t="shared" si="66"/>
        <v>0</v>
      </c>
      <c r="P133" s="120" t="str">
        <f t="shared" si="65"/>
        <v>Financing</v>
      </c>
      <c r="R133" s="69" t="e">
        <f t="shared" si="67"/>
        <v>#DIV/0!</v>
      </c>
    </row>
    <row r="134" spans="1:19" x14ac:dyDescent="0.25">
      <c r="A134" s="64" t="str">
        <f>'Financing inputs'!A134</f>
        <v>Other</v>
      </c>
      <c r="B134" s="63"/>
      <c r="C134" s="76" t="str">
        <f>IF('Financing inputs'!C134="","",(IF('Financing inputs'!$B134="USD",'Financing inputs'!C134*Euro_USD,0)+IF('Financing inputs'!$B134="Local Currency",'Financing inputs'!C134/Loc_Euro,0)+IF('Financing inputs'!$B134="Euro",'Financing inputs'!C134,0)))</f>
        <v/>
      </c>
      <c r="D134" s="76" t="str">
        <f>IF('Financing inputs'!D134="","",(IF('Financing inputs'!$B134="USD",'Financing inputs'!D134*Euro_USD,0)+IF('Financing inputs'!$B134="Local Currency",'Financing inputs'!D134/Loc_Euro,0)+IF('Financing inputs'!$B134="Euro",'Financing inputs'!D134,0)))</f>
        <v/>
      </c>
      <c r="E134" s="76" t="str">
        <f>IF('Financing inputs'!E134="","",(IF('Financing inputs'!$B134="USD",'Financing inputs'!E134*Euro_USD,0)+IF('Financing inputs'!$B134="Local Currency",'Financing inputs'!E134/Loc_Euro,0)+IF('Financing inputs'!$B134="Euro",'Financing inputs'!E134,0)))</f>
        <v/>
      </c>
      <c r="F134" s="76" t="str">
        <f>IF('Financing inputs'!F134="","",(IF('Financing inputs'!$B134="USD",'Financing inputs'!F134*Euro_USD,0)+IF('Financing inputs'!$B134="Local Currency",'Financing inputs'!F134/Loc_Euro,0)+IF('Financing inputs'!$B134="Euro",'Financing inputs'!F134,0)))</f>
        <v/>
      </c>
      <c r="G134" s="76" t="str">
        <f>IF('Financing inputs'!G134="","",(IF('Financing inputs'!$B134="USD",'Financing inputs'!G134*Euro_USD,0)+IF('Financing inputs'!$B134="Local Currency",'Financing inputs'!G134/Loc_Euro,0)+IF('Financing inputs'!$B134="Euro",'Financing inputs'!G134,0)))</f>
        <v/>
      </c>
      <c r="H134" s="76" t="str">
        <f>IF('Financing inputs'!H134="","",(IF('Financing inputs'!$B134="USD",'Financing inputs'!H134*Euro_USD,0)+IF('Financing inputs'!$B134="Local Currency",'Financing inputs'!H134/Loc_Euro,0)+IF('Financing inputs'!$B134="Euro",'Financing inputs'!H134,0)))</f>
        <v/>
      </c>
      <c r="I134" s="76" t="str">
        <f>IF('Financing inputs'!I134="","",(IF('Financing inputs'!$B134="USD",'Financing inputs'!I134*Euro_USD,0)+IF('Financing inputs'!$B134="Local Currency",'Financing inputs'!I134/Loc_Euro,0)+IF('Financing inputs'!$B134="Euro",'Financing inputs'!I134,0)))</f>
        <v/>
      </c>
      <c r="J134" s="76" t="str">
        <f>IF('Financing inputs'!J134="","",(IF('Financing inputs'!$B134="USD",'Financing inputs'!J134*Euro_USD,0)+IF('Financing inputs'!$B134="Local Currency",'Financing inputs'!J134/Loc_Euro,0)+IF('Financing inputs'!$B134="Euro",'Financing inputs'!J134,0)))</f>
        <v/>
      </c>
      <c r="K134" s="76" t="str">
        <f>IF('Financing inputs'!K134="","",(IF('Financing inputs'!$B134="USD",'Financing inputs'!K134*Euro_USD,0)+IF('Financing inputs'!$B134="Local Currency",'Financing inputs'!K134/Loc_Euro,0)+IF('Financing inputs'!$B134="Euro",'Financing inputs'!K134,0)))</f>
        <v/>
      </c>
      <c r="L134" s="76" t="str">
        <f>IF('Financing inputs'!L134="","",(IF('Financing inputs'!$B134="USD",'Financing inputs'!L134*Euro_USD,0)+IF('Financing inputs'!$B134="Local Currency",'Financing inputs'!L134/Loc_Euro,0)+IF('Financing inputs'!$B134="Euro",'Financing inputs'!L134,0)))</f>
        <v/>
      </c>
      <c r="M134" s="76" t="str">
        <f>IF('Financing inputs'!M134="","",(IF('Financing inputs'!$B134="USD",'Financing inputs'!M134*Euro_USD,0)+IF('Financing inputs'!$B134="Local Currency",'Financing inputs'!M134/Loc_Euro,0)+IF('Financing inputs'!$B134="Euro",'Financing inputs'!M134,0)))</f>
        <v/>
      </c>
      <c r="N134" s="76" t="str">
        <f>IF('Financing inputs'!N134="","",(IF('Financing inputs'!$B134="USD",'Financing inputs'!N134*Euro_USD,0)+IF('Financing inputs'!$B134="Local Currency",'Financing inputs'!N134/Loc_Euro,0)+IF('Financing inputs'!$B134="Euro",'Financing inputs'!N134,0)))</f>
        <v/>
      </c>
      <c r="O134" s="76">
        <f t="shared" si="66"/>
        <v>0</v>
      </c>
      <c r="P134" s="120" t="str">
        <f t="shared" si="65"/>
        <v>Financing</v>
      </c>
      <c r="R134" s="69" t="e">
        <f t="shared" si="67"/>
        <v>#DIV/0!</v>
      </c>
    </row>
    <row r="135" spans="1:19" x14ac:dyDescent="0.25">
      <c r="A135" s="64" t="str">
        <f>'Financing inputs'!A135</f>
        <v>Other</v>
      </c>
      <c r="B135" s="63"/>
      <c r="C135" s="76" t="str">
        <f>IF('Financing inputs'!C135="","",(IF('Financing inputs'!$B135="USD",'Financing inputs'!C135*Euro_USD,0)+IF('Financing inputs'!$B135="Local Currency",'Financing inputs'!C135/Loc_Euro,0)+IF('Financing inputs'!$B135="Euro",'Financing inputs'!C135,0)))</f>
        <v/>
      </c>
      <c r="D135" s="76" t="str">
        <f>IF('Financing inputs'!D135="","",(IF('Financing inputs'!$B135="USD",'Financing inputs'!D135*Euro_USD,0)+IF('Financing inputs'!$B135="Local Currency",'Financing inputs'!D135/Loc_Euro,0)+IF('Financing inputs'!$B135="Euro",'Financing inputs'!D135,0)))</f>
        <v/>
      </c>
      <c r="E135" s="76" t="str">
        <f>IF('Financing inputs'!E135="","",(IF('Financing inputs'!$B135="USD",'Financing inputs'!E135*Euro_USD,0)+IF('Financing inputs'!$B135="Local Currency",'Financing inputs'!E135/Loc_Euro,0)+IF('Financing inputs'!$B135="Euro",'Financing inputs'!E135,0)))</f>
        <v/>
      </c>
      <c r="F135" s="76" t="str">
        <f>IF('Financing inputs'!F135="","",(IF('Financing inputs'!$B135="USD",'Financing inputs'!F135*Euro_USD,0)+IF('Financing inputs'!$B135="Local Currency",'Financing inputs'!F135/Loc_Euro,0)+IF('Financing inputs'!$B135="Euro",'Financing inputs'!F135,0)))</f>
        <v/>
      </c>
      <c r="G135" s="76" t="str">
        <f>IF('Financing inputs'!G135="","",(IF('Financing inputs'!$B135="USD",'Financing inputs'!G135*Euro_USD,0)+IF('Financing inputs'!$B135="Local Currency",'Financing inputs'!G135/Loc_Euro,0)+IF('Financing inputs'!$B135="Euro",'Financing inputs'!G135,0)))</f>
        <v/>
      </c>
      <c r="H135" s="76" t="str">
        <f>IF('Financing inputs'!H135="","",(IF('Financing inputs'!$B135="USD",'Financing inputs'!H135*Euro_USD,0)+IF('Financing inputs'!$B135="Local Currency",'Financing inputs'!H135/Loc_Euro,0)+IF('Financing inputs'!$B135="Euro",'Financing inputs'!H135,0)))</f>
        <v/>
      </c>
      <c r="I135" s="76" t="str">
        <f>IF('Financing inputs'!I135="","",(IF('Financing inputs'!$B135="USD",'Financing inputs'!I135*Euro_USD,0)+IF('Financing inputs'!$B135="Local Currency",'Financing inputs'!I135/Loc_Euro,0)+IF('Financing inputs'!$B135="Euro",'Financing inputs'!I135,0)))</f>
        <v/>
      </c>
      <c r="J135" s="76" t="str">
        <f>IF('Financing inputs'!J135="","",(IF('Financing inputs'!$B135="USD",'Financing inputs'!J135*Euro_USD,0)+IF('Financing inputs'!$B135="Local Currency",'Financing inputs'!J135/Loc_Euro,0)+IF('Financing inputs'!$B135="Euro",'Financing inputs'!J135,0)))</f>
        <v/>
      </c>
      <c r="K135" s="76" t="str">
        <f>IF('Financing inputs'!K135="","",(IF('Financing inputs'!$B135="USD",'Financing inputs'!K135*Euro_USD,0)+IF('Financing inputs'!$B135="Local Currency",'Financing inputs'!K135/Loc_Euro,0)+IF('Financing inputs'!$B135="Euro",'Financing inputs'!K135,0)))</f>
        <v/>
      </c>
      <c r="L135" s="76" t="str">
        <f>IF('Financing inputs'!L135="","",(IF('Financing inputs'!$B135="USD",'Financing inputs'!L135*Euro_USD,0)+IF('Financing inputs'!$B135="Local Currency",'Financing inputs'!L135/Loc_Euro,0)+IF('Financing inputs'!$B135="Euro",'Financing inputs'!L135,0)))</f>
        <v/>
      </c>
      <c r="M135" s="76" t="str">
        <f>IF('Financing inputs'!M135="","",(IF('Financing inputs'!$B135="USD",'Financing inputs'!M135*Euro_USD,0)+IF('Financing inputs'!$B135="Local Currency",'Financing inputs'!M135/Loc_Euro,0)+IF('Financing inputs'!$B135="Euro",'Financing inputs'!M135,0)))</f>
        <v/>
      </c>
      <c r="N135" s="76" t="str">
        <f>IF('Financing inputs'!N135="","",(IF('Financing inputs'!$B135="USD",'Financing inputs'!N135*Euro_USD,0)+IF('Financing inputs'!$B135="Local Currency",'Financing inputs'!N135/Loc_Euro,0)+IF('Financing inputs'!$B135="Euro",'Financing inputs'!N135,0)))</f>
        <v/>
      </c>
      <c r="O135" s="76">
        <f t="shared" si="66"/>
        <v>0</v>
      </c>
      <c r="P135" s="120" t="str">
        <f t="shared" si="65"/>
        <v>Financing</v>
      </c>
      <c r="R135" s="69" t="e">
        <f t="shared" si="67"/>
        <v>#DIV/0!</v>
      </c>
    </row>
    <row r="136" spans="1:19" x14ac:dyDescent="0.25">
      <c r="A136" s="64" t="str">
        <f>'Financing inputs'!A136</f>
        <v>Other</v>
      </c>
      <c r="B136" s="63"/>
      <c r="C136" s="76" t="str">
        <f>IF('Financing inputs'!C136="","",(IF('Financing inputs'!$B136="USD",'Financing inputs'!C136*Euro_USD,0)+IF('Financing inputs'!$B136="Local Currency",'Financing inputs'!C136/Loc_Euro,0)+IF('Financing inputs'!$B136="Euro",'Financing inputs'!C136,0)))</f>
        <v/>
      </c>
      <c r="D136" s="76" t="str">
        <f>IF('Financing inputs'!D136="","",(IF('Financing inputs'!$B136="USD",'Financing inputs'!D136*Euro_USD,0)+IF('Financing inputs'!$B136="Local Currency",'Financing inputs'!D136/Loc_Euro,0)+IF('Financing inputs'!$B136="Euro",'Financing inputs'!D136,0)))</f>
        <v/>
      </c>
      <c r="E136" s="76" t="str">
        <f>IF('Financing inputs'!E136="","",(IF('Financing inputs'!$B136="USD",'Financing inputs'!E136*Euro_USD,0)+IF('Financing inputs'!$B136="Local Currency",'Financing inputs'!E136/Loc_Euro,0)+IF('Financing inputs'!$B136="Euro",'Financing inputs'!E136,0)))</f>
        <v/>
      </c>
      <c r="F136" s="76" t="str">
        <f>IF('Financing inputs'!F136="","",(IF('Financing inputs'!$B136="USD",'Financing inputs'!F136*Euro_USD,0)+IF('Financing inputs'!$B136="Local Currency",'Financing inputs'!F136/Loc_Euro,0)+IF('Financing inputs'!$B136="Euro",'Financing inputs'!F136,0)))</f>
        <v/>
      </c>
      <c r="G136" s="76" t="str">
        <f>IF('Financing inputs'!G136="","",(IF('Financing inputs'!$B136="USD",'Financing inputs'!G136*Euro_USD,0)+IF('Financing inputs'!$B136="Local Currency",'Financing inputs'!G136/Loc_Euro,0)+IF('Financing inputs'!$B136="Euro",'Financing inputs'!G136,0)))</f>
        <v/>
      </c>
      <c r="H136" s="76" t="str">
        <f>IF('Financing inputs'!H136="","",(IF('Financing inputs'!$B136="USD",'Financing inputs'!H136*Euro_USD,0)+IF('Financing inputs'!$B136="Local Currency",'Financing inputs'!H136/Loc_Euro,0)+IF('Financing inputs'!$B136="Euro",'Financing inputs'!H136,0)))</f>
        <v/>
      </c>
      <c r="I136" s="76" t="str">
        <f>IF('Financing inputs'!I136="","",(IF('Financing inputs'!$B136="USD",'Financing inputs'!I136*Euro_USD,0)+IF('Financing inputs'!$B136="Local Currency",'Financing inputs'!I136/Loc_Euro,0)+IF('Financing inputs'!$B136="Euro",'Financing inputs'!I136,0)))</f>
        <v/>
      </c>
      <c r="J136" s="76" t="str">
        <f>IF('Financing inputs'!J136="","",(IF('Financing inputs'!$B136="USD",'Financing inputs'!J136*Euro_USD,0)+IF('Financing inputs'!$B136="Local Currency",'Financing inputs'!J136/Loc_Euro,0)+IF('Financing inputs'!$B136="Euro",'Financing inputs'!J136,0)))</f>
        <v/>
      </c>
      <c r="K136" s="76" t="str">
        <f>IF('Financing inputs'!K136="","",(IF('Financing inputs'!$B136="USD",'Financing inputs'!K136*Euro_USD,0)+IF('Financing inputs'!$B136="Local Currency",'Financing inputs'!K136/Loc_Euro,0)+IF('Financing inputs'!$B136="Euro",'Financing inputs'!K136,0)))</f>
        <v/>
      </c>
      <c r="L136" s="76" t="str">
        <f>IF('Financing inputs'!L136="","",(IF('Financing inputs'!$B136="USD",'Financing inputs'!L136*Euro_USD,0)+IF('Financing inputs'!$B136="Local Currency",'Financing inputs'!L136/Loc_Euro,0)+IF('Financing inputs'!$B136="Euro",'Financing inputs'!L136,0)))</f>
        <v/>
      </c>
      <c r="M136" s="76" t="str">
        <f>IF('Financing inputs'!M136="","",(IF('Financing inputs'!$B136="USD",'Financing inputs'!M136*Euro_USD,0)+IF('Financing inputs'!$B136="Local Currency",'Financing inputs'!M136/Loc_Euro,0)+IF('Financing inputs'!$B136="Euro",'Financing inputs'!M136,0)))</f>
        <v/>
      </c>
      <c r="N136" s="76" t="str">
        <f>IF('Financing inputs'!N136="","",(IF('Financing inputs'!$B136="USD",'Financing inputs'!N136*Euro_USD,0)+IF('Financing inputs'!$B136="Local Currency",'Financing inputs'!N136/Loc_Euro,0)+IF('Financing inputs'!$B136="Euro",'Financing inputs'!N136,0)))</f>
        <v/>
      </c>
      <c r="O136" s="76">
        <f t="shared" si="66"/>
        <v>0</v>
      </c>
      <c r="P136" s="120" t="str">
        <f t="shared" si="65"/>
        <v>Financing</v>
      </c>
      <c r="R136" s="69" t="e">
        <f t="shared" si="67"/>
        <v>#DIV/0!</v>
      </c>
    </row>
    <row r="137" spans="1:19" x14ac:dyDescent="0.25">
      <c r="A137" s="64" t="str">
        <f>'Financing inputs'!A137</f>
        <v>Other</v>
      </c>
      <c r="B137" s="63"/>
      <c r="C137" s="76" t="str">
        <f>IF('Financing inputs'!C137="","",(IF('Financing inputs'!$B137="USD",'Financing inputs'!C137*Euro_USD,0)+IF('Financing inputs'!$B137="Local Currency",'Financing inputs'!C137/Loc_Euro,0)+IF('Financing inputs'!$B137="Euro",'Financing inputs'!C137,0)))</f>
        <v/>
      </c>
      <c r="D137" s="76" t="str">
        <f>IF('Financing inputs'!D137="","",(IF('Financing inputs'!$B137="USD",'Financing inputs'!D137*Euro_USD,0)+IF('Financing inputs'!$B137="Local Currency",'Financing inputs'!D137/Loc_Euro,0)+IF('Financing inputs'!$B137="Euro",'Financing inputs'!D137,0)))</f>
        <v/>
      </c>
      <c r="E137" s="76" t="str">
        <f>IF('Financing inputs'!E137="","",(IF('Financing inputs'!$B137="USD",'Financing inputs'!E137*Euro_USD,0)+IF('Financing inputs'!$B137="Local Currency",'Financing inputs'!E137/Loc_Euro,0)+IF('Financing inputs'!$B137="Euro",'Financing inputs'!E137,0)))</f>
        <v/>
      </c>
      <c r="F137" s="76" t="str">
        <f>IF('Financing inputs'!F137="","",(IF('Financing inputs'!$B137="USD",'Financing inputs'!F137*Euro_USD,0)+IF('Financing inputs'!$B137="Local Currency",'Financing inputs'!F137/Loc_Euro,0)+IF('Financing inputs'!$B137="Euro",'Financing inputs'!F137,0)))</f>
        <v/>
      </c>
      <c r="G137" s="76" t="str">
        <f>IF('Financing inputs'!G137="","",(IF('Financing inputs'!$B137="USD",'Financing inputs'!G137*Euro_USD,0)+IF('Financing inputs'!$B137="Local Currency",'Financing inputs'!G137/Loc_Euro,0)+IF('Financing inputs'!$B137="Euro",'Financing inputs'!G137,0)))</f>
        <v/>
      </c>
      <c r="H137" s="76" t="str">
        <f>IF('Financing inputs'!H137="","",(IF('Financing inputs'!$B137="USD",'Financing inputs'!H137*Euro_USD,0)+IF('Financing inputs'!$B137="Local Currency",'Financing inputs'!H137/Loc_Euro,0)+IF('Financing inputs'!$B137="Euro",'Financing inputs'!H137,0)))</f>
        <v/>
      </c>
      <c r="I137" s="76" t="str">
        <f>IF('Financing inputs'!I137="","",(IF('Financing inputs'!$B137="USD",'Financing inputs'!I137*Euro_USD,0)+IF('Financing inputs'!$B137="Local Currency",'Financing inputs'!I137/Loc_Euro,0)+IF('Financing inputs'!$B137="Euro",'Financing inputs'!I137,0)))</f>
        <v/>
      </c>
      <c r="J137" s="76" t="str">
        <f>IF('Financing inputs'!J137="","",(IF('Financing inputs'!$B137="USD",'Financing inputs'!J137*Euro_USD,0)+IF('Financing inputs'!$B137="Local Currency",'Financing inputs'!J137/Loc_Euro,0)+IF('Financing inputs'!$B137="Euro",'Financing inputs'!J137,0)))</f>
        <v/>
      </c>
      <c r="K137" s="76" t="str">
        <f>IF('Financing inputs'!K137="","",(IF('Financing inputs'!$B137="USD",'Financing inputs'!K137*Euro_USD,0)+IF('Financing inputs'!$B137="Local Currency",'Financing inputs'!K137/Loc_Euro,0)+IF('Financing inputs'!$B137="Euro",'Financing inputs'!K137,0)))</f>
        <v/>
      </c>
      <c r="L137" s="76" t="str">
        <f>IF('Financing inputs'!L137="","",(IF('Financing inputs'!$B137="USD",'Financing inputs'!L137*Euro_USD,0)+IF('Financing inputs'!$B137="Local Currency",'Financing inputs'!L137/Loc_Euro,0)+IF('Financing inputs'!$B137="Euro",'Financing inputs'!L137,0)))</f>
        <v/>
      </c>
      <c r="M137" s="76" t="str">
        <f>IF('Financing inputs'!M137="","",(IF('Financing inputs'!$B137="USD",'Financing inputs'!M137*Euro_USD,0)+IF('Financing inputs'!$B137="Local Currency",'Financing inputs'!M137/Loc_Euro,0)+IF('Financing inputs'!$B137="Euro",'Financing inputs'!M137,0)))</f>
        <v/>
      </c>
      <c r="N137" s="76" t="str">
        <f>IF('Financing inputs'!N137="","",(IF('Financing inputs'!$B137="USD",'Financing inputs'!N137*Euro_USD,0)+IF('Financing inputs'!$B137="Local Currency",'Financing inputs'!N137/Loc_Euro,0)+IF('Financing inputs'!$B137="Euro",'Financing inputs'!N137,0)))</f>
        <v/>
      </c>
      <c r="O137" s="76">
        <f t="shared" si="66"/>
        <v>0</v>
      </c>
      <c r="P137" s="120" t="str">
        <f t="shared" si="65"/>
        <v>Financing</v>
      </c>
      <c r="R137" s="69" t="e">
        <f t="shared" si="67"/>
        <v>#DIV/0!</v>
      </c>
    </row>
    <row r="138" spans="1:19" x14ac:dyDescent="0.25">
      <c r="A138" s="64" t="str">
        <f>'Financing inputs'!A138</f>
        <v>Other</v>
      </c>
      <c r="B138" s="63"/>
      <c r="C138" s="76" t="str">
        <f>IF('Financing inputs'!C138="","",(IF('Financing inputs'!$B138="USD",'Financing inputs'!C138*Euro_USD,0)+IF('Financing inputs'!$B138="Local Currency",'Financing inputs'!C138/Loc_Euro,0)+IF('Financing inputs'!$B138="Euro",'Financing inputs'!C138,0)))</f>
        <v/>
      </c>
      <c r="D138" s="76" t="str">
        <f>IF('Financing inputs'!D138="","",(IF('Financing inputs'!$B138="USD",'Financing inputs'!D138*Euro_USD,0)+IF('Financing inputs'!$B138="Local Currency",'Financing inputs'!D138/Loc_Euro,0)+IF('Financing inputs'!$B138="Euro",'Financing inputs'!D138,0)))</f>
        <v/>
      </c>
      <c r="E138" s="76" t="str">
        <f>IF('Financing inputs'!E138="","",(IF('Financing inputs'!$B138="USD",'Financing inputs'!E138*Euro_USD,0)+IF('Financing inputs'!$B138="Local Currency",'Financing inputs'!E138/Loc_Euro,0)+IF('Financing inputs'!$B138="Euro",'Financing inputs'!E138,0)))</f>
        <v/>
      </c>
      <c r="F138" s="76" t="str">
        <f>IF('Financing inputs'!F138="","",(IF('Financing inputs'!$B138="USD",'Financing inputs'!F138*Euro_USD,0)+IF('Financing inputs'!$B138="Local Currency",'Financing inputs'!F138/Loc_Euro,0)+IF('Financing inputs'!$B138="Euro",'Financing inputs'!F138,0)))</f>
        <v/>
      </c>
      <c r="G138" s="76" t="str">
        <f>IF('Financing inputs'!G138="","",(IF('Financing inputs'!$B138="USD",'Financing inputs'!G138*Euro_USD,0)+IF('Financing inputs'!$B138="Local Currency",'Financing inputs'!G138/Loc_Euro,0)+IF('Financing inputs'!$B138="Euro",'Financing inputs'!G138,0)))</f>
        <v/>
      </c>
      <c r="H138" s="76" t="str">
        <f>IF('Financing inputs'!H138="","",(IF('Financing inputs'!$B138="USD",'Financing inputs'!H138*Euro_USD,0)+IF('Financing inputs'!$B138="Local Currency",'Financing inputs'!H138/Loc_Euro,0)+IF('Financing inputs'!$B138="Euro",'Financing inputs'!H138,0)))</f>
        <v/>
      </c>
      <c r="I138" s="76" t="str">
        <f>IF('Financing inputs'!I138="","",(IF('Financing inputs'!$B138="USD",'Financing inputs'!I138*Euro_USD,0)+IF('Financing inputs'!$B138="Local Currency",'Financing inputs'!I138/Loc_Euro,0)+IF('Financing inputs'!$B138="Euro",'Financing inputs'!I138,0)))</f>
        <v/>
      </c>
      <c r="J138" s="76" t="str">
        <f>IF('Financing inputs'!J138="","",(IF('Financing inputs'!$B138="USD",'Financing inputs'!J138*Euro_USD,0)+IF('Financing inputs'!$B138="Local Currency",'Financing inputs'!J138/Loc_Euro,0)+IF('Financing inputs'!$B138="Euro",'Financing inputs'!J138,0)))</f>
        <v/>
      </c>
      <c r="K138" s="76" t="str">
        <f>IF('Financing inputs'!K138="","",(IF('Financing inputs'!$B138="USD",'Financing inputs'!K138*Euro_USD,0)+IF('Financing inputs'!$B138="Local Currency",'Financing inputs'!K138/Loc_Euro,0)+IF('Financing inputs'!$B138="Euro",'Financing inputs'!K138,0)))</f>
        <v/>
      </c>
      <c r="L138" s="76" t="str">
        <f>IF('Financing inputs'!L138="","",(IF('Financing inputs'!$B138="USD",'Financing inputs'!L138*Euro_USD,0)+IF('Financing inputs'!$B138="Local Currency",'Financing inputs'!L138/Loc_Euro,0)+IF('Financing inputs'!$B138="Euro",'Financing inputs'!L138,0)))</f>
        <v/>
      </c>
      <c r="M138" s="76" t="str">
        <f>IF('Financing inputs'!M138="","",(IF('Financing inputs'!$B138="USD",'Financing inputs'!M138*Euro_USD,0)+IF('Financing inputs'!$B138="Local Currency",'Financing inputs'!M138/Loc_Euro,0)+IF('Financing inputs'!$B138="Euro",'Financing inputs'!M138,0)))</f>
        <v/>
      </c>
      <c r="N138" s="76" t="str">
        <f>IF('Financing inputs'!N138="","",(IF('Financing inputs'!$B138="USD",'Financing inputs'!N138*Euro_USD,0)+IF('Financing inputs'!$B138="Local Currency",'Financing inputs'!N138/Loc_Euro,0)+IF('Financing inputs'!$B138="Euro",'Financing inputs'!N138,0)))</f>
        <v/>
      </c>
      <c r="O138" s="76">
        <f t="shared" si="66"/>
        <v>0</v>
      </c>
      <c r="P138" s="120" t="str">
        <f t="shared" si="65"/>
        <v>Financing</v>
      </c>
      <c r="R138" s="69" t="e">
        <f t="shared" si="67"/>
        <v>#DIV/0!</v>
      </c>
    </row>
    <row r="139" spans="1:19" x14ac:dyDescent="0.25">
      <c r="A139" s="64" t="str">
        <f>'Financing inputs'!A139</f>
        <v>Other</v>
      </c>
      <c r="B139" s="63"/>
      <c r="C139" s="76" t="str">
        <f>IF('Financing inputs'!C139="","",(IF('Financing inputs'!$B139="USD",'Financing inputs'!C139*Euro_USD,0)+IF('Financing inputs'!$B139="Local Currency",'Financing inputs'!C139/Loc_Euro,0)+IF('Financing inputs'!$B139="Euro",'Financing inputs'!C139,0)))</f>
        <v/>
      </c>
      <c r="D139" s="76" t="str">
        <f>IF('Financing inputs'!D139="","",(IF('Financing inputs'!$B139="USD",'Financing inputs'!D139*Euro_USD,0)+IF('Financing inputs'!$B139="Local Currency",'Financing inputs'!D139/Loc_Euro,0)+IF('Financing inputs'!$B139="Euro",'Financing inputs'!D139,0)))</f>
        <v/>
      </c>
      <c r="E139" s="76" t="str">
        <f>IF('Financing inputs'!E139="","",(IF('Financing inputs'!$B139="USD",'Financing inputs'!E139*Euro_USD,0)+IF('Financing inputs'!$B139="Local Currency",'Financing inputs'!E139/Loc_Euro,0)+IF('Financing inputs'!$B139="Euro",'Financing inputs'!E139,0)))</f>
        <v/>
      </c>
      <c r="F139" s="76" t="str">
        <f>IF('Financing inputs'!F139="","",(IF('Financing inputs'!$B139="USD",'Financing inputs'!F139*Euro_USD,0)+IF('Financing inputs'!$B139="Local Currency",'Financing inputs'!F139/Loc_Euro,0)+IF('Financing inputs'!$B139="Euro",'Financing inputs'!F139,0)))</f>
        <v/>
      </c>
      <c r="G139" s="76" t="str">
        <f>IF('Financing inputs'!G139="","",(IF('Financing inputs'!$B139="USD",'Financing inputs'!G139*Euro_USD,0)+IF('Financing inputs'!$B139="Local Currency",'Financing inputs'!G139/Loc_Euro,0)+IF('Financing inputs'!$B139="Euro",'Financing inputs'!G139,0)))</f>
        <v/>
      </c>
      <c r="H139" s="76" t="str">
        <f>IF('Financing inputs'!H139="","",(IF('Financing inputs'!$B139="USD",'Financing inputs'!H139*Euro_USD,0)+IF('Financing inputs'!$B139="Local Currency",'Financing inputs'!H139/Loc_Euro,0)+IF('Financing inputs'!$B139="Euro",'Financing inputs'!H139,0)))</f>
        <v/>
      </c>
      <c r="I139" s="76" t="str">
        <f>IF('Financing inputs'!I139="","",(IF('Financing inputs'!$B139="USD",'Financing inputs'!I139*Euro_USD,0)+IF('Financing inputs'!$B139="Local Currency",'Financing inputs'!I139/Loc_Euro,0)+IF('Financing inputs'!$B139="Euro",'Financing inputs'!I139,0)))</f>
        <v/>
      </c>
      <c r="J139" s="76" t="str">
        <f>IF('Financing inputs'!J139="","",(IF('Financing inputs'!$B139="USD",'Financing inputs'!J139*Euro_USD,0)+IF('Financing inputs'!$B139="Local Currency",'Financing inputs'!J139/Loc_Euro,0)+IF('Financing inputs'!$B139="Euro",'Financing inputs'!J139,0)))</f>
        <v/>
      </c>
      <c r="K139" s="76" t="str">
        <f>IF('Financing inputs'!K139="","",(IF('Financing inputs'!$B139="USD",'Financing inputs'!K139*Euro_USD,0)+IF('Financing inputs'!$B139="Local Currency",'Financing inputs'!K139/Loc_Euro,0)+IF('Financing inputs'!$B139="Euro",'Financing inputs'!K139,0)))</f>
        <v/>
      </c>
      <c r="L139" s="76" t="str">
        <f>IF('Financing inputs'!L139="","",(IF('Financing inputs'!$B139="USD",'Financing inputs'!L139*Euro_USD,0)+IF('Financing inputs'!$B139="Local Currency",'Financing inputs'!L139/Loc_Euro,0)+IF('Financing inputs'!$B139="Euro",'Financing inputs'!L139,0)))</f>
        <v/>
      </c>
      <c r="M139" s="76" t="str">
        <f>IF('Financing inputs'!M139="","",(IF('Financing inputs'!$B139="USD",'Financing inputs'!M139*Euro_USD,0)+IF('Financing inputs'!$B139="Local Currency",'Financing inputs'!M139/Loc_Euro,0)+IF('Financing inputs'!$B139="Euro",'Financing inputs'!M139,0)))</f>
        <v/>
      </c>
      <c r="N139" s="76" t="str">
        <f>IF('Financing inputs'!N139="","",(IF('Financing inputs'!$B139="USD",'Financing inputs'!N139*Euro_USD,0)+IF('Financing inputs'!$B139="Local Currency",'Financing inputs'!N139/Loc_Euro,0)+IF('Financing inputs'!$B139="Euro",'Financing inputs'!N139,0)))</f>
        <v/>
      </c>
      <c r="O139" s="76">
        <f t="shared" si="66"/>
        <v>0</v>
      </c>
      <c r="P139" s="120" t="str">
        <f t="shared" si="65"/>
        <v>Financing</v>
      </c>
      <c r="R139" s="69" t="e">
        <f t="shared" si="67"/>
        <v>#DIV/0!</v>
      </c>
    </row>
    <row r="140" spans="1:19" x14ac:dyDescent="0.25">
      <c r="A140" s="65" t="s">
        <v>72</v>
      </c>
      <c r="B140" s="65"/>
      <c r="C140" s="77">
        <f>SUM(C121:C139)</f>
        <v>0</v>
      </c>
      <c r="D140" s="77">
        <f t="shared" ref="D140" si="68">SUM(D121:D139)</f>
        <v>0</v>
      </c>
      <c r="E140" s="77">
        <f t="shared" ref="E140" si="69">SUM(E121:E139)</f>
        <v>0</v>
      </c>
      <c r="F140" s="77">
        <f t="shared" ref="F140" si="70">SUM(F121:F139)</f>
        <v>0</v>
      </c>
      <c r="G140" s="77">
        <f t="shared" ref="G140" si="71">SUM(G121:G139)</f>
        <v>0</v>
      </c>
      <c r="H140" s="77">
        <f t="shared" ref="H140" si="72">SUM(H121:H139)</f>
        <v>0</v>
      </c>
      <c r="I140" s="77">
        <f t="shared" ref="I140" si="73">SUM(I121:I139)</f>
        <v>0</v>
      </c>
      <c r="J140" s="77">
        <f t="shared" ref="J140" si="74">SUM(J121:J139)</f>
        <v>0</v>
      </c>
      <c r="K140" s="77">
        <f t="shared" ref="K140" si="75">SUM(K121:K139)</f>
        <v>0</v>
      </c>
      <c r="L140" s="77">
        <f t="shared" ref="L140" si="76">SUM(L121:L139)</f>
        <v>0</v>
      </c>
      <c r="M140" s="77">
        <f t="shared" ref="M140" si="77">SUM(M121:M139)</f>
        <v>0</v>
      </c>
      <c r="N140" s="77">
        <f t="shared" ref="N140" si="78">SUM(N121:N139)</f>
        <v>0</v>
      </c>
      <c r="O140" s="77">
        <f t="shared" ref="O140" si="79">SUM(O121:O139)</f>
        <v>0</v>
      </c>
      <c r="P140" s="120" t="str">
        <f>$A$118</f>
        <v>Financing</v>
      </c>
      <c r="R140" s="59"/>
      <c r="S140" s="61" t="e">
        <f>IF(ROUND(SUM(R120:R139),0)&lt;&gt;1,"Check","Okay")</f>
        <v>#DIV/0!</v>
      </c>
    </row>
    <row r="141" spans="1:19" x14ac:dyDescent="0.25">
      <c r="A141" s="124" t="str">
        <f>'Financing inputs'!A141</f>
        <v>Stewardship, Management and Accountability</v>
      </c>
      <c r="B141" s="124"/>
      <c r="C141" s="124"/>
      <c r="D141" s="124"/>
      <c r="E141" s="124"/>
      <c r="F141" s="124"/>
      <c r="G141" s="124"/>
      <c r="H141" s="124"/>
      <c r="I141" s="124"/>
      <c r="J141" s="124"/>
      <c r="K141" s="124"/>
      <c r="L141" s="124"/>
      <c r="M141" s="124"/>
      <c r="N141" s="124"/>
      <c r="O141" s="124"/>
      <c r="P141" s="120"/>
      <c r="R141" s="73"/>
    </row>
    <row r="142" spans="1:19" x14ac:dyDescent="0.25">
      <c r="A142" s="39" t="str">
        <f>'Financing inputs'!A142</f>
        <v>CIP Costs</v>
      </c>
      <c r="B142" s="63"/>
      <c r="C142" s="76" t="str">
        <f>IF('Financing inputs'!C142="","",(IF('Financing inputs'!$B142="USD",'Financing inputs'!C142*Euro_USD,0)+IF('Financing inputs'!$B142="Local Currency",'Financing inputs'!C142/Loc_Euro,0)+IF('Financing inputs'!$B142="Euro",'Financing inputs'!C142,0)))</f>
        <v/>
      </c>
      <c r="D142" s="76" t="str">
        <f>IF('Financing inputs'!D142="","",(IF('Financing inputs'!$B142="USD",'Financing inputs'!D142*Euro_USD,0)+IF('Financing inputs'!$B142="Local Currency",'Financing inputs'!D142/Loc_Euro,0)+IF('Financing inputs'!$B142="Euro",'Financing inputs'!D142,0)))</f>
        <v/>
      </c>
      <c r="E142" s="76" t="str">
        <f>IF('Financing inputs'!E142="","",(IF('Financing inputs'!$B142="USD",'Financing inputs'!E142*Euro_USD,0)+IF('Financing inputs'!$B142="Local Currency",'Financing inputs'!E142/Loc_Euro,0)+IF('Financing inputs'!$B142="Euro",'Financing inputs'!E142,0)))</f>
        <v/>
      </c>
      <c r="F142" s="76" t="str">
        <f>IF('Financing inputs'!F142="","",(IF('Financing inputs'!$B142="USD",'Financing inputs'!F142*Euro_USD,0)+IF('Financing inputs'!$B142="Local Currency",'Financing inputs'!F142/Loc_Euro,0)+IF('Financing inputs'!$B142="Euro",'Financing inputs'!F142,0)))</f>
        <v/>
      </c>
      <c r="G142" s="76" t="str">
        <f>IF('Financing inputs'!G142="","",(IF('Financing inputs'!$B142="USD",'Financing inputs'!G142*Euro_USD,0)+IF('Financing inputs'!$B142="Local Currency",'Financing inputs'!G142/Loc_Euro,0)+IF('Financing inputs'!$B142="Euro",'Financing inputs'!G142,0)))</f>
        <v/>
      </c>
      <c r="H142" s="76" t="str">
        <f>IF('Financing inputs'!H142="","",(IF('Financing inputs'!$B142="USD",'Financing inputs'!H142*Euro_USD,0)+IF('Financing inputs'!$B142="Local Currency",'Financing inputs'!H142/Loc_Euro,0)+IF('Financing inputs'!$B142="Euro",'Financing inputs'!H142,0)))</f>
        <v/>
      </c>
      <c r="I142" s="76" t="str">
        <f>IF('Financing inputs'!I142="","",(IF('Financing inputs'!$B142="USD",'Financing inputs'!I142*Euro_USD,0)+IF('Financing inputs'!$B142="Local Currency",'Financing inputs'!I142/Loc_Euro,0)+IF('Financing inputs'!$B142="Euro",'Financing inputs'!I142,0)))</f>
        <v/>
      </c>
      <c r="J142" s="76" t="str">
        <f>IF('Financing inputs'!J142="","",(IF('Financing inputs'!$B142="USD",'Financing inputs'!J142*Euro_USD,0)+IF('Financing inputs'!$B142="Local Currency",'Financing inputs'!J142/Loc_Euro,0)+IF('Financing inputs'!$B142="Euro",'Financing inputs'!J142,0)))</f>
        <v/>
      </c>
      <c r="K142" s="76" t="str">
        <f>IF('Financing inputs'!K142="","",(IF('Financing inputs'!$B142="USD",'Financing inputs'!K142*Euro_USD,0)+IF('Financing inputs'!$B142="Local Currency",'Financing inputs'!K142/Loc_Euro,0)+IF('Financing inputs'!$B142="Euro",'Financing inputs'!K142,0)))</f>
        <v/>
      </c>
      <c r="L142" s="76" t="str">
        <f>IF('Financing inputs'!L142="","",(IF('Financing inputs'!$B142="USD",'Financing inputs'!L142*Euro_USD,0)+IF('Financing inputs'!$B142="Local Currency",'Financing inputs'!L142/Loc_Euro,0)+IF('Financing inputs'!$B142="Euro",'Financing inputs'!L142,0)))</f>
        <v/>
      </c>
      <c r="M142" s="76" t="str">
        <f>IF('Financing inputs'!M142="","",(IF('Financing inputs'!$B142="USD",'Financing inputs'!M142*Euro_USD,0)+IF('Financing inputs'!$B142="Local Currency",'Financing inputs'!M142/Loc_Euro,0)+IF('Financing inputs'!$B142="Euro",'Financing inputs'!M142,0)))</f>
        <v/>
      </c>
      <c r="N142" s="76" t="str">
        <f>IF('Financing inputs'!N142="","",(IF('Financing inputs'!$B142="USD",'Financing inputs'!N142*Euro_USD,0)+IF('Financing inputs'!$B142="Local Currency",'Financing inputs'!N142/Loc_Euro,0)+IF('Financing inputs'!$B142="Euro",'Financing inputs'!N142,0)))</f>
        <v/>
      </c>
      <c r="O142" s="76">
        <f>SUM(C142:N142)</f>
        <v>0</v>
      </c>
      <c r="P142" s="120" t="str">
        <f t="shared" ref="P142:P162" si="80">$A$141</f>
        <v>Stewardship, Management and Accountability</v>
      </c>
      <c r="R142" s="68"/>
    </row>
    <row r="143" spans="1:19" x14ac:dyDescent="0.25">
      <c r="A143" s="39" t="str">
        <f>'Financing inputs'!A143</f>
        <v>National government funding allocated</v>
      </c>
      <c r="B143" s="63"/>
      <c r="C143" s="76" t="str">
        <f>IF('Financing inputs'!C143="","",(IF('Financing inputs'!$B143="USD",'Financing inputs'!C143*Euro_USD,0)+IF('Financing inputs'!$B143="Local Currency",'Financing inputs'!C143/Loc_Euro,0)+IF('Financing inputs'!$B143="Euro",'Financing inputs'!C143,0)))</f>
        <v/>
      </c>
      <c r="D143" s="76" t="str">
        <f>IF('Financing inputs'!D143="","",(IF('Financing inputs'!$B143="USD",'Financing inputs'!D143*Euro_USD,0)+IF('Financing inputs'!$B143="Local Currency",'Financing inputs'!D143/Loc_Euro,0)+IF('Financing inputs'!$B143="Euro",'Financing inputs'!D143,0)))</f>
        <v/>
      </c>
      <c r="E143" s="76" t="str">
        <f>IF('Financing inputs'!E143="","",(IF('Financing inputs'!$B143="USD",'Financing inputs'!E143*Euro_USD,0)+IF('Financing inputs'!$B143="Local Currency",'Financing inputs'!E143/Loc_Euro,0)+IF('Financing inputs'!$B143="Euro",'Financing inputs'!E143,0)))</f>
        <v/>
      </c>
      <c r="F143" s="76" t="str">
        <f>IF('Financing inputs'!F143="","",(IF('Financing inputs'!$B143="USD",'Financing inputs'!F143*Euro_USD,0)+IF('Financing inputs'!$B143="Local Currency",'Financing inputs'!F143/Loc_Euro,0)+IF('Financing inputs'!$B143="Euro",'Financing inputs'!F143,0)))</f>
        <v/>
      </c>
      <c r="G143" s="76" t="str">
        <f>IF('Financing inputs'!G143="","",(IF('Financing inputs'!$B143="USD",'Financing inputs'!G143*Euro_USD,0)+IF('Financing inputs'!$B143="Local Currency",'Financing inputs'!G143/Loc_Euro,0)+IF('Financing inputs'!$B143="Euro",'Financing inputs'!G143,0)))</f>
        <v/>
      </c>
      <c r="H143" s="76" t="str">
        <f>IF('Financing inputs'!H143="","",(IF('Financing inputs'!$B143="USD",'Financing inputs'!H143*Euro_USD,0)+IF('Financing inputs'!$B143="Local Currency",'Financing inputs'!H143/Loc_Euro,0)+IF('Financing inputs'!$B143="Euro",'Financing inputs'!H143,0)))</f>
        <v/>
      </c>
      <c r="I143" s="76" t="str">
        <f>IF('Financing inputs'!I143="","",(IF('Financing inputs'!$B143="USD",'Financing inputs'!I143*Euro_USD,0)+IF('Financing inputs'!$B143="Local Currency",'Financing inputs'!I143/Loc_Euro,0)+IF('Financing inputs'!$B143="Euro",'Financing inputs'!I143,0)))</f>
        <v/>
      </c>
      <c r="J143" s="76" t="str">
        <f>IF('Financing inputs'!J143="","",(IF('Financing inputs'!$B143="USD",'Financing inputs'!J143*Euro_USD,0)+IF('Financing inputs'!$B143="Local Currency",'Financing inputs'!J143/Loc_Euro,0)+IF('Financing inputs'!$B143="Euro",'Financing inputs'!J143,0)))</f>
        <v/>
      </c>
      <c r="K143" s="76" t="str">
        <f>IF('Financing inputs'!K143="","",(IF('Financing inputs'!$B143="USD",'Financing inputs'!K143*Euro_USD,0)+IF('Financing inputs'!$B143="Local Currency",'Financing inputs'!K143/Loc_Euro,0)+IF('Financing inputs'!$B143="Euro",'Financing inputs'!K143,0)))</f>
        <v/>
      </c>
      <c r="L143" s="76" t="str">
        <f>IF('Financing inputs'!L143="","",(IF('Financing inputs'!$B143="USD",'Financing inputs'!L143*Euro_USD,0)+IF('Financing inputs'!$B143="Local Currency",'Financing inputs'!L143/Loc_Euro,0)+IF('Financing inputs'!$B143="Euro",'Financing inputs'!L143,0)))</f>
        <v/>
      </c>
      <c r="M143" s="76" t="str">
        <f>IF('Financing inputs'!M143="","",(IF('Financing inputs'!$B143="USD",'Financing inputs'!M143*Euro_USD,0)+IF('Financing inputs'!$B143="Local Currency",'Financing inputs'!M143/Loc_Euro,0)+IF('Financing inputs'!$B143="Euro",'Financing inputs'!M143,0)))</f>
        <v/>
      </c>
      <c r="N143" s="76" t="str">
        <f>IF('Financing inputs'!N143="","",(IF('Financing inputs'!$B143="USD",'Financing inputs'!N143*Euro_USD,0)+IF('Financing inputs'!$B143="Local Currency",'Financing inputs'!N143/Loc_Euro,0)+IF('Financing inputs'!$B143="Euro",'Financing inputs'!N143,0)))</f>
        <v/>
      </c>
      <c r="O143" s="76">
        <f t="shared" ref="O143:O162" si="81">SUM(C143:N143)</f>
        <v>0</v>
      </c>
      <c r="P143" s="120" t="str">
        <f t="shared" si="80"/>
        <v>Stewardship, Management and Accountability</v>
      </c>
      <c r="R143" s="69" t="e">
        <f>O143/SUM($O$143:$O$162)</f>
        <v>#DIV/0!</v>
      </c>
    </row>
    <row r="144" spans="1:19" x14ac:dyDescent="0.25">
      <c r="A144" s="64" t="str">
        <f>'Financing inputs'!A144</f>
        <v>USAID funding allocated</v>
      </c>
      <c r="B144" s="63"/>
      <c r="C144" s="76" t="str">
        <f>IF('Financing inputs'!C144="","",(IF('Financing inputs'!$B144="USD",'Financing inputs'!C144*Euro_USD,0)+IF('Financing inputs'!$B144="Local Currency",'Financing inputs'!C144/Loc_Euro,0)+IF('Financing inputs'!$B144="Euro",'Financing inputs'!C144,0)))</f>
        <v/>
      </c>
      <c r="D144" s="76" t="str">
        <f>IF('Financing inputs'!D144="","",(IF('Financing inputs'!$B144="USD",'Financing inputs'!D144*Euro_USD,0)+IF('Financing inputs'!$B144="Local Currency",'Financing inputs'!D144/Loc_Euro,0)+IF('Financing inputs'!$B144="Euro",'Financing inputs'!D144,0)))</f>
        <v/>
      </c>
      <c r="E144" s="76" t="str">
        <f>IF('Financing inputs'!E144="","",(IF('Financing inputs'!$B144="USD",'Financing inputs'!E144*Euro_USD,0)+IF('Financing inputs'!$B144="Local Currency",'Financing inputs'!E144/Loc_Euro,0)+IF('Financing inputs'!$B144="Euro",'Financing inputs'!E144,0)))</f>
        <v/>
      </c>
      <c r="F144" s="76" t="str">
        <f>IF('Financing inputs'!F144="","",(IF('Financing inputs'!$B144="USD",'Financing inputs'!F144*Euro_USD,0)+IF('Financing inputs'!$B144="Local Currency",'Financing inputs'!F144/Loc_Euro,0)+IF('Financing inputs'!$B144="Euro",'Financing inputs'!F144,0)))</f>
        <v/>
      </c>
      <c r="G144" s="76" t="str">
        <f>IF('Financing inputs'!G144="","",(IF('Financing inputs'!$B144="USD",'Financing inputs'!G144*Euro_USD,0)+IF('Financing inputs'!$B144="Local Currency",'Financing inputs'!G144/Loc_Euro,0)+IF('Financing inputs'!$B144="Euro",'Financing inputs'!G144,0)))</f>
        <v/>
      </c>
      <c r="H144" s="76" t="str">
        <f>IF('Financing inputs'!H144="","",(IF('Financing inputs'!$B144="USD",'Financing inputs'!H144*Euro_USD,0)+IF('Financing inputs'!$B144="Local Currency",'Financing inputs'!H144/Loc_Euro,0)+IF('Financing inputs'!$B144="Euro",'Financing inputs'!H144,0)))</f>
        <v/>
      </c>
      <c r="I144" s="76" t="str">
        <f>IF('Financing inputs'!I144="","",(IF('Financing inputs'!$B144="USD",'Financing inputs'!I144*Euro_USD,0)+IF('Financing inputs'!$B144="Local Currency",'Financing inputs'!I144/Loc_Euro,0)+IF('Financing inputs'!$B144="Euro",'Financing inputs'!I144,0)))</f>
        <v/>
      </c>
      <c r="J144" s="76" t="str">
        <f>IF('Financing inputs'!J144="","",(IF('Financing inputs'!$B144="USD",'Financing inputs'!J144*Euro_USD,0)+IF('Financing inputs'!$B144="Local Currency",'Financing inputs'!J144/Loc_Euro,0)+IF('Financing inputs'!$B144="Euro",'Financing inputs'!J144,0)))</f>
        <v/>
      </c>
      <c r="K144" s="76" t="str">
        <f>IF('Financing inputs'!K144="","",(IF('Financing inputs'!$B144="USD",'Financing inputs'!K144*Euro_USD,0)+IF('Financing inputs'!$B144="Local Currency",'Financing inputs'!K144/Loc_Euro,0)+IF('Financing inputs'!$B144="Euro",'Financing inputs'!K144,0)))</f>
        <v/>
      </c>
      <c r="L144" s="76" t="str">
        <f>IF('Financing inputs'!L144="","",(IF('Financing inputs'!$B144="USD",'Financing inputs'!L144*Euro_USD,0)+IF('Financing inputs'!$B144="Local Currency",'Financing inputs'!L144/Loc_Euro,0)+IF('Financing inputs'!$B144="Euro",'Financing inputs'!L144,0)))</f>
        <v/>
      </c>
      <c r="M144" s="76" t="str">
        <f>IF('Financing inputs'!M144="","",(IF('Financing inputs'!$B144="USD",'Financing inputs'!M144*Euro_USD,0)+IF('Financing inputs'!$B144="Local Currency",'Financing inputs'!M144/Loc_Euro,0)+IF('Financing inputs'!$B144="Euro",'Financing inputs'!M144,0)))</f>
        <v/>
      </c>
      <c r="N144" s="76" t="str">
        <f>IF('Financing inputs'!N144="","",(IF('Financing inputs'!$B144="USD",'Financing inputs'!N144*Euro_USD,0)+IF('Financing inputs'!$B144="Local Currency",'Financing inputs'!N144/Loc_Euro,0)+IF('Financing inputs'!$B144="Euro",'Financing inputs'!N144,0)))</f>
        <v/>
      </c>
      <c r="O144" s="76">
        <f t="shared" si="81"/>
        <v>0</v>
      </c>
      <c r="P144" s="120" t="str">
        <f t="shared" si="80"/>
        <v>Stewardship, Management and Accountability</v>
      </c>
      <c r="R144" s="69" t="e">
        <f t="shared" ref="R144:R162" si="82">O144/SUM($O$143:$O$162)</f>
        <v>#DIV/0!</v>
      </c>
    </row>
    <row r="145" spans="1:18" x14ac:dyDescent="0.25">
      <c r="A145" s="64" t="str">
        <f>'Financing inputs'!A145</f>
        <v>UNFPA funding allocated</v>
      </c>
      <c r="B145" s="63"/>
      <c r="C145" s="76" t="str">
        <f>IF('Financing inputs'!C145="","",(IF('Financing inputs'!$B145="USD",'Financing inputs'!C145*Euro_USD,0)+IF('Financing inputs'!$B145="Local Currency",'Financing inputs'!C145/Loc_Euro,0)+IF('Financing inputs'!$B145="Euro",'Financing inputs'!C145,0)))</f>
        <v/>
      </c>
      <c r="D145" s="76" t="str">
        <f>IF('Financing inputs'!D145="","",(IF('Financing inputs'!$B145="USD",'Financing inputs'!D145*Euro_USD,0)+IF('Financing inputs'!$B145="Local Currency",'Financing inputs'!D145/Loc_Euro,0)+IF('Financing inputs'!$B145="Euro",'Financing inputs'!D145,0)))</f>
        <v/>
      </c>
      <c r="E145" s="76" t="str">
        <f>IF('Financing inputs'!E145="","",(IF('Financing inputs'!$B145="USD",'Financing inputs'!E145*Euro_USD,0)+IF('Financing inputs'!$B145="Local Currency",'Financing inputs'!E145/Loc_Euro,0)+IF('Financing inputs'!$B145="Euro",'Financing inputs'!E145,0)))</f>
        <v/>
      </c>
      <c r="F145" s="76" t="str">
        <f>IF('Financing inputs'!F145="","",(IF('Financing inputs'!$B145="USD",'Financing inputs'!F145*Euro_USD,0)+IF('Financing inputs'!$B145="Local Currency",'Financing inputs'!F145/Loc_Euro,0)+IF('Financing inputs'!$B145="Euro",'Financing inputs'!F145,0)))</f>
        <v/>
      </c>
      <c r="G145" s="76" t="str">
        <f>IF('Financing inputs'!G145="","",(IF('Financing inputs'!$B145="USD",'Financing inputs'!G145*Euro_USD,0)+IF('Financing inputs'!$B145="Local Currency",'Financing inputs'!G145/Loc_Euro,0)+IF('Financing inputs'!$B145="Euro",'Financing inputs'!G145,0)))</f>
        <v/>
      </c>
      <c r="H145" s="76" t="str">
        <f>IF('Financing inputs'!H145="","",(IF('Financing inputs'!$B145="USD",'Financing inputs'!H145*Euro_USD,0)+IF('Financing inputs'!$B145="Local Currency",'Financing inputs'!H145/Loc_Euro,0)+IF('Financing inputs'!$B145="Euro",'Financing inputs'!H145,0)))</f>
        <v/>
      </c>
      <c r="I145" s="76" t="str">
        <f>IF('Financing inputs'!I145="","",(IF('Financing inputs'!$B145="USD",'Financing inputs'!I145*Euro_USD,0)+IF('Financing inputs'!$B145="Local Currency",'Financing inputs'!I145/Loc_Euro,0)+IF('Financing inputs'!$B145="Euro",'Financing inputs'!I145,0)))</f>
        <v/>
      </c>
      <c r="J145" s="76" t="str">
        <f>IF('Financing inputs'!J145="","",(IF('Financing inputs'!$B145="USD",'Financing inputs'!J145*Euro_USD,0)+IF('Financing inputs'!$B145="Local Currency",'Financing inputs'!J145/Loc_Euro,0)+IF('Financing inputs'!$B145="Euro",'Financing inputs'!J145,0)))</f>
        <v/>
      </c>
      <c r="K145" s="76" t="str">
        <f>IF('Financing inputs'!K145="","",(IF('Financing inputs'!$B145="USD",'Financing inputs'!K145*Euro_USD,0)+IF('Financing inputs'!$B145="Local Currency",'Financing inputs'!K145/Loc_Euro,0)+IF('Financing inputs'!$B145="Euro",'Financing inputs'!K145,0)))</f>
        <v/>
      </c>
      <c r="L145" s="76" t="str">
        <f>IF('Financing inputs'!L145="","",(IF('Financing inputs'!$B145="USD",'Financing inputs'!L145*Euro_USD,0)+IF('Financing inputs'!$B145="Local Currency",'Financing inputs'!L145/Loc_Euro,0)+IF('Financing inputs'!$B145="Euro",'Financing inputs'!L145,0)))</f>
        <v/>
      </c>
      <c r="M145" s="76" t="str">
        <f>IF('Financing inputs'!M145="","",(IF('Financing inputs'!$B145="USD",'Financing inputs'!M145*Euro_USD,0)+IF('Financing inputs'!$B145="Local Currency",'Financing inputs'!M145/Loc_Euro,0)+IF('Financing inputs'!$B145="Euro",'Financing inputs'!M145,0)))</f>
        <v/>
      </c>
      <c r="N145" s="76" t="str">
        <f>IF('Financing inputs'!N145="","",(IF('Financing inputs'!$B145="USD",'Financing inputs'!N145*Euro_USD,0)+IF('Financing inputs'!$B145="Local Currency",'Financing inputs'!N145/Loc_Euro,0)+IF('Financing inputs'!$B145="Euro",'Financing inputs'!N145,0)))</f>
        <v/>
      </c>
      <c r="O145" s="76">
        <f t="shared" si="81"/>
        <v>0</v>
      </c>
      <c r="P145" s="120" t="str">
        <f t="shared" si="80"/>
        <v>Stewardship, Management and Accountability</v>
      </c>
      <c r="R145" s="69" t="e">
        <f t="shared" si="82"/>
        <v>#DIV/0!</v>
      </c>
    </row>
    <row r="146" spans="1:18" x14ac:dyDescent="0.25">
      <c r="A146" s="64" t="str">
        <f>'Financing inputs'!A146</f>
        <v>KfW funding allocated</v>
      </c>
      <c r="B146" s="63"/>
      <c r="C146" s="76" t="str">
        <f>IF('Financing inputs'!C146="","",(IF('Financing inputs'!$B146="USD",'Financing inputs'!C146*Euro_USD,0)+IF('Financing inputs'!$B146="Local Currency",'Financing inputs'!C146/Loc_Euro,0)+IF('Financing inputs'!$B146="Euro",'Financing inputs'!C146,0)))</f>
        <v/>
      </c>
      <c r="D146" s="76" t="str">
        <f>IF('Financing inputs'!D146="","",(IF('Financing inputs'!$B146="USD",'Financing inputs'!D146*Euro_USD,0)+IF('Financing inputs'!$B146="Local Currency",'Financing inputs'!D146/Loc_Euro,0)+IF('Financing inputs'!$B146="Euro",'Financing inputs'!D146,0)))</f>
        <v/>
      </c>
      <c r="E146" s="76" t="str">
        <f>IF('Financing inputs'!E146="","",(IF('Financing inputs'!$B146="USD",'Financing inputs'!E146*Euro_USD,0)+IF('Financing inputs'!$B146="Local Currency",'Financing inputs'!E146/Loc_Euro,0)+IF('Financing inputs'!$B146="Euro",'Financing inputs'!E146,0)))</f>
        <v/>
      </c>
      <c r="F146" s="76" t="str">
        <f>IF('Financing inputs'!F146="","",(IF('Financing inputs'!$B146="USD",'Financing inputs'!F146*Euro_USD,0)+IF('Financing inputs'!$B146="Local Currency",'Financing inputs'!F146/Loc_Euro,0)+IF('Financing inputs'!$B146="Euro",'Financing inputs'!F146,0)))</f>
        <v/>
      </c>
      <c r="G146" s="76" t="str">
        <f>IF('Financing inputs'!G146="","",(IF('Financing inputs'!$B146="USD",'Financing inputs'!G146*Euro_USD,0)+IF('Financing inputs'!$B146="Local Currency",'Financing inputs'!G146/Loc_Euro,0)+IF('Financing inputs'!$B146="Euro",'Financing inputs'!G146,0)))</f>
        <v/>
      </c>
      <c r="H146" s="76" t="str">
        <f>IF('Financing inputs'!H146="","",(IF('Financing inputs'!$B146="USD",'Financing inputs'!H146*Euro_USD,0)+IF('Financing inputs'!$B146="Local Currency",'Financing inputs'!H146/Loc_Euro,0)+IF('Financing inputs'!$B146="Euro",'Financing inputs'!H146,0)))</f>
        <v/>
      </c>
      <c r="I146" s="76" t="str">
        <f>IF('Financing inputs'!I146="","",(IF('Financing inputs'!$B146="USD",'Financing inputs'!I146*Euro_USD,0)+IF('Financing inputs'!$B146="Local Currency",'Financing inputs'!I146/Loc_Euro,0)+IF('Financing inputs'!$B146="Euro",'Financing inputs'!I146,0)))</f>
        <v/>
      </c>
      <c r="J146" s="76" t="str">
        <f>IF('Financing inputs'!J146="","",(IF('Financing inputs'!$B146="USD",'Financing inputs'!J146*Euro_USD,0)+IF('Financing inputs'!$B146="Local Currency",'Financing inputs'!J146/Loc_Euro,0)+IF('Financing inputs'!$B146="Euro",'Financing inputs'!J146,0)))</f>
        <v/>
      </c>
      <c r="K146" s="76" t="str">
        <f>IF('Financing inputs'!K146="","",(IF('Financing inputs'!$B146="USD",'Financing inputs'!K146*Euro_USD,0)+IF('Financing inputs'!$B146="Local Currency",'Financing inputs'!K146/Loc_Euro,0)+IF('Financing inputs'!$B146="Euro",'Financing inputs'!K146,0)))</f>
        <v/>
      </c>
      <c r="L146" s="76" t="str">
        <f>IF('Financing inputs'!L146="","",(IF('Financing inputs'!$B146="USD",'Financing inputs'!L146*Euro_USD,0)+IF('Financing inputs'!$B146="Local Currency",'Financing inputs'!L146/Loc_Euro,0)+IF('Financing inputs'!$B146="Euro",'Financing inputs'!L146,0)))</f>
        <v/>
      </c>
      <c r="M146" s="76" t="str">
        <f>IF('Financing inputs'!M146="","",(IF('Financing inputs'!$B146="USD",'Financing inputs'!M146*Euro_USD,0)+IF('Financing inputs'!$B146="Local Currency",'Financing inputs'!M146/Loc_Euro,0)+IF('Financing inputs'!$B146="Euro",'Financing inputs'!M146,0)))</f>
        <v/>
      </c>
      <c r="N146" s="76" t="str">
        <f>IF('Financing inputs'!N146="","",(IF('Financing inputs'!$B146="USD",'Financing inputs'!N146*Euro_USD,0)+IF('Financing inputs'!$B146="Local Currency",'Financing inputs'!N146/Loc_Euro,0)+IF('Financing inputs'!$B146="Euro",'Financing inputs'!N146,0)))</f>
        <v/>
      </c>
      <c r="O146" s="76">
        <f t="shared" si="81"/>
        <v>0</v>
      </c>
      <c r="P146" s="120" t="str">
        <f t="shared" si="80"/>
        <v>Stewardship, Management and Accountability</v>
      </c>
      <c r="R146" s="69" t="e">
        <f t="shared" si="82"/>
        <v>#DIV/0!</v>
      </c>
    </row>
    <row r="147" spans="1:18" x14ac:dyDescent="0.25">
      <c r="A147" s="64" t="str">
        <f>'Financing inputs'!A147</f>
        <v>DfID funding allocated</v>
      </c>
      <c r="B147" s="63"/>
      <c r="C147" s="76" t="str">
        <f>IF('Financing inputs'!C147="","",(IF('Financing inputs'!$B147="USD",'Financing inputs'!C147*Euro_USD,0)+IF('Financing inputs'!$B147="Local Currency",'Financing inputs'!C147/Loc_Euro,0)+IF('Financing inputs'!$B147="Euro",'Financing inputs'!C147,0)))</f>
        <v/>
      </c>
      <c r="D147" s="76" t="str">
        <f>IF('Financing inputs'!D147="","",(IF('Financing inputs'!$B147="USD",'Financing inputs'!D147*Euro_USD,0)+IF('Financing inputs'!$B147="Local Currency",'Financing inputs'!D147/Loc_Euro,0)+IF('Financing inputs'!$B147="Euro",'Financing inputs'!D147,0)))</f>
        <v/>
      </c>
      <c r="E147" s="76" t="str">
        <f>IF('Financing inputs'!E147="","",(IF('Financing inputs'!$B147="USD",'Financing inputs'!E147*Euro_USD,0)+IF('Financing inputs'!$B147="Local Currency",'Financing inputs'!E147/Loc_Euro,0)+IF('Financing inputs'!$B147="Euro",'Financing inputs'!E147,0)))</f>
        <v/>
      </c>
      <c r="F147" s="76" t="str">
        <f>IF('Financing inputs'!F147="","",(IF('Financing inputs'!$B147="USD",'Financing inputs'!F147*Euro_USD,0)+IF('Financing inputs'!$B147="Local Currency",'Financing inputs'!F147/Loc_Euro,0)+IF('Financing inputs'!$B147="Euro",'Financing inputs'!F147,0)))</f>
        <v/>
      </c>
      <c r="G147" s="76" t="str">
        <f>IF('Financing inputs'!G147="","",(IF('Financing inputs'!$B147="USD",'Financing inputs'!G147*Euro_USD,0)+IF('Financing inputs'!$B147="Local Currency",'Financing inputs'!G147/Loc_Euro,0)+IF('Financing inputs'!$B147="Euro",'Financing inputs'!G147,0)))</f>
        <v/>
      </c>
      <c r="H147" s="76" t="str">
        <f>IF('Financing inputs'!H147="","",(IF('Financing inputs'!$B147="USD",'Financing inputs'!H147*Euro_USD,0)+IF('Financing inputs'!$B147="Local Currency",'Financing inputs'!H147/Loc_Euro,0)+IF('Financing inputs'!$B147="Euro",'Financing inputs'!H147,0)))</f>
        <v/>
      </c>
      <c r="I147" s="76" t="str">
        <f>IF('Financing inputs'!I147="","",(IF('Financing inputs'!$B147="USD",'Financing inputs'!I147*Euro_USD,0)+IF('Financing inputs'!$B147="Local Currency",'Financing inputs'!I147/Loc_Euro,0)+IF('Financing inputs'!$B147="Euro",'Financing inputs'!I147,0)))</f>
        <v/>
      </c>
      <c r="J147" s="76" t="str">
        <f>IF('Financing inputs'!J147="","",(IF('Financing inputs'!$B147="USD",'Financing inputs'!J147*Euro_USD,0)+IF('Financing inputs'!$B147="Local Currency",'Financing inputs'!J147/Loc_Euro,0)+IF('Financing inputs'!$B147="Euro",'Financing inputs'!J147,0)))</f>
        <v/>
      </c>
      <c r="K147" s="76" t="str">
        <f>IF('Financing inputs'!K147="","",(IF('Financing inputs'!$B147="USD",'Financing inputs'!K147*Euro_USD,0)+IF('Financing inputs'!$B147="Local Currency",'Financing inputs'!K147/Loc_Euro,0)+IF('Financing inputs'!$B147="Euro",'Financing inputs'!K147,0)))</f>
        <v/>
      </c>
      <c r="L147" s="76" t="str">
        <f>IF('Financing inputs'!L147="","",(IF('Financing inputs'!$B147="USD",'Financing inputs'!L147*Euro_USD,0)+IF('Financing inputs'!$B147="Local Currency",'Financing inputs'!L147/Loc_Euro,0)+IF('Financing inputs'!$B147="Euro",'Financing inputs'!L147,0)))</f>
        <v/>
      </c>
      <c r="M147" s="76" t="str">
        <f>IF('Financing inputs'!M147="","",(IF('Financing inputs'!$B147="USD",'Financing inputs'!M147*Euro_USD,0)+IF('Financing inputs'!$B147="Local Currency",'Financing inputs'!M147/Loc_Euro,0)+IF('Financing inputs'!$B147="Euro",'Financing inputs'!M147,0)))</f>
        <v/>
      </c>
      <c r="N147" s="76" t="str">
        <f>IF('Financing inputs'!N147="","",(IF('Financing inputs'!$B147="USD",'Financing inputs'!N147*Euro_USD,0)+IF('Financing inputs'!$B147="Local Currency",'Financing inputs'!N147/Loc_Euro,0)+IF('Financing inputs'!$B147="Euro",'Financing inputs'!N147,0)))</f>
        <v/>
      </c>
      <c r="O147" s="76">
        <f t="shared" si="81"/>
        <v>0</v>
      </c>
      <c r="P147" s="120" t="str">
        <f t="shared" si="80"/>
        <v>Stewardship, Management and Accountability</v>
      </c>
      <c r="R147" s="69" t="e">
        <f t="shared" si="82"/>
        <v>#DIV/0!</v>
      </c>
    </row>
    <row r="148" spans="1:18" x14ac:dyDescent="0.25">
      <c r="A148" s="64" t="str">
        <f>'Financing inputs'!A148</f>
        <v>EU funding allocated</v>
      </c>
      <c r="B148" s="63"/>
      <c r="C148" s="76" t="str">
        <f>IF('Financing inputs'!C148="","",(IF('Financing inputs'!$B148="USD",'Financing inputs'!C148*Euro_USD,0)+IF('Financing inputs'!$B148="Local Currency",'Financing inputs'!C148/Loc_Euro,0)+IF('Financing inputs'!$B148="Euro",'Financing inputs'!C148,0)))</f>
        <v/>
      </c>
      <c r="D148" s="76" t="str">
        <f>IF('Financing inputs'!D148="","",(IF('Financing inputs'!$B148="USD",'Financing inputs'!D148*Euro_USD,0)+IF('Financing inputs'!$B148="Local Currency",'Financing inputs'!D148/Loc_Euro,0)+IF('Financing inputs'!$B148="Euro",'Financing inputs'!D148,0)))</f>
        <v/>
      </c>
      <c r="E148" s="76" t="str">
        <f>IF('Financing inputs'!E148="","",(IF('Financing inputs'!$B148="USD",'Financing inputs'!E148*Euro_USD,0)+IF('Financing inputs'!$B148="Local Currency",'Financing inputs'!E148/Loc_Euro,0)+IF('Financing inputs'!$B148="Euro",'Financing inputs'!E148,0)))</f>
        <v/>
      </c>
      <c r="F148" s="76" t="str">
        <f>IF('Financing inputs'!F148="","",(IF('Financing inputs'!$B148="USD",'Financing inputs'!F148*Euro_USD,0)+IF('Financing inputs'!$B148="Local Currency",'Financing inputs'!F148/Loc_Euro,0)+IF('Financing inputs'!$B148="Euro",'Financing inputs'!F148,0)))</f>
        <v/>
      </c>
      <c r="G148" s="76" t="str">
        <f>IF('Financing inputs'!G148="","",(IF('Financing inputs'!$B148="USD",'Financing inputs'!G148*Euro_USD,0)+IF('Financing inputs'!$B148="Local Currency",'Financing inputs'!G148/Loc_Euro,0)+IF('Financing inputs'!$B148="Euro",'Financing inputs'!G148,0)))</f>
        <v/>
      </c>
      <c r="H148" s="76" t="str">
        <f>IF('Financing inputs'!H148="","",(IF('Financing inputs'!$B148="USD",'Financing inputs'!H148*Euro_USD,0)+IF('Financing inputs'!$B148="Local Currency",'Financing inputs'!H148/Loc_Euro,0)+IF('Financing inputs'!$B148="Euro",'Financing inputs'!H148,0)))</f>
        <v/>
      </c>
      <c r="I148" s="76" t="str">
        <f>IF('Financing inputs'!I148="","",(IF('Financing inputs'!$B148="USD",'Financing inputs'!I148*Euro_USD,0)+IF('Financing inputs'!$B148="Local Currency",'Financing inputs'!I148/Loc_Euro,0)+IF('Financing inputs'!$B148="Euro",'Financing inputs'!I148,0)))</f>
        <v/>
      </c>
      <c r="J148" s="76" t="str">
        <f>IF('Financing inputs'!J148="","",(IF('Financing inputs'!$B148="USD",'Financing inputs'!J148*Euro_USD,0)+IF('Financing inputs'!$B148="Local Currency",'Financing inputs'!J148/Loc_Euro,0)+IF('Financing inputs'!$B148="Euro",'Financing inputs'!J148,0)))</f>
        <v/>
      </c>
      <c r="K148" s="76" t="str">
        <f>IF('Financing inputs'!K148="","",(IF('Financing inputs'!$B148="USD",'Financing inputs'!K148*Euro_USD,0)+IF('Financing inputs'!$B148="Local Currency",'Financing inputs'!K148/Loc_Euro,0)+IF('Financing inputs'!$B148="Euro",'Financing inputs'!K148,0)))</f>
        <v/>
      </c>
      <c r="L148" s="76" t="str">
        <f>IF('Financing inputs'!L148="","",(IF('Financing inputs'!$B148="USD",'Financing inputs'!L148*Euro_USD,0)+IF('Financing inputs'!$B148="Local Currency",'Financing inputs'!L148/Loc_Euro,0)+IF('Financing inputs'!$B148="Euro",'Financing inputs'!L148,0)))</f>
        <v/>
      </c>
      <c r="M148" s="76" t="str">
        <f>IF('Financing inputs'!M148="","",(IF('Financing inputs'!$B148="USD",'Financing inputs'!M148*Euro_USD,0)+IF('Financing inputs'!$B148="Local Currency",'Financing inputs'!M148/Loc_Euro,0)+IF('Financing inputs'!$B148="Euro",'Financing inputs'!M148,0)))</f>
        <v/>
      </c>
      <c r="N148" s="76" t="str">
        <f>IF('Financing inputs'!N148="","",(IF('Financing inputs'!$B148="USD",'Financing inputs'!N148*Euro_USD,0)+IF('Financing inputs'!$B148="Local Currency",'Financing inputs'!N148/Loc_Euro,0)+IF('Financing inputs'!$B148="Euro",'Financing inputs'!N148,0)))</f>
        <v/>
      </c>
      <c r="O148" s="76">
        <f t="shared" si="81"/>
        <v>0</v>
      </c>
      <c r="P148" s="120" t="str">
        <f t="shared" si="80"/>
        <v>Stewardship, Management and Accountability</v>
      </c>
      <c r="R148" s="69" t="e">
        <f t="shared" si="82"/>
        <v>#DIV/0!</v>
      </c>
    </row>
    <row r="149" spans="1:18" x14ac:dyDescent="0.25">
      <c r="A149" s="64" t="str">
        <f>'Financing inputs'!A149</f>
        <v>CIDA funding allocated</v>
      </c>
      <c r="B149" s="63"/>
      <c r="C149" s="76" t="str">
        <f>IF('Financing inputs'!C149="","",(IF('Financing inputs'!$B149="USD",'Financing inputs'!C149*Euro_USD,0)+IF('Financing inputs'!$B149="Local Currency",'Financing inputs'!C149/Loc_Euro,0)+IF('Financing inputs'!$B149="Euro",'Financing inputs'!C149,0)))</f>
        <v/>
      </c>
      <c r="D149" s="76" t="str">
        <f>IF('Financing inputs'!D149="","",(IF('Financing inputs'!$B149="USD",'Financing inputs'!D149*Euro_USD,0)+IF('Financing inputs'!$B149="Local Currency",'Financing inputs'!D149/Loc_Euro,0)+IF('Financing inputs'!$B149="Euro",'Financing inputs'!D149,0)))</f>
        <v/>
      </c>
      <c r="E149" s="76" t="str">
        <f>IF('Financing inputs'!E149="","",(IF('Financing inputs'!$B149="USD",'Financing inputs'!E149*Euro_USD,0)+IF('Financing inputs'!$B149="Local Currency",'Financing inputs'!E149/Loc_Euro,0)+IF('Financing inputs'!$B149="Euro",'Financing inputs'!E149,0)))</f>
        <v/>
      </c>
      <c r="F149" s="76" t="str">
        <f>IF('Financing inputs'!F149="","",(IF('Financing inputs'!$B149="USD",'Financing inputs'!F149*Euro_USD,0)+IF('Financing inputs'!$B149="Local Currency",'Financing inputs'!F149/Loc_Euro,0)+IF('Financing inputs'!$B149="Euro",'Financing inputs'!F149,0)))</f>
        <v/>
      </c>
      <c r="G149" s="76" t="str">
        <f>IF('Financing inputs'!G149="","",(IF('Financing inputs'!$B149="USD",'Financing inputs'!G149*Euro_USD,0)+IF('Financing inputs'!$B149="Local Currency",'Financing inputs'!G149/Loc_Euro,0)+IF('Financing inputs'!$B149="Euro",'Financing inputs'!G149,0)))</f>
        <v/>
      </c>
      <c r="H149" s="76" t="str">
        <f>IF('Financing inputs'!H149="","",(IF('Financing inputs'!$B149="USD",'Financing inputs'!H149*Euro_USD,0)+IF('Financing inputs'!$B149="Local Currency",'Financing inputs'!H149/Loc_Euro,0)+IF('Financing inputs'!$B149="Euro",'Financing inputs'!H149,0)))</f>
        <v/>
      </c>
      <c r="I149" s="76" t="str">
        <f>IF('Financing inputs'!I149="","",(IF('Financing inputs'!$B149="USD",'Financing inputs'!I149*Euro_USD,0)+IF('Financing inputs'!$B149="Local Currency",'Financing inputs'!I149/Loc_Euro,0)+IF('Financing inputs'!$B149="Euro",'Financing inputs'!I149,0)))</f>
        <v/>
      </c>
      <c r="J149" s="76" t="str">
        <f>IF('Financing inputs'!J149="","",(IF('Financing inputs'!$B149="USD",'Financing inputs'!J149*Euro_USD,0)+IF('Financing inputs'!$B149="Local Currency",'Financing inputs'!J149/Loc_Euro,0)+IF('Financing inputs'!$B149="Euro",'Financing inputs'!J149,0)))</f>
        <v/>
      </c>
      <c r="K149" s="76" t="str">
        <f>IF('Financing inputs'!K149="","",(IF('Financing inputs'!$B149="USD",'Financing inputs'!K149*Euro_USD,0)+IF('Financing inputs'!$B149="Local Currency",'Financing inputs'!K149/Loc_Euro,0)+IF('Financing inputs'!$B149="Euro",'Financing inputs'!K149,0)))</f>
        <v/>
      </c>
      <c r="L149" s="76" t="str">
        <f>IF('Financing inputs'!L149="","",(IF('Financing inputs'!$B149="USD",'Financing inputs'!L149*Euro_USD,0)+IF('Financing inputs'!$B149="Local Currency",'Financing inputs'!L149/Loc_Euro,0)+IF('Financing inputs'!$B149="Euro",'Financing inputs'!L149,0)))</f>
        <v/>
      </c>
      <c r="M149" s="76" t="str">
        <f>IF('Financing inputs'!M149="","",(IF('Financing inputs'!$B149="USD",'Financing inputs'!M149*Euro_USD,0)+IF('Financing inputs'!$B149="Local Currency",'Financing inputs'!M149/Loc_Euro,0)+IF('Financing inputs'!$B149="Euro",'Financing inputs'!M149,0)))</f>
        <v/>
      </c>
      <c r="N149" s="76" t="str">
        <f>IF('Financing inputs'!N149="","",(IF('Financing inputs'!$B149="USD",'Financing inputs'!N149*Euro_USD,0)+IF('Financing inputs'!$B149="Local Currency",'Financing inputs'!N149/Loc_Euro,0)+IF('Financing inputs'!$B149="Euro",'Financing inputs'!N149,0)))</f>
        <v/>
      </c>
      <c r="O149" s="76">
        <f t="shared" si="81"/>
        <v>0</v>
      </c>
      <c r="P149" s="120" t="str">
        <f t="shared" si="80"/>
        <v>Stewardship, Management and Accountability</v>
      </c>
      <c r="R149" s="69" t="e">
        <f t="shared" si="82"/>
        <v>#DIV/0!</v>
      </c>
    </row>
    <row r="150" spans="1:18" x14ac:dyDescent="0.25">
      <c r="A150" s="64" t="str">
        <f>'Financing inputs'!A150</f>
        <v>PSI funding allocated</v>
      </c>
      <c r="B150" s="63"/>
      <c r="C150" s="76" t="str">
        <f>IF('Financing inputs'!C150="","",(IF('Financing inputs'!$B150="USD",'Financing inputs'!C150*Euro_USD,0)+IF('Financing inputs'!$B150="Local Currency",'Financing inputs'!C150/Loc_Euro,0)+IF('Financing inputs'!$B150="Euro",'Financing inputs'!C150,0)))</f>
        <v/>
      </c>
      <c r="D150" s="76" t="str">
        <f>IF('Financing inputs'!D150="","",(IF('Financing inputs'!$B150="USD",'Financing inputs'!D150*Euro_USD,0)+IF('Financing inputs'!$B150="Local Currency",'Financing inputs'!D150/Loc_Euro,0)+IF('Financing inputs'!$B150="Euro",'Financing inputs'!D150,0)))</f>
        <v/>
      </c>
      <c r="E150" s="76" t="str">
        <f>IF('Financing inputs'!E150="","",(IF('Financing inputs'!$B150="USD",'Financing inputs'!E150*Euro_USD,0)+IF('Financing inputs'!$B150="Local Currency",'Financing inputs'!E150/Loc_Euro,0)+IF('Financing inputs'!$B150="Euro",'Financing inputs'!E150,0)))</f>
        <v/>
      </c>
      <c r="F150" s="76" t="str">
        <f>IF('Financing inputs'!F150="","",(IF('Financing inputs'!$B150="USD",'Financing inputs'!F150*Euro_USD,0)+IF('Financing inputs'!$B150="Local Currency",'Financing inputs'!F150/Loc_Euro,0)+IF('Financing inputs'!$B150="Euro",'Financing inputs'!F150,0)))</f>
        <v/>
      </c>
      <c r="G150" s="76" t="str">
        <f>IF('Financing inputs'!G150="","",(IF('Financing inputs'!$B150="USD",'Financing inputs'!G150*Euro_USD,0)+IF('Financing inputs'!$B150="Local Currency",'Financing inputs'!G150/Loc_Euro,0)+IF('Financing inputs'!$B150="Euro",'Financing inputs'!G150,0)))</f>
        <v/>
      </c>
      <c r="H150" s="76" t="str">
        <f>IF('Financing inputs'!H150="","",(IF('Financing inputs'!$B150="USD",'Financing inputs'!H150*Euro_USD,0)+IF('Financing inputs'!$B150="Local Currency",'Financing inputs'!H150/Loc_Euro,0)+IF('Financing inputs'!$B150="Euro",'Financing inputs'!H150,0)))</f>
        <v/>
      </c>
      <c r="I150" s="76" t="str">
        <f>IF('Financing inputs'!I150="","",(IF('Financing inputs'!$B150="USD",'Financing inputs'!I150*Euro_USD,0)+IF('Financing inputs'!$B150="Local Currency",'Financing inputs'!I150/Loc_Euro,0)+IF('Financing inputs'!$B150="Euro",'Financing inputs'!I150,0)))</f>
        <v/>
      </c>
      <c r="J150" s="76" t="str">
        <f>IF('Financing inputs'!J150="","",(IF('Financing inputs'!$B150="USD",'Financing inputs'!J150*Euro_USD,0)+IF('Financing inputs'!$B150="Local Currency",'Financing inputs'!J150/Loc_Euro,0)+IF('Financing inputs'!$B150="Euro",'Financing inputs'!J150,0)))</f>
        <v/>
      </c>
      <c r="K150" s="76" t="str">
        <f>IF('Financing inputs'!K150="","",(IF('Financing inputs'!$B150="USD",'Financing inputs'!K150*Euro_USD,0)+IF('Financing inputs'!$B150="Local Currency",'Financing inputs'!K150/Loc_Euro,0)+IF('Financing inputs'!$B150="Euro",'Financing inputs'!K150,0)))</f>
        <v/>
      </c>
      <c r="L150" s="76" t="str">
        <f>IF('Financing inputs'!L150="","",(IF('Financing inputs'!$B150="USD",'Financing inputs'!L150*Euro_USD,0)+IF('Financing inputs'!$B150="Local Currency",'Financing inputs'!L150/Loc_Euro,0)+IF('Financing inputs'!$B150="Euro",'Financing inputs'!L150,0)))</f>
        <v/>
      </c>
      <c r="M150" s="76" t="str">
        <f>IF('Financing inputs'!M150="","",(IF('Financing inputs'!$B150="USD",'Financing inputs'!M150*Euro_USD,0)+IF('Financing inputs'!$B150="Local Currency",'Financing inputs'!M150/Loc_Euro,0)+IF('Financing inputs'!$B150="Euro",'Financing inputs'!M150,0)))</f>
        <v/>
      </c>
      <c r="N150" s="76" t="str">
        <f>IF('Financing inputs'!N150="","",(IF('Financing inputs'!$B150="USD",'Financing inputs'!N150*Euro_USD,0)+IF('Financing inputs'!$B150="Local Currency",'Financing inputs'!N150/Loc_Euro,0)+IF('Financing inputs'!$B150="Euro",'Financing inputs'!N150,0)))</f>
        <v/>
      </c>
      <c r="O150" s="76">
        <f t="shared" si="81"/>
        <v>0</v>
      </c>
      <c r="P150" s="120" t="str">
        <f t="shared" si="80"/>
        <v>Stewardship, Management and Accountability</v>
      </c>
      <c r="R150" s="69" t="e">
        <f t="shared" si="82"/>
        <v>#DIV/0!</v>
      </c>
    </row>
    <row r="151" spans="1:18" x14ac:dyDescent="0.25">
      <c r="A151" s="64" t="str">
        <f>'Financing inputs'!A151</f>
        <v>DKT funding allocated</v>
      </c>
      <c r="B151" s="63"/>
      <c r="C151" s="76" t="str">
        <f>IF('Financing inputs'!C151="","",(IF('Financing inputs'!$B151="USD",'Financing inputs'!C151*Euro_USD,0)+IF('Financing inputs'!$B151="Local Currency",'Financing inputs'!C151/Loc_Euro,0)+IF('Financing inputs'!$B151="Euro",'Financing inputs'!C151,0)))</f>
        <v/>
      </c>
      <c r="D151" s="76" t="str">
        <f>IF('Financing inputs'!D151="","",(IF('Financing inputs'!$B151="USD",'Financing inputs'!D151*Euro_USD,0)+IF('Financing inputs'!$B151="Local Currency",'Financing inputs'!D151/Loc_Euro,0)+IF('Financing inputs'!$B151="Euro",'Financing inputs'!D151,0)))</f>
        <v/>
      </c>
      <c r="E151" s="76" t="str">
        <f>IF('Financing inputs'!E151="","",(IF('Financing inputs'!$B151="USD",'Financing inputs'!E151*Euro_USD,0)+IF('Financing inputs'!$B151="Local Currency",'Financing inputs'!E151/Loc_Euro,0)+IF('Financing inputs'!$B151="Euro",'Financing inputs'!E151,0)))</f>
        <v/>
      </c>
      <c r="F151" s="76" t="str">
        <f>IF('Financing inputs'!F151="","",(IF('Financing inputs'!$B151="USD",'Financing inputs'!F151*Euro_USD,0)+IF('Financing inputs'!$B151="Local Currency",'Financing inputs'!F151/Loc_Euro,0)+IF('Financing inputs'!$B151="Euro",'Financing inputs'!F151,0)))</f>
        <v/>
      </c>
      <c r="G151" s="76" t="str">
        <f>IF('Financing inputs'!G151="","",(IF('Financing inputs'!$B151="USD",'Financing inputs'!G151*Euro_USD,0)+IF('Financing inputs'!$B151="Local Currency",'Financing inputs'!G151/Loc_Euro,0)+IF('Financing inputs'!$B151="Euro",'Financing inputs'!G151,0)))</f>
        <v/>
      </c>
      <c r="H151" s="76" t="str">
        <f>IF('Financing inputs'!H151="","",(IF('Financing inputs'!$B151="USD",'Financing inputs'!H151*Euro_USD,0)+IF('Financing inputs'!$B151="Local Currency",'Financing inputs'!H151/Loc_Euro,0)+IF('Financing inputs'!$B151="Euro",'Financing inputs'!H151,0)))</f>
        <v/>
      </c>
      <c r="I151" s="76" t="str">
        <f>IF('Financing inputs'!I151="","",(IF('Financing inputs'!$B151="USD",'Financing inputs'!I151*Euro_USD,0)+IF('Financing inputs'!$B151="Local Currency",'Financing inputs'!I151/Loc_Euro,0)+IF('Financing inputs'!$B151="Euro",'Financing inputs'!I151,0)))</f>
        <v/>
      </c>
      <c r="J151" s="76" t="str">
        <f>IF('Financing inputs'!J151="","",(IF('Financing inputs'!$B151="USD",'Financing inputs'!J151*Euro_USD,0)+IF('Financing inputs'!$B151="Local Currency",'Financing inputs'!J151/Loc_Euro,0)+IF('Financing inputs'!$B151="Euro",'Financing inputs'!J151,0)))</f>
        <v/>
      </c>
      <c r="K151" s="76" t="str">
        <f>IF('Financing inputs'!K151="","",(IF('Financing inputs'!$B151="USD",'Financing inputs'!K151*Euro_USD,0)+IF('Financing inputs'!$B151="Local Currency",'Financing inputs'!K151/Loc_Euro,0)+IF('Financing inputs'!$B151="Euro",'Financing inputs'!K151,0)))</f>
        <v/>
      </c>
      <c r="L151" s="76" t="str">
        <f>IF('Financing inputs'!L151="","",(IF('Financing inputs'!$B151="USD",'Financing inputs'!L151*Euro_USD,0)+IF('Financing inputs'!$B151="Local Currency",'Financing inputs'!L151/Loc_Euro,0)+IF('Financing inputs'!$B151="Euro",'Financing inputs'!L151,0)))</f>
        <v/>
      </c>
      <c r="M151" s="76" t="str">
        <f>IF('Financing inputs'!M151="","",(IF('Financing inputs'!$B151="USD",'Financing inputs'!M151*Euro_USD,0)+IF('Financing inputs'!$B151="Local Currency",'Financing inputs'!M151/Loc_Euro,0)+IF('Financing inputs'!$B151="Euro",'Financing inputs'!M151,0)))</f>
        <v/>
      </c>
      <c r="N151" s="76" t="str">
        <f>IF('Financing inputs'!N151="","",(IF('Financing inputs'!$B151="USD",'Financing inputs'!N151*Euro_USD,0)+IF('Financing inputs'!$B151="Local Currency",'Financing inputs'!N151/Loc_Euro,0)+IF('Financing inputs'!$B151="Euro",'Financing inputs'!N151,0)))</f>
        <v/>
      </c>
      <c r="O151" s="76">
        <f t="shared" si="81"/>
        <v>0</v>
      </c>
      <c r="P151" s="120" t="str">
        <f t="shared" si="80"/>
        <v>Stewardship, Management and Accountability</v>
      </c>
      <c r="R151" s="69" t="e">
        <f t="shared" si="82"/>
        <v>#DIV/0!</v>
      </c>
    </row>
    <row r="152" spans="1:18" x14ac:dyDescent="0.25">
      <c r="A152" s="64" t="str">
        <f>'Financing inputs'!A152</f>
        <v>MSI funding allocated</v>
      </c>
      <c r="B152" s="63"/>
      <c r="C152" s="76" t="str">
        <f>IF('Financing inputs'!C152="","",(IF('Financing inputs'!$B152="USD",'Financing inputs'!C152*Euro_USD,0)+IF('Financing inputs'!$B152="Local Currency",'Financing inputs'!C152/Loc_Euro,0)+IF('Financing inputs'!$B152="Euro",'Financing inputs'!C152,0)))</f>
        <v/>
      </c>
      <c r="D152" s="76" t="str">
        <f>IF('Financing inputs'!D152="","",(IF('Financing inputs'!$B152="USD",'Financing inputs'!D152*Euro_USD,0)+IF('Financing inputs'!$B152="Local Currency",'Financing inputs'!D152/Loc_Euro,0)+IF('Financing inputs'!$B152="Euro",'Financing inputs'!D152,0)))</f>
        <v/>
      </c>
      <c r="E152" s="76" t="str">
        <f>IF('Financing inputs'!E152="","",(IF('Financing inputs'!$B152="USD",'Financing inputs'!E152*Euro_USD,0)+IF('Financing inputs'!$B152="Local Currency",'Financing inputs'!E152/Loc_Euro,0)+IF('Financing inputs'!$B152="Euro",'Financing inputs'!E152,0)))</f>
        <v/>
      </c>
      <c r="F152" s="76" t="str">
        <f>IF('Financing inputs'!F152="","",(IF('Financing inputs'!$B152="USD",'Financing inputs'!F152*Euro_USD,0)+IF('Financing inputs'!$B152="Local Currency",'Financing inputs'!F152/Loc_Euro,0)+IF('Financing inputs'!$B152="Euro",'Financing inputs'!F152,0)))</f>
        <v/>
      </c>
      <c r="G152" s="76" t="str">
        <f>IF('Financing inputs'!G152="","",(IF('Financing inputs'!$B152="USD",'Financing inputs'!G152*Euro_USD,0)+IF('Financing inputs'!$B152="Local Currency",'Financing inputs'!G152/Loc_Euro,0)+IF('Financing inputs'!$B152="Euro",'Financing inputs'!G152,0)))</f>
        <v/>
      </c>
      <c r="H152" s="76" t="str">
        <f>IF('Financing inputs'!H152="","",(IF('Financing inputs'!$B152="USD",'Financing inputs'!H152*Euro_USD,0)+IF('Financing inputs'!$B152="Local Currency",'Financing inputs'!H152/Loc_Euro,0)+IF('Financing inputs'!$B152="Euro",'Financing inputs'!H152,0)))</f>
        <v/>
      </c>
      <c r="I152" s="76" t="str">
        <f>IF('Financing inputs'!I152="","",(IF('Financing inputs'!$B152="USD",'Financing inputs'!I152*Euro_USD,0)+IF('Financing inputs'!$B152="Local Currency",'Financing inputs'!I152/Loc_Euro,0)+IF('Financing inputs'!$B152="Euro",'Financing inputs'!I152,0)))</f>
        <v/>
      </c>
      <c r="J152" s="76" t="str">
        <f>IF('Financing inputs'!J152="","",(IF('Financing inputs'!$B152="USD",'Financing inputs'!J152*Euro_USD,0)+IF('Financing inputs'!$B152="Local Currency",'Financing inputs'!J152/Loc_Euro,0)+IF('Financing inputs'!$B152="Euro",'Financing inputs'!J152,0)))</f>
        <v/>
      </c>
      <c r="K152" s="76" t="str">
        <f>IF('Financing inputs'!K152="","",(IF('Financing inputs'!$B152="USD",'Financing inputs'!K152*Euro_USD,0)+IF('Financing inputs'!$B152="Local Currency",'Financing inputs'!K152/Loc_Euro,0)+IF('Financing inputs'!$B152="Euro",'Financing inputs'!K152,0)))</f>
        <v/>
      </c>
      <c r="L152" s="76" t="str">
        <f>IF('Financing inputs'!L152="","",(IF('Financing inputs'!$B152="USD",'Financing inputs'!L152*Euro_USD,0)+IF('Financing inputs'!$B152="Local Currency",'Financing inputs'!L152/Loc_Euro,0)+IF('Financing inputs'!$B152="Euro",'Financing inputs'!L152,0)))</f>
        <v/>
      </c>
      <c r="M152" s="76" t="str">
        <f>IF('Financing inputs'!M152="","",(IF('Financing inputs'!$B152="USD",'Financing inputs'!M152*Euro_USD,0)+IF('Financing inputs'!$B152="Local Currency",'Financing inputs'!M152/Loc_Euro,0)+IF('Financing inputs'!$B152="Euro",'Financing inputs'!M152,0)))</f>
        <v/>
      </c>
      <c r="N152" s="76" t="str">
        <f>IF('Financing inputs'!N152="","",(IF('Financing inputs'!$B152="USD",'Financing inputs'!N152*Euro_USD,0)+IF('Financing inputs'!$B152="Local Currency",'Financing inputs'!N152/Loc_Euro,0)+IF('Financing inputs'!$B152="Euro",'Financing inputs'!N152,0)))</f>
        <v/>
      </c>
      <c r="O152" s="76">
        <f t="shared" si="81"/>
        <v>0</v>
      </c>
      <c r="P152" s="120" t="str">
        <f t="shared" si="80"/>
        <v>Stewardship, Management and Accountability</v>
      </c>
      <c r="R152" s="69" t="e">
        <f t="shared" si="82"/>
        <v>#DIV/0!</v>
      </c>
    </row>
    <row r="153" spans="1:18" x14ac:dyDescent="0.25">
      <c r="A153" s="64" t="str">
        <f>'Financing inputs'!A153</f>
        <v>Gates funding allocated</v>
      </c>
      <c r="B153" s="63"/>
      <c r="C153" s="76" t="str">
        <f>IF('Financing inputs'!C153="","",(IF('Financing inputs'!$B153="USD",'Financing inputs'!C153*Euro_USD,0)+IF('Financing inputs'!$B153="Local Currency",'Financing inputs'!C153/Loc_Euro,0)+IF('Financing inputs'!$B153="Euro",'Financing inputs'!C153,0)))</f>
        <v/>
      </c>
      <c r="D153" s="76" t="str">
        <f>IF('Financing inputs'!D153="","",(IF('Financing inputs'!$B153="USD",'Financing inputs'!D153*Euro_USD,0)+IF('Financing inputs'!$B153="Local Currency",'Financing inputs'!D153/Loc_Euro,0)+IF('Financing inputs'!$B153="Euro",'Financing inputs'!D153,0)))</f>
        <v/>
      </c>
      <c r="E153" s="76" t="str">
        <f>IF('Financing inputs'!E153="","",(IF('Financing inputs'!$B153="USD",'Financing inputs'!E153*Euro_USD,0)+IF('Financing inputs'!$B153="Local Currency",'Financing inputs'!E153/Loc_Euro,0)+IF('Financing inputs'!$B153="Euro",'Financing inputs'!E153,0)))</f>
        <v/>
      </c>
      <c r="F153" s="76" t="str">
        <f>IF('Financing inputs'!F153="","",(IF('Financing inputs'!$B153="USD",'Financing inputs'!F153*Euro_USD,0)+IF('Financing inputs'!$B153="Local Currency",'Financing inputs'!F153/Loc_Euro,0)+IF('Financing inputs'!$B153="Euro",'Financing inputs'!F153,0)))</f>
        <v/>
      </c>
      <c r="G153" s="76" t="str">
        <f>IF('Financing inputs'!G153="","",(IF('Financing inputs'!$B153="USD",'Financing inputs'!G153*Euro_USD,0)+IF('Financing inputs'!$B153="Local Currency",'Financing inputs'!G153/Loc_Euro,0)+IF('Financing inputs'!$B153="Euro",'Financing inputs'!G153,0)))</f>
        <v/>
      </c>
      <c r="H153" s="76" t="str">
        <f>IF('Financing inputs'!H153="","",(IF('Financing inputs'!$B153="USD",'Financing inputs'!H153*Euro_USD,0)+IF('Financing inputs'!$B153="Local Currency",'Financing inputs'!H153/Loc_Euro,0)+IF('Financing inputs'!$B153="Euro",'Financing inputs'!H153,0)))</f>
        <v/>
      </c>
      <c r="I153" s="76" t="str">
        <f>IF('Financing inputs'!I153="","",(IF('Financing inputs'!$B153="USD",'Financing inputs'!I153*Euro_USD,0)+IF('Financing inputs'!$B153="Local Currency",'Financing inputs'!I153/Loc_Euro,0)+IF('Financing inputs'!$B153="Euro",'Financing inputs'!I153,0)))</f>
        <v/>
      </c>
      <c r="J153" s="76" t="str">
        <f>IF('Financing inputs'!J153="","",(IF('Financing inputs'!$B153="USD",'Financing inputs'!J153*Euro_USD,0)+IF('Financing inputs'!$B153="Local Currency",'Financing inputs'!J153/Loc_Euro,0)+IF('Financing inputs'!$B153="Euro",'Financing inputs'!J153,0)))</f>
        <v/>
      </c>
      <c r="K153" s="76" t="str">
        <f>IF('Financing inputs'!K153="","",(IF('Financing inputs'!$B153="USD",'Financing inputs'!K153*Euro_USD,0)+IF('Financing inputs'!$B153="Local Currency",'Financing inputs'!K153/Loc_Euro,0)+IF('Financing inputs'!$B153="Euro",'Financing inputs'!K153,0)))</f>
        <v/>
      </c>
      <c r="L153" s="76" t="str">
        <f>IF('Financing inputs'!L153="","",(IF('Financing inputs'!$B153="USD",'Financing inputs'!L153*Euro_USD,0)+IF('Financing inputs'!$B153="Local Currency",'Financing inputs'!L153/Loc_Euro,0)+IF('Financing inputs'!$B153="Euro",'Financing inputs'!L153,0)))</f>
        <v/>
      </c>
      <c r="M153" s="76" t="str">
        <f>IF('Financing inputs'!M153="","",(IF('Financing inputs'!$B153="USD",'Financing inputs'!M153*Euro_USD,0)+IF('Financing inputs'!$B153="Local Currency",'Financing inputs'!M153/Loc_Euro,0)+IF('Financing inputs'!$B153="Euro",'Financing inputs'!M153,0)))</f>
        <v/>
      </c>
      <c r="N153" s="76" t="str">
        <f>IF('Financing inputs'!N153="","",(IF('Financing inputs'!$B153="USD",'Financing inputs'!N153*Euro_USD,0)+IF('Financing inputs'!$B153="Local Currency",'Financing inputs'!N153/Loc_Euro,0)+IF('Financing inputs'!$B153="Euro",'Financing inputs'!N153,0)))</f>
        <v/>
      </c>
      <c r="O153" s="76">
        <f t="shared" si="81"/>
        <v>0</v>
      </c>
      <c r="P153" s="120" t="str">
        <f t="shared" si="80"/>
        <v>Stewardship, Management and Accountability</v>
      </c>
      <c r="R153" s="69" t="e">
        <f t="shared" si="82"/>
        <v>#DIV/0!</v>
      </c>
    </row>
    <row r="154" spans="1:18" x14ac:dyDescent="0.25">
      <c r="A154" s="64" t="str">
        <f>'Financing inputs'!A154</f>
        <v>Packard funding allocated</v>
      </c>
      <c r="B154" s="63"/>
      <c r="C154" s="76" t="str">
        <f>IF('Financing inputs'!C154="","",(IF('Financing inputs'!$B154="USD",'Financing inputs'!C154*Euro_USD,0)+IF('Financing inputs'!$B154="Local Currency",'Financing inputs'!C154/Loc_Euro,0)+IF('Financing inputs'!$B154="Euro",'Financing inputs'!C154,0)))</f>
        <v/>
      </c>
      <c r="D154" s="76" t="str">
        <f>IF('Financing inputs'!D154="","",(IF('Financing inputs'!$B154="USD",'Financing inputs'!D154*Euro_USD,0)+IF('Financing inputs'!$B154="Local Currency",'Financing inputs'!D154/Loc_Euro,0)+IF('Financing inputs'!$B154="Euro",'Financing inputs'!D154,0)))</f>
        <v/>
      </c>
      <c r="E154" s="76" t="str">
        <f>IF('Financing inputs'!E154="","",(IF('Financing inputs'!$B154="USD",'Financing inputs'!E154*Euro_USD,0)+IF('Financing inputs'!$B154="Local Currency",'Financing inputs'!E154/Loc_Euro,0)+IF('Financing inputs'!$B154="Euro",'Financing inputs'!E154,0)))</f>
        <v/>
      </c>
      <c r="F154" s="76" t="str">
        <f>IF('Financing inputs'!F154="","",(IF('Financing inputs'!$B154="USD",'Financing inputs'!F154*Euro_USD,0)+IF('Financing inputs'!$B154="Local Currency",'Financing inputs'!F154/Loc_Euro,0)+IF('Financing inputs'!$B154="Euro",'Financing inputs'!F154,0)))</f>
        <v/>
      </c>
      <c r="G154" s="76" t="str">
        <f>IF('Financing inputs'!G154="","",(IF('Financing inputs'!$B154="USD",'Financing inputs'!G154*Euro_USD,0)+IF('Financing inputs'!$B154="Local Currency",'Financing inputs'!G154/Loc_Euro,0)+IF('Financing inputs'!$B154="Euro",'Financing inputs'!G154,0)))</f>
        <v/>
      </c>
      <c r="H154" s="76" t="str">
        <f>IF('Financing inputs'!H154="","",(IF('Financing inputs'!$B154="USD",'Financing inputs'!H154*Euro_USD,0)+IF('Financing inputs'!$B154="Local Currency",'Financing inputs'!H154/Loc_Euro,0)+IF('Financing inputs'!$B154="Euro",'Financing inputs'!H154,0)))</f>
        <v/>
      </c>
      <c r="I154" s="76" t="str">
        <f>IF('Financing inputs'!I154="","",(IF('Financing inputs'!$B154="USD",'Financing inputs'!I154*Euro_USD,0)+IF('Financing inputs'!$B154="Local Currency",'Financing inputs'!I154/Loc_Euro,0)+IF('Financing inputs'!$B154="Euro",'Financing inputs'!I154,0)))</f>
        <v/>
      </c>
      <c r="J154" s="76" t="str">
        <f>IF('Financing inputs'!J154="","",(IF('Financing inputs'!$B154="USD",'Financing inputs'!J154*Euro_USD,0)+IF('Financing inputs'!$B154="Local Currency",'Financing inputs'!J154/Loc_Euro,0)+IF('Financing inputs'!$B154="Euro",'Financing inputs'!J154,0)))</f>
        <v/>
      </c>
      <c r="K154" s="76" t="str">
        <f>IF('Financing inputs'!K154="","",(IF('Financing inputs'!$B154="USD",'Financing inputs'!K154*Euro_USD,0)+IF('Financing inputs'!$B154="Local Currency",'Financing inputs'!K154/Loc_Euro,0)+IF('Financing inputs'!$B154="Euro",'Financing inputs'!K154,0)))</f>
        <v/>
      </c>
      <c r="L154" s="76" t="str">
        <f>IF('Financing inputs'!L154="","",(IF('Financing inputs'!$B154="USD",'Financing inputs'!L154*Euro_USD,0)+IF('Financing inputs'!$B154="Local Currency",'Financing inputs'!L154/Loc_Euro,0)+IF('Financing inputs'!$B154="Euro",'Financing inputs'!L154,0)))</f>
        <v/>
      </c>
      <c r="M154" s="76" t="str">
        <f>IF('Financing inputs'!M154="","",(IF('Financing inputs'!$B154="USD",'Financing inputs'!M154*Euro_USD,0)+IF('Financing inputs'!$B154="Local Currency",'Financing inputs'!M154/Loc_Euro,0)+IF('Financing inputs'!$B154="Euro",'Financing inputs'!M154,0)))</f>
        <v/>
      </c>
      <c r="N154" s="76" t="str">
        <f>IF('Financing inputs'!N154="","",(IF('Financing inputs'!$B154="USD",'Financing inputs'!N154*Euro_USD,0)+IF('Financing inputs'!$B154="Local Currency",'Financing inputs'!N154/Loc_Euro,0)+IF('Financing inputs'!$B154="Euro",'Financing inputs'!N154,0)))</f>
        <v/>
      </c>
      <c r="O154" s="76">
        <f t="shared" si="81"/>
        <v>0</v>
      </c>
      <c r="P154" s="120" t="str">
        <f t="shared" si="80"/>
        <v>Stewardship, Management and Accountability</v>
      </c>
      <c r="R154" s="69" t="e">
        <f t="shared" si="82"/>
        <v>#DIV/0!</v>
      </c>
    </row>
    <row r="155" spans="1:18" x14ac:dyDescent="0.25">
      <c r="A155" s="64" t="str">
        <f>'Financing inputs'!A155</f>
        <v>PAA</v>
      </c>
      <c r="B155" s="63"/>
      <c r="C155" s="76" t="str">
        <f>IF('Financing inputs'!C155="","",(IF('Financing inputs'!$B155="USD",'Financing inputs'!C155*Euro_USD,0)+IF('Financing inputs'!$B155="Local Currency",'Financing inputs'!C155/Loc_Euro,0)+IF('Financing inputs'!$B155="Euro",'Financing inputs'!C155,0)))</f>
        <v/>
      </c>
      <c r="D155" s="76" t="str">
        <f>IF('Financing inputs'!D155="","",(IF('Financing inputs'!$B155="USD",'Financing inputs'!D155*Euro_USD,0)+IF('Financing inputs'!$B155="Local Currency",'Financing inputs'!D155/Loc_Euro,0)+IF('Financing inputs'!$B155="Euro",'Financing inputs'!D155,0)))</f>
        <v/>
      </c>
      <c r="E155" s="76" t="str">
        <f>IF('Financing inputs'!E155="","",(IF('Financing inputs'!$B155="USD",'Financing inputs'!E155*Euro_USD,0)+IF('Financing inputs'!$B155="Local Currency",'Financing inputs'!E155/Loc_Euro,0)+IF('Financing inputs'!$B155="Euro",'Financing inputs'!E155,0)))</f>
        <v/>
      </c>
      <c r="F155" s="76" t="str">
        <f>IF('Financing inputs'!F155="","",(IF('Financing inputs'!$B155="USD",'Financing inputs'!F155*Euro_USD,0)+IF('Financing inputs'!$B155="Local Currency",'Financing inputs'!F155/Loc_Euro,0)+IF('Financing inputs'!$B155="Euro",'Financing inputs'!F155,0)))</f>
        <v/>
      </c>
      <c r="G155" s="76" t="str">
        <f>IF('Financing inputs'!G155="","",(IF('Financing inputs'!$B155="USD",'Financing inputs'!G155*Euro_USD,0)+IF('Financing inputs'!$B155="Local Currency",'Financing inputs'!G155/Loc_Euro,0)+IF('Financing inputs'!$B155="Euro",'Financing inputs'!G155,0)))</f>
        <v/>
      </c>
      <c r="H155" s="76" t="str">
        <f>IF('Financing inputs'!H155="","",(IF('Financing inputs'!$B155="USD",'Financing inputs'!H155*Euro_USD,0)+IF('Financing inputs'!$B155="Local Currency",'Financing inputs'!H155/Loc_Euro,0)+IF('Financing inputs'!$B155="Euro",'Financing inputs'!H155,0)))</f>
        <v/>
      </c>
      <c r="I155" s="76" t="str">
        <f>IF('Financing inputs'!I155="","",(IF('Financing inputs'!$B155="USD",'Financing inputs'!I155*Euro_USD,0)+IF('Financing inputs'!$B155="Local Currency",'Financing inputs'!I155/Loc_Euro,0)+IF('Financing inputs'!$B155="Euro",'Financing inputs'!I155,0)))</f>
        <v/>
      </c>
      <c r="J155" s="76" t="str">
        <f>IF('Financing inputs'!J155="","",(IF('Financing inputs'!$B155="USD",'Financing inputs'!J155*Euro_USD,0)+IF('Financing inputs'!$B155="Local Currency",'Financing inputs'!J155/Loc_Euro,0)+IF('Financing inputs'!$B155="Euro",'Financing inputs'!J155,0)))</f>
        <v/>
      </c>
      <c r="K155" s="76" t="str">
        <f>IF('Financing inputs'!K155="","",(IF('Financing inputs'!$B155="USD",'Financing inputs'!K155*Euro_USD,0)+IF('Financing inputs'!$B155="Local Currency",'Financing inputs'!K155/Loc_Euro,0)+IF('Financing inputs'!$B155="Euro",'Financing inputs'!K155,0)))</f>
        <v/>
      </c>
      <c r="L155" s="76" t="str">
        <f>IF('Financing inputs'!L155="","",(IF('Financing inputs'!$B155="USD",'Financing inputs'!L155*Euro_USD,0)+IF('Financing inputs'!$B155="Local Currency",'Financing inputs'!L155/Loc_Euro,0)+IF('Financing inputs'!$B155="Euro",'Financing inputs'!L155,0)))</f>
        <v/>
      </c>
      <c r="M155" s="76" t="str">
        <f>IF('Financing inputs'!M155="","",(IF('Financing inputs'!$B155="USD",'Financing inputs'!M155*Euro_USD,0)+IF('Financing inputs'!$B155="Local Currency",'Financing inputs'!M155/Loc_Euro,0)+IF('Financing inputs'!$B155="Euro",'Financing inputs'!M155,0)))</f>
        <v/>
      </c>
      <c r="N155" s="76" t="str">
        <f>IF('Financing inputs'!N155="","",(IF('Financing inputs'!$B155="USD",'Financing inputs'!N155*Euro_USD,0)+IF('Financing inputs'!$B155="Local Currency",'Financing inputs'!N155/Loc_Euro,0)+IF('Financing inputs'!$B155="Euro",'Financing inputs'!N155,0)))</f>
        <v/>
      </c>
      <c r="O155" s="76">
        <f t="shared" si="81"/>
        <v>0</v>
      </c>
      <c r="P155" s="120" t="str">
        <f t="shared" si="80"/>
        <v>Stewardship, Management and Accountability</v>
      </c>
      <c r="R155" s="69" t="e">
        <f t="shared" si="82"/>
        <v>#DIV/0!</v>
      </c>
    </row>
    <row r="156" spans="1:18" x14ac:dyDescent="0.25">
      <c r="A156" s="64" t="str">
        <f>'Financing inputs'!A156</f>
        <v>Other</v>
      </c>
      <c r="B156" s="63"/>
      <c r="C156" s="76" t="str">
        <f>IF('Financing inputs'!C156="","",(IF('Financing inputs'!$B156="USD",'Financing inputs'!C156*Euro_USD,0)+IF('Financing inputs'!$B156="Local Currency",'Financing inputs'!C156/Loc_Euro,0)+IF('Financing inputs'!$B156="Euro",'Financing inputs'!C156,0)))</f>
        <v/>
      </c>
      <c r="D156" s="76" t="str">
        <f>IF('Financing inputs'!D156="","",(IF('Financing inputs'!$B156="USD",'Financing inputs'!D156*Euro_USD,0)+IF('Financing inputs'!$B156="Local Currency",'Financing inputs'!D156/Loc_Euro,0)+IF('Financing inputs'!$B156="Euro",'Financing inputs'!D156,0)))</f>
        <v/>
      </c>
      <c r="E156" s="76" t="str">
        <f>IF('Financing inputs'!E156="","",(IF('Financing inputs'!$B156="USD",'Financing inputs'!E156*Euro_USD,0)+IF('Financing inputs'!$B156="Local Currency",'Financing inputs'!E156/Loc_Euro,0)+IF('Financing inputs'!$B156="Euro",'Financing inputs'!E156,0)))</f>
        <v/>
      </c>
      <c r="F156" s="76" t="str">
        <f>IF('Financing inputs'!F156="","",(IF('Financing inputs'!$B156="USD",'Financing inputs'!F156*Euro_USD,0)+IF('Financing inputs'!$B156="Local Currency",'Financing inputs'!F156/Loc_Euro,0)+IF('Financing inputs'!$B156="Euro",'Financing inputs'!F156,0)))</f>
        <v/>
      </c>
      <c r="G156" s="76" t="str">
        <f>IF('Financing inputs'!G156="","",(IF('Financing inputs'!$B156="USD",'Financing inputs'!G156*Euro_USD,0)+IF('Financing inputs'!$B156="Local Currency",'Financing inputs'!G156/Loc_Euro,0)+IF('Financing inputs'!$B156="Euro",'Financing inputs'!G156,0)))</f>
        <v/>
      </c>
      <c r="H156" s="76" t="str">
        <f>IF('Financing inputs'!H156="","",(IF('Financing inputs'!$B156="USD",'Financing inputs'!H156*Euro_USD,0)+IF('Financing inputs'!$B156="Local Currency",'Financing inputs'!H156/Loc_Euro,0)+IF('Financing inputs'!$B156="Euro",'Financing inputs'!H156,0)))</f>
        <v/>
      </c>
      <c r="I156" s="76" t="str">
        <f>IF('Financing inputs'!I156="","",(IF('Financing inputs'!$B156="USD",'Financing inputs'!I156*Euro_USD,0)+IF('Financing inputs'!$B156="Local Currency",'Financing inputs'!I156/Loc_Euro,0)+IF('Financing inputs'!$B156="Euro",'Financing inputs'!I156,0)))</f>
        <v/>
      </c>
      <c r="J156" s="76" t="str">
        <f>IF('Financing inputs'!J156="","",(IF('Financing inputs'!$B156="USD",'Financing inputs'!J156*Euro_USD,0)+IF('Financing inputs'!$B156="Local Currency",'Financing inputs'!J156/Loc_Euro,0)+IF('Financing inputs'!$B156="Euro",'Financing inputs'!J156,0)))</f>
        <v/>
      </c>
      <c r="K156" s="76" t="str">
        <f>IF('Financing inputs'!K156="","",(IF('Financing inputs'!$B156="USD",'Financing inputs'!K156*Euro_USD,0)+IF('Financing inputs'!$B156="Local Currency",'Financing inputs'!K156/Loc_Euro,0)+IF('Financing inputs'!$B156="Euro",'Financing inputs'!K156,0)))</f>
        <v/>
      </c>
      <c r="L156" s="76" t="str">
        <f>IF('Financing inputs'!L156="","",(IF('Financing inputs'!$B156="USD",'Financing inputs'!L156*Euro_USD,0)+IF('Financing inputs'!$B156="Local Currency",'Financing inputs'!L156/Loc_Euro,0)+IF('Financing inputs'!$B156="Euro",'Financing inputs'!L156,0)))</f>
        <v/>
      </c>
      <c r="M156" s="76" t="str">
        <f>IF('Financing inputs'!M156="","",(IF('Financing inputs'!$B156="USD",'Financing inputs'!M156*Euro_USD,0)+IF('Financing inputs'!$B156="Local Currency",'Financing inputs'!M156/Loc_Euro,0)+IF('Financing inputs'!$B156="Euro",'Financing inputs'!M156,0)))</f>
        <v/>
      </c>
      <c r="N156" s="76" t="str">
        <f>IF('Financing inputs'!N156="","",(IF('Financing inputs'!$B156="USD",'Financing inputs'!N156*Euro_USD,0)+IF('Financing inputs'!$B156="Local Currency",'Financing inputs'!N156/Loc_Euro,0)+IF('Financing inputs'!$B156="Euro",'Financing inputs'!N156,0)))</f>
        <v/>
      </c>
      <c r="O156" s="76">
        <f t="shared" si="81"/>
        <v>0</v>
      </c>
      <c r="P156" s="120" t="str">
        <f t="shared" si="80"/>
        <v>Stewardship, Management and Accountability</v>
      </c>
      <c r="R156" s="69" t="e">
        <f t="shared" si="82"/>
        <v>#DIV/0!</v>
      </c>
    </row>
    <row r="157" spans="1:18" x14ac:dyDescent="0.25">
      <c r="A157" s="64" t="str">
        <f>'Financing inputs'!A157</f>
        <v>Other</v>
      </c>
      <c r="B157" s="63"/>
      <c r="C157" s="76" t="str">
        <f>IF('Financing inputs'!C157="","",(IF('Financing inputs'!$B157="USD",'Financing inputs'!C157*Euro_USD,0)+IF('Financing inputs'!$B157="Local Currency",'Financing inputs'!C157/Loc_Euro,0)+IF('Financing inputs'!$B157="Euro",'Financing inputs'!C157,0)))</f>
        <v/>
      </c>
      <c r="D157" s="76" t="str">
        <f>IF('Financing inputs'!D157="","",(IF('Financing inputs'!$B157="USD",'Financing inputs'!D157*Euro_USD,0)+IF('Financing inputs'!$B157="Local Currency",'Financing inputs'!D157/Loc_Euro,0)+IF('Financing inputs'!$B157="Euro",'Financing inputs'!D157,0)))</f>
        <v/>
      </c>
      <c r="E157" s="76" t="str">
        <f>IF('Financing inputs'!E157="","",(IF('Financing inputs'!$B157="USD",'Financing inputs'!E157*Euro_USD,0)+IF('Financing inputs'!$B157="Local Currency",'Financing inputs'!E157/Loc_Euro,0)+IF('Financing inputs'!$B157="Euro",'Financing inputs'!E157,0)))</f>
        <v/>
      </c>
      <c r="F157" s="76" t="str">
        <f>IF('Financing inputs'!F157="","",(IF('Financing inputs'!$B157="USD",'Financing inputs'!F157*Euro_USD,0)+IF('Financing inputs'!$B157="Local Currency",'Financing inputs'!F157/Loc_Euro,0)+IF('Financing inputs'!$B157="Euro",'Financing inputs'!F157,0)))</f>
        <v/>
      </c>
      <c r="G157" s="76" t="str">
        <f>IF('Financing inputs'!G157="","",(IF('Financing inputs'!$B157="USD",'Financing inputs'!G157*Euro_USD,0)+IF('Financing inputs'!$B157="Local Currency",'Financing inputs'!G157/Loc_Euro,0)+IF('Financing inputs'!$B157="Euro",'Financing inputs'!G157,0)))</f>
        <v/>
      </c>
      <c r="H157" s="76" t="str">
        <f>IF('Financing inputs'!H157="","",(IF('Financing inputs'!$B157="USD",'Financing inputs'!H157*Euro_USD,0)+IF('Financing inputs'!$B157="Local Currency",'Financing inputs'!H157/Loc_Euro,0)+IF('Financing inputs'!$B157="Euro",'Financing inputs'!H157,0)))</f>
        <v/>
      </c>
      <c r="I157" s="76" t="str">
        <f>IF('Financing inputs'!I157="","",(IF('Financing inputs'!$B157="USD",'Financing inputs'!I157*Euro_USD,0)+IF('Financing inputs'!$B157="Local Currency",'Financing inputs'!I157/Loc_Euro,0)+IF('Financing inputs'!$B157="Euro",'Financing inputs'!I157,0)))</f>
        <v/>
      </c>
      <c r="J157" s="76" t="str">
        <f>IF('Financing inputs'!J157="","",(IF('Financing inputs'!$B157="USD",'Financing inputs'!J157*Euro_USD,0)+IF('Financing inputs'!$B157="Local Currency",'Financing inputs'!J157/Loc_Euro,0)+IF('Financing inputs'!$B157="Euro",'Financing inputs'!J157,0)))</f>
        <v/>
      </c>
      <c r="K157" s="76" t="str">
        <f>IF('Financing inputs'!K157="","",(IF('Financing inputs'!$B157="USD",'Financing inputs'!K157*Euro_USD,0)+IF('Financing inputs'!$B157="Local Currency",'Financing inputs'!K157/Loc_Euro,0)+IF('Financing inputs'!$B157="Euro",'Financing inputs'!K157,0)))</f>
        <v/>
      </c>
      <c r="L157" s="76" t="str">
        <f>IF('Financing inputs'!L157="","",(IF('Financing inputs'!$B157="USD",'Financing inputs'!L157*Euro_USD,0)+IF('Financing inputs'!$B157="Local Currency",'Financing inputs'!L157/Loc_Euro,0)+IF('Financing inputs'!$B157="Euro",'Financing inputs'!L157,0)))</f>
        <v/>
      </c>
      <c r="M157" s="76" t="str">
        <f>IF('Financing inputs'!M157="","",(IF('Financing inputs'!$B157="USD",'Financing inputs'!M157*Euro_USD,0)+IF('Financing inputs'!$B157="Local Currency",'Financing inputs'!M157/Loc_Euro,0)+IF('Financing inputs'!$B157="Euro",'Financing inputs'!M157,0)))</f>
        <v/>
      </c>
      <c r="N157" s="76" t="str">
        <f>IF('Financing inputs'!N157="","",(IF('Financing inputs'!$B157="USD",'Financing inputs'!N157*Euro_USD,0)+IF('Financing inputs'!$B157="Local Currency",'Financing inputs'!N157/Loc_Euro,0)+IF('Financing inputs'!$B157="Euro",'Financing inputs'!N157,0)))</f>
        <v/>
      </c>
      <c r="O157" s="76">
        <f t="shared" si="81"/>
        <v>0</v>
      </c>
      <c r="P157" s="120" t="str">
        <f t="shared" si="80"/>
        <v>Stewardship, Management and Accountability</v>
      </c>
      <c r="R157" s="69" t="e">
        <f t="shared" si="82"/>
        <v>#DIV/0!</v>
      </c>
    </row>
    <row r="158" spans="1:18" x14ac:dyDescent="0.25">
      <c r="A158" s="64" t="str">
        <f>'Financing inputs'!A158</f>
        <v>Other</v>
      </c>
      <c r="B158" s="63"/>
      <c r="C158" s="76" t="str">
        <f>IF('Financing inputs'!C158="","",(IF('Financing inputs'!$B158="USD",'Financing inputs'!C158*Euro_USD,0)+IF('Financing inputs'!$B158="Local Currency",'Financing inputs'!C158/Loc_Euro,0)+IF('Financing inputs'!$B158="Euro",'Financing inputs'!C158,0)))</f>
        <v/>
      </c>
      <c r="D158" s="76" t="str">
        <f>IF('Financing inputs'!D158="","",(IF('Financing inputs'!$B158="USD",'Financing inputs'!D158*Euro_USD,0)+IF('Financing inputs'!$B158="Local Currency",'Financing inputs'!D158/Loc_Euro,0)+IF('Financing inputs'!$B158="Euro",'Financing inputs'!D158,0)))</f>
        <v/>
      </c>
      <c r="E158" s="76" t="str">
        <f>IF('Financing inputs'!E158="","",(IF('Financing inputs'!$B158="USD",'Financing inputs'!E158*Euro_USD,0)+IF('Financing inputs'!$B158="Local Currency",'Financing inputs'!E158/Loc_Euro,0)+IF('Financing inputs'!$B158="Euro",'Financing inputs'!E158,0)))</f>
        <v/>
      </c>
      <c r="F158" s="76" t="str">
        <f>IF('Financing inputs'!F158="","",(IF('Financing inputs'!$B158="USD",'Financing inputs'!F158*Euro_USD,0)+IF('Financing inputs'!$B158="Local Currency",'Financing inputs'!F158/Loc_Euro,0)+IF('Financing inputs'!$B158="Euro",'Financing inputs'!F158,0)))</f>
        <v/>
      </c>
      <c r="G158" s="76" t="str">
        <f>IF('Financing inputs'!G158="","",(IF('Financing inputs'!$B158="USD",'Financing inputs'!G158*Euro_USD,0)+IF('Financing inputs'!$B158="Local Currency",'Financing inputs'!G158/Loc_Euro,0)+IF('Financing inputs'!$B158="Euro",'Financing inputs'!G158,0)))</f>
        <v/>
      </c>
      <c r="H158" s="76" t="str">
        <f>IF('Financing inputs'!H158="","",(IF('Financing inputs'!$B158="USD",'Financing inputs'!H158*Euro_USD,0)+IF('Financing inputs'!$B158="Local Currency",'Financing inputs'!H158/Loc_Euro,0)+IF('Financing inputs'!$B158="Euro",'Financing inputs'!H158,0)))</f>
        <v/>
      </c>
      <c r="I158" s="76" t="str">
        <f>IF('Financing inputs'!I158="","",(IF('Financing inputs'!$B158="USD",'Financing inputs'!I158*Euro_USD,0)+IF('Financing inputs'!$B158="Local Currency",'Financing inputs'!I158/Loc_Euro,0)+IF('Financing inputs'!$B158="Euro",'Financing inputs'!I158,0)))</f>
        <v/>
      </c>
      <c r="J158" s="76" t="str">
        <f>IF('Financing inputs'!J158="","",(IF('Financing inputs'!$B158="USD",'Financing inputs'!J158*Euro_USD,0)+IF('Financing inputs'!$B158="Local Currency",'Financing inputs'!J158/Loc_Euro,0)+IF('Financing inputs'!$B158="Euro",'Financing inputs'!J158,0)))</f>
        <v/>
      </c>
      <c r="K158" s="76" t="str">
        <f>IF('Financing inputs'!K158="","",(IF('Financing inputs'!$B158="USD",'Financing inputs'!K158*Euro_USD,0)+IF('Financing inputs'!$B158="Local Currency",'Financing inputs'!K158/Loc_Euro,0)+IF('Financing inputs'!$B158="Euro",'Financing inputs'!K158,0)))</f>
        <v/>
      </c>
      <c r="L158" s="76" t="str">
        <f>IF('Financing inputs'!L158="","",(IF('Financing inputs'!$B158="USD",'Financing inputs'!L158*Euro_USD,0)+IF('Financing inputs'!$B158="Local Currency",'Financing inputs'!L158/Loc_Euro,0)+IF('Financing inputs'!$B158="Euro",'Financing inputs'!L158,0)))</f>
        <v/>
      </c>
      <c r="M158" s="76" t="str">
        <f>IF('Financing inputs'!M158="","",(IF('Financing inputs'!$B158="USD",'Financing inputs'!M158*Euro_USD,0)+IF('Financing inputs'!$B158="Local Currency",'Financing inputs'!M158/Loc_Euro,0)+IF('Financing inputs'!$B158="Euro",'Financing inputs'!M158,0)))</f>
        <v/>
      </c>
      <c r="N158" s="76" t="str">
        <f>IF('Financing inputs'!N158="","",(IF('Financing inputs'!$B158="USD",'Financing inputs'!N158*Euro_USD,0)+IF('Financing inputs'!$B158="Local Currency",'Financing inputs'!N158/Loc_Euro,0)+IF('Financing inputs'!$B158="Euro",'Financing inputs'!N158,0)))</f>
        <v/>
      </c>
      <c r="O158" s="76">
        <f t="shared" si="81"/>
        <v>0</v>
      </c>
      <c r="P158" s="120" t="str">
        <f t="shared" si="80"/>
        <v>Stewardship, Management and Accountability</v>
      </c>
      <c r="R158" s="69" t="e">
        <f t="shared" si="82"/>
        <v>#DIV/0!</v>
      </c>
    </row>
    <row r="159" spans="1:18" x14ac:dyDescent="0.25">
      <c r="A159" s="64" t="str">
        <f>'Financing inputs'!A159</f>
        <v>Other</v>
      </c>
      <c r="B159" s="63"/>
      <c r="C159" s="76" t="str">
        <f>IF('Financing inputs'!C159="","",(IF('Financing inputs'!$B159="USD",'Financing inputs'!C159*Euro_USD,0)+IF('Financing inputs'!$B159="Local Currency",'Financing inputs'!C159/Loc_Euro,0)+IF('Financing inputs'!$B159="Euro",'Financing inputs'!C159,0)))</f>
        <v/>
      </c>
      <c r="D159" s="76" t="str">
        <f>IF('Financing inputs'!D159="","",(IF('Financing inputs'!$B159="USD",'Financing inputs'!D159*Euro_USD,0)+IF('Financing inputs'!$B159="Local Currency",'Financing inputs'!D159/Loc_Euro,0)+IF('Financing inputs'!$B159="Euro",'Financing inputs'!D159,0)))</f>
        <v/>
      </c>
      <c r="E159" s="76" t="str">
        <f>IF('Financing inputs'!E159="","",(IF('Financing inputs'!$B159="USD",'Financing inputs'!E159*Euro_USD,0)+IF('Financing inputs'!$B159="Local Currency",'Financing inputs'!E159/Loc_Euro,0)+IF('Financing inputs'!$B159="Euro",'Financing inputs'!E159,0)))</f>
        <v/>
      </c>
      <c r="F159" s="76" t="str">
        <f>IF('Financing inputs'!F159="","",(IF('Financing inputs'!$B159="USD",'Financing inputs'!F159*Euro_USD,0)+IF('Financing inputs'!$B159="Local Currency",'Financing inputs'!F159/Loc_Euro,0)+IF('Financing inputs'!$B159="Euro",'Financing inputs'!F159,0)))</f>
        <v/>
      </c>
      <c r="G159" s="76" t="str">
        <f>IF('Financing inputs'!G159="","",(IF('Financing inputs'!$B159="USD",'Financing inputs'!G159*Euro_USD,0)+IF('Financing inputs'!$B159="Local Currency",'Financing inputs'!G159/Loc_Euro,0)+IF('Financing inputs'!$B159="Euro",'Financing inputs'!G159,0)))</f>
        <v/>
      </c>
      <c r="H159" s="76" t="str">
        <f>IF('Financing inputs'!H159="","",(IF('Financing inputs'!$B159="USD",'Financing inputs'!H159*Euro_USD,0)+IF('Financing inputs'!$B159="Local Currency",'Financing inputs'!H159/Loc_Euro,0)+IF('Financing inputs'!$B159="Euro",'Financing inputs'!H159,0)))</f>
        <v/>
      </c>
      <c r="I159" s="76" t="str">
        <f>IF('Financing inputs'!I159="","",(IF('Financing inputs'!$B159="USD",'Financing inputs'!I159*Euro_USD,0)+IF('Financing inputs'!$B159="Local Currency",'Financing inputs'!I159/Loc_Euro,0)+IF('Financing inputs'!$B159="Euro",'Financing inputs'!I159,0)))</f>
        <v/>
      </c>
      <c r="J159" s="76" t="str">
        <f>IF('Financing inputs'!J159="","",(IF('Financing inputs'!$B159="USD",'Financing inputs'!J159*Euro_USD,0)+IF('Financing inputs'!$B159="Local Currency",'Financing inputs'!J159/Loc_Euro,0)+IF('Financing inputs'!$B159="Euro",'Financing inputs'!J159,0)))</f>
        <v/>
      </c>
      <c r="K159" s="76" t="str">
        <f>IF('Financing inputs'!K159="","",(IF('Financing inputs'!$B159="USD",'Financing inputs'!K159*Euro_USD,0)+IF('Financing inputs'!$B159="Local Currency",'Financing inputs'!K159/Loc_Euro,0)+IF('Financing inputs'!$B159="Euro",'Financing inputs'!K159,0)))</f>
        <v/>
      </c>
      <c r="L159" s="76" t="str">
        <f>IF('Financing inputs'!L159="","",(IF('Financing inputs'!$B159="USD",'Financing inputs'!L159*Euro_USD,0)+IF('Financing inputs'!$B159="Local Currency",'Financing inputs'!L159/Loc_Euro,0)+IF('Financing inputs'!$B159="Euro",'Financing inputs'!L159,0)))</f>
        <v/>
      </c>
      <c r="M159" s="76" t="str">
        <f>IF('Financing inputs'!M159="","",(IF('Financing inputs'!$B159="USD",'Financing inputs'!M159*Euro_USD,0)+IF('Financing inputs'!$B159="Local Currency",'Financing inputs'!M159/Loc_Euro,0)+IF('Financing inputs'!$B159="Euro",'Financing inputs'!M159,0)))</f>
        <v/>
      </c>
      <c r="N159" s="76" t="str">
        <f>IF('Financing inputs'!N159="","",(IF('Financing inputs'!$B159="USD",'Financing inputs'!N159*Euro_USD,0)+IF('Financing inputs'!$B159="Local Currency",'Financing inputs'!N159/Loc_Euro,0)+IF('Financing inputs'!$B159="Euro",'Financing inputs'!N159,0)))</f>
        <v/>
      </c>
      <c r="O159" s="76">
        <f t="shared" si="81"/>
        <v>0</v>
      </c>
      <c r="P159" s="120" t="str">
        <f t="shared" si="80"/>
        <v>Stewardship, Management and Accountability</v>
      </c>
      <c r="R159" s="69" t="e">
        <f t="shared" si="82"/>
        <v>#DIV/0!</v>
      </c>
    </row>
    <row r="160" spans="1:18" x14ac:dyDescent="0.25">
      <c r="A160" s="64" t="str">
        <f>'Financing inputs'!A160</f>
        <v>Other</v>
      </c>
      <c r="B160" s="63"/>
      <c r="C160" s="76" t="str">
        <f>IF('Financing inputs'!C160="","",(IF('Financing inputs'!$B160="USD",'Financing inputs'!C160*Euro_USD,0)+IF('Financing inputs'!$B160="Local Currency",'Financing inputs'!C160/Loc_Euro,0)+IF('Financing inputs'!$B160="Euro",'Financing inputs'!C160,0)))</f>
        <v/>
      </c>
      <c r="D160" s="76" t="str">
        <f>IF('Financing inputs'!D160="","",(IF('Financing inputs'!$B160="USD",'Financing inputs'!D160*Euro_USD,0)+IF('Financing inputs'!$B160="Local Currency",'Financing inputs'!D160/Loc_Euro,0)+IF('Financing inputs'!$B160="Euro",'Financing inputs'!D160,0)))</f>
        <v/>
      </c>
      <c r="E160" s="76" t="str">
        <f>IF('Financing inputs'!E160="","",(IF('Financing inputs'!$B160="USD",'Financing inputs'!E160*Euro_USD,0)+IF('Financing inputs'!$B160="Local Currency",'Financing inputs'!E160/Loc_Euro,0)+IF('Financing inputs'!$B160="Euro",'Financing inputs'!E160,0)))</f>
        <v/>
      </c>
      <c r="F160" s="76" t="str">
        <f>IF('Financing inputs'!F160="","",(IF('Financing inputs'!$B160="USD",'Financing inputs'!F160*Euro_USD,0)+IF('Financing inputs'!$B160="Local Currency",'Financing inputs'!F160/Loc_Euro,0)+IF('Financing inputs'!$B160="Euro",'Financing inputs'!F160,0)))</f>
        <v/>
      </c>
      <c r="G160" s="76" t="str">
        <f>IF('Financing inputs'!G160="","",(IF('Financing inputs'!$B160="USD",'Financing inputs'!G160*Euro_USD,0)+IF('Financing inputs'!$B160="Local Currency",'Financing inputs'!G160/Loc_Euro,0)+IF('Financing inputs'!$B160="Euro",'Financing inputs'!G160,0)))</f>
        <v/>
      </c>
      <c r="H160" s="76" t="str">
        <f>IF('Financing inputs'!H160="","",(IF('Financing inputs'!$B160="USD",'Financing inputs'!H160*Euro_USD,0)+IF('Financing inputs'!$B160="Local Currency",'Financing inputs'!H160/Loc_Euro,0)+IF('Financing inputs'!$B160="Euro",'Financing inputs'!H160,0)))</f>
        <v/>
      </c>
      <c r="I160" s="76" t="str">
        <f>IF('Financing inputs'!I160="","",(IF('Financing inputs'!$B160="USD",'Financing inputs'!I160*Euro_USD,0)+IF('Financing inputs'!$B160="Local Currency",'Financing inputs'!I160/Loc_Euro,0)+IF('Financing inputs'!$B160="Euro",'Financing inputs'!I160,0)))</f>
        <v/>
      </c>
      <c r="J160" s="76" t="str">
        <f>IF('Financing inputs'!J160="","",(IF('Financing inputs'!$B160="USD",'Financing inputs'!J160*Euro_USD,0)+IF('Financing inputs'!$B160="Local Currency",'Financing inputs'!J160/Loc_Euro,0)+IF('Financing inputs'!$B160="Euro",'Financing inputs'!J160,0)))</f>
        <v/>
      </c>
      <c r="K160" s="76" t="str">
        <f>IF('Financing inputs'!K160="","",(IF('Financing inputs'!$B160="USD",'Financing inputs'!K160*Euro_USD,0)+IF('Financing inputs'!$B160="Local Currency",'Financing inputs'!K160/Loc_Euro,0)+IF('Financing inputs'!$B160="Euro",'Financing inputs'!K160,0)))</f>
        <v/>
      </c>
      <c r="L160" s="76" t="str">
        <f>IF('Financing inputs'!L160="","",(IF('Financing inputs'!$B160="USD",'Financing inputs'!L160*Euro_USD,0)+IF('Financing inputs'!$B160="Local Currency",'Financing inputs'!L160/Loc_Euro,0)+IF('Financing inputs'!$B160="Euro",'Financing inputs'!L160,0)))</f>
        <v/>
      </c>
      <c r="M160" s="76" t="str">
        <f>IF('Financing inputs'!M160="","",(IF('Financing inputs'!$B160="USD",'Financing inputs'!M160*Euro_USD,0)+IF('Financing inputs'!$B160="Local Currency",'Financing inputs'!M160/Loc_Euro,0)+IF('Financing inputs'!$B160="Euro",'Financing inputs'!M160,0)))</f>
        <v/>
      </c>
      <c r="N160" s="76" t="str">
        <f>IF('Financing inputs'!N160="","",(IF('Financing inputs'!$B160="USD",'Financing inputs'!N160*Euro_USD,0)+IF('Financing inputs'!$B160="Local Currency",'Financing inputs'!N160/Loc_Euro,0)+IF('Financing inputs'!$B160="Euro",'Financing inputs'!N160,0)))</f>
        <v/>
      </c>
      <c r="O160" s="76">
        <f t="shared" si="81"/>
        <v>0</v>
      </c>
      <c r="P160" s="120" t="str">
        <f t="shared" si="80"/>
        <v>Stewardship, Management and Accountability</v>
      </c>
      <c r="R160" s="69" t="e">
        <f t="shared" si="82"/>
        <v>#DIV/0!</v>
      </c>
    </row>
    <row r="161" spans="1:19" x14ac:dyDescent="0.25">
      <c r="A161" s="64" t="str">
        <f>'Financing inputs'!A161</f>
        <v>Other</v>
      </c>
      <c r="B161" s="63"/>
      <c r="C161" s="76" t="str">
        <f>IF('Financing inputs'!C161="","",(IF('Financing inputs'!$B161="USD",'Financing inputs'!C161*Euro_USD,0)+IF('Financing inputs'!$B161="Local Currency",'Financing inputs'!C161/Loc_Euro,0)+IF('Financing inputs'!$B161="Euro",'Financing inputs'!C161,0)))</f>
        <v/>
      </c>
      <c r="D161" s="76" t="str">
        <f>IF('Financing inputs'!D161="","",(IF('Financing inputs'!$B161="USD",'Financing inputs'!D161*Euro_USD,0)+IF('Financing inputs'!$B161="Local Currency",'Financing inputs'!D161/Loc_Euro,0)+IF('Financing inputs'!$B161="Euro",'Financing inputs'!D161,0)))</f>
        <v/>
      </c>
      <c r="E161" s="76" t="str">
        <f>IF('Financing inputs'!E161="","",(IF('Financing inputs'!$B161="USD",'Financing inputs'!E161*Euro_USD,0)+IF('Financing inputs'!$B161="Local Currency",'Financing inputs'!E161/Loc_Euro,0)+IF('Financing inputs'!$B161="Euro",'Financing inputs'!E161,0)))</f>
        <v/>
      </c>
      <c r="F161" s="76" t="str">
        <f>IF('Financing inputs'!F161="","",(IF('Financing inputs'!$B161="USD",'Financing inputs'!F161*Euro_USD,0)+IF('Financing inputs'!$B161="Local Currency",'Financing inputs'!F161/Loc_Euro,0)+IF('Financing inputs'!$B161="Euro",'Financing inputs'!F161,0)))</f>
        <v/>
      </c>
      <c r="G161" s="76" t="str">
        <f>IF('Financing inputs'!G161="","",(IF('Financing inputs'!$B161="USD",'Financing inputs'!G161*Euro_USD,0)+IF('Financing inputs'!$B161="Local Currency",'Financing inputs'!G161/Loc_Euro,0)+IF('Financing inputs'!$B161="Euro",'Financing inputs'!G161,0)))</f>
        <v/>
      </c>
      <c r="H161" s="76" t="str">
        <f>IF('Financing inputs'!H161="","",(IF('Financing inputs'!$B161="USD",'Financing inputs'!H161*Euro_USD,0)+IF('Financing inputs'!$B161="Local Currency",'Financing inputs'!H161/Loc_Euro,0)+IF('Financing inputs'!$B161="Euro",'Financing inputs'!H161,0)))</f>
        <v/>
      </c>
      <c r="I161" s="76" t="str">
        <f>IF('Financing inputs'!I161="","",(IF('Financing inputs'!$B161="USD",'Financing inputs'!I161*Euro_USD,0)+IF('Financing inputs'!$B161="Local Currency",'Financing inputs'!I161/Loc_Euro,0)+IF('Financing inputs'!$B161="Euro",'Financing inputs'!I161,0)))</f>
        <v/>
      </c>
      <c r="J161" s="76" t="str">
        <f>IF('Financing inputs'!J161="","",(IF('Financing inputs'!$B161="USD",'Financing inputs'!J161*Euro_USD,0)+IF('Financing inputs'!$B161="Local Currency",'Financing inputs'!J161/Loc_Euro,0)+IF('Financing inputs'!$B161="Euro",'Financing inputs'!J161,0)))</f>
        <v/>
      </c>
      <c r="K161" s="76" t="str">
        <f>IF('Financing inputs'!K161="","",(IF('Financing inputs'!$B161="USD",'Financing inputs'!K161*Euro_USD,0)+IF('Financing inputs'!$B161="Local Currency",'Financing inputs'!K161/Loc_Euro,0)+IF('Financing inputs'!$B161="Euro",'Financing inputs'!K161,0)))</f>
        <v/>
      </c>
      <c r="L161" s="76" t="str">
        <f>IF('Financing inputs'!L161="","",(IF('Financing inputs'!$B161="USD",'Financing inputs'!L161*Euro_USD,0)+IF('Financing inputs'!$B161="Local Currency",'Financing inputs'!L161/Loc_Euro,0)+IF('Financing inputs'!$B161="Euro",'Financing inputs'!L161,0)))</f>
        <v/>
      </c>
      <c r="M161" s="76" t="str">
        <f>IF('Financing inputs'!M161="","",(IF('Financing inputs'!$B161="USD",'Financing inputs'!M161*Euro_USD,0)+IF('Financing inputs'!$B161="Local Currency",'Financing inputs'!M161/Loc_Euro,0)+IF('Financing inputs'!$B161="Euro",'Financing inputs'!M161,0)))</f>
        <v/>
      </c>
      <c r="N161" s="76" t="str">
        <f>IF('Financing inputs'!N161="","",(IF('Financing inputs'!$B161="USD",'Financing inputs'!N161*Euro_USD,0)+IF('Financing inputs'!$B161="Local Currency",'Financing inputs'!N161/Loc_Euro,0)+IF('Financing inputs'!$B161="Euro",'Financing inputs'!N161,0)))</f>
        <v/>
      </c>
      <c r="O161" s="76">
        <f t="shared" si="81"/>
        <v>0</v>
      </c>
      <c r="P161" s="120" t="str">
        <f t="shared" si="80"/>
        <v>Stewardship, Management and Accountability</v>
      </c>
      <c r="R161" s="69" t="e">
        <f t="shared" si="82"/>
        <v>#DIV/0!</v>
      </c>
    </row>
    <row r="162" spans="1:19" x14ac:dyDescent="0.25">
      <c r="A162" s="64" t="str">
        <f>'Financing inputs'!A162</f>
        <v>Other</v>
      </c>
      <c r="B162" s="63"/>
      <c r="C162" s="76" t="str">
        <f>IF('Financing inputs'!C162="","",(IF('Financing inputs'!$B162="USD",'Financing inputs'!C162*Euro_USD,0)+IF('Financing inputs'!$B162="Local Currency",'Financing inputs'!C162/Loc_Euro,0)+IF('Financing inputs'!$B162="Euro",'Financing inputs'!C162,0)))</f>
        <v/>
      </c>
      <c r="D162" s="76" t="str">
        <f>IF('Financing inputs'!D162="","",(IF('Financing inputs'!$B162="USD",'Financing inputs'!D162*Euro_USD,0)+IF('Financing inputs'!$B162="Local Currency",'Financing inputs'!D162/Loc_Euro,0)+IF('Financing inputs'!$B162="Euro",'Financing inputs'!D162,0)))</f>
        <v/>
      </c>
      <c r="E162" s="76" t="str">
        <f>IF('Financing inputs'!E162="","",(IF('Financing inputs'!$B162="USD",'Financing inputs'!E162*Euro_USD,0)+IF('Financing inputs'!$B162="Local Currency",'Financing inputs'!E162/Loc_Euro,0)+IF('Financing inputs'!$B162="Euro",'Financing inputs'!E162,0)))</f>
        <v/>
      </c>
      <c r="F162" s="76" t="str">
        <f>IF('Financing inputs'!F162="","",(IF('Financing inputs'!$B162="USD",'Financing inputs'!F162*Euro_USD,0)+IF('Financing inputs'!$B162="Local Currency",'Financing inputs'!F162/Loc_Euro,0)+IF('Financing inputs'!$B162="Euro",'Financing inputs'!F162,0)))</f>
        <v/>
      </c>
      <c r="G162" s="76" t="str">
        <f>IF('Financing inputs'!G162="","",(IF('Financing inputs'!$B162="USD",'Financing inputs'!G162*Euro_USD,0)+IF('Financing inputs'!$B162="Local Currency",'Financing inputs'!G162/Loc_Euro,0)+IF('Financing inputs'!$B162="Euro",'Financing inputs'!G162,0)))</f>
        <v/>
      </c>
      <c r="H162" s="76" t="str">
        <f>IF('Financing inputs'!H162="","",(IF('Financing inputs'!$B162="USD",'Financing inputs'!H162*Euro_USD,0)+IF('Financing inputs'!$B162="Local Currency",'Financing inputs'!H162/Loc_Euro,0)+IF('Financing inputs'!$B162="Euro",'Financing inputs'!H162,0)))</f>
        <v/>
      </c>
      <c r="I162" s="76" t="str">
        <f>IF('Financing inputs'!I162="","",(IF('Financing inputs'!$B162="USD",'Financing inputs'!I162*Euro_USD,0)+IF('Financing inputs'!$B162="Local Currency",'Financing inputs'!I162/Loc_Euro,0)+IF('Financing inputs'!$B162="Euro",'Financing inputs'!I162,0)))</f>
        <v/>
      </c>
      <c r="J162" s="76" t="str">
        <f>IF('Financing inputs'!J162="","",(IF('Financing inputs'!$B162="USD",'Financing inputs'!J162*Euro_USD,0)+IF('Financing inputs'!$B162="Local Currency",'Financing inputs'!J162/Loc_Euro,0)+IF('Financing inputs'!$B162="Euro",'Financing inputs'!J162,0)))</f>
        <v/>
      </c>
      <c r="K162" s="76" t="str">
        <f>IF('Financing inputs'!K162="","",(IF('Financing inputs'!$B162="USD",'Financing inputs'!K162*Euro_USD,0)+IF('Financing inputs'!$B162="Local Currency",'Financing inputs'!K162/Loc_Euro,0)+IF('Financing inputs'!$B162="Euro",'Financing inputs'!K162,0)))</f>
        <v/>
      </c>
      <c r="L162" s="76" t="str">
        <f>IF('Financing inputs'!L162="","",(IF('Financing inputs'!$B162="USD",'Financing inputs'!L162*Euro_USD,0)+IF('Financing inputs'!$B162="Local Currency",'Financing inputs'!L162/Loc_Euro,0)+IF('Financing inputs'!$B162="Euro",'Financing inputs'!L162,0)))</f>
        <v/>
      </c>
      <c r="M162" s="76" t="str">
        <f>IF('Financing inputs'!M162="","",(IF('Financing inputs'!$B162="USD",'Financing inputs'!M162*Euro_USD,0)+IF('Financing inputs'!$B162="Local Currency",'Financing inputs'!M162/Loc_Euro,0)+IF('Financing inputs'!$B162="Euro",'Financing inputs'!M162,0)))</f>
        <v/>
      </c>
      <c r="N162" s="76" t="str">
        <f>IF('Financing inputs'!N162="","",(IF('Financing inputs'!$B162="USD",'Financing inputs'!N162*Euro_USD,0)+IF('Financing inputs'!$B162="Local Currency",'Financing inputs'!N162/Loc_Euro,0)+IF('Financing inputs'!$B162="Euro",'Financing inputs'!N162,0)))</f>
        <v/>
      </c>
      <c r="O162" s="76">
        <f t="shared" si="81"/>
        <v>0</v>
      </c>
      <c r="P162" s="120" t="str">
        <f t="shared" si="80"/>
        <v>Stewardship, Management and Accountability</v>
      </c>
      <c r="R162" s="69" t="e">
        <f t="shared" si="82"/>
        <v>#DIV/0!</v>
      </c>
    </row>
    <row r="163" spans="1:19" x14ac:dyDescent="0.25">
      <c r="A163" s="65" t="s">
        <v>72</v>
      </c>
      <c r="B163" s="65"/>
      <c r="C163" s="77">
        <f>SUM(C144:C162)</f>
        <v>0</v>
      </c>
      <c r="D163" s="77">
        <f t="shared" ref="D163" si="83">SUM(D144:D162)</f>
        <v>0</v>
      </c>
      <c r="E163" s="77">
        <f t="shared" ref="E163" si="84">SUM(E144:E162)</f>
        <v>0</v>
      </c>
      <c r="F163" s="77">
        <f t="shared" ref="F163" si="85">SUM(F144:F162)</f>
        <v>0</v>
      </c>
      <c r="G163" s="77">
        <f t="shared" ref="G163" si="86">SUM(G144:G162)</f>
        <v>0</v>
      </c>
      <c r="H163" s="77">
        <f t="shared" ref="H163" si="87">SUM(H144:H162)</f>
        <v>0</v>
      </c>
      <c r="I163" s="77">
        <f t="shared" ref="I163" si="88">SUM(I144:I162)</f>
        <v>0</v>
      </c>
      <c r="J163" s="77">
        <f t="shared" ref="J163" si="89">SUM(J144:J162)</f>
        <v>0</v>
      </c>
      <c r="K163" s="77">
        <f t="shared" ref="K163" si="90">SUM(K144:K162)</f>
        <v>0</v>
      </c>
      <c r="L163" s="77">
        <f t="shared" ref="L163" si="91">SUM(L144:L162)</f>
        <v>0</v>
      </c>
      <c r="M163" s="77">
        <f t="shared" ref="M163" si="92">SUM(M144:M162)</f>
        <v>0</v>
      </c>
      <c r="N163" s="77">
        <f t="shared" ref="N163" si="93">SUM(N144:N162)</f>
        <v>0</v>
      </c>
      <c r="O163" s="77">
        <f t="shared" ref="O163" si="94">SUM(O144:O162)</f>
        <v>0</v>
      </c>
      <c r="P163" s="120" t="str">
        <f>$A$141</f>
        <v>Stewardship, Management and Accountability</v>
      </c>
      <c r="R163" s="59"/>
      <c r="S163" s="61" t="e">
        <f>IF(ROUND(SUM(R143:R162),0)&lt;&gt;1,"Check","Okay")</f>
        <v>#DIV/0!</v>
      </c>
    </row>
    <row r="164" spans="1:19" x14ac:dyDescent="0.25">
      <c r="A164" s="124" t="str">
        <f>'Financing inputs'!A164</f>
        <v>Strategy 8</v>
      </c>
      <c r="B164" s="124"/>
      <c r="C164" s="124"/>
      <c r="D164" s="124"/>
      <c r="E164" s="124"/>
      <c r="F164" s="124"/>
      <c r="G164" s="124"/>
      <c r="H164" s="124"/>
      <c r="I164" s="124"/>
      <c r="J164" s="124"/>
      <c r="K164" s="124"/>
      <c r="L164" s="124"/>
      <c r="M164" s="124"/>
      <c r="N164" s="124"/>
      <c r="O164" s="124"/>
      <c r="P164" s="120"/>
      <c r="R164" s="73"/>
    </row>
    <row r="165" spans="1:19" x14ac:dyDescent="0.25">
      <c r="A165" s="39" t="str">
        <f>'Financing inputs'!A165</f>
        <v>CIP Costs</v>
      </c>
      <c r="B165" s="63"/>
      <c r="C165" s="76" t="str">
        <f>IF('Financing inputs'!C165="","",(IF('Financing inputs'!$B165="USD",'Financing inputs'!C165*Euro_USD,0)+IF('Financing inputs'!$B165="Local Currency",'Financing inputs'!C165/Loc_Euro,0)+IF('Financing inputs'!$B165="Euro",'Financing inputs'!C165,0)))</f>
        <v/>
      </c>
      <c r="D165" s="76" t="str">
        <f>IF('Financing inputs'!D165="","",(IF('Financing inputs'!$B165="USD",'Financing inputs'!D165*Euro_USD,0)+IF('Financing inputs'!$B165="Local Currency",'Financing inputs'!D165/Loc_Euro,0)+IF('Financing inputs'!$B165="Euro",'Financing inputs'!D165,0)))</f>
        <v/>
      </c>
      <c r="E165" s="76" t="str">
        <f>IF('Financing inputs'!E165="","",(IF('Financing inputs'!$B165="USD",'Financing inputs'!E165*Euro_USD,0)+IF('Financing inputs'!$B165="Local Currency",'Financing inputs'!E165/Loc_Euro,0)+IF('Financing inputs'!$B165="Euro",'Financing inputs'!E165,0)))</f>
        <v/>
      </c>
      <c r="F165" s="76" t="str">
        <f>IF('Financing inputs'!F165="","",(IF('Financing inputs'!$B165="USD",'Financing inputs'!F165*Euro_USD,0)+IF('Financing inputs'!$B165="Local Currency",'Financing inputs'!F165/Loc_Euro,0)+IF('Financing inputs'!$B165="Euro",'Financing inputs'!F165,0)))</f>
        <v/>
      </c>
      <c r="G165" s="76" t="str">
        <f>IF('Financing inputs'!G165="","",(IF('Financing inputs'!$B165="USD",'Financing inputs'!G165*Euro_USD,0)+IF('Financing inputs'!$B165="Local Currency",'Financing inputs'!G165/Loc_Euro,0)+IF('Financing inputs'!$B165="Euro",'Financing inputs'!G165,0)))</f>
        <v/>
      </c>
      <c r="H165" s="76" t="str">
        <f>IF('Financing inputs'!H165="","",(IF('Financing inputs'!$B165="USD",'Financing inputs'!H165*Euro_USD,0)+IF('Financing inputs'!$B165="Local Currency",'Financing inputs'!H165/Loc_Euro,0)+IF('Financing inputs'!$B165="Euro",'Financing inputs'!H165,0)))</f>
        <v/>
      </c>
      <c r="I165" s="76" t="str">
        <f>IF('Financing inputs'!I165="","",(IF('Financing inputs'!$B165="USD",'Financing inputs'!I165*Euro_USD,0)+IF('Financing inputs'!$B165="Local Currency",'Financing inputs'!I165/Loc_Euro,0)+IF('Financing inputs'!$B165="Euro",'Financing inputs'!I165,0)))</f>
        <v/>
      </c>
      <c r="J165" s="76" t="str">
        <f>IF('Financing inputs'!J165="","",(IF('Financing inputs'!$B165="USD",'Financing inputs'!J165*Euro_USD,0)+IF('Financing inputs'!$B165="Local Currency",'Financing inputs'!J165/Loc_Euro,0)+IF('Financing inputs'!$B165="Euro",'Financing inputs'!J165,0)))</f>
        <v/>
      </c>
      <c r="K165" s="76" t="str">
        <f>IF('Financing inputs'!K165="","",(IF('Financing inputs'!$B165="USD",'Financing inputs'!K165*Euro_USD,0)+IF('Financing inputs'!$B165="Local Currency",'Financing inputs'!K165/Loc_Euro,0)+IF('Financing inputs'!$B165="Euro",'Financing inputs'!K165,0)))</f>
        <v/>
      </c>
      <c r="L165" s="76" t="str">
        <f>IF('Financing inputs'!L165="","",(IF('Financing inputs'!$B165="USD",'Financing inputs'!L165*Euro_USD,0)+IF('Financing inputs'!$B165="Local Currency",'Financing inputs'!L165/Loc_Euro,0)+IF('Financing inputs'!$B165="Euro",'Financing inputs'!L165,0)))</f>
        <v/>
      </c>
      <c r="M165" s="76" t="str">
        <f>IF('Financing inputs'!M165="","",(IF('Financing inputs'!$B165="USD",'Financing inputs'!M165*Euro_USD,0)+IF('Financing inputs'!$B165="Local Currency",'Financing inputs'!M165/Loc_Euro,0)+IF('Financing inputs'!$B165="Euro",'Financing inputs'!M165,0)))</f>
        <v/>
      </c>
      <c r="N165" s="76" t="str">
        <f>IF('Financing inputs'!N165="","",(IF('Financing inputs'!$B165="USD",'Financing inputs'!N165*Euro_USD,0)+IF('Financing inputs'!$B165="Local Currency",'Financing inputs'!N165/Loc_Euro,0)+IF('Financing inputs'!$B165="Euro",'Financing inputs'!N165,0)))</f>
        <v/>
      </c>
      <c r="O165" s="76">
        <f>SUM(C165:N165)</f>
        <v>0</v>
      </c>
      <c r="P165" s="120" t="str">
        <f t="shared" ref="P165:P185" si="95">$A$164</f>
        <v>Strategy 8</v>
      </c>
      <c r="R165" s="68"/>
    </row>
    <row r="166" spans="1:19" x14ac:dyDescent="0.25">
      <c r="A166" s="39" t="str">
        <f>'Financing inputs'!A166</f>
        <v>National government funding allocated</v>
      </c>
      <c r="B166" s="63"/>
      <c r="C166" s="76" t="str">
        <f>IF('Financing inputs'!C166="","",(IF('Financing inputs'!$B166="USD",'Financing inputs'!C166*Euro_USD,0)+IF('Financing inputs'!$B166="Local Currency",'Financing inputs'!C166/Loc_Euro,0)+IF('Financing inputs'!$B166="Euro",'Financing inputs'!C166,0)))</f>
        <v/>
      </c>
      <c r="D166" s="76" t="str">
        <f>IF('Financing inputs'!D166="","",(IF('Financing inputs'!$B166="USD",'Financing inputs'!D166*Euro_USD,0)+IF('Financing inputs'!$B166="Local Currency",'Financing inputs'!D166/Loc_Euro,0)+IF('Financing inputs'!$B166="Euro",'Financing inputs'!D166,0)))</f>
        <v/>
      </c>
      <c r="E166" s="76" t="str">
        <f>IF('Financing inputs'!E166="","",(IF('Financing inputs'!$B166="USD",'Financing inputs'!E166*Euro_USD,0)+IF('Financing inputs'!$B166="Local Currency",'Financing inputs'!E166/Loc_Euro,0)+IF('Financing inputs'!$B166="Euro",'Financing inputs'!E166,0)))</f>
        <v/>
      </c>
      <c r="F166" s="76" t="str">
        <f>IF('Financing inputs'!F166="","",(IF('Financing inputs'!$B166="USD",'Financing inputs'!F166*Euro_USD,0)+IF('Financing inputs'!$B166="Local Currency",'Financing inputs'!F166/Loc_Euro,0)+IF('Financing inputs'!$B166="Euro",'Financing inputs'!F166,0)))</f>
        <v/>
      </c>
      <c r="G166" s="76" t="str">
        <f>IF('Financing inputs'!G166="","",(IF('Financing inputs'!$B166="USD",'Financing inputs'!G166*Euro_USD,0)+IF('Financing inputs'!$B166="Local Currency",'Financing inputs'!G166/Loc_Euro,0)+IF('Financing inputs'!$B166="Euro",'Financing inputs'!G166,0)))</f>
        <v/>
      </c>
      <c r="H166" s="76" t="str">
        <f>IF('Financing inputs'!H166="","",(IF('Financing inputs'!$B166="USD",'Financing inputs'!H166*Euro_USD,0)+IF('Financing inputs'!$B166="Local Currency",'Financing inputs'!H166/Loc_Euro,0)+IF('Financing inputs'!$B166="Euro",'Financing inputs'!H166,0)))</f>
        <v/>
      </c>
      <c r="I166" s="76" t="str">
        <f>IF('Financing inputs'!I166="","",(IF('Financing inputs'!$B166="USD",'Financing inputs'!I166*Euro_USD,0)+IF('Financing inputs'!$B166="Local Currency",'Financing inputs'!I166/Loc_Euro,0)+IF('Financing inputs'!$B166="Euro",'Financing inputs'!I166,0)))</f>
        <v/>
      </c>
      <c r="J166" s="76" t="str">
        <f>IF('Financing inputs'!J166="","",(IF('Financing inputs'!$B166="USD",'Financing inputs'!J166*Euro_USD,0)+IF('Financing inputs'!$B166="Local Currency",'Financing inputs'!J166/Loc_Euro,0)+IF('Financing inputs'!$B166="Euro",'Financing inputs'!J166,0)))</f>
        <v/>
      </c>
      <c r="K166" s="76" t="str">
        <f>IF('Financing inputs'!K166="","",(IF('Financing inputs'!$B166="USD",'Financing inputs'!K166*Euro_USD,0)+IF('Financing inputs'!$B166="Local Currency",'Financing inputs'!K166/Loc_Euro,0)+IF('Financing inputs'!$B166="Euro",'Financing inputs'!K166,0)))</f>
        <v/>
      </c>
      <c r="L166" s="76" t="str">
        <f>IF('Financing inputs'!L166="","",(IF('Financing inputs'!$B166="USD",'Financing inputs'!L166*Euro_USD,0)+IF('Financing inputs'!$B166="Local Currency",'Financing inputs'!L166/Loc_Euro,0)+IF('Financing inputs'!$B166="Euro",'Financing inputs'!L166,0)))</f>
        <v/>
      </c>
      <c r="M166" s="76" t="str">
        <f>IF('Financing inputs'!M166="","",(IF('Financing inputs'!$B166="USD",'Financing inputs'!M166*Euro_USD,0)+IF('Financing inputs'!$B166="Local Currency",'Financing inputs'!M166/Loc_Euro,0)+IF('Financing inputs'!$B166="Euro",'Financing inputs'!M166,0)))</f>
        <v/>
      </c>
      <c r="N166" s="76" t="str">
        <f>IF('Financing inputs'!N166="","",(IF('Financing inputs'!$B166="USD",'Financing inputs'!N166*Euro_USD,0)+IF('Financing inputs'!$B166="Local Currency",'Financing inputs'!N166/Loc_Euro,0)+IF('Financing inputs'!$B166="Euro",'Financing inputs'!N166,0)))</f>
        <v/>
      </c>
      <c r="O166" s="76">
        <f t="shared" ref="O166:O185" si="96">SUM(C166:N166)</f>
        <v>0</v>
      </c>
      <c r="P166" s="120" t="str">
        <f t="shared" si="95"/>
        <v>Strategy 8</v>
      </c>
      <c r="R166" s="69" t="e">
        <f>O166/SUM($O$166:$O$185)</f>
        <v>#DIV/0!</v>
      </c>
    </row>
    <row r="167" spans="1:19" x14ac:dyDescent="0.25">
      <c r="A167" s="64" t="str">
        <f>'Financing inputs'!A167</f>
        <v>USAID funding allocated</v>
      </c>
      <c r="B167" s="63"/>
      <c r="C167" s="76" t="str">
        <f>IF('Financing inputs'!C167="","",(IF('Financing inputs'!$B167="USD",'Financing inputs'!C167*Euro_USD,0)+IF('Financing inputs'!$B167="Local Currency",'Financing inputs'!C167/Loc_Euro,0)+IF('Financing inputs'!$B167="Euro",'Financing inputs'!C167,0)))</f>
        <v/>
      </c>
      <c r="D167" s="76" t="str">
        <f>IF('Financing inputs'!D167="","",(IF('Financing inputs'!$B167="USD",'Financing inputs'!D167*Euro_USD,0)+IF('Financing inputs'!$B167="Local Currency",'Financing inputs'!D167/Loc_Euro,0)+IF('Financing inputs'!$B167="Euro",'Financing inputs'!D167,0)))</f>
        <v/>
      </c>
      <c r="E167" s="76" t="str">
        <f>IF('Financing inputs'!E167="","",(IF('Financing inputs'!$B167="USD",'Financing inputs'!E167*Euro_USD,0)+IF('Financing inputs'!$B167="Local Currency",'Financing inputs'!E167/Loc_Euro,0)+IF('Financing inputs'!$B167="Euro",'Financing inputs'!E167,0)))</f>
        <v/>
      </c>
      <c r="F167" s="76" t="str">
        <f>IF('Financing inputs'!F167="","",(IF('Financing inputs'!$B167="USD",'Financing inputs'!F167*Euro_USD,0)+IF('Financing inputs'!$B167="Local Currency",'Financing inputs'!F167/Loc_Euro,0)+IF('Financing inputs'!$B167="Euro",'Financing inputs'!F167,0)))</f>
        <v/>
      </c>
      <c r="G167" s="76" t="str">
        <f>IF('Financing inputs'!G167="","",(IF('Financing inputs'!$B167="USD",'Financing inputs'!G167*Euro_USD,0)+IF('Financing inputs'!$B167="Local Currency",'Financing inputs'!G167/Loc_Euro,0)+IF('Financing inputs'!$B167="Euro",'Financing inputs'!G167,0)))</f>
        <v/>
      </c>
      <c r="H167" s="76" t="str">
        <f>IF('Financing inputs'!H167="","",(IF('Financing inputs'!$B167="USD",'Financing inputs'!H167*Euro_USD,0)+IF('Financing inputs'!$B167="Local Currency",'Financing inputs'!H167/Loc_Euro,0)+IF('Financing inputs'!$B167="Euro",'Financing inputs'!H167,0)))</f>
        <v/>
      </c>
      <c r="I167" s="76" t="str">
        <f>IF('Financing inputs'!I167="","",(IF('Financing inputs'!$B167="USD",'Financing inputs'!I167*Euro_USD,0)+IF('Financing inputs'!$B167="Local Currency",'Financing inputs'!I167/Loc_Euro,0)+IF('Financing inputs'!$B167="Euro",'Financing inputs'!I167,0)))</f>
        <v/>
      </c>
      <c r="J167" s="76" t="str">
        <f>IF('Financing inputs'!J167="","",(IF('Financing inputs'!$B167="USD",'Financing inputs'!J167*Euro_USD,0)+IF('Financing inputs'!$B167="Local Currency",'Financing inputs'!J167/Loc_Euro,0)+IF('Financing inputs'!$B167="Euro",'Financing inputs'!J167,0)))</f>
        <v/>
      </c>
      <c r="K167" s="76" t="str">
        <f>IF('Financing inputs'!K167="","",(IF('Financing inputs'!$B167="USD",'Financing inputs'!K167*Euro_USD,0)+IF('Financing inputs'!$B167="Local Currency",'Financing inputs'!K167/Loc_Euro,0)+IF('Financing inputs'!$B167="Euro",'Financing inputs'!K167,0)))</f>
        <v/>
      </c>
      <c r="L167" s="76" t="str">
        <f>IF('Financing inputs'!L167="","",(IF('Financing inputs'!$B167="USD",'Financing inputs'!L167*Euro_USD,0)+IF('Financing inputs'!$B167="Local Currency",'Financing inputs'!L167/Loc_Euro,0)+IF('Financing inputs'!$B167="Euro",'Financing inputs'!L167,0)))</f>
        <v/>
      </c>
      <c r="M167" s="76" t="str">
        <f>IF('Financing inputs'!M167="","",(IF('Financing inputs'!$B167="USD",'Financing inputs'!M167*Euro_USD,0)+IF('Financing inputs'!$B167="Local Currency",'Financing inputs'!M167/Loc_Euro,0)+IF('Financing inputs'!$B167="Euro",'Financing inputs'!M167,0)))</f>
        <v/>
      </c>
      <c r="N167" s="76" t="str">
        <f>IF('Financing inputs'!N167="","",(IF('Financing inputs'!$B167="USD",'Financing inputs'!N167*Euro_USD,0)+IF('Financing inputs'!$B167="Local Currency",'Financing inputs'!N167/Loc_Euro,0)+IF('Financing inputs'!$B167="Euro",'Financing inputs'!N167,0)))</f>
        <v/>
      </c>
      <c r="O167" s="76">
        <f t="shared" si="96"/>
        <v>0</v>
      </c>
      <c r="P167" s="120" t="str">
        <f t="shared" si="95"/>
        <v>Strategy 8</v>
      </c>
      <c r="R167" s="69" t="e">
        <f t="shared" ref="R167:R185" si="97">O167/SUM($O$166:$O$185)</f>
        <v>#DIV/0!</v>
      </c>
    </row>
    <row r="168" spans="1:19" x14ac:dyDescent="0.25">
      <c r="A168" s="64" t="str">
        <f>'Financing inputs'!A168</f>
        <v>UNFPA funding allocated</v>
      </c>
      <c r="B168" s="63"/>
      <c r="C168" s="76" t="str">
        <f>IF('Financing inputs'!C168="","",(IF('Financing inputs'!$B168="USD",'Financing inputs'!C168*Euro_USD,0)+IF('Financing inputs'!$B168="Local Currency",'Financing inputs'!C168/Loc_Euro,0)+IF('Financing inputs'!$B168="Euro",'Financing inputs'!C168,0)))</f>
        <v/>
      </c>
      <c r="D168" s="76" t="str">
        <f>IF('Financing inputs'!D168="","",(IF('Financing inputs'!$B168="USD",'Financing inputs'!D168*Euro_USD,0)+IF('Financing inputs'!$B168="Local Currency",'Financing inputs'!D168/Loc_Euro,0)+IF('Financing inputs'!$B168="Euro",'Financing inputs'!D168,0)))</f>
        <v/>
      </c>
      <c r="E168" s="76" t="str">
        <f>IF('Financing inputs'!E168="","",(IF('Financing inputs'!$B168="USD",'Financing inputs'!E168*Euro_USD,0)+IF('Financing inputs'!$B168="Local Currency",'Financing inputs'!E168/Loc_Euro,0)+IF('Financing inputs'!$B168="Euro",'Financing inputs'!E168,0)))</f>
        <v/>
      </c>
      <c r="F168" s="76" t="str">
        <f>IF('Financing inputs'!F168="","",(IF('Financing inputs'!$B168="USD",'Financing inputs'!F168*Euro_USD,0)+IF('Financing inputs'!$B168="Local Currency",'Financing inputs'!F168/Loc_Euro,0)+IF('Financing inputs'!$B168="Euro",'Financing inputs'!F168,0)))</f>
        <v/>
      </c>
      <c r="G168" s="76" t="str">
        <f>IF('Financing inputs'!G168="","",(IF('Financing inputs'!$B168="USD",'Financing inputs'!G168*Euro_USD,0)+IF('Financing inputs'!$B168="Local Currency",'Financing inputs'!G168/Loc_Euro,0)+IF('Financing inputs'!$B168="Euro",'Financing inputs'!G168,0)))</f>
        <v/>
      </c>
      <c r="H168" s="76" t="str">
        <f>IF('Financing inputs'!H168="","",(IF('Financing inputs'!$B168="USD",'Financing inputs'!H168*Euro_USD,0)+IF('Financing inputs'!$B168="Local Currency",'Financing inputs'!H168/Loc_Euro,0)+IF('Financing inputs'!$B168="Euro",'Financing inputs'!H168,0)))</f>
        <v/>
      </c>
      <c r="I168" s="76" t="str">
        <f>IF('Financing inputs'!I168="","",(IF('Financing inputs'!$B168="USD",'Financing inputs'!I168*Euro_USD,0)+IF('Financing inputs'!$B168="Local Currency",'Financing inputs'!I168/Loc_Euro,0)+IF('Financing inputs'!$B168="Euro",'Financing inputs'!I168,0)))</f>
        <v/>
      </c>
      <c r="J168" s="76" t="str">
        <f>IF('Financing inputs'!J168="","",(IF('Financing inputs'!$B168="USD",'Financing inputs'!J168*Euro_USD,0)+IF('Financing inputs'!$B168="Local Currency",'Financing inputs'!J168/Loc_Euro,0)+IF('Financing inputs'!$B168="Euro",'Financing inputs'!J168,0)))</f>
        <v/>
      </c>
      <c r="K168" s="76" t="str">
        <f>IF('Financing inputs'!K168="","",(IF('Financing inputs'!$B168="USD",'Financing inputs'!K168*Euro_USD,0)+IF('Financing inputs'!$B168="Local Currency",'Financing inputs'!K168/Loc_Euro,0)+IF('Financing inputs'!$B168="Euro",'Financing inputs'!K168,0)))</f>
        <v/>
      </c>
      <c r="L168" s="76" t="str">
        <f>IF('Financing inputs'!L168="","",(IF('Financing inputs'!$B168="USD",'Financing inputs'!L168*Euro_USD,0)+IF('Financing inputs'!$B168="Local Currency",'Financing inputs'!L168/Loc_Euro,0)+IF('Financing inputs'!$B168="Euro",'Financing inputs'!L168,0)))</f>
        <v/>
      </c>
      <c r="M168" s="76" t="str">
        <f>IF('Financing inputs'!M168="","",(IF('Financing inputs'!$B168="USD",'Financing inputs'!M168*Euro_USD,0)+IF('Financing inputs'!$B168="Local Currency",'Financing inputs'!M168/Loc_Euro,0)+IF('Financing inputs'!$B168="Euro",'Financing inputs'!M168,0)))</f>
        <v/>
      </c>
      <c r="N168" s="76" t="str">
        <f>IF('Financing inputs'!N168="","",(IF('Financing inputs'!$B168="USD",'Financing inputs'!N168*Euro_USD,0)+IF('Financing inputs'!$B168="Local Currency",'Financing inputs'!N168/Loc_Euro,0)+IF('Financing inputs'!$B168="Euro",'Financing inputs'!N168,0)))</f>
        <v/>
      </c>
      <c r="O168" s="76">
        <f t="shared" si="96"/>
        <v>0</v>
      </c>
      <c r="P168" s="120" t="str">
        <f t="shared" si="95"/>
        <v>Strategy 8</v>
      </c>
      <c r="R168" s="69" t="e">
        <f t="shared" si="97"/>
        <v>#DIV/0!</v>
      </c>
    </row>
    <row r="169" spans="1:19" x14ac:dyDescent="0.25">
      <c r="A169" s="64" t="str">
        <f>'Financing inputs'!A169</f>
        <v>KfW funding allocated</v>
      </c>
      <c r="B169" s="63"/>
      <c r="C169" s="76" t="str">
        <f>IF('Financing inputs'!C169="","",(IF('Financing inputs'!$B169="USD",'Financing inputs'!C169*Euro_USD,0)+IF('Financing inputs'!$B169="Local Currency",'Financing inputs'!C169/Loc_Euro,0)+IF('Financing inputs'!$B169="Euro",'Financing inputs'!C169,0)))</f>
        <v/>
      </c>
      <c r="D169" s="76" t="str">
        <f>IF('Financing inputs'!D169="","",(IF('Financing inputs'!$B169="USD",'Financing inputs'!D169*Euro_USD,0)+IF('Financing inputs'!$B169="Local Currency",'Financing inputs'!D169/Loc_Euro,0)+IF('Financing inputs'!$B169="Euro",'Financing inputs'!D169,0)))</f>
        <v/>
      </c>
      <c r="E169" s="76" t="str">
        <f>IF('Financing inputs'!E169="","",(IF('Financing inputs'!$B169="USD",'Financing inputs'!E169*Euro_USD,0)+IF('Financing inputs'!$B169="Local Currency",'Financing inputs'!E169/Loc_Euro,0)+IF('Financing inputs'!$B169="Euro",'Financing inputs'!E169,0)))</f>
        <v/>
      </c>
      <c r="F169" s="76" t="str">
        <f>IF('Financing inputs'!F169="","",(IF('Financing inputs'!$B169="USD",'Financing inputs'!F169*Euro_USD,0)+IF('Financing inputs'!$B169="Local Currency",'Financing inputs'!F169/Loc_Euro,0)+IF('Financing inputs'!$B169="Euro",'Financing inputs'!F169,0)))</f>
        <v/>
      </c>
      <c r="G169" s="76" t="str">
        <f>IF('Financing inputs'!G169="","",(IF('Financing inputs'!$B169="USD",'Financing inputs'!G169*Euro_USD,0)+IF('Financing inputs'!$B169="Local Currency",'Financing inputs'!G169/Loc_Euro,0)+IF('Financing inputs'!$B169="Euro",'Financing inputs'!G169,0)))</f>
        <v/>
      </c>
      <c r="H169" s="76" t="str">
        <f>IF('Financing inputs'!H169="","",(IF('Financing inputs'!$B169="USD",'Financing inputs'!H169*Euro_USD,0)+IF('Financing inputs'!$B169="Local Currency",'Financing inputs'!H169/Loc_Euro,0)+IF('Financing inputs'!$B169="Euro",'Financing inputs'!H169,0)))</f>
        <v/>
      </c>
      <c r="I169" s="76" t="str">
        <f>IF('Financing inputs'!I169="","",(IF('Financing inputs'!$B169="USD",'Financing inputs'!I169*Euro_USD,0)+IF('Financing inputs'!$B169="Local Currency",'Financing inputs'!I169/Loc_Euro,0)+IF('Financing inputs'!$B169="Euro",'Financing inputs'!I169,0)))</f>
        <v/>
      </c>
      <c r="J169" s="76" t="str">
        <f>IF('Financing inputs'!J169="","",(IF('Financing inputs'!$B169="USD",'Financing inputs'!J169*Euro_USD,0)+IF('Financing inputs'!$B169="Local Currency",'Financing inputs'!J169/Loc_Euro,0)+IF('Financing inputs'!$B169="Euro",'Financing inputs'!J169,0)))</f>
        <v/>
      </c>
      <c r="K169" s="76" t="str">
        <f>IF('Financing inputs'!K169="","",(IF('Financing inputs'!$B169="USD",'Financing inputs'!K169*Euro_USD,0)+IF('Financing inputs'!$B169="Local Currency",'Financing inputs'!K169/Loc_Euro,0)+IF('Financing inputs'!$B169="Euro",'Financing inputs'!K169,0)))</f>
        <v/>
      </c>
      <c r="L169" s="76" t="str">
        <f>IF('Financing inputs'!L169="","",(IF('Financing inputs'!$B169="USD",'Financing inputs'!L169*Euro_USD,0)+IF('Financing inputs'!$B169="Local Currency",'Financing inputs'!L169/Loc_Euro,0)+IF('Financing inputs'!$B169="Euro",'Financing inputs'!L169,0)))</f>
        <v/>
      </c>
      <c r="M169" s="76" t="str">
        <f>IF('Financing inputs'!M169="","",(IF('Financing inputs'!$B169="USD",'Financing inputs'!M169*Euro_USD,0)+IF('Financing inputs'!$B169="Local Currency",'Financing inputs'!M169/Loc_Euro,0)+IF('Financing inputs'!$B169="Euro",'Financing inputs'!M169,0)))</f>
        <v/>
      </c>
      <c r="N169" s="76" t="str">
        <f>IF('Financing inputs'!N169="","",(IF('Financing inputs'!$B169="USD",'Financing inputs'!N169*Euro_USD,0)+IF('Financing inputs'!$B169="Local Currency",'Financing inputs'!N169/Loc_Euro,0)+IF('Financing inputs'!$B169="Euro",'Financing inputs'!N169,0)))</f>
        <v/>
      </c>
      <c r="O169" s="76">
        <f t="shared" si="96"/>
        <v>0</v>
      </c>
      <c r="P169" s="120" t="str">
        <f t="shared" si="95"/>
        <v>Strategy 8</v>
      </c>
      <c r="R169" s="69" t="e">
        <f t="shared" si="97"/>
        <v>#DIV/0!</v>
      </c>
    </row>
    <row r="170" spans="1:19" x14ac:dyDescent="0.25">
      <c r="A170" s="64" t="str">
        <f>'Financing inputs'!A170</f>
        <v>DfID funding allocated</v>
      </c>
      <c r="B170" s="63"/>
      <c r="C170" s="76" t="str">
        <f>IF('Financing inputs'!C170="","",(IF('Financing inputs'!$B170="USD",'Financing inputs'!C170*Euro_USD,0)+IF('Financing inputs'!$B170="Local Currency",'Financing inputs'!C170/Loc_Euro,0)+IF('Financing inputs'!$B170="Euro",'Financing inputs'!C170,0)))</f>
        <v/>
      </c>
      <c r="D170" s="76" t="str">
        <f>IF('Financing inputs'!D170="","",(IF('Financing inputs'!$B170="USD",'Financing inputs'!D170*Euro_USD,0)+IF('Financing inputs'!$B170="Local Currency",'Financing inputs'!D170/Loc_Euro,0)+IF('Financing inputs'!$B170="Euro",'Financing inputs'!D170,0)))</f>
        <v/>
      </c>
      <c r="E170" s="76" t="str">
        <f>IF('Financing inputs'!E170="","",(IF('Financing inputs'!$B170="USD",'Financing inputs'!E170*Euro_USD,0)+IF('Financing inputs'!$B170="Local Currency",'Financing inputs'!E170/Loc_Euro,0)+IF('Financing inputs'!$B170="Euro",'Financing inputs'!E170,0)))</f>
        <v/>
      </c>
      <c r="F170" s="76" t="str">
        <f>IF('Financing inputs'!F170="","",(IF('Financing inputs'!$B170="USD",'Financing inputs'!F170*Euro_USD,0)+IF('Financing inputs'!$B170="Local Currency",'Financing inputs'!F170/Loc_Euro,0)+IF('Financing inputs'!$B170="Euro",'Financing inputs'!F170,0)))</f>
        <v/>
      </c>
      <c r="G170" s="76" t="str">
        <f>IF('Financing inputs'!G170="","",(IF('Financing inputs'!$B170="USD",'Financing inputs'!G170*Euro_USD,0)+IF('Financing inputs'!$B170="Local Currency",'Financing inputs'!G170/Loc_Euro,0)+IF('Financing inputs'!$B170="Euro",'Financing inputs'!G170,0)))</f>
        <v/>
      </c>
      <c r="H170" s="76" t="str">
        <f>IF('Financing inputs'!H170="","",(IF('Financing inputs'!$B170="USD",'Financing inputs'!H170*Euro_USD,0)+IF('Financing inputs'!$B170="Local Currency",'Financing inputs'!H170/Loc_Euro,0)+IF('Financing inputs'!$B170="Euro",'Financing inputs'!H170,0)))</f>
        <v/>
      </c>
      <c r="I170" s="76" t="str">
        <f>IF('Financing inputs'!I170="","",(IF('Financing inputs'!$B170="USD",'Financing inputs'!I170*Euro_USD,0)+IF('Financing inputs'!$B170="Local Currency",'Financing inputs'!I170/Loc_Euro,0)+IF('Financing inputs'!$B170="Euro",'Financing inputs'!I170,0)))</f>
        <v/>
      </c>
      <c r="J170" s="76" t="str">
        <f>IF('Financing inputs'!J170="","",(IF('Financing inputs'!$B170="USD",'Financing inputs'!J170*Euro_USD,0)+IF('Financing inputs'!$B170="Local Currency",'Financing inputs'!J170/Loc_Euro,0)+IF('Financing inputs'!$B170="Euro",'Financing inputs'!J170,0)))</f>
        <v/>
      </c>
      <c r="K170" s="76" t="str">
        <f>IF('Financing inputs'!K170="","",(IF('Financing inputs'!$B170="USD",'Financing inputs'!K170*Euro_USD,0)+IF('Financing inputs'!$B170="Local Currency",'Financing inputs'!K170/Loc_Euro,0)+IF('Financing inputs'!$B170="Euro",'Financing inputs'!K170,0)))</f>
        <v/>
      </c>
      <c r="L170" s="76" t="str">
        <f>IF('Financing inputs'!L170="","",(IF('Financing inputs'!$B170="USD",'Financing inputs'!L170*Euro_USD,0)+IF('Financing inputs'!$B170="Local Currency",'Financing inputs'!L170/Loc_Euro,0)+IF('Financing inputs'!$B170="Euro",'Financing inputs'!L170,0)))</f>
        <v/>
      </c>
      <c r="M170" s="76" t="str">
        <f>IF('Financing inputs'!M170="","",(IF('Financing inputs'!$B170="USD",'Financing inputs'!M170*Euro_USD,0)+IF('Financing inputs'!$B170="Local Currency",'Financing inputs'!M170/Loc_Euro,0)+IF('Financing inputs'!$B170="Euro",'Financing inputs'!M170,0)))</f>
        <v/>
      </c>
      <c r="N170" s="76" t="str">
        <f>IF('Financing inputs'!N170="","",(IF('Financing inputs'!$B170="USD",'Financing inputs'!N170*Euro_USD,0)+IF('Financing inputs'!$B170="Local Currency",'Financing inputs'!N170/Loc_Euro,0)+IF('Financing inputs'!$B170="Euro",'Financing inputs'!N170,0)))</f>
        <v/>
      </c>
      <c r="O170" s="76">
        <f t="shared" si="96"/>
        <v>0</v>
      </c>
      <c r="P170" s="120" t="str">
        <f t="shared" si="95"/>
        <v>Strategy 8</v>
      </c>
      <c r="R170" s="69" t="e">
        <f t="shared" si="97"/>
        <v>#DIV/0!</v>
      </c>
    </row>
    <row r="171" spans="1:19" x14ac:dyDescent="0.25">
      <c r="A171" s="64" t="str">
        <f>'Financing inputs'!A171</f>
        <v>EU funding allocated</v>
      </c>
      <c r="B171" s="63"/>
      <c r="C171" s="76" t="str">
        <f>IF('Financing inputs'!C171="","",(IF('Financing inputs'!$B171="USD",'Financing inputs'!C171*Euro_USD,0)+IF('Financing inputs'!$B171="Local Currency",'Financing inputs'!C171/Loc_Euro,0)+IF('Financing inputs'!$B171="Euro",'Financing inputs'!C171,0)))</f>
        <v/>
      </c>
      <c r="D171" s="76" t="str">
        <f>IF('Financing inputs'!D171="","",(IF('Financing inputs'!$B171="USD",'Financing inputs'!D171*Euro_USD,0)+IF('Financing inputs'!$B171="Local Currency",'Financing inputs'!D171/Loc_Euro,0)+IF('Financing inputs'!$B171="Euro",'Financing inputs'!D171,0)))</f>
        <v/>
      </c>
      <c r="E171" s="76" t="str">
        <f>IF('Financing inputs'!E171="","",(IF('Financing inputs'!$B171="USD",'Financing inputs'!E171*Euro_USD,0)+IF('Financing inputs'!$B171="Local Currency",'Financing inputs'!E171/Loc_Euro,0)+IF('Financing inputs'!$B171="Euro",'Financing inputs'!E171,0)))</f>
        <v/>
      </c>
      <c r="F171" s="76" t="str">
        <f>IF('Financing inputs'!F171="","",(IF('Financing inputs'!$B171="USD",'Financing inputs'!F171*Euro_USD,0)+IF('Financing inputs'!$B171="Local Currency",'Financing inputs'!F171/Loc_Euro,0)+IF('Financing inputs'!$B171="Euro",'Financing inputs'!F171,0)))</f>
        <v/>
      </c>
      <c r="G171" s="76" t="str">
        <f>IF('Financing inputs'!G171="","",(IF('Financing inputs'!$B171="USD",'Financing inputs'!G171*Euro_USD,0)+IF('Financing inputs'!$B171="Local Currency",'Financing inputs'!G171/Loc_Euro,0)+IF('Financing inputs'!$B171="Euro",'Financing inputs'!G171,0)))</f>
        <v/>
      </c>
      <c r="H171" s="76" t="str">
        <f>IF('Financing inputs'!H171="","",(IF('Financing inputs'!$B171="USD",'Financing inputs'!H171*Euro_USD,0)+IF('Financing inputs'!$B171="Local Currency",'Financing inputs'!H171/Loc_Euro,0)+IF('Financing inputs'!$B171="Euro",'Financing inputs'!H171,0)))</f>
        <v/>
      </c>
      <c r="I171" s="76" t="str">
        <f>IF('Financing inputs'!I171="","",(IF('Financing inputs'!$B171="USD",'Financing inputs'!I171*Euro_USD,0)+IF('Financing inputs'!$B171="Local Currency",'Financing inputs'!I171/Loc_Euro,0)+IF('Financing inputs'!$B171="Euro",'Financing inputs'!I171,0)))</f>
        <v/>
      </c>
      <c r="J171" s="76" t="str">
        <f>IF('Financing inputs'!J171="","",(IF('Financing inputs'!$B171="USD",'Financing inputs'!J171*Euro_USD,0)+IF('Financing inputs'!$B171="Local Currency",'Financing inputs'!J171/Loc_Euro,0)+IF('Financing inputs'!$B171="Euro",'Financing inputs'!J171,0)))</f>
        <v/>
      </c>
      <c r="K171" s="76" t="str">
        <f>IF('Financing inputs'!K171="","",(IF('Financing inputs'!$B171="USD",'Financing inputs'!K171*Euro_USD,0)+IF('Financing inputs'!$B171="Local Currency",'Financing inputs'!K171/Loc_Euro,0)+IF('Financing inputs'!$B171="Euro",'Financing inputs'!K171,0)))</f>
        <v/>
      </c>
      <c r="L171" s="76" t="str">
        <f>IF('Financing inputs'!L171="","",(IF('Financing inputs'!$B171="USD",'Financing inputs'!L171*Euro_USD,0)+IF('Financing inputs'!$B171="Local Currency",'Financing inputs'!L171/Loc_Euro,0)+IF('Financing inputs'!$B171="Euro",'Financing inputs'!L171,0)))</f>
        <v/>
      </c>
      <c r="M171" s="76" t="str">
        <f>IF('Financing inputs'!M171="","",(IF('Financing inputs'!$B171="USD",'Financing inputs'!M171*Euro_USD,0)+IF('Financing inputs'!$B171="Local Currency",'Financing inputs'!M171/Loc_Euro,0)+IF('Financing inputs'!$B171="Euro",'Financing inputs'!M171,0)))</f>
        <v/>
      </c>
      <c r="N171" s="76" t="str">
        <f>IF('Financing inputs'!N171="","",(IF('Financing inputs'!$B171="USD",'Financing inputs'!N171*Euro_USD,0)+IF('Financing inputs'!$B171="Local Currency",'Financing inputs'!N171/Loc_Euro,0)+IF('Financing inputs'!$B171="Euro",'Financing inputs'!N171,0)))</f>
        <v/>
      </c>
      <c r="O171" s="76">
        <f t="shared" si="96"/>
        <v>0</v>
      </c>
      <c r="P171" s="120" t="str">
        <f t="shared" si="95"/>
        <v>Strategy 8</v>
      </c>
      <c r="R171" s="69" t="e">
        <f t="shared" si="97"/>
        <v>#DIV/0!</v>
      </c>
    </row>
    <row r="172" spans="1:19" x14ac:dyDescent="0.25">
      <c r="A172" s="64" t="str">
        <f>'Financing inputs'!A172</f>
        <v>CIDA funding allocated</v>
      </c>
      <c r="B172" s="63"/>
      <c r="C172" s="76" t="str">
        <f>IF('Financing inputs'!C172="","",(IF('Financing inputs'!$B172="USD",'Financing inputs'!C172*Euro_USD,0)+IF('Financing inputs'!$B172="Local Currency",'Financing inputs'!C172/Loc_Euro,0)+IF('Financing inputs'!$B172="Euro",'Financing inputs'!C172,0)))</f>
        <v/>
      </c>
      <c r="D172" s="76" t="str">
        <f>IF('Financing inputs'!D172="","",(IF('Financing inputs'!$B172="USD",'Financing inputs'!D172*Euro_USD,0)+IF('Financing inputs'!$B172="Local Currency",'Financing inputs'!D172/Loc_Euro,0)+IF('Financing inputs'!$B172="Euro",'Financing inputs'!D172,0)))</f>
        <v/>
      </c>
      <c r="E172" s="76" t="str">
        <f>IF('Financing inputs'!E172="","",(IF('Financing inputs'!$B172="USD",'Financing inputs'!E172*Euro_USD,0)+IF('Financing inputs'!$B172="Local Currency",'Financing inputs'!E172/Loc_Euro,0)+IF('Financing inputs'!$B172="Euro",'Financing inputs'!E172,0)))</f>
        <v/>
      </c>
      <c r="F172" s="76" t="str">
        <f>IF('Financing inputs'!F172="","",(IF('Financing inputs'!$B172="USD",'Financing inputs'!F172*Euro_USD,0)+IF('Financing inputs'!$B172="Local Currency",'Financing inputs'!F172/Loc_Euro,0)+IF('Financing inputs'!$B172="Euro",'Financing inputs'!F172,0)))</f>
        <v/>
      </c>
      <c r="G172" s="76" t="str">
        <f>IF('Financing inputs'!G172="","",(IF('Financing inputs'!$B172="USD",'Financing inputs'!G172*Euro_USD,0)+IF('Financing inputs'!$B172="Local Currency",'Financing inputs'!G172/Loc_Euro,0)+IF('Financing inputs'!$B172="Euro",'Financing inputs'!G172,0)))</f>
        <v/>
      </c>
      <c r="H172" s="76" t="str">
        <f>IF('Financing inputs'!H172="","",(IF('Financing inputs'!$B172="USD",'Financing inputs'!H172*Euro_USD,0)+IF('Financing inputs'!$B172="Local Currency",'Financing inputs'!H172/Loc_Euro,0)+IF('Financing inputs'!$B172="Euro",'Financing inputs'!H172,0)))</f>
        <v/>
      </c>
      <c r="I172" s="76" t="str">
        <f>IF('Financing inputs'!I172="","",(IF('Financing inputs'!$B172="USD",'Financing inputs'!I172*Euro_USD,0)+IF('Financing inputs'!$B172="Local Currency",'Financing inputs'!I172/Loc_Euro,0)+IF('Financing inputs'!$B172="Euro",'Financing inputs'!I172,0)))</f>
        <v/>
      </c>
      <c r="J172" s="76" t="str">
        <f>IF('Financing inputs'!J172="","",(IF('Financing inputs'!$B172="USD",'Financing inputs'!J172*Euro_USD,0)+IF('Financing inputs'!$B172="Local Currency",'Financing inputs'!J172/Loc_Euro,0)+IF('Financing inputs'!$B172="Euro",'Financing inputs'!J172,0)))</f>
        <v/>
      </c>
      <c r="K172" s="76" t="str">
        <f>IF('Financing inputs'!K172="","",(IF('Financing inputs'!$B172="USD",'Financing inputs'!K172*Euro_USD,0)+IF('Financing inputs'!$B172="Local Currency",'Financing inputs'!K172/Loc_Euro,0)+IF('Financing inputs'!$B172="Euro",'Financing inputs'!K172,0)))</f>
        <v/>
      </c>
      <c r="L172" s="76" t="str">
        <f>IF('Financing inputs'!L172="","",(IF('Financing inputs'!$B172="USD",'Financing inputs'!L172*Euro_USD,0)+IF('Financing inputs'!$B172="Local Currency",'Financing inputs'!L172/Loc_Euro,0)+IF('Financing inputs'!$B172="Euro",'Financing inputs'!L172,0)))</f>
        <v/>
      </c>
      <c r="M172" s="76" t="str">
        <f>IF('Financing inputs'!M172="","",(IF('Financing inputs'!$B172="USD",'Financing inputs'!M172*Euro_USD,0)+IF('Financing inputs'!$B172="Local Currency",'Financing inputs'!M172/Loc_Euro,0)+IF('Financing inputs'!$B172="Euro",'Financing inputs'!M172,0)))</f>
        <v/>
      </c>
      <c r="N172" s="76" t="str">
        <f>IF('Financing inputs'!N172="","",(IF('Financing inputs'!$B172="USD",'Financing inputs'!N172*Euro_USD,0)+IF('Financing inputs'!$B172="Local Currency",'Financing inputs'!N172/Loc_Euro,0)+IF('Financing inputs'!$B172="Euro",'Financing inputs'!N172,0)))</f>
        <v/>
      </c>
      <c r="O172" s="76">
        <f t="shared" si="96"/>
        <v>0</v>
      </c>
      <c r="P172" s="120" t="str">
        <f t="shared" si="95"/>
        <v>Strategy 8</v>
      </c>
      <c r="R172" s="69" t="e">
        <f t="shared" si="97"/>
        <v>#DIV/0!</v>
      </c>
    </row>
    <row r="173" spans="1:19" x14ac:dyDescent="0.25">
      <c r="A173" s="64" t="str">
        <f>'Financing inputs'!A173</f>
        <v>PSI funding allocated</v>
      </c>
      <c r="B173" s="63"/>
      <c r="C173" s="76" t="str">
        <f>IF('Financing inputs'!C173="","",(IF('Financing inputs'!$B173="USD",'Financing inputs'!C173*Euro_USD,0)+IF('Financing inputs'!$B173="Local Currency",'Financing inputs'!C173/Loc_Euro,0)+IF('Financing inputs'!$B173="Euro",'Financing inputs'!C173,0)))</f>
        <v/>
      </c>
      <c r="D173" s="76" t="str">
        <f>IF('Financing inputs'!D173="","",(IF('Financing inputs'!$B173="USD",'Financing inputs'!D173*Euro_USD,0)+IF('Financing inputs'!$B173="Local Currency",'Financing inputs'!D173/Loc_Euro,0)+IF('Financing inputs'!$B173="Euro",'Financing inputs'!D173,0)))</f>
        <v/>
      </c>
      <c r="E173" s="76" t="str">
        <f>IF('Financing inputs'!E173="","",(IF('Financing inputs'!$B173="USD",'Financing inputs'!E173*Euro_USD,0)+IF('Financing inputs'!$B173="Local Currency",'Financing inputs'!E173/Loc_Euro,0)+IF('Financing inputs'!$B173="Euro",'Financing inputs'!E173,0)))</f>
        <v/>
      </c>
      <c r="F173" s="76" t="str">
        <f>IF('Financing inputs'!F173="","",(IF('Financing inputs'!$B173="USD",'Financing inputs'!F173*Euro_USD,0)+IF('Financing inputs'!$B173="Local Currency",'Financing inputs'!F173/Loc_Euro,0)+IF('Financing inputs'!$B173="Euro",'Financing inputs'!F173,0)))</f>
        <v/>
      </c>
      <c r="G173" s="76" t="str">
        <f>IF('Financing inputs'!G173="","",(IF('Financing inputs'!$B173="USD",'Financing inputs'!G173*Euro_USD,0)+IF('Financing inputs'!$B173="Local Currency",'Financing inputs'!G173/Loc_Euro,0)+IF('Financing inputs'!$B173="Euro",'Financing inputs'!G173,0)))</f>
        <v/>
      </c>
      <c r="H173" s="76" t="str">
        <f>IF('Financing inputs'!H173="","",(IF('Financing inputs'!$B173="USD",'Financing inputs'!H173*Euro_USD,0)+IF('Financing inputs'!$B173="Local Currency",'Financing inputs'!H173/Loc_Euro,0)+IF('Financing inputs'!$B173="Euro",'Financing inputs'!H173,0)))</f>
        <v/>
      </c>
      <c r="I173" s="76" t="str">
        <f>IF('Financing inputs'!I173="","",(IF('Financing inputs'!$B173="USD",'Financing inputs'!I173*Euro_USD,0)+IF('Financing inputs'!$B173="Local Currency",'Financing inputs'!I173/Loc_Euro,0)+IF('Financing inputs'!$B173="Euro",'Financing inputs'!I173,0)))</f>
        <v/>
      </c>
      <c r="J173" s="76" t="str">
        <f>IF('Financing inputs'!J173="","",(IF('Financing inputs'!$B173="USD",'Financing inputs'!J173*Euro_USD,0)+IF('Financing inputs'!$B173="Local Currency",'Financing inputs'!J173/Loc_Euro,0)+IF('Financing inputs'!$B173="Euro",'Financing inputs'!J173,0)))</f>
        <v/>
      </c>
      <c r="K173" s="76" t="str">
        <f>IF('Financing inputs'!K173="","",(IF('Financing inputs'!$B173="USD",'Financing inputs'!K173*Euro_USD,0)+IF('Financing inputs'!$B173="Local Currency",'Financing inputs'!K173/Loc_Euro,0)+IF('Financing inputs'!$B173="Euro",'Financing inputs'!K173,0)))</f>
        <v/>
      </c>
      <c r="L173" s="76" t="str">
        <f>IF('Financing inputs'!L173="","",(IF('Financing inputs'!$B173="USD",'Financing inputs'!L173*Euro_USD,0)+IF('Financing inputs'!$B173="Local Currency",'Financing inputs'!L173/Loc_Euro,0)+IF('Financing inputs'!$B173="Euro",'Financing inputs'!L173,0)))</f>
        <v/>
      </c>
      <c r="M173" s="76" t="str">
        <f>IF('Financing inputs'!M173="","",(IF('Financing inputs'!$B173="USD",'Financing inputs'!M173*Euro_USD,0)+IF('Financing inputs'!$B173="Local Currency",'Financing inputs'!M173/Loc_Euro,0)+IF('Financing inputs'!$B173="Euro",'Financing inputs'!M173,0)))</f>
        <v/>
      </c>
      <c r="N173" s="76" t="str">
        <f>IF('Financing inputs'!N173="","",(IF('Financing inputs'!$B173="USD",'Financing inputs'!N173*Euro_USD,0)+IF('Financing inputs'!$B173="Local Currency",'Financing inputs'!N173/Loc_Euro,0)+IF('Financing inputs'!$B173="Euro",'Financing inputs'!N173,0)))</f>
        <v/>
      </c>
      <c r="O173" s="76">
        <f t="shared" si="96"/>
        <v>0</v>
      </c>
      <c r="P173" s="120" t="str">
        <f t="shared" si="95"/>
        <v>Strategy 8</v>
      </c>
      <c r="R173" s="69" t="e">
        <f t="shared" si="97"/>
        <v>#DIV/0!</v>
      </c>
    </row>
    <row r="174" spans="1:19" x14ac:dyDescent="0.25">
      <c r="A174" s="64" t="str">
        <f>'Financing inputs'!A174</f>
        <v>DKT funding allocated</v>
      </c>
      <c r="B174" s="63"/>
      <c r="C174" s="76" t="str">
        <f>IF('Financing inputs'!C174="","",(IF('Financing inputs'!$B174="USD",'Financing inputs'!C174*Euro_USD,0)+IF('Financing inputs'!$B174="Local Currency",'Financing inputs'!C174/Loc_Euro,0)+IF('Financing inputs'!$B174="Euro",'Financing inputs'!C174,0)))</f>
        <v/>
      </c>
      <c r="D174" s="76" t="str">
        <f>IF('Financing inputs'!D174="","",(IF('Financing inputs'!$B174="USD",'Financing inputs'!D174*Euro_USD,0)+IF('Financing inputs'!$B174="Local Currency",'Financing inputs'!D174/Loc_Euro,0)+IF('Financing inputs'!$B174="Euro",'Financing inputs'!D174,0)))</f>
        <v/>
      </c>
      <c r="E174" s="76" t="str">
        <f>IF('Financing inputs'!E174="","",(IF('Financing inputs'!$B174="USD",'Financing inputs'!E174*Euro_USD,0)+IF('Financing inputs'!$B174="Local Currency",'Financing inputs'!E174/Loc_Euro,0)+IF('Financing inputs'!$B174="Euro",'Financing inputs'!E174,0)))</f>
        <v/>
      </c>
      <c r="F174" s="76" t="str">
        <f>IF('Financing inputs'!F174="","",(IF('Financing inputs'!$B174="USD",'Financing inputs'!F174*Euro_USD,0)+IF('Financing inputs'!$B174="Local Currency",'Financing inputs'!F174/Loc_Euro,0)+IF('Financing inputs'!$B174="Euro",'Financing inputs'!F174,0)))</f>
        <v/>
      </c>
      <c r="G174" s="76" t="str">
        <f>IF('Financing inputs'!G174="","",(IF('Financing inputs'!$B174="USD",'Financing inputs'!G174*Euro_USD,0)+IF('Financing inputs'!$B174="Local Currency",'Financing inputs'!G174/Loc_Euro,0)+IF('Financing inputs'!$B174="Euro",'Financing inputs'!G174,0)))</f>
        <v/>
      </c>
      <c r="H174" s="76" t="str">
        <f>IF('Financing inputs'!H174="","",(IF('Financing inputs'!$B174="USD",'Financing inputs'!H174*Euro_USD,0)+IF('Financing inputs'!$B174="Local Currency",'Financing inputs'!H174/Loc_Euro,0)+IF('Financing inputs'!$B174="Euro",'Financing inputs'!H174,0)))</f>
        <v/>
      </c>
      <c r="I174" s="76" t="str">
        <f>IF('Financing inputs'!I174="","",(IF('Financing inputs'!$B174="USD",'Financing inputs'!I174*Euro_USD,0)+IF('Financing inputs'!$B174="Local Currency",'Financing inputs'!I174/Loc_Euro,0)+IF('Financing inputs'!$B174="Euro",'Financing inputs'!I174,0)))</f>
        <v/>
      </c>
      <c r="J174" s="76" t="str">
        <f>IF('Financing inputs'!J174="","",(IF('Financing inputs'!$B174="USD",'Financing inputs'!J174*Euro_USD,0)+IF('Financing inputs'!$B174="Local Currency",'Financing inputs'!J174/Loc_Euro,0)+IF('Financing inputs'!$B174="Euro",'Financing inputs'!J174,0)))</f>
        <v/>
      </c>
      <c r="K174" s="76" t="str">
        <f>IF('Financing inputs'!K174="","",(IF('Financing inputs'!$B174="USD",'Financing inputs'!K174*Euro_USD,0)+IF('Financing inputs'!$B174="Local Currency",'Financing inputs'!K174/Loc_Euro,0)+IF('Financing inputs'!$B174="Euro",'Financing inputs'!K174,0)))</f>
        <v/>
      </c>
      <c r="L174" s="76" t="str">
        <f>IF('Financing inputs'!L174="","",(IF('Financing inputs'!$B174="USD",'Financing inputs'!L174*Euro_USD,0)+IF('Financing inputs'!$B174="Local Currency",'Financing inputs'!L174/Loc_Euro,0)+IF('Financing inputs'!$B174="Euro",'Financing inputs'!L174,0)))</f>
        <v/>
      </c>
      <c r="M174" s="76" t="str">
        <f>IF('Financing inputs'!M174="","",(IF('Financing inputs'!$B174="USD",'Financing inputs'!M174*Euro_USD,0)+IF('Financing inputs'!$B174="Local Currency",'Financing inputs'!M174/Loc_Euro,0)+IF('Financing inputs'!$B174="Euro",'Financing inputs'!M174,0)))</f>
        <v/>
      </c>
      <c r="N174" s="76" t="str">
        <f>IF('Financing inputs'!N174="","",(IF('Financing inputs'!$B174="USD",'Financing inputs'!N174*Euro_USD,0)+IF('Financing inputs'!$B174="Local Currency",'Financing inputs'!N174/Loc_Euro,0)+IF('Financing inputs'!$B174="Euro",'Financing inputs'!N174,0)))</f>
        <v/>
      </c>
      <c r="O174" s="76">
        <f t="shared" si="96"/>
        <v>0</v>
      </c>
      <c r="P174" s="120" t="str">
        <f t="shared" si="95"/>
        <v>Strategy 8</v>
      </c>
      <c r="R174" s="69" t="e">
        <f t="shared" si="97"/>
        <v>#DIV/0!</v>
      </c>
    </row>
    <row r="175" spans="1:19" x14ac:dyDescent="0.25">
      <c r="A175" s="64" t="str">
        <f>'Financing inputs'!A175</f>
        <v>MSI funding allocated</v>
      </c>
      <c r="B175" s="63"/>
      <c r="C175" s="76" t="str">
        <f>IF('Financing inputs'!C175="","",(IF('Financing inputs'!$B175="USD",'Financing inputs'!C175*Euro_USD,0)+IF('Financing inputs'!$B175="Local Currency",'Financing inputs'!C175/Loc_Euro,0)+IF('Financing inputs'!$B175="Euro",'Financing inputs'!C175,0)))</f>
        <v/>
      </c>
      <c r="D175" s="76" t="str">
        <f>IF('Financing inputs'!D175="","",(IF('Financing inputs'!$B175="USD",'Financing inputs'!D175*Euro_USD,0)+IF('Financing inputs'!$B175="Local Currency",'Financing inputs'!D175/Loc_Euro,0)+IF('Financing inputs'!$B175="Euro",'Financing inputs'!D175,0)))</f>
        <v/>
      </c>
      <c r="E175" s="76" t="str">
        <f>IF('Financing inputs'!E175="","",(IF('Financing inputs'!$B175="USD",'Financing inputs'!E175*Euro_USD,0)+IF('Financing inputs'!$B175="Local Currency",'Financing inputs'!E175/Loc_Euro,0)+IF('Financing inputs'!$B175="Euro",'Financing inputs'!E175,0)))</f>
        <v/>
      </c>
      <c r="F175" s="76" t="str">
        <f>IF('Financing inputs'!F175="","",(IF('Financing inputs'!$B175="USD",'Financing inputs'!F175*Euro_USD,0)+IF('Financing inputs'!$B175="Local Currency",'Financing inputs'!F175/Loc_Euro,0)+IF('Financing inputs'!$B175="Euro",'Financing inputs'!F175,0)))</f>
        <v/>
      </c>
      <c r="G175" s="76" t="str">
        <f>IF('Financing inputs'!G175="","",(IF('Financing inputs'!$B175="USD",'Financing inputs'!G175*Euro_USD,0)+IF('Financing inputs'!$B175="Local Currency",'Financing inputs'!G175/Loc_Euro,0)+IF('Financing inputs'!$B175="Euro",'Financing inputs'!G175,0)))</f>
        <v/>
      </c>
      <c r="H175" s="76" t="str">
        <f>IF('Financing inputs'!H175="","",(IF('Financing inputs'!$B175="USD",'Financing inputs'!H175*Euro_USD,0)+IF('Financing inputs'!$B175="Local Currency",'Financing inputs'!H175/Loc_Euro,0)+IF('Financing inputs'!$B175="Euro",'Financing inputs'!H175,0)))</f>
        <v/>
      </c>
      <c r="I175" s="76" t="str">
        <f>IF('Financing inputs'!I175="","",(IF('Financing inputs'!$B175="USD",'Financing inputs'!I175*Euro_USD,0)+IF('Financing inputs'!$B175="Local Currency",'Financing inputs'!I175/Loc_Euro,0)+IF('Financing inputs'!$B175="Euro",'Financing inputs'!I175,0)))</f>
        <v/>
      </c>
      <c r="J175" s="76" t="str">
        <f>IF('Financing inputs'!J175="","",(IF('Financing inputs'!$B175="USD",'Financing inputs'!J175*Euro_USD,0)+IF('Financing inputs'!$B175="Local Currency",'Financing inputs'!J175/Loc_Euro,0)+IF('Financing inputs'!$B175="Euro",'Financing inputs'!J175,0)))</f>
        <v/>
      </c>
      <c r="K175" s="76" t="str">
        <f>IF('Financing inputs'!K175="","",(IF('Financing inputs'!$B175="USD",'Financing inputs'!K175*Euro_USD,0)+IF('Financing inputs'!$B175="Local Currency",'Financing inputs'!K175/Loc_Euro,0)+IF('Financing inputs'!$B175="Euro",'Financing inputs'!K175,0)))</f>
        <v/>
      </c>
      <c r="L175" s="76" t="str">
        <f>IF('Financing inputs'!L175="","",(IF('Financing inputs'!$B175="USD",'Financing inputs'!L175*Euro_USD,0)+IF('Financing inputs'!$B175="Local Currency",'Financing inputs'!L175/Loc_Euro,0)+IF('Financing inputs'!$B175="Euro",'Financing inputs'!L175,0)))</f>
        <v/>
      </c>
      <c r="M175" s="76" t="str">
        <f>IF('Financing inputs'!M175="","",(IF('Financing inputs'!$B175="USD",'Financing inputs'!M175*Euro_USD,0)+IF('Financing inputs'!$B175="Local Currency",'Financing inputs'!M175/Loc_Euro,0)+IF('Financing inputs'!$B175="Euro",'Financing inputs'!M175,0)))</f>
        <v/>
      </c>
      <c r="N175" s="76" t="str">
        <f>IF('Financing inputs'!N175="","",(IF('Financing inputs'!$B175="USD",'Financing inputs'!N175*Euro_USD,0)+IF('Financing inputs'!$B175="Local Currency",'Financing inputs'!N175/Loc_Euro,0)+IF('Financing inputs'!$B175="Euro",'Financing inputs'!N175,0)))</f>
        <v/>
      </c>
      <c r="O175" s="76">
        <f t="shared" si="96"/>
        <v>0</v>
      </c>
      <c r="P175" s="120" t="str">
        <f t="shared" si="95"/>
        <v>Strategy 8</v>
      </c>
      <c r="R175" s="69" t="e">
        <f t="shared" si="97"/>
        <v>#DIV/0!</v>
      </c>
    </row>
    <row r="176" spans="1:19" x14ac:dyDescent="0.25">
      <c r="A176" s="64" t="str">
        <f>'Financing inputs'!A176</f>
        <v>Gates funding allocated</v>
      </c>
      <c r="B176" s="63"/>
      <c r="C176" s="76" t="str">
        <f>IF('Financing inputs'!C176="","",(IF('Financing inputs'!$B176="USD",'Financing inputs'!C176*Euro_USD,0)+IF('Financing inputs'!$B176="Local Currency",'Financing inputs'!C176/Loc_Euro,0)+IF('Financing inputs'!$B176="Euro",'Financing inputs'!C176,0)))</f>
        <v/>
      </c>
      <c r="D176" s="76" t="str">
        <f>IF('Financing inputs'!D176="","",(IF('Financing inputs'!$B176="USD",'Financing inputs'!D176*Euro_USD,0)+IF('Financing inputs'!$B176="Local Currency",'Financing inputs'!D176/Loc_Euro,0)+IF('Financing inputs'!$B176="Euro",'Financing inputs'!D176,0)))</f>
        <v/>
      </c>
      <c r="E176" s="76" t="str">
        <f>IF('Financing inputs'!E176="","",(IF('Financing inputs'!$B176="USD",'Financing inputs'!E176*Euro_USD,0)+IF('Financing inputs'!$B176="Local Currency",'Financing inputs'!E176/Loc_Euro,0)+IF('Financing inputs'!$B176="Euro",'Financing inputs'!E176,0)))</f>
        <v/>
      </c>
      <c r="F176" s="76" t="str">
        <f>IF('Financing inputs'!F176="","",(IF('Financing inputs'!$B176="USD",'Financing inputs'!F176*Euro_USD,0)+IF('Financing inputs'!$B176="Local Currency",'Financing inputs'!F176/Loc_Euro,0)+IF('Financing inputs'!$B176="Euro",'Financing inputs'!F176,0)))</f>
        <v/>
      </c>
      <c r="G176" s="76" t="str">
        <f>IF('Financing inputs'!G176="","",(IF('Financing inputs'!$B176="USD",'Financing inputs'!G176*Euro_USD,0)+IF('Financing inputs'!$B176="Local Currency",'Financing inputs'!G176/Loc_Euro,0)+IF('Financing inputs'!$B176="Euro",'Financing inputs'!G176,0)))</f>
        <v/>
      </c>
      <c r="H176" s="76" t="str">
        <f>IF('Financing inputs'!H176="","",(IF('Financing inputs'!$B176="USD",'Financing inputs'!H176*Euro_USD,0)+IF('Financing inputs'!$B176="Local Currency",'Financing inputs'!H176/Loc_Euro,0)+IF('Financing inputs'!$B176="Euro",'Financing inputs'!H176,0)))</f>
        <v/>
      </c>
      <c r="I176" s="76" t="str">
        <f>IF('Financing inputs'!I176="","",(IF('Financing inputs'!$B176="USD",'Financing inputs'!I176*Euro_USD,0)+IF('Financing inputs'!$B176="Local Currency",'Financing inputs'!I176/Loc_Euro,0)+IF('Financing inputs'!$B176="Euro",'Financing inputs'!I176,0)))</f>
        <v/>
      </c>
      <c r="J176" s="76" t="str">
        <f>IF('Financing inputs'!J176="","",(IF('Financing inputs'!$B176="USD",'Financing inputs'!J176*Euro_USD,0)+IF('Financing inputs'!$B176="Local Currency",'Financing inputs'!J176/Loc_Euro,0)+IF('Financing inputs'!$B176="Euro",'Financing inputs'!J176,0)))</f>
        <v/>
      </c>
      <c r="K176" s="76" t="str">
        <f>IF('Financing inputs'!K176="","",(IF('Financing inputs'!$B176="USD",'Financing inputs'!K176*Euro_USD,0)+IF('Financing inputs'!$B176="Local Currency",'Financing inputs'!K176/Loc_Euro,0)+IF('Financing inputs'!$B176="Euro",'Financing inputs'!K176,0)))</f>
        <v/>
      </c>
      <c r="L176" s="76" t="str">
        <f>IF('Financing inputs'!L176="","",(IF('Financing inputs'!$B176="USD",'Financing inputs'!L176*Euro_USD,0)+IF('Financing inputs'!$B176="Local Currency",'Financing inputs'!L176/Loc_Euro,0)+IF('Financing inputs'!$B176="Euro",'Financing inputs'!L176,0)))</f>
        <v/>
      </c>
      <c r="M176" s="76" t="str">
        <f>IF('Financing inputs'!M176="","",(IF('Financing inputs'!$B176="USD",'Financing inputs'!M176*Euro_USD,0)+IF('Financing inputs'!$B176="Local Currency",'Financing inputs'!M176/Loc_Euro,0)+IF('Financing inputs'!$B176="Euro",'Financing inputs'!M176,0)))</f>
        <v/>
      </c>
      <c r="N176" s="76" t="str">
        <f>IF('Financing inputs'!N176="","",(IF('Financing inputs'!$B176="USD",'Financing inputs'!N176*Euro_USD,0)+IF('Financing inputs'!$B176="Local Currency",'Financing inputs'!N176/Loc_Euro,0)+IF('Financing inputs'!$B176="Euro",'Financing inputs'!N176,0)))</f>
        <v/>
      </c>
      <c r="O176" s="76">
        <f t="shared" si="96"/>
        <v>0</v>
      </c>
      <c r="P176" s="120" t="str">
        <f t="shared" si="95"/>
        <v>Strategy 8</v>
      </c>
      <c r="R176" s="69" t="e">
        <f t="shared" si="97"/>
        <v>#DIV/0!</v>
      </c>
    </row>
    <row r="177" spans="1:19" x14ac:dyDescent="0.25">
      <c r="A177" s="64" t="str">
        <f>'Financing inputs'!A177</f>
        <v>Packard funding allocated</v>
      </c>
      <c r="B177" s="63"/>
      <c r="C177" s="76" t="str">
        <f>IF('Financing inputs'!C177="","",(IF('Financing inputs'!$B177="USD",'Financing inputs'!C177*Euro_USD,0)+IF('Financing inputs'!$B177="Local Currency",'Financing inputs'!C177/Loc_Euro,0)+IF('Financing inputs'!$B177="Euro",'Financing inputs'!C177,0)))</f>
        <v/>
      </c>
      <c r="D177" s="76" t="str">
        <f>IF('Financing inputs'!D177="","",(IF('Financing inputs'!$B177="USD",'Financing inputs'!D177*Euro_USD,0)+IF('Financing inputs'!$B177="Local Currency",'Financing inputs'!D177/Loc_Euro,0)+IF('Financing inputs'!$B177="Euro",'Financing inputs'!D177,0)))</f>
        <v/>
      </c>
      <c r="E177" s="76" t="str">
        <f>IF('Financing inputs'!E177="","",(IF('Financing inputs'!$B177="USD",'Financing inputs'!E177*Euro_USD,0)+IF('Financing inputs'!$B177="Local Currency",'Financing inputs'!E177/Loc_Euro,0)+IF('Financing inputs'!$B177="Euro",'Financing inputs'!E177,0)))</f>
        <v/>
      </c>
      <c r="F177" s="76" t="str">
        <f>IF('Financing inputs'!F177="","",(IF('Financing inputs'!$B177="USD",'Financing inputs'!F177*Euro_USD,0)+IF('Financing inputs'!$B177="Local Currency",'Financing inputs'!F177/Loc_Euro,0)+IF('Financing inputs'!$B177="Euro",'Financing inputs'!F177,0)))</f>
        <v/>
      </c>
      <c r="G177" s="76" t="str">
        <f>IF('Financing inputs'!G177="","",(IF('Financing inputs'!$B177="USD",'Financing inputs'!G177*Euro_USD,0)+IF('Financing inputs'!$B177="Local Currency",'Financing inputs'!G177/Loc_Euro,0)+IF('Financing inputs'!$B177="Euro",'Financing inputs'!G177,0)))</f>
        <v/>
      </c>
      <c r="H177" s="76" t="str">
        <f>IF('Financing inputs'!H177="","",(IF('Financing inputs'!$B177="USD",'Financing inputs'!H177*Euro_USD,0)+IF('Financing inputs'!$B177="Local Currency",'Financing inputs'!H177/Loc_Euro,0)+IF('Financing inputs'!$B177="Euro",'Financing inputs'!H177,0)))</f>
        <v/>
      </c>
      <c r="I177" s="76" t="str">
        <f>IF('Financing inputs'!I177="","",(IF('Financing inputs'!$B177="USD",'Financing inputs'!I177*Euro_USD,0)+IF('Financing inputs'!$B177="Local Currency",'Financing inputs'!I177/Loc_Euro,0)+IF('Financing inputs'!$B177="Euro",'Financing inputs'!I177,0)))</f>
        <v/>
      </c>
      <c r="J177" s="76" t="str">
        <f>IF('Financing inputs'!J177="","",(IF('Financing inputs'!$B177="USD",'Financing inputs'!J177*Euro_USD,0)+IF('Financing inputs'!$B177="Local Currency",'Financing inputs'!J177/Loc_Euro,0)+IF('Financing inputs'!$B177="Euro",'Financing inputs'!J177,0)))</f>
        <v/>
      </c>
      <c r="K177" s="76" t="str">
        <f>IF('Financing inputs'!K177="","",(IF('Financing inputs'!$B177="USD",'Financing inputs'!K177*Euro_USD,0)+IF('Financing inputs'!$B177="Local Currency",'Financing inputs'!K177/Loc_Euro,0)+IF('Financing inputs'!$B177="Euro",'Financing inputs'!K177,0)))</f>
        <v/>
      </c>
      <c r="L177" s="76" t="str">
        <f>IF('Financing inputs'!L177="","",(IF('Financing inputs'!$B177="USD",'Financing inputs'!L177*Euro_USD,0)+IF('Financing inputs'!$B177="Local Currency",'Financing inputs'!L177/Loc_Euro,0)+IF('Financing inputs'!$B177="Euro",'Financing inputs'!L177,0)))</f>
        <v/>
      </c>
      <c r="M177" s="76" t="str">
        <f>IF('Financing inputs'!M177="","",(IF('Financing inputs'!$B177="USD",'Financing inputs'!M177*Euro_USD,0)+IF('Financing inputs'!$B177="Local Currency",'Financing inputs'!M177/Loc_Euro,0)+IF('Financing inputs'!$B177="Euro",'Financing inputs'!M177,0)))</f>
        <v/>
      </c>
      <c r="N177" s="76" t="str">
        <f>IF('Financing inputs'!N177="","",(IF('Financing inputs'!$B177="USD",'Financing inputs'!N177*Euro_USD,0)+IF('Financing inputs'!$B177="Local Currency",'Financing inputs'!N177/Loc_Euro,0)+IF('Financing inputs'!$B177="Euro",'Financing inputs'!N177,0)))</f>
        <v/>
      </c>
      <c r="O177" s="76">
        <f t="shared" si="96"/>
        <v>0</v>
      </c>
      <c r="P177" s="120" t="str">
        <f t="shared" si="95"/>
        <v>Strategy 8</v>
      </c>
      <c r="R177" s="69" t="e">
        <f t="shared" si="97"/>
        <v>#DIV/0!</v>
      </c>
    </row>
    <row r="178" spans="1:19" x14ac:dyDescent="0.25">
      <c r="A178" s="64" t="str">
        <f>'Financing inputs'!A178</f>
        <v>PAA</v>
      </c>
      <c r="B178" s="63"/>
      <c r="C178" s="76" t="str">
        <f>IF('Financing inputs'!C178="","",(IF('Financing inputs'!$B178="USD",'Financing inputs'!C178*Euro_USD,0)+IF('Financing inputs'!$B178="Local Currency",'Financing inputs'!C178/Loc_Euro,0)+IF('Financing inputs'!$B178="Euro",'Financing inputs'!C178,0)))</f>
        <v/>
      </c>
      <c r="D178" s="76" t="str">
        <f>IF('Financing inputs'!D178="","",(IF('Financing inputs'!$B178="USD",'Financing inputs'!D178*Euro_USD,0)+IF('Financing inputs'!$B178="Local Currency",'Financing inputs'!D178/Loc_Euro,0)+IF('Financing inputs'!$B178="Euro",'Financing inputs'!D178,0)))</f>
        <v/>
      </c>
      <c r="E178" s="76" t="str">
        <f>IF('Financing inputs'!E178="","",(IF('Financing inputs'!$B178="USD",'Financing inputs'!E178*Euro_USD,0)+IF('Financing inputs'!$B178="Local Currency",'Financing inputs'!E178/Loc_Euro,0)+IF('Financing inputs'!$B178="Euro",'Financing inputs'!E178,0)))</f>
        <v/>
      </c>
      <c r="F178" s="76" t="str">
        <f>IF('Financing inputs'!F178="","",(IF('Financing inputs'!$B178="USD",'Financing inputs'!F178*Euro_USD,0)+IF('Financing inputs'!$B178="Local Currency",'Financing inputs'!F178/Loc_Euro,0)+IF('Financing inputs'!$B178="Euro",'Financing inputs'!F178,0)))</f>
        <v/>
      </c>
      <c r="G178" s="76" t="str">
        <f>IF('Financing inputs'!G178="","",(IF('Financing inputs'!$B178="USD",'Financing inputs'!G178*Euro_USD,0)+IF('Financing inputs'!$B178="Local Currency",'Financing inputs'!G178/Loc_Euro,0)+IF('Financing inputs'!$B178="Euro",'Financing inputs'!G178,0)))</f>
        <v/>
      </c>
      <c r="H178" s="76" t="str">
        <f>IF('Financing inputs'!H178="","",(IF('Financing inputs'!$B178="USD",'Financing inputs'!H178*Euro_USD,0)+IF('Financing inputs'!$B178="Local Currency",'Financing inputs'!H178/Loc_Euro,0)+IF('Financing inputs'!$B178="Euro",'Financing inputs'!H178,0)))</f>
        <v/>
      </c>
      <c r="I178" s="76" t="str">
        <f>IF('Financing inputs'!I178="","",(IF('Financing inputs'!$B178="USD",'Financing inputs'!I178*Euro_USD,0)+IF('Financing inputs'!$B178="Local Currency",'Financing inputs'!I178/Loc_Euro,0)+IF('Financing inputs'!$B178="Euro",'Financing inputs'!I178,0)))</f>
        <v/>
      </c>
      <c r="J178" s="76" t="str">
        <f>IF('Financing inputs'!J178="","",(IF('Financing inputs'!$B178="USD",'Financing inputs'!J178*Euro_USD,0)+IF('Financing inputs'!$B178="Local Currency",'Financing inputs'!J178/Loc_Euro,0)+IF('Financing inputs'!$B178="Euro",'Financing inputs'!J178,0)))</f>
        <v/>
      </c>
      <c r="K178" s="76" t="str">
        <f>IF('Financing inputs'!K178="","",(IF('Financing inputs'!$B178="USD",'Financing inputs'!K178*Euro_USD,0)+IF('Financing inputs'!$B178="Local Currency",'Financing inputs'!K178/Loc_Euro,0)+IF('Financing inputs'!$B178="Euro",'Financing inputs'!K178,0)))</f>
        <v/>
      </c>
      <c r="L178" s="76" t="str">
        <f>IF('Financing inputs'!L178="","",(IF('Financing inputs'!$B178="USD",'Financing inputs'!L178*Euro_USD,0)+IF('Financing inputs'!$B178="Local Currency",'Financing inputs'!L178/Loc_Euro,0)+IF('Financing inputs'!$B178="Euro",'Financing inputs'!L178,0)))</f>
        <v/>
      </c>
      <c r="M178" s="76" t="str">
        <f>IF('Financing inputs'!M178="","",(IF('Financing inputs'!$B178="USD",'Financing inputs'!M178*Euro_USD,0)+IF('Financing inputs'!$B178="Local Currency",'Financing inputs'!M178/Loc_Euro,0)+IF('Financing inputs'!$B178="Euro",'Financing inputs'!M178,0)))</f>
        <v/>
      </c>
      <c r="N178" s="76" t="str">
        <f>IF('Financing inputs'!N178="","",(IF('Financing inputs'!$B178="USD",'Financing inputs'!N178*Euro_USD,0)+IF('Financing inputs'!$B178="Local Currency",'Financing inputs'!N178/Loc_Euro,0)+IF('Financing inputs'!$B178="Euro",'Financing inputs'!N178,0)))</f>
        <v/>
      </c>
      <c r="O178" s="76">
        <f t="shared" si="96"/>
        <v>0</v>
      </c>
      <c r="P178" s="120" t="str">
        <f t="shared" si="95"/>
        <v>Strategy 8</v>
      </c>
      <c r="R178" s="69" t="e">
        <f t="shared" si="97"/>
        <v>#DIV/0!</v>
      </c>
    </row>
    <row r="179" spans="1:19" x14ac:dyDescent="0.25">
      <c r="A179" s="64" t="str">
        <f>'Financing inputs'!A179</f>
        <v>Other</v>
      </c>
      <c r="B179" s="63"/>
      <c r="C179" s="76" t="str">
        <f>IF('Financing inputs'!C179="","",(IF('Financing inputs'!$B179="USD",'Financing inputs'!C179*Euro_USD,0)+IF('Financing inputs'!$B179="Local Currency",'Financing inputs'!C179/Loc_Euro,0)+IF('Financing inputs'!$B179="Euro",'Financing inputs'!C179,0)))</f>
        <v/>
      </c>
      <c r="D179" s="76" t="str">
        <f>IF('Financing inputs'!D179="","",(IF('Financing inputs'!$B179="USD",'Financing inputs'!D179*Euro_USD,0)+IF('Financing inputs'!$B179="Local Currency",'Financing inputs'!D179/Loc_Euro,0)+IF('Financing inputs'!$B179="Euro",'Financing inputs'!D179,0)))</f>
        <v/>
      </c>
      <c r="E179" s="76" t="str">
        <f>IF('Financing inputs'!E179="","",(IF('Financing inputs'!$B179="USD",'Financing inputs'!E179*Euro_USD,0)+IF('Financing inputs'!$B179="Local Currency",'Financing inputs'!E179/Loc_Euro,0)+IF('Financing inputs'!$B179="Euro",'Financing inputs'!E179,0)))</f>
        <v/>
      </c>
      <c r="F179" s="76" t="str">
        <f>IF('Financing inputs'!F179="","",(IF('Financing inputs'!$B179="USD",'Financing inputs'!F179*Euro_USD,0)+IF('Financing inputs'!$B179="Local Currency",'Financing inputs'!F179/Loc_Euro,0)+IF('Financing inputs'!$B179="Euro",'Financing inputs'!F179,0)))</f>
        <v/>
      </c>
      <c r="G179" s="76" t="str">
        <f>IF('Financing inputs'!G179="","",(IF('Financing inputs'!$B179="USD",'Financing inputs'!G179*Euro_USD,0)+IF('Financing inputs'!$B179="Local Currency",'Financing inputs'!G179/Loc_Euro,0)+IF('Financing inputs'!$B179="Euro",'Financing inputs'!G179,0)))</f>
        <v/>
      </c>
      <c r="H179" s="76" t="str">
        <f>IF('Financing inputs'!H179="","",(IF('Financing inputs'!$B179="USD",'Financing inputs'!H179*Euro_USD,0)+IF('Financing inputs'!$B179="Local Currency",'Financing inputs'!H179/Loc_Euro,0)+IF('Financing inputs'!$B179="Euro",'Financing inputs'!H179,0)))</f>
        <v/>
      </c>
      <c r="I179" s="76" t="str">
        <f>IF('Financing inputs'!I179="","",(IF('Financing inputs'!$B179="USD",'Financing inputs'!I179*Euro_USD,0)+IF('Financing inputs'!$B179="Local Currency",'Financing inputs'!I179/Loc_Euro,0)+IF('Financing inputs'!$B179="Euro",'Financing inputs'!I179,0)))</f>
        <v/>
      </c>
      <c r="J179" s="76" t="str">
        <f>IF('Financing inputs'!J179="","",(IF('Financing inputs'!$B179="USD",'Financing inputs'!J179*Euro_USD,0)+IF('Financing inputs'!$B179="Local Currency",'Financing inputs'!J179/Loc_Euro,0)+IF('Financing inputs'!$B179="Euro",'Financing inputs'!J179,0)))</f>
        <v/>
      </c>
      <c r="K179" s="76" t="str">
        <f>IF('Financing inputs'!K179="","",(IF('Financing inputs'!$B179="USD",'Financing inputs'!K179*Euro_USD,0)+IF('Financing inputs'!$B179="Local Currency",'Financing inputs'!K179/Loc_Euro,0)+IF('Financing inputs'!$B179="Euro",'Financing inputs'!K179,0)))</f>
        <v/>
      </c>
      <c r="L179" s="76" t="str">
        <f>IF('Financing inputs'!L179="","",(IF('Financing inputs'!$B179="USD",'Financing inputs'!L179*Euro_USD,0)+IF('Financing inputs'!$B179="Local Currency",'Financing inputs'!L179/Loc_Euro,0)+IF('Financing inputs'!$B179="Euro",'Financing inputs'!L179,0)))</f>
        <v/>
      </c>
      <c r="M179" s="76" t="str">
        <f>IF('Financing inputs'!M179="","",(IF('Financing inputs'!$B179="USD",'Financing inputs'!M179*Euro_USD,0)+IF('Financing inputs'!$B179="Local Currency",'Financing inputs'!M179/Loc_Euro,0)+IF('Financing inputs'!$B179="Euro",'Financing inputs'!M179,0)))</f>
        <v/>
      </c>
      <c r="N179" s="76" t="str">
        <f>IF('Financing inputs'!N179="","",(IF('Financing inputs'!$B179="USD",'Financing inputs'!N179*Euro_USD,0)+IF('Financing inputs'!$B179="Local Currency",'Financing inputs'!N179/Loc_Euro,0)+IF('Financing inputs'!$B179="Euro",'Financing inputs'!N179,0)))</f>
        <v/>
      </c>
      <c r="O179" s="76">
        <f t="shared" si="96"/>
        <v>0</v>
      </c>
      <c r="P179" s="120" t="str">
        <f t="shared" si="95"/>
        <v>Strategy 8</v>
      </c>
      <c r="R179" s="69" t="e">
        <f t="shared" si="97"/>
        <v>#DIV/0!</v>
      </c>
    </row>
    <row r="180" spans="1:19" x14ac:dyDescent="0.25">
      <c r="A180" s="64" t="str">
        <f>'Financing inputs'!A180</f>
        <v>Other</v>
      </c>
      <c r="B180" s="63"/>
      <c r="C180" s="76" t="str">
        <f>IF('Financing inputs'!C180="","",(IF('Financing inputs'!$B180="USD",'Financing inputs'!C180*Euro_USD,0)+IF('Financing inputs'!$B180="Local Currency",'Financing inputs'!C180/Loc_Euro,0)+IF('Financing inputs'!$B180="Euro",'Financing inputs'!C180,0)))</f>
        <v/>
      </c>
      <c r="D180" s="76" t="str">
        <f>IF('Financing inputs'!D180="","",(IF('Financing inputs'!$B180="USD",'Financing inputs'!D180*Euro_USD,0)+IF('Financing inputs'!$B180="Local Currency",'Financing inputs'!D180/Loc_Euro,0)+IF('Financing inputs'!$B180="Euro",'Financing inputs'!D180,0)))</f>
        <v/>
      </c>
      <c r="E180" s="76" t="str">
        <f>IF('Financing inputs'!E180="","",(IF('Financing inputs'!$B180="USD",'Financing inputs'!E180*Euro_USD,0)+IF('Financing inputs'!$B180="Local Currency",'Financing inputs'!E180/Loc_Euro,0)+IF('Financing inputs'!$B180="Euro",'Financing inputs'!E180,0)))</f>
        <v/>
      </c>
      <c r="F180" s="76" t="str">
        <f>IF('Financing inputs'!F180="","",(IF('Financing inputs'!$B180="USD",'Financing inputs'!F180*Euro_USD,0)+IF('Financing inputs'!$B180="Local Currency",'Financing inputs'!F180/Loc_Euro,0)+IF('Financing inputs'!$B180="Euro",'Financing inputs'!F180,0)))</f>
        <v/>
      </c>
      <c r="G180" s="76" t="str">
        <f>IF('Financing inputs'!G180="","",(IF('Financing inputs'!$B180="USD",'Financing inputs'!G180*Euro_USD,0)+IF('Financing inputs'!$B180="Local Currency",'Financing inputs'!G180/Loc_Euro,0)+IF('Financing inputs'!$B180="Euro",'Financing inputs'!G180,0)))</f>
        <v/>
      </c>
      <c r="H180" s="76" t="str">
        <f>IF('Financing inputs'!H180="","",(IF('Financing inputs'!$B180="USD",'Financing inputs'!H180*Euro_USD,0)+IF('Financing inputs'!$B180="Local Currency",'Financing inputs'!H180/Loc_Euro,0)+IF('Financing inputs'!$B180="Euro",'Financing inputs'!H180,0)))</f>
        <v/>
      </c>
      <c r="I180" s="76" t="str">
        <f>IF('Financing inputs'!I180="","",(IF('Financing inputs'!$B180="USD",'Financing inputs'!I180*Euro_USD,0)+IF('Financing inputs'!$B180="Local Currency",'Financing inputs'!I180/Loc_Euro,0)+IF('Financing inputs'!$B180="Euro",'Financing inputs'!I180,0)))</f>
        <v/>
      </c>
      <c r="J180" s="76" t="str">
        <f>IF('Financing inputs'!J180="","",(IF('Financing inputs'!$B180="USD",'Financing inputs'!J180*Euro_USD,0)+IF('Financing inputs'!$B180="Local Currency",'Financing inputs'!J180/Loc_Euro,0)+IF('Financing inputs'!$B180="Euro",'Financing inputs'!J180,0)))</f>
        <v/>
      </c>
      <c r="K180" s="76" t="str">
        <f>IF('Financing inputs'!K180="","",(IF('Financing inputs'!$B180="USD",'Financing inputs'!K180*Euro_USD,0)+IF('Financing inputs'!$B180="Local Currency",'Financing inputs'!K180/Loc_Euro,0)+IF('Financing inputs'!$B180="Euro",'Financing inputs'!K180,0)))</f>
        <v/>
      </c>
      <c r="L180" s="76" t="str">
        <f>IF('Financing inputs'!L180="","",(IF('Financing inputs'!$B180="USD",'Financing inputs'!L180*Euro_USD,0)+IF('Financing inputs'!$B180="Local Currency",'Financing inputs'!L180/Loc_Euro,0)+IF('Financing inputs'!$B180="Euro",'Financing inputs'!L180,0)))</f>
        <v/>
      </c>
      <c r="M180" s="76" t="str">
        <f>IF('Financing inputs'!M180="","",(IF('Financing inputs'!$B180="USD",'Financing inputs'!M180*Euro_USD,0)+IF('Financing inputs'!$B180="Local Currency",'Financing inputs'!M180/Loc_Euro,0)+IF('Financing inputs'!$B180="Euro",'Financing inputs'!M180,0)))</f>
        <v/>
      </c>
      <c r="N180" s="76" t="str">
        <f>IF('Financing inputs'!N180="","",(IF('Financing inputs'!$B180="USD",'Financing inputs'!N180*Euro_USD,0)+IF('Financing inputs'!$B180="Local Currency",'Financing inputs'!N180/Loc_Euro,0)+IF('Financing inputs'!$B180="Euro",'Financing inputs'!N180,0)))</f>
        <v/>
      </c>
      <c r="O180" s="76">
        <f t="shared" si="96"/>
        <v>0</v>
      </c>
      <c r="P180" s="120" t="str">
        <f t="shared" si="95"/>
        <v>Strategy 8</v>
      </c>
      <c r="R180" s="69" t="e">
        <f t="shared" si="97"/>
        <v>#DIV/0!</v>
      </c>
    </row>
    <row r="181" spans="1:19" x14ac:dyDescent="0.25">
      <c r="A181" s="64" t="str">
        <f>'Financing inputs'!A181</f>
        <v>Other</v>
      </c>
      <c r="B181" s="63"/>
      <c r="C181" s="76" t="str">
        <f>IF('Financing inputs'!C181="","",(IF('Financing inputs'!$B181="USD",'Financing inputs'!C181*Euro_USD,0)+IF('Financing inputs'!$B181="Local Currency",'Financing inputs'!C181/Loc_Euro,0)+IF('Financing inputs'!$B181="Euro",'Financing inputs'!C181,0)))</f>
        <v/>
      </c>
      <c r="D181" s="76" t="str">
        <f>IF('Financing inputs'!D181="","",(IF('Financing inputs'!$B181="USD",'Financing inputs'!D181*Euro_USD,0)+IF('Financing inputs'!$B181="Local Currency",'Financing inputs'!D181/Loc_Euro,0)+IF('Financing inputs'!$B181="Euro",'Financing inputs'!D181,0)))</f>
        <v/>
      </c>
      <c r="E181" s="76" t="str">
        <f>IF('Financing inputs'!E181="","",(IF('Financing inputs'!$B181="USD",'Financing inputs'!E181*Euro_USD,0)+IF('Financing inputs'!$B181="Local Currency",'Financing inputs'!E181/Loc_Euro,0)+IF('Financing inputs'!$B181="Euro",'Financing inputs'!E181,0)))</f>
        <v/>
      </c>
      <c r="F181" s="76" t="str">
        <f>IF('Financing inputs'!F181="","",(IF('Financing inputs'!$B181="USD",'Financing inputs'!F181*Euro_USD,0)+IF('Financing inputs'!$B181="Local Currency",'Financing inputs'!F181/Loc_Euro,0)+IF('Financing inputs'!$B181="Euro",'Financing inputs'!F181,0)))</f>
        <v/>
      </c>
      <c r="G181" s="76" t="str">
        <f>IF('Financing inputs'!G181="","",(IF('Financing inputs'!$B181="USD",'Financing inputs'!G181*Euro_USD,0)+IF('Financing inputs'!$B181="Local Currency",'Financing inputs'!G181/Loc_Euro,0)+IF('Financing inputs'!$B181="Euro",'Financing inputs'!G181,0)))</f>
        <v/>
      </c>
      <c r="H181" s="76" t="str">
        <f>IF('Financing inputs'!H181="","",(IF('Financing inputs'!$B181="USD",'Financing inputs'!H181*Euro_USD,0)+IF('Financing inputs'!$B181="Local Currency",'Financing inputs'!H181/Loc_Euro,0)+IF('Financing inputs'!$B181="Euro",'Financing inputs'!H181,0)))</f>
        <v/>
      </c>
      <c r="I181" s="76" t="str">
        <f>IF('Financing inputs'!I181="","",(IF('Financing inputs'!$B181="USD",'Financing inputs'!I181*Euro_USD,0)+IF('Financing inputs'!$B181="Local Currency",'Financing inputs'!I181/Loc_Euro,0)+IF('Financing inputs'!$B181="Euro",'Financing inputs'!I181,0)))</f>
        <v/>
      </c>
      <c r="J181" s="76" t="str">
        <f>IF('Financing inputs'!J181="","",(IF('Financing inputs'!$B181="USD",'Financing inputs'!J181*Euro_USD,0)+IF('Financing inputs'!$B181="Local Currency",'Financing inputs'!J181/Loc_Euro,0)+IF('Financing inputs'!$B181="Euro",'Financing inputs'!J181,0)))</f>
        <v/>
      </c>
      <c r="K181" s="76" t="str">
        <f>IF('Financing inputs'!K181="","",(IF('Financing inputs'!$B181="USD",'Financing inputs'!K181*Euro_USD,0)+IF('Financing inputs'!$B181="Local Currency",'Financing inputs'!K181/Loc_Euro,0)+IF('Financing inputs'!$B181="Euro",'Financing inputs'!K181,0)))</f>
        <v/>
      </c>
      <c r="L181" s="76" t="str">
        <f>IF('Financing inputs'!L181="","",(IF('Financing inputs'!$B181="USD",'Financing inputs'!L181*Euro_USD,0)+IF('Financing inputs'!$B181="Local Currency",'Financing inputs'!L181/Loc_Euro,0)+IF('Financing inputs'!$B181="Euro",'Financing inputs'!L181,0)))</f>
        <v/>
      </c>
      <c r="M181" s="76" t="str">
        <f>IF('Financing inputs'!M181="","",(IF('Financing inputs'!$B181="USD",'Financing inputs'!M181*Euro_USD,0)+IF('Financing inputs'!$B181="Local Currency",'Financing inputs'!M181/Loc_Euro,0)+IF('Financing inputs'!$B181="Euro",'Financing inputs'!M181,0)))</f>
        <v/>
      </c>
      <c r="N181" s="76" t="str">
        <f>IF('Financing inputs'!N181="","",(IF('Financing inputs'!$B181="USD",'Financing inputs'!N181*Euro_USD,0)+IF('Financing inputs'!$B181="Local Currency",'Financing inputs'!N181/Loc_Euro,0)+IF('Financing inputs'!$B181="Euro",'Financing inputs'!N181,0)))</f>
        <v/>
      </c>
      <c r="O181" s="76">
        <f t="shared" si="96"/>
        <v>0</v>
      </c>
      <c r="P181" s="120" t="str">
        <f t="shared" si="95"/>
        <v>Strategy 8</v>
      </c>
      <c r="R181" s="69" t="e">
        <f t="shared" si="97"/>
        <v>#DIV/0!</v>
      </c>
    </row>
    <row r="182" spans="1:19" x14ac:dyDescent="0.25">
      <c r="A182" s="64" t="str">
        <f>'Financing inputs'!A182</f>
        <v>Other</v>
      </c>
      <c r="B182" s="63"/>
      <c r="C182" s="76" t="str">
        <f>IF('Financing inputs'!C182="","",(IF('Financing inputs'!$B182="USD",'Financing inputs'!C182*Euro_USD,0)+IF('Financing inputs'!$B182="Local Currency",'Financing inputs'!C182/Loc_Euro,0)+IF('Financing inputs'!$B182="Euro",'Financing inputs'!C182,0)))</f>
        <v/>
      </c>
      <c r="D182" s="76" t="str">
        <f>IF('Financing inputs'!D182="","",(IF('Financing inputs'!$B182="USD",'Financing inputs'!D182*Euro_USD,0)+IF('Financing inputs'!$B182="Local Currency",'Financing inputs'!D182/Loc_Euro,0)+IF('Financing inputs'!$B182="Euro",'Financing inputs'!D182,0)))</f>
        <v/>
      </c>
      <c r="E182" s="76" t="str">
        <f>IF('Financing inputs'!E182="","",(IF('Financing inputs'!$B182="USD",'Financing inputs'!E182*Euro_USD,0)+IF('Financing inputs'!$B182="Local Currency",'Financing inputs'!E182/Loc_Euro,0)+IF('Financing inputs'!$B182="Euro",'Financing inputs'!E182,0)))</f>
        <v/>
      </c>
      <c r="F182" s="76" t="str">
        <f>IF('Financing inputs'!F182="","",(IF('Financing inputs'!$B182="USD",'Financing inputs'!F182*Euro_USD,0)+IF('Financing inputs'!$B182="Local Currency",'Financing inputs'!F182/Loc_Euro,0)+IF('Financing inputs'!$B182="Euro",'Financing inputs'!F182,0)))</f>
        <v/>
      </c>
      <c r="G182" s="76" t="str">
        <f>IF('Financing inputs'!G182="","",(IF('Financing inputs'!$B182="USD",'Financing inputs'!G182*Euro_USD,0)+IF('Financing inputs'!$B182="Local Currency",'Financing inputs'!G182/Loc_Euro,0)+IF('Financing inputs'!$B182="Euro",'Financing inputs'!G182,0)))</f>
        <v/>
      </c>
      <c r="H182" s="76" t="str">
        <f>IF('Financing inputs'!H182="","",(IF('Financing inputs'!$B182="USD",'Financing inputs'!H182*Euro_USD,0)+IF('Financing inputs'!$B182="Local Currency",'Financing inputs'!H182/Loc_Euro,0)+IF('Financing inputs'!$B182="Euro",'Financing inputs'!H182,0)))</f>
        <v/>
      </c>
      <c r="I182" s="76" t="str">
        <f>IF('Financing inputs'!I182="","",(IF('Financing inputs'!$B182="USD",'Financing inputs'!I182*Euro_USD,0)+IF('Financing inputs'!$B182="Local Currency",'Financing inputs'!I182/Loc_Euro,0)+IF('Financing inputs'!$B182="Euro",'Financing inputs'!I182,0)))</f>
        <v/>
      </c>
      <c r="J182" s="76" t="str">
        <f>IF('Financing inputs'!J182="","",(IF('Financing inputs'!$B182="USD",'Financing inputs'!J182*Euro_USD,0)+IF('Financing inputs'!$B182="Local Currency",'Financing inputs'!J182/Loc_Euro,0)+IF('Financing inputs'!$B182="Euro",'Financing inputs'!J182,0)))</f>
        <v/>
      </c>
      <c r="K182" s="76" t="str">
        <f>IF('Financing inputs'!K182="","",(IF('Financing inputs'!$B182="USD",'Financing inputs'!K182*Euro_USD,0)+IF('Financing inputs'!$B182="Local Currency",'Financing inputs'!K182/Loc_Euro,0)+IF('Financing inputs'!$B182="Euro",'Financing inputs'!K182,0)))</f>
        <v/>
      </c>
      <c r="L182" s="76" t="str">
        <f>IF('Financing inputs'!L182="","",(IF('Financing inputs'!$B182="USD",'Financing inputs'!L182*Euro_USD,0)+IF('Financing inputs'!$B182="Local Currency",'Financing inputs'!L182/Loc_Euro,0)+IF('Financing inputs'!$B182="Euro",'Financing inputs'!L182,0)))</f>
        <v/>
      </c>
      <c r="M182" s="76" t="str">
        <f>IF('Financing inputs'!M182="","",(IF('Financing inputs'!$B182="USD",'Financing inputs'!M182*Euro_USD,0)+IF('Financing inputs'!$B182="Local Currency",'Financing inputs'!M182/Loc_Euro,0)+IF('Financing inputs'!$B182="Euro",'Financing inputs'!M182,0)))</f>
        <v/>
      </c>
      <c r="N182" s="76" t="str">
        <f>IF('Financing inputs'!N182="","",(IF('Financing inputs'!$B182="USD",'Financing inputs'!N182*Euro_USD,0)+IF('Financing inputs'!$B182="Local Currency",'Financing inputs'!N182/Loc_Euro,0)+IF('Financing inputs'!$B182="Euro",'Financing inputs'!N182,0)))</f>
        <v/>
      </c>
      <c r="O182" s="76">
        <f t="shared" si="96"/>
        <v>0</v>
      </c>
      <c r="P182" s="120" t="str">
        <f t="shared" si="95"/>
        <v>Strategy 8</v>
      </c>
      <c r="R182" s="69" t="e">
        <f t="shared" si="97"/>
        <v>#DIV/0!</v>
      </c>
    </row>
    <row r="183" spans="1:19" x14ac:dyDescent="0.25">
      <c r="A183" s="64" t="str">
        <f>'Financing inputs'!A183</f>
        <v>Other</v>
      </c>
      <c r="B183" s="63"/>
      <c r="C183" s="76" t="str">
        <f>IF('Financing inputs'!C183="","",(IF('Financing inputs'!$B183="USD",'Financing inputs'!C183*Euro_USD,0)+IF('Financing inputs'!$B183="Local Currency",'Financing inputs'!C183/Loc_Euro,0)+IF('Financing inputs'!$B183="Euro",'Financing inputs'!C183,0)))</f>
        <v/>
      </c>
      <c r="D183" s="76" t="str">
        <f>IF('Financing inputs'!D183="","",(IF('Financing inputs'!$B183="USD",'Financing inputs'!D183*Euro_USD,0)+IF('Financing inputs'!$B183="Local Currency",'Financing inputs'!D183/Loc_Euro,0)+IF('Financing inputs'!$B183="Euro",'Financing inputs'!D183,0)))</f>
        <v/>
      </c>
      <c r="E183" s="76" t="str">
        <f>IF('Financing inputs'!E183="","",(IF('Financing inputs'!$B183="USD",'Financing inputs'!E183*Euro_USD,0)+IF('Financing inputs'!$B183="Local Currency",'Financing inputs'!E183/Loc_Euro,0)+IF('Financing inputs'!$B183="Euro",'Financing inputs'!E183,0)))</f>
        <v/>
      </c>
      <c r="F183" s="76" t="str">
        <f>IF('Financing inputs'!F183="","",(IF('Financing inputs'!$B183="USD",'Financing inputs'!F183*Euro_USD,0)+IF('Financing inputs'!$B183="Local Currency",'Financing inputs'!F183/Loc_Euro,0)+IF('Financing inputs'!$B183="Euro",'Financing inputs'!F183,0)))</f>
        <v/>
      </c>
      <c r="G183" s="76" t="str">
        <f>IF('Financing inputs'!G183="","",(IF('Financing inputs'!$B183="USD",'Financing inputs'!G183*Euro_USD,0)+IF('Financing inputs'!$B183="Local Currency",'Financing inputs'!G183/Loc_Euro,0)+IF('Financing inputs'!$B183="Euro",'Financing inputs'!G183,0)))</f>
        <v/>
      </c>
      <c r="H183" s="76" t="str">
        <f>IF('Financing inputs'!H183="","",(IF('Financing inputs'!$B183="USD",'Financing inputs'!H183*Euro_USD,0)+IF('Financing inputs'!$B183="Local Currency",'Financing inputs'!H183/Loc_Euro,0)+IF('Financing inputs'!$B183="Euro",'Financing inputs'!H183,0)))</f>
        <v/>
      </c>
      <c r="I183" s="76" t="str">
        <f>IF('Financing inputs'!I183="","",(IF('Financing inputs'!$B183="USD",'Financing inputs'!I183*Euro_USD,0)+IF('Financing inputs'!$B183="Local Currency",'Financing inputs'!I183/Loc_Euro,0)+IF('Financing inputs'!$B183="Euro",'Financing inputs'!I183,0)))</f>
        <v/>
      </c>
      <c r="J183" s="76" t="str">
        <f>IF('Financing inputs'!J183="","",(IF('Financing inputs'!$B183="USD",'Financing inputs'!J183*Euro_USD,0)+IF('Financing inputs'!$B183="Local Currency",'Financing inputs'!J183/Loc_Euro,0)+IF('Financing inputs'!$B183="Euro",'Financing inputs'!J183,0)))</f>
        <v/>
      </c>
      <c r="K183" s="76" t="str">
        <f>IF('Financing inputs'!K183="","",(IF('Financing inputs'!$B183="USD",'Financing inputs'!K183*Euro_USD,0)+IF('Financing inputs'!$B183="Local Currency",'Financing inputs'!K183/Loc_Euro,0)+IF('Financing inputs'!$B183="Euro",'Financing inputs'!K183,0)))</f>
        <v/>
      </c>
      <c r="L183" s="76" t="str">
        <f>IF('Financing inputs'!L183="","",(IF('Financing inputs'!$B183="USD",'Financing inputs'!L183*Euro_USD,0)+IF('Financing inputs'!$B183="Local Currency",'Financing inputs'!L183/Loc_Euro,0)+IF('Financing inputs'!$B183="Euro",'Financing inputs'!L183,0)))</f>
        <v/>
      </c>
      <c r="M183" s="76" t="str">
        <f>IF('Financing inputs'!M183="","",(IF('Financing inputs'!$B183="USD",'Financing inputs'!M183*Euro_USD,0)+IF('Financing inputs'!$B183="Local Currency",'Financing inputs'!M183/Loc_Euro,0)+IF('Financing inputs'!$B183="Euro",'Financing inputs'!M183,0)))</f>
        <v/>
      </c>
      <c r="N183" s="76" t="str">
        <f>IF('Financing inputs'!N183="","",(IF('Financing inputs'!$B183="USD",'Financing inputs'!N183*Euro_USD,0)+IF('Financing inputs'!$B183="Local Currency",'Financing inputs'!N183/Loc_Euro,0)+IF('Financing inputs'!$B183="Euro",'Financing inputs'!N183,0)))</f>
        <v/>
      </c>
      <c r="O183" s="76">
        <f t="shared" si="96"/>
        <v>0</v>
      </c>
      <c r="P183" s="120" t="str">
        <f t="shared" si="95"/>
        <v>Strategy 8</v>
      </c>
      <c r="R183" s="69" t="e">
        <f t="shared" si="97"/>
        <v>#DIV/0!</v>
      </c>
    </row>
    <row r="184" spans="1:19" x14ac:dyDescent="0.25">
      <c r="A184" s="64" t="str">
        <f>'Financing inputs'!A184</f>
        <v>Other</v>
      </c>
      <c r="B184" s="63"/>
      <c r="C184" s="76" t="str">
        <f>IF('Financing inputs'!C184="","",(IF('Financing inputs'!$B184="USD",'Financing inputs'!C184*Euro_USD,0)+IF('Financing inputs'!$B184="Local Currency",'Financing inputs'!C184/Loc_Euro,0)+IF('Financing inputs'!$B184="Euro",'Financing inputs'!C184,0)))</f>
        <v/>
      </c>
      <c r="D184" s="76" t="str">
        <f>IF('Financing inputs'!D184="","",(IF('Financing inputs'!$B184="USD",'Financing inputs'!D184*Euro_USD,0)+IF('Financing inputs'!$B184="Local Currency",'Financing inputs'!D184/Loc_Euro,0)+IF('Financing inputs'!$B184="Euro",'Financing inputs'!D184,0)))</f>
        <v/>
      </c>
      <c r="E184" s="76" t="str">
        <f>IF('Financing inputs'!E184="","",(IF('Financing inputs'!$B184="USD",'Financing inputs'!E184*Euro_USD,0)+IF('Financing inputs'!$B184="Local Currency",'Financing inputs'!E184/Loc_Euro,0)+IF('Financing inputs'!$B184="Euro",'Financing inputs'!E184,0)))</f>
        <v/>
      </c>
      <c r="F184" s="76" t="str">
        <f>IF('Financing inputs'!F184="","",(IF('Financing inputs'!$B184="USD",'Financing inputs'!F184*Euro_USD,0)+IF('Financing inputs'!$B184="Local Currency",'Financing inputs'!F184/Loc_Euro,0)+IF('Financing inputs'!$B184="Euro",'Financing inputs'!F184,0)))</f>
        <v/>
      </c>
      <c r="G184" s="76" t="str">
        <f>IF('Financing inputs'!G184="","",(IF('Financing inputs'!$B184="USD",'Financing inputs'!G184*Euro_USD,0)+IF('Financing inputs'!$B184="Local Currency",'Financing inputs'!G184/Loc_Euro,0)+IF('Financing inputs'!$B184="Euro",'Financing inputs'!G184,0)))</f>
        <v/>
      </c>
      <c r="H184" s="76" t="str">
        <f>IF('Financing inputs'!H184="","",(IF('Financing inputs'!$B184="USD",'Financing inputs'!H184*Euro_USD,0)+IF('Financing inputs'!$B184="Local Currency",'Financing inputs'!H184/Loc_Euro,0)+IF('Financing inputs'!$B184="Euro",'Financing inputs'!H184,0)))</f>
        <v/>
      </c>
      <c r="I184" s="76" t="str">
        <f>IF('Financing inputs'!I184="","",(IF('Financing inputs'!$B184="USD",'Financing inputs'!I184*Euro_USD,0)+IF('Financing inputs'!$B184="Local Currency",'Financing inputs'!I184/Loc_Euro,0)+IF('Financing inputs'!$B184="Euro",'Financing inputs'!I184,0)))</f>
        <v/>
      </c>
      <c r="J184" s="76" t="str">
        <f>IF('Financing inputs'!J184="","",(IF('Financing inputs'!$B184="USD",'Financing inputs'!J184*Euro_USD,0)+IF('Financing inputs'!$B184="Local Currency",'Financing inputs'!J184/Loc_Euro,0)+IF('Financing inputs'!$B184="Euro",'Financing inputs'!J184,0)))</f>
        <v/>
      </c>
      <c r="K184" s="76" t="str">
        <f>IF('Financing inputs'!K184="","",(IF('Financing inputs'!$B184="USD",'Financing inputs'!K184*Euro_USD,0)+IF('Financing inputs'!$B184="Local Currency",'Financing inputs'!K184/Loc_Euro,0)+IF('Financing inputs'!$B184="Euro",'Financing inputs'!K184,0)))</f>
        <v/>
      </c>
      <c r="L184" s="76" t="str">
        <f>IF('Financing inputs'!L184="","",(IF('Financing inputs'!$B184="USD",'Financing inputs'!L184*Euro_USD,0)+IF('Financing inputs'!$B184="Local Currency",'Financing inputs'!L184/Loc_Euro,0)+IF('Financing inputs'!$B184="Euro",'Financing inputs'!L184,0)))</f>
        <v/>
      </c>
      <c r="M184" s="76" t="str">
        <f>IF('Financing inputs'!M184="","",(IF('Financing inputs'!$B184="USD",'Financing inputs'!M184*Euro_USD,0)+IF('Financing inputs'!$B184="Local Currency",'Financing inputs'!M184/Loc_Euro,0)+IF('Financing inputs'!$B184="Euro",'Financing inputs'!M184,0)))</f>
        <v/>
      </c>
      <c r="N184" s="76" t="str">
        <f>IF('Financing inputs'!N184="","",(IF('Financing inputs'!$B184="USD",'Financing inputs'!N184*Euro_USD,0)+IF('Financing inputs'!$B184="Local Currency",'Financing inputs'!N184/Loc_Euro,0)+IF('Financing inputs'!$B184="Euro",'Financing inputs'!N184,0)))</f>
        <v/>
      </c>
      <c r="O184" s="76">
        <f t="shared" si="96"/>
        <v>0</v>
      </c>
      <c r="P184" s="120" t="str">
        <f t="shared" si="95"/>
        <v>Strategy 8</v>
      </c>
      <c r="R184" s="69" t="e">
        <f t="shared" si="97"/>
        <v>#DIV/0!</v>
      </c>
    </row>
    <row r="185" spans="1:19" x14ac:dyDescent="0.25">
      <c r="A185" s="64" t="str">
        <f>'Financing inputs'!A185</f>
        <v>Other</v>
      </c>
      <c r="B185" s="63"/>
      <c r="C185" s="76" t="str">
        <f>IF('Financing inputs'!C185="","",(IF('Financing inputs'!$B185="USD",'Financing inputs'!C185*Euro_USD,0)+IF('Financing inputs'!$B185="Local Currency",'Financing inputs'!C185/Loc_Euro,0)+IF('Financing inputs'!$B185="Euro",'Financing inputs'!C185,0)))</f>
        <v/>
      </c>
      <c r="D185" s="76" t="str">
        <f>IF('Financing inputs'!D185="","",(IF('Financing inputs'!$B185="USD",'Financing inputs'!D185*Euro_USD,0)+IF('Financing inputs'!$B185="Local Currency",'Financing inputs'!D185/Loc_Euro,0)+IF('Financing inputs'!$B185="Euro",'Financing inputs'!D185,0)))</f>
        <v/>
      </c>
      <c r="E185" s="76" t="str">
        <f>IF('Financing inputs'!E185="","",(IF('Financing inputs'!$B185="USD",'Financing inputs'!E185*Euro_USD,0)+IF('Financing inputs'!$B185="Local Currency",'Financing inputs'!E185/Loc_Euro,0)+IF('Financing inputs'!$B185="Euro",'Financing inputs'!E185,0)))</f>
        <v/>
      </c>
      <c r="F185" s="76" t="str">
        <f>IF('Financing inputs'!F185="","",(IF('Financing inputs'!$B185="USD",'Financing inputs'!F185*Euro_USD,0)+IF('Financing inputs'!$B185="Local Currency",'Financing inputs'!F185/Loc_Euro,0)+IF('Financing inputs'!$B185="Euro",'Financing inputs'!F185,0)))</f>
        <v/>
      </c>
      <c r="G185" s="76" t="str">
        <f>IF('Financing inputs'!G185="","",(IF('Financing inputs'!$B185="USD",'Financing inputs'!G185*Euro_USD,0)+IF('Financing inputs'!$B185="Local Currency",'Financing inputs'!G185/Loc_Euro,0)+IF('Financing inputs'!$B185="Euro",'Financing inputs'!G185,0)))</f>
        <v/>
      </c>
      <c r="H185" s="76" t="str">
        <f>IF('Financing inputs'!H185="","",(IF('Financing inputs'!$B185="USD",'Financing inputs'!H185*Euro_USD,0)+IF('Financing inputs'!$B185="Local Currency",'Financing inputs'!H185/Loc_Euro,0)+IF('Financing inputs'!$B185="Euro",'Financing inputs'!H185,0)))</f>
        <v/>
      </c>
      <c r="I185" s="76" t="str">
        <f>IF('Financing inputs'!I185="","",(IF('Financing inputs'!$B185="USD",'Financing inputs'!I185*Euro_USD,0)+IF('Financing inputs'!$B185="Local Currency",'Financing inputs'!I185/Loc_Euro,0)+IF('Financing inputs'!$B185="Euro",'Financing inputs'!I185,0)))</f>
        <v/>
      </c>
      <c r="J185" s="76" t="str">
        <f>IF('Financing inputs'!J185="","",(IF('Financing inputs'!$B185="USD",'Financing inputs'!J185*Euro_USD,0)+IF('Financing inputs'!$B185="Local Currency",'Financing inputs'!J185/Loc_Euro,0)+IF('Financing inputs'!$B185="Euro",'Financing inputs'!J185,0)))</f>
        <v/>
      </c>
      <c r="K185" s="76" t="str">
        <f>IF('Financing inputs'!K185="","",(IF('Financing inputs'!$B185="USD",'Financing inputs'!K185*Euro_USD,0)+IF('Financing inputs'!$B185="Local Currency",'Financing inputs'!K185/Loc_Euro,0)+IF('Financing inputs'!$B185="Euro",'Financing inputs'!K185,0)))</f>
        <v/>
      </c>
      <c r="L185" s="76" t="str">
        <f>IF('Financing inputs'!L185="","",(IF('Financing inputs'!$B185="USD",'Financing inputs'!L185*Euro_USD,0)+IF('Financing inputs'!$B185="Local Currency",'Financing inputs'!L185/Loc_Euro,0)+IF('Financing inputs'!$B185="Euro",'Financing inputs'!L185,0)))</f>
        <v/>
      </c>
      <c r="M185" s="76" t="str">
        <f>IF('Financing inputs'!M185="","",(IF('Financing inputs'!$B185="USD",'Financing inputs'!M185*Euro_USD,0)+IF('Financing inputs'!$B185="Local Currency",'Financing inputs'!M185/Loc_Euro,0)+IF('Financing inputs'!$B185="Euro",'Financing inputs'!M185,0)))</f>
        <v/>
      </c>
      <c r="N185" s="76" t="str">
        <f>IF('Financing inputs'!N185="","",(IF('Financing inputs'!$B185="USD",'Financing inputs'!N185*Euro_USD,0)+IF('Financing inputs'!$B185="Local Currency",'Financing inputs'!N185/Loc_Euro,0)+IF('Financing inputs'!$B185="Euro",'Financing inputs'!N185,0)))</f>
        <v/>
      </c>
      <c r="O185" s="76">
        <f t="shared" si="96"/>
        <v>0</v>
      </c>
      <c r="P185" s="120" t="str">
        <f t="shared" si="95"/>
        <v>Strategy 8</v>
      </c>
      <c r="R185" s="69" t="e">
        <f t="shared" si="97"/>
        <v>#DIV/0!</v>
      </c>
    </row>
    <row r="186" spans="1:19" x14ac:dyDescent="0.25">
      <c r="A186" s="65" t="s">
        <v>72</v>
      </c>
      <c r="B186" s="65"/>
      <c r="C186" s="77">
        <f>SUM(C167:C185)</f>
        <v>0</v>
      </c>
      <c r="D186" s="77">
        <f t="shared" ref="D186" si="98">SUM(D167:D185)</f>
        <v>0</v>
      </c>
      <c r="E186" s="77">
        <f t="shared" ref="E186" si="99">SUM(E167:E185)</f>
        <v>0</v>
      </c>
      <c r="F186" s="77">
        <f t="shared" ref="F186" si="100">SUM(F167:F185)</f>
        <v>0</v>
      </c>
      <c r="G186" s="77">
        <f t="shared" ref="G186" si="101">SUM(G167:G185)</f>
        <v>0</v>
      </c>
      <c r="H186" s="77">
        <f t="shared" ref="H186" si="102">SUM(H167:H185)</f>
        <v>0</v>
      </c>
      <c r="I186" s="77">
        <f t="shared" ref="I186" si="103">SUM(I167:I185)</f>
        <v>0</v>
      </c>
      <c r="J186" s="77">
        <f t="shared" ref="J186" si="104">SUM(J167:J185)</f>
        <v>0</v>
      </c>
      <c r="K186" s="77">
        <f t="shared" ref="K186" si="105">SUM(K167:K185)</f>
        <v>0</v>
      </c>
      <c r="L186" s="77">
        <f t="shared" ref="L186" si="106">SUM(L167:L185)</f>
        <v>0</v>
      </c>
      <c r="M186" s="77">
        <f t="shared" ref="M186" si="107">SUM(M167:M185)</f>
        <v>0</v>
      </c>
      <c r="N186" s="77">
        <f t="shared" ref="N186" si="108">SUM(N167:N185)</f>
        <v>0</v>
      </c>
      <c r="O186" s="77">
        <f t="shared" ref="O186" si="109">SUM(O167:O185)</f>
        <v>0</v>
      </c>
      <c r="P186" s="120" t="str">
        <f>$A$164</f>
        <v>Strategy 8</v>
      </c>
      <c r="R186" s="59"/>
      <c r="S186" s="61" t="e">
        <f>IF(ROUND(SUM(R166:R185),0)&lt;&gt;1,"Check","Okay")</f>
        <v>#DIV/0!</v>
      </c>
    </row>
    <row r="187" spans="1:19" x14ac:dyDescent="0.25">
      <c r="A187" s="124" t="str">
        <f>'Financing inputs'!A187</f>
        <v>Strategy 9</v>
      </c>
      <c r="B187" s="124"/>
      <c r="C187" s="124"/>
      <c r="D187" s="124"/>
      <c r="E187" s="124"/>
      <c r="F187" s="124"/>
      <c r="G187" s="124"/>
      <c r="H187" s="124"/>
      <c r="I187" s="124"/>
      <c r="J187" s="124"/>
      <c r="K187" s="124"/>
      <c r="L187" s="124"/>
      <c r="M187" s="124"/>
      <c r="N187" s="124"/>
      <c r="O187" s="124"/>
      <c r="P187" s="120"/>
      <c r="R187" s="73"/>
    </row>
    <row r="188" spans="1:19" x14ac:dyDescent="0.25">
      <c r="A188" s="39" t="str">
        <f>'Financing inputs'!A188</f>
        <v>CIP Costs</v>
      </c>
      <c r="B188" s="63"/>
      <c r="C188" s="76" t="str">
        <f>IF('Financing inputs'!C188="","",(IF('Financing inputs'!$B188="USD",'Financing inputs'!C188*Euro_USD,0)+IF('Financing inputs'!$B188="Local Currency",'Financing inputs'!C188/Loc_Euro,0)+IF('Financing inputs'!$B188="Euro",'Financing inputs'!C188,0)))</f>
        <v/>
      </c>
      <c r="D188" s="76" t="str">
        <f>IF('Financing inputs'!D188="","",(IF('Financing inputs'!$B188="USD",'Financing inputs'!D188*Euro_USD,0)+IF('Financing inputs'!$B188="Local Currency",'Financing inputs'!D188/Loc_Euro,0)+IF('Financing inputs'!$B188="Euro",'Financing inputs'!D188,0)))</f>
        <v/>
      </c>
      <c r="E188" s="76" t="str">
        <f>IF('Financing inputs'!E188="","",(IF('Financing inputs'!$B188="USD",'Financing inputs'!E188*Euro_USD,0)+IF('Financing inputs'!$B188="Local Currency",'Financing inputs'!E188/Loc_Euro,0)+IF('Financing inputs'!$B188="Euro",'Financing inputs'!E188,0)))</f>
        <v/>
      </c>
      <c r="F188" s="76" t="str">
        <f>IF('Financing inputs'!F188="","",(IF('Financing inputs'!$B188="USD",'Financing inputs'!F188*Euro_USD,0)+IF('Financing inputs'!$B188="Local Currency",'Financing inputs'!F188/Loc_Euro,0)+IF('Financing inputs'!$B188="Euro",'Financing inputs'!F188,0)))</f>
        <v/>
      </c>
      <c r="G188" s="76" t="str">
        <f>IF('Financing inputs'!G188="","",(IF('Financing inputs'!$B188="USD",'Financing inputs'!G188*Euro_USD,0)+IF('Financing inputs'!$B188="Local Currency",'Financing inputs'!G188/Loc_Euro,0)+IF('Financing inputs'!$B188="Euro",'Financing inputs'!G188,0)))</f>
        <v/>
      </c>
      <c r="H188" s="76" t="str">
        <f>IF('Financing inputs'!H188="","",(IF('Financing inputs'!$B188="USD",'Financing inputs'!H188*Euro_USD,0)+IF('Financing inputs'!$B188="Local Currency",'Financing inputs'!H188/Loc_Euro,0)+IF('Financing inputs'!$B188="Euro",'Financing inputs'!H188,0)))</f>
        <v/>
      </c>
      <c r="I188" s="76" t="str">
        <f>IF('Financing inputs'!I188="","",(IF('Financing inputs'!$B188="USD",'Financing inputs'!I188*Euro_USD,0)+IF('Financing inputs'!$B188="Local Currency",'Financing inputs'!I188/Loc_Euro,0)+IF('Financing inputs'!$B188="Euro",'Financing inputs'!I188,0)))</f>
        <v/>
      </c>
      <c r="J188" s="76" t="str">
        <f>IF('Financing inputs'!J188="","",(IF('Financing inputs'!$B188="USD",'Financing inputs'!J188*Euro_USD,0)+IF('Financing inputs'!$B188="Local Currency",'Financing inputs'!J188/Loc_Euro,0)+IF('Financing inputs'!$B188="Euro",'Financing inputs'!J188,0)))</f>
        <v/>
      </c>
      <c r="K188" s="76" t="str">
        <f>IF('Financing inputs'!K188="","",(IF('Financing inputs'!$B188="USD",'Financing inputs'!K188*Euro_USD,0)+IF('Financing inputs'!$B188="Local Currency",'Financing inputs'!K188/Loc_Euro,0)+IF('Financing inputs'!$B188="Euro",'Financing inputs'!K188,0)))</f>
        <v/>
      </c>
      <c r="L188" s="76" t="str">
        <f>IF('Financing inputs'!L188="","",(IF('Financing inputs'!$B188="USD",'Financing inputs'!L188*Euro_USD,0)+IF('Financing inputs'!$B188="Local Currency",'Financing inputs'!L188/Loc_Euro,0)+IF('Financing inputs'!$B188="Euro",'Financing inputs'!L188,0)))</f>
        <v/>
      </c>
      <c r="M188" s="76" t="str">
        <f>IF('Financing inputs'!M188="","",(IF('Financing inputs'!$B188="USD",'Financing inputs'!M188*Euro_USD,0)+IF('Financing inputs'!$B188="Local Currency",'Financing inputs'!M188/Loc_Euro,0)+IF('Financing inputs'!$B188="Euro",'Financing inputs'!M188,0)))</f>
        <v/>
      </c>
      <c r="N188" s="76" t="str">
        <f>IF('Financing inputs'!N188="","",(IF('Financing inputs'!$B188="USD",'Financing inputs'!N188*Euro_USD,0)+IF('Financing inputs'!$B188="Local Currency",'Financing inputs'!N188/Loc_Euro,0)+IF('Financing inputs'!$B188="Euro",'Financing inputs'!N188,0)))</f>
        <v/>
      </c>
      <c r="O188" s="76">
        <f>SUM(C188:N188)</f>
        <v>0</v>
      </c>
      <c r="P188" s="120" t="str">
        <f t="shared" ref="P188:P208" si="110">$A$187</f>
        <v>Strategy 9</v>
      </c>
      <c r="R188" s="68"/>
    </row>
    <row r="189" spans="1:19" x14ac:dyDescent="0.25">
      <c r="A189" s="39" t="str">
        <f>'Financing inputs'!A189</f>
        <v>National government funding allocated</v>
      </c>
      <c r="B189" s="63"/>
      <c r="C189" s="76" t="str">
        <f>IF('Financing inputs'!C189="","",(IF('Financing inputs'!$B189="USD",'Financing inputs'!C189*Euro_USD,0)+IF('Financing inputs'!$B189="Local Currency",'Financing inputs'!C189/Loc_Euro,0)+IF('Financing inputs'!$B189="Euro",'Financing inputs'!C189,0)))</f>
        <v/>
      </c>
      <c r="D189" s="76" t="str">
        <f>IF('Financing inputs'!D189="","",(IF('Financing inputs'!$B189="USD",'Financing inputs'!D189*Euro_USD,0)+IF('Financing inputs'!$B189="Local Currency",'Financing inputs'!D189/Loc_Euro,0)+IF('Financing inputs'!$B189="Euro",'Financing inputs'!D189,0)))</f>
        <v/>
      </c>
      <c r="E189" s="76" t="str">
        <f>IF('Financing inputs'!E189="","",(IF('Financing inputs'!$B189="USD",'Financing inputs'!E189*Euro_USD,0)+IF('Financing inputs'!$B189="Local Currency",'Financing inputs'!E189/Loc_Euro,0)+IF('Financing inputs'!$B189="Euro",'Financing inputs'!E189,0)))</f>
        <v/>
      </c>
      <c r="F189" s="76" t="str">
        <f>IF('Financing inputs'!F189="","",(IF('Financing inputs'!$B189="USD",'Financing inputs'!F189*Euro_USD,0)+IF('Financing inputs'!$B189="Local Currency",'Financing inputs'!F189/Loc_Euro,0)+IF('Financing inputs'!$B189="Euro",'Financing inputs'!F189,0)))</f>
        <v/>
      </c>
      <c r="G189" s="76" t="str">
        <f>IF('Financing inputs'!G189="","",(IF('Financing inputs'!$B189="USD",'Financing inputs'!G189*Euro_USD,0)+IF('Financing inputs'!$B189="Local Currency",'Financing inputs'!G189/Loc_Euro,0)+IF('Financing inputs'!$B189="Euro",'Financing inputs'!G189,0)))</f>
        <v/>
      </c>
      <c r="H189" s="76" t="str">
        <f>IF('Financing inputs'!H189="","",(IF('Financing inputs'!$B189="USD",'Financing inputs'!H189*Euro_USD,0)+IF('Financing inputs'!$B189="Local Currency",'Financing inputs'!H189/Loc_Euro,0)+IF('Financing inputs'!$B189="Euro",'Financing inputs'!H189,0)))</f>
        <v/>
      </c>
      <c r="I189" s="76" t="str">
        <f>IF('Financing inputs'!I189="","",(IF('Financing inputs'!$B189="USD",'Financing inputs'!I189*Euro_USD,0)+IF('Financing inputs'!$B189="Local Currency",'Financing inputs'!I189/Loc_Euro,0)+IF('Financing inputs'!$B189="Euro",'Financing inputs'!I189,0)))</f>
        <v/>
      </c>
      <c r="J189" s="76" t="str">
        <f>IF('Financing inputs'!J189="","",(IF('Financing inputs'!$B189="USD",'Financing inputs'!J189*Euro_USD,0)+IF('Financing inputs'!$B189="Local Currency",'Financing inputs'!J189/Loc_Euro,0)+IF('Financing inputs'!$B189="Euro",'Financing inputs'!J189,0)))</f>
        <v/>
      </c>
      <c r="K189" s="76" t="str">
        <f>IF('Financing inputs'!K189="","",(IF('Financing inputs'!$B189="USD",'Financing inputs'!K189*Euro_USD,0)+IF('Financing inputs'!$B189="Local Currency",'Financing inputs'!K189/Loc_Euro,0)+IF('Financing inputs'!$B189="Euro",'Financing inputs'!K189,0)))</f>
        <v/>
      </c>
      <c r="L189" s="76" t="str">
        <f>IF('Financing inputs'!L189="","",(IF('Financing inputs'!$B189="USD",'Financing inputs'!L189*Euro_USD,0)+IF('Financing inputs'!$B189="Local Currency",'Financing inputs'!L189/Loc_Euro,0)+IF('Financing inputs'!$B189="Euro",'Financing inputs'!L189,0)))</f>
        <v/>
      </c>
      <c r="M189" s="76" t="str">
        <f>IF('Financing inputs'!M189="","",(IF('Financing inputs'!$B189="USD",'Financing inputs'!M189*Euro_USD,0)+IF('Financing inputs'!$B189="Local Currency",'Financing inputs'!M189/Loc_Euro,0)+IF('Financing inputs'!$B189="Euro",'Financing inputs'!M189,0)))</f>
        <v/>
      </c>
      <c r="N189" s="76" t="str">
        <f>IF('Financing inputs'!N189="","",(IF('Financing inputs'!$B189="USD",'Financing inputs'!N189*Euro_USD,0)+IF('Financing inputs'!$B189="Local Currency",'Financing inputs'!N189/Loc_Euro,0)+IF('Financing inputs'!$B189="Euro",'Financing inputs'!N189,0)))</f>
        <v/>
      </c>
      <c r="O189" s="76">
        <f t="shared" ref="O189:O208" si="111">SUM(C189:N189)</f>
        <v>0</v>
      </c>
      <c r="P189" s="120" t="str">
        <f t="shared" si="110"/>
        <v>Strategy 9</v>
      </c>
      <c r="R189" s="69" t="e">
        <f>O189/SUM($O$189:$O$208)</f>
        <v>#DIV/0!</v>
      </c>
    </row>
    <row r="190" spans="1:19" x14ac:dyDescent="0.25">
      <c r="A190" s="64" t="str">
        <f>'Financing inputs'!A190</f>
        <v>USAID funding allocated</v>
      </c>
      <c r="B190" s="63"/>
      <c r="C190" s="76" t="str">
        <f>IF('Financing inputs'!C190="","",(IF('Financing inputs'!$B190="USD",'Financing inputs'!C190*Euro_USD,0)+IF('Financing inputs'!$B190="Local Currency",'Financing inputs'!C190/Loc_Euro,0)+IF('Financing inputs'!$B190="Euro",'Financing inputs'!C190,0)))</f>
        <v/>
      </c>
      <c r="D190" s="76" t="str">
        <f>IF('Financing inputs'!D190="","",(IF('Financing inputs'!$B190="USD",'Financing inputs'!D190*Euro_USD,0)+IF('Financing inputs'!$B190="Local Currency",'Financing inputs'!D190/Loc_Euro,0)+IF('Financing inputs'!$B190="Euro",'Financing inputs'!D190,0)))</f>
        <v/>
      </c>
      <c r="E190" s="76" t="str">
        <f>IF('Financing inputs'!E190="","",(IF('Financing inputs'!$B190="USD",'Financing inputs'!E190*Euro_USD,0)+IF('Financing inputs'!$B190="Local Currency",'Financing inputs'!E190/Loc_Euro,0)+IF('Financing inputs'!$B190="Euro",'Financing inputs'!E190,0)))</f>
        <v/>
      </c>
      <c r="F190" s="76" t="str">
        <f>IF('Financing inputs'!F190="","",(IF('Financing inputs'!$B190="USD",'Financing inputs'!F190*Euro_USD,0)+IF('Financing inputs'!$B190="Local Currency",'Financing inputs'!F190/Loc_Euro,0)+IF('Financing inputs'!$B190="Euro",'Financing inputs'!F190,0)))</f>
        <v/>
      </c>
      <c r="G190" s="76" t="str">
        <f>IF('Financing inputs'!G190="","",(IF('Financing inputs'!$B190="USD",'Financing inputs'!G190*Euro_USD,0)+IF('Financing inputs'!$B190="Local Currency",'Financing inputs'!G190/Loc_Euro,0)+IF('Financing inputs'!$B190="Euro",'Financing inputs'!G190,0)))</f>
        <v/>
      </c>
      <c r="H190" s="76" t="str">
        <f>IF('Financing inputs'!H190="","",(IF('Financing inputs'!$B190="USD",'Financing inputs'!H190*Euro_USD,0)+IF('Financing inputs'!$B190="Local Currency",'Financing inputs'!H190/Loc_Euro,0)+IF('Financing inputs'!$B190="Euro",'Financing inputs'!H190,0)))</f>
        <v/>
      </c>
      <c r="I190" s="76" t="str">
        <f>IF('Financing inputs'!I190="","",(IF('Financing inputs'!$B190="USD",'Financing inputs'!I190*Euro_USD,0)+IF('Financing inputs'!$B190="Local Currency",'Financing inputs'!I190/Loc_Euro,0)+IF('Financing inputs'!$B190="Euro",'Financing inputs'!I190,0)))</f>
        <v/>
      </c>
      <c r="J190" s="76" t="str">
        <f>IF('Financing inputs'!J190="","",(IF('Financing inputs'!$B190="USD",'Financing inputs'!J190*Euro_USD,0)+IF('Financing inputs'!$B190="Local Currency",'Financing inputs'!J190/Loc_Euro,0)+IF('Financing inputs'!$B190="Euro",'Financing inputs'!J190,0)))</f>
        <v/>
      </c>
      <c r="K190" s="76" t="str">
        <f>IF('Financing inputs'!K190="","",(IF('Financing inputs'!$B190="USD",'Financing inputs'!K190*Euro_USD,0)+IF('Financing inputs'!$B190="Local Currency",'Financing inputs'!K190/Loc_Euro,0)+IF('Financing inputs'!$B190="Euro",'Financing inputs'!K190,0)))</f>
        <v/>
      </c>
      <c r="L190" s="76" t="str">
        <f>IF('Financing inputs'!L190="","",(IF('Financing inputs'!$B190="USD",'Financing inputs'!L190*Euro_USD,0)+IF('Financing inputs'!$B190="Local Currency",'Financing inputs'!L190/Loc_Euro,0)+IF('Financing inputs'!$B190="Euro",'Financing inputs'!L190,0)))</f>
        <v/>
      </c>
      <c r="M190" s="76" t="str">
        <f>IF('Financing inputs'!M190="","",(IF('Financing inputs'!$B190="USD",'Financing inputs'!M190*Euro_USD,0)+IF('Financing inputs'!$B190="Local Currency",'Financing inputs'!M190/Loc_Euro,0)+IF('Financing inputs'!$B190="Euro",'Financing inputs'!M190,0)))</f>
        <v/>
      </c>
      <c r="N190" s="76" t="str">
        <f>IF('Financing inputs'!N190="","",(IF('Financing inputs'!$B190="USD",'Financing inputs'!N190*Euro_USD,0)+IF('Financing inputs'!$B190="Local Currency",'Financing inputs'!N190/Loc_Euro,0)+IF('Financing inputs'!$B190="Euro",'Financing inputs'!N190,0)))</f>
        <v/>
      </c>
      <c r="O190" s="76">
        <f t="shared" si="111"/>
        <v>0</v>
      </c>
      <c r="P190" s="120" t="str">
        <f t="shared" si="110"/>
        <v>Strategy 9</v>
      </c>
      <c r="R190" s="69" t="e">
        <f t="shared" ref="R190:R208" si="112">O190/SUM($O$189:$O$208)</f>
        <v>#DIV/0!</v>
      </c>
    </row>
    <row r="191" spans="1:19" x14ac:dyDescent="0.25">
      <c r="A191" s="64" t="str">
        <f>'Financing inputs'!A191</f>
        <v>UNFPA funding allocated</v>
      </c>
      <c r="B191" s="63"/>
      <c r="C191" s="76" t="str">
        <f>IF('Financing inputs'!C191="","",(IF('Financing inputs'!$B191="USD",'Financing inputs'!C191*Euro_USD,0)+IF('Financing inputs'!$B191="Local Currency",'Financing inputs'!C191/Loc_Euro,0)+IF('Financing inputs'!$B191="Euro",'Financing inputs'!C191,0)))</f>
        <v/>
      </c>
      <c r="D191" s="76" t="str">
        <f>IF('Financing inputs'!D191="","",(IF('Financing inputs'!$B191="USD",'Financing inputs'!D191*Euro_USD,0)+IF('Financing inputs'!$B191="Local Currency",'Financing inputs'!D191/Loc_Euro,0)+IF('Financing inputs'!$B191="Euro",'Financing inputs'!D191,0)))</f>
        <v/>
      </c>
      <c r="E191" s="76" t="str">
        <f>IF('Financing inputs'!E191="","",(IF('Financing inputs'!$B191="USD",'Financing inputs'!E191*Euro_USD,0)+IF('Financing inputs'!$B191="Local Currency",'Financing inputs'!E191/Loc_Euro,0)+IF('Financing inputs'!$B191="Euro",'Financing inputs'!E191,0)))</f>
        <v/>
      </c>
      <c r="F191" s="76" t="str">
        <f>IF('Financing inputs'!F191="","",(IF('Financing inputs'!$B191="USD",'Financing inputs'!F191*Euro_USD,0)+IF('Financing inputs'!$B191="Local Currency",'Financing inputs'!F191/Loc_Euro,0)+IF('Financing inputs'!$B191="Euro",'Financing inputs'!F191,0)))</f>
        <v/>
      </c>
      <c r="G191" s="76" t="str">
        <f>IF('Financing inputs'!G191="","",(IF('Financing inputs'!$B191="USD",'Financing inputs'!G191*Euro_USD,0)+IF('Financing inputs'!$B191="Local Currency",'Financing inputs'!G191/Loc_Euro,0)+IF('Financing inputs'!$B191="Euro",'Financing inputs'!G191,0)))</f>
        <v/>
      </c>
      <c r="H191" s="76" t="str">
        <f>IF('Financing inputs'!H191="","",(IF('Financing inputs'!$B191="USD",'Financing inputs'!H191*Euro_USD,0)+IF('Financing inputs'!$B191="Local Currency",'Financing inputs'!H191/Loc_Euro,0)+IF('Financing inputs'!$B191="Euro",'Financing inputs'!H191,0)))</f>
        <v/>
      </c>
      <c r="I191" s="76" t="str">
        <f>IF('Financing inputs'!I191="","",(IF('Financing inputs'!$B191="USD",'Financing inputs'!I191*Euro_USD,0)+IF('Financing inputs'!$B191="Local Currency",'Financing inputs'!I191/Loc_Euro,0)+IF('Financing inputs'!$B191="Euro",'Financing inputs'!I191,0)))</f>
        <v/>
      </c>
      <c r="J191" s="76" t="str">
        <f>IF('Financing inputs'!J191="","",(IF('Financing inputs'!$B191="USD",'Financing inputs'!J191*Euro_USD,0)+IF('Financing inputs'!$B191="Local Currency",'Financing inputs'!J191/Loc_Euro,0)+IF('Financing inputs'!$B191="Euro",'Financing inputs'!J191,0)))</f>
        <v/>
      </c>
      <c r="K191" s="76" t="str">
        <f>IF('Financing inputs'!K191="","",(IF('Financing inputs'!$B191="USD",'Financing inputs'!K191*Euro_USD,0)+IF('Financing inputs'!$B191="Local Currency",'Financing inputs'!K191/Loc_Euro,0)+IF('Financing inputs'!$B191="Euro",'Financing inputs'!K191,0)))</f>
        <v/>
      </c>
      <c r="L191" s="76" t="str">
        <f>IF('Financing inputs'!L191="","",(IF('Financing inputs'!$B191="USD",'Financing inputs'!L191*Euro_USD,0)+IF('Financing inputs'!$B191="Local Currency",'Financing inputs'!L191/Loc_Euro,0)+IF('Financing inputs'!$B191="Euro",'Financing inputs'!L191,0)))</f>
        <v/>
      </c>
      <c r="M191" s="76" t="str">
        <f>IF('Financing inputs'!M191="","",(IF('Financing inputs'!$B191="USD",'Financing inputs'!M191*Euro_USD,0)+IF('Financing inputs'!$B191="Local Currency",'Financing inputs'!M191/Loc_Euro,0)+IF('Financing inputs'!$B191="Euro",'Financing inputs'!M191,0)))</f>
        <v/>
      </c>
      <c r="N191" s="76" t="str">
        <f>IF('Financing inputs'!N191="","",(IF('Financing inputs'!$B191="USD",'Financing inputs'!N191*Euro_USD,0)+IF('Financing inputs'!$B191="Local Currency",'Financing inputs'!N191/Loc_Euro,0)+IF('Financing inputs'!$B191="Euro",'Financing inputs'!N191,0)))</f>
        <v/>
      </c>
      <c r="O191" s="76">
        <f t="shared" si="111"/>
        <v>0</v>
      </c>
      <c r="P191" s="120" t="str">
        <f t="shared" si="110"/>
        <v>Strategy 9</v>
      </c>
      <c r="R191" s="69" t="e">
        <f t="shared" si="112"/>
        <v>#DIV/0!</v>
      </c>
    </row>
    <row r="192" spans="1:19" x14ac:dyDescent="0.25">
      <c r="A192" s="64" t="str">
        <f>'Financing inputs'!A192</f>
        <v>KfW funding allocated</v>
      </c>
      <c r="B192" s="63"/>
      <c r="C192" s="76" t="str">
        <f>IF('Financing inputs'!C192="","",(IF('Financing inputs'!$B192="USD",'Financing inputs'!C192*Euro_USD,0)+IF('Financing inputs'!$B192="Local Currency",'Financing inputs'!C192/Loc_Euro,0)+IF('Financing inputs'!$B192="Euro",'Financing inputs'!C192,0)))</f>
        <v/>
      </c>
      <c r="D192" s="76" t="str">
        <f>IF('Financing inputs'!D192="","",(IF('Financing inputs'!$B192="USD",'Financing inputs'!D192*Euro_USD,0)+IF('Financing inputs'!$B192="Local Currency",'Financing inputs'!D192/Loc_Euro,0)+IF('Financing inputs'!$B192="Euro",'Financing inputs'!D192,0)))</f>
        <v/>
      </c>
      <c r="E192" s="76" t="str">
        <f>IF('Financing inputs'!E192="","",(IF('Financing inputs'!$B192="USD",'Financing inputs'!E192*Euro_USD,0)+IF('Financing inputs'!$B192="Local Currency",'Financing inputs'!E192/Loc_Euro,0)+IF('Financing inputs'!$B192="Euro",'Financing inputs'!E192,0)))</f>
        <v/>
      </c>
      <c r="F192" s="76" t="str">
        <f>IF('Financing inputs'!F192="","",(IF('Financing inputs'!$B192="USD",'Financing inputs'!F192*Euro_USD,0)+IF('Financing inputs'!$B192="Local Currency",'Financing inputs'!F192/Loc_Euro,0)+IF('Financing inputs'!$B192="Euro",'Financing inputs'!F192,0)))</f>
        <v/>
      </c>
      <c r="G192" s="76" t="str">
        <f>IF('Financing inputs'!G192="","",(IF('Financing inputs'!$B192="USD",'Financing inputs'!G192*Euro_USD,0)+IF('Financing inputs'!$B192="Local Currency",'Financing inputs'!G192/Loc_Euro,0)+IF('Financing inputs'!$B192="Euro",'Financing inputs'!G192,0)))</f>
        <v/>
      </c>
      <c r="H192" s="76" t="str">
        <f>IF('Financing inputs'!H192="","",(IF('Financing inputs'!$B192="USD",'Financing inputs'!H192*Euro_USD,0)+IF('Financing inputs'!$B192="Local Currency",'Financing inputs'!H192/Loc_Euro,0)+IF('Financing inputs'!$B192="Euro",'Financing inputs'!H192,0)))</f>
        <v/>
      </c>
      <c r="I192" s="76" t="str">
        <f>IF('Financing inputs'!I192="","",(IF('Financing inputs'!$B192="USD",'Financing inputs'!I192*Euro_USD,0)+IF('Financing inputs'!$B192="Local Currency",'Financing inputs'!I192/Loc_Euro,0)+IF('Financing inputs'!$B192="Euro",'Financing inputs'!I192,0)))</f>
        <v/>
      </c>
      <c r="J192" s="76" t="str">
        <f>IF('Financing inputs'!J192="","",(IF('Financing inputs'!$B192="USD",'Financing inputs'!J192*Euro_USD,0)+IF('Financing inputs'!$B192="Local Currency",'Financing inputs'!J192/Loc_Euro,0)+IF('Financing inputs'!$B192="Euro",'Financing inputs'!J192,0)))</f>
        <v/>
      </c>
      <c r="K192" s="76" t="str">
        <f>IF('Financing inputs'!K192="","",(IF('Financing inputs'!$B192="USD",'Financing inputs'!K192*Euro_USD,0)+IF('Financing inputs'!$B192="Local Currency",'Financing inputs'!K192/Loc_Euro,0)+IF('Financing inputs'!$B192="Euro",'Financing inputs'!K192,0)))</f>
        <v/>
      </c>
      <c r="L192" s="76" t="str">
        <f>IF('Financing inputs'!L192="","",(IF('Financing inputs'!$B192="USD",'Financing inputs'!L192*Euro_USD,0)+IF('Financing inputs'!$B192="Local Currency",'Financing inputs'!L192/Loc_Euro,0)+IF('Financing inputs'!$B192="Euro",'Financing inputs'!L192,0)))</f>
        <v/>
      </c>
      <c r="M192" s="76" t="str">
        <f>IF('Financing inputs'!M192="","",(IF('Financing inputs'!$B192="USD",'Financing inputs'!M192*Euro_USD,0)+IF('Financing inputs'!$B192="Local Currency",'Financing inputs'!M192/Loc_Euro,0)+IF('Financing inputs'!$B192="Euro",'Financing inputs'!M192,0)))</f>
        <v/>
      </c>
      <c r="N192" s="76" t="str">
        <f>IF('Financing inputs'!N192="","",(IF('Financing inputs'!$B192="USD",'Financing inputs'!N192*Euro_USD,0)+IF('Financing inputs'!$B192="Local Currency",'Financing inputs'!N192/Loc_Euro,0)+IF('Financing inputs'!$B192="Euro",'Financing inputs'!N192,0)))</f>
        <v/>
      </c>
      <c r="O192" s="76">
        <f t="shared" si="111"/>
        <v>0</v>
      </c>
      <c r="P192" s="120" t="str">
        <f t="shared" si="110"/>
        <v>Strategy 9</v>
      </c>
      <c r="R192" s="69" t="e">
        <f t="shared" si="112"/>
        <v>#DIV/0!</v>
      </c>
    </row>
    <row r="193" spans="1:18" x14ac:dyDescent="0.25">
      <c r="A193" s="64" t="str">
        <f>'Financing inputs'!A193</f>
        <v>DfID funding allocated</v>
      </c>
      <c r="B193" s="63"/>
      <c r="C193" s="76" t="str">
        <f>IF('Financing inputs'!C193="","",(IF('Financing inputs'!$B193="USD",'Financing inputs'!C193*Euro_USD,0)+IF('Financing inputs'!$B193="Local Currency",'Financing inputs'!C193/Loc_Euro,0)+IF('Financing inputs'!$B193="Euro",'Financing inputs'!C193,0)))</f>
        <v/>
      </c>
      <c r="D193" s="76" t="str">
        <f>IF('Financing inputs'!D193="","",(IF('Financing inputs'!$B193="USD",'Financing inputs'!D193*Euro_USD,0)+IF('Financing inputs'!$B193="Local Currency",'Financing inputs'!D193/Loc_Euro,0)+IF('Financing inputs'!$B193="Euro",'Financing inputs'!D193,0)))</f>
        <v/>
      </c>
      <c r="E193" s="76" t="str">
        <f>IF('Financing inputs'!E193="","",(IF('Financing inputs'!$B193="USD",'Financing inputs'!E193*Euro_USD,0)+IF('Financing inputs'!$B193="Local Currency",'Financing inputs'!E193/Loc_Euro,0)+IF('Financing inputs'!$B193="Euro",'Financing inputs'!E193,0)))</f>
        <v/>
      </c>
      <c r="F193" s="76" t="str">
        <f>IF('Financing inputs'!F193="","",(IF('Financing inputs'!$B193="USD",'Financing inputs'!F193*Euro_USD,0)+IF('Financing inputs'!$B193="Local Currency",'Financing inputs'!F193/Loc_Euro,0)+IF('Financing inputs'!$B193="Euro",'Financing inputs'!F193,0)))</f>
        <v/>
      </c>
      <c r="G193" s="76" t="str">
        <f>IF('Financing inputs'!G193="","",(IF('Financing inputs'!$B193="USD",'Financing inputs'!G193*Euro_USD,0)+IF('Financing inputs'!$B193="Local Currency",'Financing inputs'!G193/Loc_Euro,0)+IF('Financing inputs'!$B193="Euro",'Financing inputs'!G193,0)))</f>
        <v/>
      </c>
      <c r="H193" s="76" t="str">
        <f>IF('Financing inputs'!H193="","",(IF('Financing inputs'!$B193="USD",'Financing inputs'!H193*Euro_USD,0)+IF('Financing inputs'!$B193="Local Currency",'Financing inputs'!H193/Loc_Euro,0)+IF('Financing inputs'!$B193="Euro",'Financing inputs'!H193,0)))</f>
        <v/>
      </c>
      <c r="I193" s="76" t="str">
        <f>IF('Financing inputs'!I193="","",(IF('Financing inputs'!$B193="USD",'Financing inputs'!I193*Euro_USD,0)+IF('Financing inputs'!$B193="Local Currency",'Financing inputs'!I193/Loc_Euro,0)+IF('Financing inputs'!$B193="Euro",'Financing inputs'!I193,0)))</f>
        <v/>
      </c>
      <c r="J193" s="76" t="str">
        <f>IF('Financing inputs'!J193="","",(IF('Financing inputs'!$B193="USD",'Financing inputs'!J193*Euro_USD,0)+IF('Financing inputs'!$B193="Local Currency",'Financing inputs'!J193/Loc_Euro,0)+IF('Financing inputs'!$B193="Euro",'Financing inputs'!J193,0)))</f>
        <v/>
      </c>
      <c r="K193" s="76" t="str">
        <f>IF('Financing inputs'!K193="","",(IF('Financing inputs'!$B193="USD",'Financing inputs'!K193*Euro_USD,0)+IF('Financing inputs'!$B193="Local Currency",'Financing inputs'!K193/Loc_Euro,0)+IF('Financing inputs'!$B193="Euro",'Financing inputs'!K193,0)))</f>
        <v/>
      </c>
      <c r="L193" s="76" t="str">
        <f>IF('Financing inputs'!L193="","",(IF('Financing inputs'!$B193="USD",'Financing inputs'!L193*Euro_USD,0)+IF('Financing inputs'!$B193="Local Currency",'Financing inputs'!L193/Loc_Euro,0)+IF('Financing inputs'!$B193="Euro",'Financing inputs'!L193,0)))</f>
        <v/>
      </c>
      <c r="M193" s="76" t="str">
        <f>IF('Financing inputs'!M193="","",(IF('Financing inputs'!$B193="USD",'Financing inputs'!M193*Euro_USD,0)+IF('Financing inputs'!$B193="Local Currency",'Financing inputs'!M193/Loc_Euro,0)+IF('Financing inputs'!$B193="Euro",'Financing inputs'!M193,0)))</f>
        <v/>
      </c>
      <c r="N193" s="76" t="str">
        <f>IF('Financing inputs'!N193="","",(IF('Financing inputs'!$B193="USD",'Financing inputs'!N193*Euro_USD,0)+IF('Financing inputs'!$B193="Local Currency",'Financing inputs'!N193/Loc_Euro,0)+IF('Financing inputs'!$B193="Euro",'Financing inputs'!N193,0)))</f>
        <v/>
      </c>
      <c r="O193" s="76">
        <f t="shared" si="111"/>
        <v>0</v>
      </c>
      <c r="P193" s="120" t="str">
        <f t="shared" si="110"/>
        <v>Strategy 9</v>
      </c>
      <c r="R193" s="69" t="e">
        <f t="shared" si="112"/>
        <v>#DIV/0!</v>
      </c>
    </row>
    <row r="194" spans="1:18" x14ac:dyDescent="0.25">
      <c r="A194" s="64" t="str">
        <f>'Financing inputs'!A194</f>
        <v>EU funding allocated</v>
      </c>
      <c r="B194" s="63"/>
      <c r="C194" s="76" t="str">
        <f>IF('Financing inputs'!C194="","",(IF('Financing inputs'!$B194="USD",'Financing inputs'!C194*Euro_USD,0)+IF('Financing inputs'!$B194="Local Currency",'Financing inputs'!C194/Loc_Euro,0)+IF('Financing inputs'!$B194="Euro",'Financing inputs'!C194,0)))</f>
        <v/>
      </c>
      <c r="D194" s="76" t="str">
        <f>IF('Financing inputs'!D194="","",(IF('Financing inputs'!$B194="USD",'Financing inputs'!D194*Euro_USD,0)+IF('Financing inputs'!$B194="Local Currency",'Financing inputs'!D194/Loc_Euro,0)+IF('Financing inputs'!$B194="Euro",'Financing inputs'!D194,0)))</f>
        <v/>
      </c>
      <c r="E194" s="76" t="str">
        <f>IF('Financing inputs'!E194="","",(IF('Financing inputs'!$B194="USD",'Financing inputs'!E194*Euro_USD,0)+IF('Financing inputs'!$B194="Local Currency",'Financing inputs'!E194/Loc_Euro,0)+IF('Financing inputs'!$B194="Euro",'Financing inputs'!E194,0)))</f>
        <v/>
      </c>
      <c r="F194" s="76" t="str">
        <f>IF('Financing inputs'!F194="","",(IF('Financing inputs'!$B194="USD",'Financing inputs'!F194*Euro_USD,0)+IF('Financing inputs'!$B194="Local Currency",'Financing inputs'!F194/Loc_Euro,0)+IF('Financing inputs'!$B194="Euro",'Financing inputs'!F194,0)))</f>
        <v/>
      </c>
      <c r="G194" s="76" t="str">
        <f>IF('Financing inputs'!G194="","",(IF('Financing inputs'!$B194="USD",'Financing inputs'!G194*Euro_USD,0)+IF('Financing inputs'!$B194="Local Currency",'Financing inputs'!G194/Loc_Euro,0)+IF('Financing inputs'!$B194="Euro",'Financing inputs'!G194,0)))</f>
        <v/>
      </c>
      <c r="H194" s="76" t="str">
        <f>IF('Financing inputs'!H194="","",(IF('Financing inputs'!$B194="USD",'Financing inputs'!H194*Euro_USD,0)+IF('Financing inputs'!$B194="Local Currency",'Financing inputs'!H194/Loc_Euro,0)+IF('Financing inputs'!$B194="Euro",'Financing inputs'!H194,0)))</f>
        <v/>
      </c>
      <c r="I194" s="76" t="str">
        <f>IF('Financing inputs'!I194="","",(IF('Financing inputs'!$B194="USD",'Financing inputs'!I194*Euro_USD,0)+IF('Financing inputs'!$B194="Local Currency",'Financing inputs'!I194/Loc_Euro,0)+IF('Financing inputs'!$B194="Euro",'Financing inputs'!I194,0)))</f>
        <v/>
      </c>
      <c r="J194" s="76" t="str">
        <f>IF('Financing inputs'!J194="","",(IF('Financing inputs'!$B194="USD",'Financing inputs'!J194*Euro_USD,0)+IF('Financing inputs'!$B194="Local Currency",'Financing inputs'!J194/Loc_Euro,0)+IF('Financing inputs'!$B194="Euro",'Financing inputs'!J194,0)))</f>
        <v/>
      </c>
      <c r="K194" s="76" t="str">
        <f>IF('Financing inputs'!K194="","",(IF('Financing inputs'!$B194="USD",'Financing inputs'!K194*Euro_USD,0)+IF('Financing inputs'!$B194="Local Currency",'Financing inputs'!K194/Loc_Euro,0)+IF('Financing inputs'!$B194="Euro",'Financing inputs'!K194,0)))</f>
        <v/>
      </c>
      <c r="L194" s="76" t="str">
        <f>IF('Financing inputs'!L194="","",(IF('Financing inputs'!$B194="USD",'Financing inputs'!L194*Euro_USD,0)+IF('Financing inputs'!$B194="Local Currency",'Financing inputs'!L194/Loc_Euro,0)+IF('Financing inputs'!$B194="Euro",'Financing inputs'!L194,0)))</f>
        <v/>
      </c>
      <c r="M194" s="76" t="str">
        <f>IF('Financing inputs'!M194="","",(IF('Financing inputs'!$B194="USD",'Financing inputs'!M194*Euro_USD,0)+IF('Financing inputs'!$B194="Local Currency",'Financing inputs'!M194/Loc_Euro,0)+IF('Financing inputs'!$B194="Euro",'Financing inputs'!M194,0)))</f>
        <v/>
      </c>
      <c r="N194" s="76" t="str">
        <f>IF('Financing inputs'!N194="","",(IF('Financing inputs'!$B194="USD",'Financing inputs'!N194*Euro_USD,0)+IF('Financing inputs'!$B194="Local Currency",'Financing inputs'!N194/Loc_Euro,0)+IF('Financing inputs'!$B194="Euro",'Financing inputs'!N194,0)))</f>
        <v/>
      </c>
      <c r="O194" s="76">
        <f t="shared" si="111"/>
        <v>0</v>
      </c>
      <c r="P194" s="120" t="str">
        <f t="shared" si="110"/>
        <v>Strategy 9</v>
      </c>
      <c r="R194" s="69" t="e">
        <f t="shared" si="112"/>
        <v>#DIV/0!</v>
      </c>
    </row>
    <row r="195" spans="1:18" x14ac:dyDescent="0.25">
      <c r="A195" s="64" t="str">
        <f>'Financing inputs'!A195</f>
        <v>CIDA funding allocated</v>
      </c>
      <c r="B195" s="63"/>
      <c r="C195" s="76" t="str">
        <f>IF('Financing inputs'!C195="","",(IF('Financing inputs'!$B195="USD",'Financing inputs'!C195*Euro_USD,0)+IF('Financing inputs'!$B195="Local Currency",'Financing inputs'!C195/Loc_Euro,0)+IF('Financing inputs'!$B195="Euro",'Financing inputs'!C195,0)))</f>
        <v/>
      </c>
      <c r="D195" s="76" t="str">
        <f>IF('Financing inputs'!D195="","",(IF('Financing inputs'!$B195="USD",'Financing inputs'!D195*Euro_USD,0)+IF('Financing inputs'!$B195="Local Currency",'Financing inputs'!D195/Loc_Euro,0)+IF('Financing inputs'!$B195="Euro",'Financing inputs'!D195,0)))</f>
        <v/>
      </c>
      <c r="E195" s="76" t="str">
        <f>IF('Financing inputs'!E195="","",(IF('Financing inputs'!$B195="USD",'Financing inputs'!E195*Euro_USD,0)+IF('Financing inputs'!$B195="Local Currency",'Financing inputs'!E195/Loc_Euro,0)+IF('Financing inputs'!$B195="Euro",'Financing inputs'!E195,0)))</f>
        <v/>
      </c>
      <c r="F195" s="76" t="str">
        <f>IF('Financing inputs'!F195="","",(IF('Financing inputs'!$B195="USD",'Financing inputs'!F195*Euro_USD,0)+IF('Financing inputs'!$B195="Local Currency",'Financing inputs'!F195/Loc_Euro,0)+IF('Financing inputs'!$B195="Euro",'Financing inputs'!F195,0)))</f>
        <v/>
      </c>
      <c r="G195" s="76" t="str">
        <f>IF('Financing inputs'!G195="","",(IF('Financing inputs'!$B195="USD",'Financing inputs'!G195*Euro_USD,0)+IF('Financing inputs'!$B195="Local Currency",'Financing inputs'!G195/Loc_Euro,0)+IF('Financing inputs'!$B195="Euro",'Financing inputs'!G195,0)))</f>
        <v/>
      </c>
      <c r="H195" s="76" t="str">
        <f>IF('Financing inputs'!H195="","",(IF('Financing inputs'!$B195="USD",'Financing inputs'!H195*Euro_USD,0)+IF('Financing inputs'!$B195="Local Currency",'Financing inputs'!H195/Loc_Euro,0)+IF('Financing inputs'!$B195="Euro",'Financing inputs'!H195,0)))</f>
        <v/>
      </c>
      <c r="I195" s="76" t="str">
        <f>IF('Financing inputs'!I195="","",(IF('Financing inputs'!$B195="USD",'Financing inputs'!I195*Euro_USD,0)+IF('Financing inputs'!$B195="Local Currency",'Financing inputs'!I195/Loc_Euro,0)+IF('Financing inputs'!$B195="Euro",'Financing inputs'!I195,0)))</f>
        <v/>
      </c>
      <c r="J195" s="76" t="str">
        <f>IF('Financing inputs'!J195="","",(IF('Financing inputs'!$B195="USD",'Financing inputs'!J195*Euro_USD,0)+IF('Financing inputs'!$B195="Local Currency",'Financing inputs'!J195/Loc_Euro,0)+IF('Financing inputs'!$B195="Euro",'Financing inputs'!J195,0)))</f>
        <v/>
      </c>
      <c r="K195" s="76" t="str">
        <f>IF('Financing inputs'!K195="","",(IF('Financing inputs'!$B195="USD",'Financing inputs'!K195*Euro_USD,0)+IF('Financing inputs'!$B195="Local Currency",'Financing inputs'!K195/Loc_Euro,0)+IF('Financing inputs'!$B195="Euro",'Financing inputs'!K195,0)))</f>
        <v/>
      </c>
      <c r="L195" s="76" t="str">
        <f>IF('Financing inputs'!L195="","",(IF('Financing inputs'!$B195="USD",'Financing inputs'!L195*Euro_USD,0)+IF('Financing inputs'!$B195="Local Currency",'Financing inputs'!L195/Loc_Euro,0)+IF('Financing inputs'!$B195="Euro",'Financing inputs'!L195,0)))</f>
        <v/>
      </c>
      <c r="M195" s="76" t="str">
        <f>IF('Financing inputs'!M195="","",(IF('Financing inputs'!$B195="USD",'Financing inputs'!M195*Euro_USD,0)+IF('Financing inputs'!$B195="Local Currency",'Financing inputs'!M195/Loc_Euro,0)+IF('Financing inputs'!$B195="Euro",'Financing inputs'!M195,0)))</f>
        <v/>
      </c>
      <c r="N195" s="76" t="str">
        <f>IF('Financing inputs'!N195="","",(IF('Financing inputs'!$B195="USD",'Financing inputs'!N195*Euro_USD,0)+IF('Financing inputs'!$B195="Local Currency",'Financing inputs'!N195/Loc_Euro,0)+IF('Financing inputs'!$B195="Euro",'Financing inputs'!N195,0)))</f>
        <v/>
      </c>
      <c r="O195" s="76">
        <f t="shared" si="111"/>
        <v>0</v>
      </c>
      <c r="P195" s="120" t="str">
        <f t="shared" si="110"/>
        <v>Strategy 9</v>
      </c>
      <c r="R195" s="69" t="e">
        <f t="shared" si="112"/>
        <v>#DIV/0!</v>
      </c>
    </row>
    <row r="196" spans="1:18" x14ac:dyDescent="0.25">
      <c r="A196" s="64" t="str">
        <f>'Financing inputs'!A196</f>
        <v>PSI funding allocated</v>
      </c>
      <c r="B196" s="63"/>
      <c r="C196" s="76" t="str">
        <f>IF('Financing inputs'!C196="","",(IF('Financing inputs'!$B196="USD",'Financing inputs'!C196*Euro_USD,0)+IF('Financing inputs'!$B196="Local Currency",'Financing inputs'!C196/Loc_Euro,0)+IF('Financing inputs'!$B196="Euro",'Financing inputs'!C196,0)))</f>
        <v/>
      </c>
      <c r="D196" s="76" t="str">
        <f>IF('Financing inputs'!D196="","",(IF('Financing inputs'!$B196="USD",'Financing inputs'!D196*Euro_USD,0)+IF('Financing inputs'!$B196="Local Currency",'Financing inputs'!D196/Loc_Euro,0)+IF('Financing inputs'!$B196="Euro",'Financing inputs'!D196,0)))</f>
        <v/>
      </c>
      <c r="E196" s="76" t="str">
        <f>IF('Financing inputs'!E196="","",(IF('Financing inputs'!$B196="USD",'Financing inputs'!E196*Euro_USD,0)+IF('Financing inputs'!$B196="Local Currency",'Financing inputs'!E196/Loc_Euro,0)+IF('Financing inputs'!$B196="Euro",'Financing inputs'!E196,0)))</f>
        <v/>
      </c>
      <c r="F196" s="76" t="str">
        <f>IF('Financing inputs'!F196="","",(IF('Financing inputs'!$B196="USD",'Financing inputs'!F196*Euro_USD,0)+IF('Financing inputs'!$B196="Local Currency",'Financing inputs'!F196/Loc_Euro,0)+IF('Financing inputs'!$B196="Euro",'Financing inputs'!F196,0)))</f>
        <v/>
      </c>
      <c r="G196" s="76" t="str">
        <f>IF('Financing inputs'!G196="","",(IF('Financing inputs'!$B196="USD",'Financing inputs'!G196*Euro_USD,0)+IF('Financing inputs'!$B196="Local Currency",'Financing inputs'!G196/Loc_Euro,0)+IF('Financing inputs'!$B196="Euro",'Financing inputs'!G196,0)))</f>
        <v/>
      </c>
      <c r="H196" s="76" t="str">
        <f>IF('Financing inputs'!H196="","",(IF('Financing inputs'!$B196="USD",'Financing inputs'!H196*Euro_USD,0)+IF('Financing inputs'!$B196="Local Currency",'Financing inputs'!H196/Loc_Euro,0)+IF('Financing inputs'!$B196="Euro",'Financing inputs'!H196,0)))</f>
        <v/>
      </c>
      <c r="I196" s="76" t="str">
        <f>IF('Financing inputs'!I196="","",(IF('Financing inputs'!$B196="USD",'Financing inputs'!I196*Euro_USD,0)+IF('Financing inputs'!$B196="Local Currency",'Financing inputs'!I196/Loc_Euro,0)+IF('Financing inputs'!$B196="Euro",'Financing inputs'!I196,0)))</f>
        <v/>
      </c>
      <c r="J196" s="76" t="str">
        <f>IF('Financing inputs'!J196="","",(IF('Financing inputs'!$B196="USD",'Financing inputs'!J196*Euro_USD,0)+IF('Financing inputs'!$B196="Local Currency",'Financing inputs'!J196/Loc_Euro,0)+IF('Financing inputs'!$B196="Euro",'Financing inputs'!J196,0)))</f>
        <v/>
      </c>
      <c r="K196" s="76" t="str">
        <f>IF('Financing inputs'!K196="","",(IF('Financing inputs'!$B196="USD",'Financing inputs'!K196*Euro_USD,0)+IF('Financing inputs'!$B196="Local Currency",'Financing inputs'!K196/Loc_Euro,0)+IF('Financing inputs'!$B196="Euro",'Financing inputs'!K196,0)))</f>
        <v/>
      </c>
      <c r="L196" s="76" t="str">
        <f>IF('Financing inputs'!L196="","",(IF('Financing inputs'!$B196="USD",'Financing inputs'!L196*Euro_USD,0)+IF('Financing inputs'!$B196="Local Currency",'Financing inputs'!L196/Loc_Euro,0)+IF('Financing inputs'!$B196="Euro",'Financing inputs'!L196,0)))</f>
        <v/>
      </c>
      <c r="M196" s="76" t="str">
        <f>IF('Financing inputs'!M196="","",(IF('Financing inputs'!$B196="USD",'Financing inputs'!M196*Euro_USD,0)+IF('Financing inputs'!$B196="Local Currency",'Financing inputs'!M196/Loc_Euro,0)+IF('Financing inputs'!$B196="Euro",'Financing inputs'!M196,0)))</f>
        <v/>
      </c>
      <c r="N196" s="76" t="str">
        <f>IF('Financing inputs'!N196="","",(IF('Financing inputs'!$B196="USD",'Financing inputs'!N196*Euro_USD,0)+IF('Financing inputs'!$B196="Local Currency",'Financing inputs'!N196/Loc_Euro,0)+IF('Financing inputs'!$B196="Euro",'Financing inputs'!N196,0)))</f>
        <v/>
      </c>
      <c r="O196" s="76">
        <f t="shared" si="111"/>
        <v>0</v>
      </c>
      <c r="P196" s="120" t="str">
        <f t="shared" si="110"/>
        <v>Strategy 9</v>
      </c>
      <c r="R196" s="69" t="e">
        <f t="shared" si="112"/>
        <v>#DIV/0!</v>
      </c>
    </row>
    <row r="197" spans="1:18" x14ac:dyDescent="0.25">
      <c r="A197" s="64" t="str">
        <f>'Financing inputs'!A197</f>
        <v>DKT funding allocated</v>
      </c>
      <c r="B197" s="63"/>
      <c r="C197" s="76" t="str">
        <f>IF('Financing inputs'!C197="","",(IF('Financing inputs'!$B197="USD",'Financing inputs'!C197*Euro_USD,0)+IF('Financing inputs'!$B197="Local Currency",'Financing inputs'!C197/Loc_Euro,0)+IF('Financing inputs'!$B197="Euro",'Financing inputs'!C197,0)))</f>
        <v/>
      </c>
      <c r="D197" s="76" t="str">
        <f>IF('Financing inputs'!D197="","",(IF('Financing inputs'!$B197="USD",'Financing inputs'!D197*Euro_USD,0)+IF('Financing inputs'!$B197="Local Currency",'Financing inputs'!D197/Loc_Euro,0)+IF('Financing inputs'!$B197="Euro",'Financing inputs'!D197,0)))</f>
        <v/>
      </c>
      <c r="E197" s="76" t="str">
        <f>IF('Financing inputs'!E197="","",(IF('Financing inputs'!$B197="USD",'Financing inputs'!E197*Euro_USD,0)+IF('Financing inputs'!$B197="Local Currency",'Financing inputs'!E197/Loc_Euro,0)+IF('Financing inputs'!$B197="Euro",'Financing inputs'!E197,0)))</f>
        <v/>
      </c>
      <c r="F197" s="76" t="str">
        <f>IF('Financing inputs'!F197="","",(IF('Financing inputs'!$B197="USD",'Financing inputs'!F197*Euro_USD,0)+IF('Financing inputs'!$B197="Local Currency",'Financing inputs'!F197/Loc_Euro,0)+IF('Financing inputs'!$B197="Euro",'Financing inputs'!F197,0)))</f>
        <v/>
      </c>
      <c r="G197" s="76" t="str">
        <f>IF('Financing inputs'!G197="","",(IF('Financing inputs'!$B197="USD",'Financing inputs'!G197*Euro_USD,0)+IF('Financing inputs'!$B197="Local Currency",'Financing inputs'!G197/Loc_Euro,0)+IF('Financing inputs'!$B197="Euro",'Financing inputs'!G197,0)))</f>
        <v/>
      </c>
      <c r="H197" s="76" t="str">
        <f>IF('Financing inputs'!H197="","",(IF('Financing inputs'!$B197="USD",'Financing inputs'!H197*Euro_USD,0)+IF('Financing inputs'!$B197="Local Currency",'Financing inputs'!H197/Loc_Euro,0)+IF('Financing inputs'!$B197="Euro",'Financing inputs'!H197,0)))</f>
        <v/>
      </c>
      <c r="I197" s="76" t="str">
        <f>IF('Financing inputs'!I197="","",(IF('Financing inputs'!$B197="USD",'Financing inputs'!I197*Euro_USD,0)+IF('Financing inputs'!$B197="Local Currency",'Financing inputs'!I197/Loc_Euro,0)+IF('Financing inputs'!$B197="Euro",'Financing inputs'!I197,0)))</f>
        <v/>
      </c>
      <c r="J197" s="76" t="str">
        <f>IF('Financing inputs'!J197="","",(IF('Financing inputs'!$B197="USD",'Financing inputs'!J197*Euro_USD,0)+IF('Financing inputs'!$B197="Local Currency",'Financing inputs'!J197/Loc_Euro,0)+IF('Financing inputs'!$B197="Euro",'Financing inputs'!J197,0)))</f>
        <v/>
      </c>
      <c r="K197" s="76" t="str">
        <f>IF('Financing inputs'!K197="","",(IF('Financing inputs'!$B197="USD",'Financing inputs'!K197*Euro_USD,0)+IF('Financing inputs'!$B197="Local Currency",'Financing inputs'!K197/Loc_Euro,0)+IF('Financing inputs'!$B197="Euro",'Financing inputs'!K197,0)))</f>
        <v/>
      </c>
      <c r="L197" s="76" t="str">
        <f>IF('Financing inputs'!L197="","",(IF('Financing inputs'!$B197="USD",'Financing inputs'!L197*Euro_USD,0)+IF('Financing inputs'!$B197="Local Currency",'Financing inputs'!L197/Loc_Euro,0)+IF('Financing inputs'!$B197="Euro",'Financing inputs'!L197,0)))</f>
        <v/>
      </c>
      <c r="M197" s="76" t="str">
        <f>IF('Financing inputs'!M197="","",(IF('Financing inputs'!$B197="USD",'Financing inputs'!M197*Euro_USD,0)+IF('Financing inputs'!$B197="Local Currency",'Financing inputs'!M197/Loc_Euro,0)+IF('Financing inputs'!$B197="Euro",'Financing inputs'!M197,0)))</f>
        <v/>
      </c>
      <c r="N197" s="76" t="str">
        <f>IF('Financing inputs'!N197="","",(IF('Financing inputs'!$B197="USD",'Financing inputs'!N197*Euro_USD,0)+IF('Financing inputs'!$B197="Local Currency",'Financing inputs'!N197/Loc_Euro,0)+IF('Financing inputs'!$B197="Euro",'Financing inputs'!N197,0)))</f>
        <v/>
      </c>
      <c r="O197" s="76">
        <f t="shared" si="111"/>
        <v>0</v>
      </c>
      <c r="P197" s="120" t="str">
        <f t="shared" si="110"/>
        <v>Strategy 9</v>
      </c>
      <c r="R197" s="69" t="e">
        <f t="shared" si="112"/>
        <v>#DIV/0!</v>
      </c>
    </row>
    <row r="198" spans="1:18" x14ac:dyDescent="0.25">
      <c r="A198" s="64" t="str">
        <f>'Financing inputs'!A198</f>
        <v>MSI funding allocated</v>
      </c>
      <c r="B198" s="63"/>
      <c r="C198" s="76" t="str">
        <f>IF('Financing inputs'!C198="","",(IF('Financing inputs'!$B198="USD",'Financing inputs'!C198*Euro_USD,0)+IF('Financing inputs'!$B198="Local Currency",'Financing inputs'!C198/Loc_Euro,0)+IF('Financing inputs'!$B198="Euro",'Financing inputs'!C198,0)))</f>
        <v/>
      </c>
      <c r="D198" s="76" t="str">
        <f>IF('Financing inputs'!D198="","",(IF('Financing inputs'!$B198="USD",'Financing inputs'!D198*Euro_USD,0)+IF('Financing inputs'!$B198="Local Currency",'Financing inputs'!D198/Loc_Euro,0)+IF('Financing inputs'!$B198="Euro",'Financing inputs'!D198,0)))</f>
        <v/>
      </c>
      <c r="E198" s="76" t="str">
        <f>IF('Financing inputs'!E198="","",(IF('Financing inputs'!$B198="USD",'Financing inputs'!E198*Euro_USD,0)+IF('Financing inputs'!$B198="Local Currency",'Financing inputs'!E198/Loc_Euro,0)+IF('Financing inputs'!$B198="Euro",'Financing inputs'!E198,0)))</f>
        <v/>
      </c>
      <c r="F198" s="76" t="str">
        <f>IF('Financing inputs'!F198="","",(IF('Financing inputs'!$B198="USD",'Financing inputs'!F198*Euro_USD,0)+IF('Financing inputs'!$B198="Local Currency",'Financing inputs'!F198/Loc_Euro,0)+IF('Financing inputs'!$B198="Euro",'Financing inputs'!F198,0)))</f>
        <v/>
      </c>
      <c r="G198" s="76" t="str">
        <f>IF('Financing inputs'!G198="","",(IF('Financing inputs'!$B198="USD",'Financing inputs'!G198*Euro_USD,0)+IF('Financing inputs'!$B198="Local Currency",'Financing inputs'!G198/Loc_Euro,0)+IF('Financing inputs'!$B198="Euro",'Financing inputs'!G198,0)))</f>
        <v/>
      </c>
      <c r="H198" s="76" t="str">
        <f>IF('Financing inputs'!H198="","",(IF('Financing inputs'!$B198="USD",'Financing inputs'!H198*Euro_USD,0)+IF('Financing inputs'!$B198="Local Currency",'Financing inputs'!H198/Loc_Euro,0)+IF('Financing inputs'!$B198="Euro",'Financing inputs'!H198,0)))</f>
        <v/>
      </c>
      <c r="I198" s="76" t="str">
        <f>IF('Financing inputs'!I198="","",(IF('Financing inputs'!$B198="USD",'Financing inputs'!I198*Euro_USD,0)+IF('Financing inputs'!$B198="Local Currency",'Financing inputs'!I198/Loc_Euro,0)+IF('Financing inputs'!$B198="Euro",'Financing inputs'!I198,0)))</f>
        <v/>
      </c>
      <c r="J198" s="76" t="str">
        <f>IF('Financing inputs'!J198="","",(IF('Financing inputs'!$B198="USD",'Financing inputs'!J198*Euro_USD,0)+IF('Financing inputs'!$B198="Local Currency",'Financing inputs'!J198/Loc_Euro,0)+IF('Financing inputs'!$B198="Euro",'Financing inputs'!J198,0)))</f>
        <v/>
      </c>
      <c r="K198" s="76" t="str">
        <f>IF('Financing inputs'!K198="","",(IF('Financing inputs'!$B198="USD",'Financing inputs'!K198*Euro_USD,0)+IF('Financing inputs'!$B198="Local Currency",'Financing inputs'!K198/Loc_Euro,0)+IF('Financing inputs'!$B198="Euro",'Financing inputs'!K198,0)))</f>
        <v/>
      </c>
      <c r="L198" s="76" t="str">
        <f>IF('Financing inputs'!L198="","",(IF('Financing inputs'!$B198="USD",'Financing inputs'!L198*Euro_USD,0)+IF('Financing inputs'!$B198="Local Currency",'Financing inputs'!L198/Loc_Euro,0)+IF('Financing inputs'!$B198="Euro",'Financing inputs'!L198,0)))</f>
        <v/>
      </c>
      <c r="M198" s="76" t="str">
        <f>IF('Financing inputs'!M198="","",(IF('Financing inputs'!$B198="USD",'Financing inputs'!M198*Euro_USD,0)+IF('Financing inputs'!$B198="Local Currency",'Financing inputs'!M198/Loc_Euro,0)+IF('Financing inputs'!$B198="Euro",'Financing inputs'!M198,0)))</f>
        <v/>
      </c>
      <c r="N198" s="76" t="str">
        <f>IF('Financing inputs'!N198="","",(IF('Financing inputs'!$B198="USD",'Financing inputs'!N198*Euro_USD,0)+IF('Financing inputs'!$B198="Local Currency",'Financing inputs'!N198/Loc_Euro,0)+IF('Financing inputs'!$B198="Euro",'Financing inputs'!N198,0)))</f>
        <v/>
      </c>
      <c r="O198" s="76">
        <f t="shared" si="111"/>
        <v>0</v>
      </c>
      <c r="P198" s="120" t="str">
        <f t="shared" si="110"/>
        <v>Strategy 9</v>
      </c>
      <c r="R198" s="69" t="e">
        <f t="shared" si="112"/>
        <v>#DIV/0!</v>
      </c>
    </row>
    <row r="199" spans="1:18" x14ac:dyDescent="0.25">
      <c r="A199" s="64" t="str">
        <f>'Financing inputs'!A199</f>
        <v>Gates funding allocated</v>
      </c>
      <c r="B199" s="63"/>
      <c r="C199" s="76" t="str">
        <f>IF('Financing inputs'!C199="","",(IF('Financing inputs'!$B199="USD",'Financing inputs'!C199*Euro_USD,0)+IF('Financing inputs'!$B199="Local Currency",'Financing inputs'!C199/Loc_Euro,0)+IF('Financing inputs'!$B199="Euro",'Financing inputs'!C199,0)))</f>
        <v/>
      </c>
      <c r="D199" s="76" t="str">
        <f>IF('Financing inputs'!D199="","",(IF('Financing inputs'!$B199="USD",'Financing inputs'!D199*Euro_USD,0)+IF('Financing inputs'!$B199="Local Currency",'Financing inputs'!D199/Loc_Euro,0)+IF('Financing inputs'!$B199="Euro",'Financing inputs'!D199,0)))</f>
        <v/>
      </c>
      <c r="E199" s="76" t="str">
        <f>IF('Financing inputs'!E199="","",(IF('Financing inputs'!$B199="USD",'Financing inputs'!E199*Euro_USD,0)+IF('Financing inputs'!$B199="Local Currency",'Financing inputs'!E199/Loc_Euro,0)+IF('Financing inputs'!$B199="Euro",'Financing inputs'!E199,0)))</f>
        <v/>
      </c>
      <c r="F199" s="76" t="str">
        <f>IF('Financing inputs'!F199="","",(IF('Financing inputs'!$B199="USD",'Financing inputs'!F199*Euro_USD,0)+IF('Financing inputs'!$B199="Local Currency",'Financing inputs'!F199/Loc_Euro,0)+IF('Financing inputs'!$B199="Euro",'Financing inputs'!F199,0)))</f>
        <v/>
      </c>
      <c r="G199" s="76" t="str">
        <f>IF('Financing inputs'!G199="","",(IF('Financing inputs'!$B199="USD",'Financing inputs'!G199*Euro_USD,0)+IF('Financing inputs'!$B199="Local Currency",'Financing inputs'!G199/Loc_Euro,0)+IF('Financing inputs'!$B199="Euro",'Financing inputs'!G199,0)))</f>
        <v/>
      </c>
      <c r="H199" s="76" t="str">
        <f>IF('Financing inputs'!H199="","",(IF('Financing inputs'!$B199="USD",'Financing inputs'!H199*Euro_USD,0)+IF('Financing inputs'!$B199="Local Currency",'Financing inputs'!H199/Loc_Euro,0)+IF('Financing inputs'!$B199="Euro",'Financing inputs'!H199,0)))</f>
        <v/>
      </c>
      <c r="I199" s="76" t="str">
        <f>IF('Financing inputs'!I199="","",(IF('Financing inputs'!$B199="USD",'Financing inputs'!I199*Euro_USD,0)+IF('Financing inputs'!$B199="Local Currency",'Financing inputs'!I199/Loc_Euro,0)+IF('Financing inputs'!$B199="Euro",'Financing inputs'!I199,0)))</f>
        <v/>
      </c>
      <c r="J199" s="76" t="str">
        <f>IF('Financing inputs'!J199="","",(IF('Financing inputs'!$B199="USD",'Financing inputs'!J199*Euro_USD,0)+IF('Financing inputs'!$B199="Local Currency",'Financing inputs'!J199/Loc_Euro,0)+IF('Financing inputs'!$B199="Euro",'Financing inputs'!J199,0)))</f>
        <v/>
      </c>
      <c r="K199" s="76" t="str">
        <f>IF('Financing inputs'!K199="","",(IF('Financing inputs'!$B199="USD",'Financing inputs'!K199*Euro_USD,0)+IF('Financing inputs'!$B199="Local Currency",'Financing inputs'!K199/Loc_Euro,0)+IF('Financing inputs'!$B199="Euro",'Financing inputs'!K199,0)))</f>
        <v/>
      </c>
      <c r="L199" s="76" t="str">
        <f>IF('Financing inputs'!L199="","",(IF('Financing inputs'!$B199="USD",'Financing inputs'!L199*Euro_USD,0)+IF('Financing inputs'!$B199="Local Currency",'Financing inputs'!L199/Loc_Euro,0)+IF('Financing inputs'!$B199="Euro",'Financing inputs'!L199,0)))</f>
        <v/>
      </c>
      <c r="M199" s="76" t="str">
        <f>IF('Financing inputs'!M199="","",(IF('Financing inputs'!$B199="USD",'Financing inputs'!M199*Euro_USD,0)+IF('Financing inputs'!$B199="Local Currency",'Financing inputs'!M199/Loc_Euro,0)+IF('Financing inputs'!$B199="Euro",'Financing inputs'!M199,0)))</f>
        <v/>
      </c>
      <c r="N199" s="76" t="str">
        <f>IF('Financing inputs'!N199="","",(IF('Financing inputs'!$B199="USD",'Financing inputs'!N199*Euro_USD,0)+IF('Financing inputs'!$B199="Local Currency",'Financing inputs'!N199/Loc_Euro,0)+IF('Financing inputs'!$B199="Euro",'Financing inputs'!N199,0)))</f>
        <v/>
      </c>
      <c r="O199" s="76">
        <f t="shared" si="111"/>
        <v>0</v>
      </c>
      <c r="P199" s="120" t="str">
        <f t="shared" si="110"/>
        <v>Strategy 9</v>
      </c>
      <c r="R199" s="69" t="e">
        <f t="shared" si="112"/>
        <v>#DIV/0!</v>
      </c>
    </row>
    <row r="200" spans="1:18" x14ac:dyDescent="0.25">
      <c r="A200" s="64" t="str">
        <f>'Financing inputs'!A200</f>
        <v>Packard funding allocated</v>
      </c>
      <c r="B200" s="63"/>
      <c r="C200" s="76" t="str">
        <f>IF('Financing inputs'!C200="","",(IF('Financing inputs'!$B200="USD",'Financing inputs'!C200*Euro_USD,0)+IF('Financing inputs'!$B200="Local Currency",'Financing inputs'!C200/Loc_Euro,0)+IF('Financing inputs'!$B200="Euro",'Financing inputs'!C200,0)))</f>
        <v/>
      </c>
      <c r="D200" s="76" t="str">
        <f>IF('Financing inputs'!D200="","",(IF('Financing inputs'!$B200="USD",'Financing inputs'!D200*Euro_USD,0)+IF('Financing inputs'!$B200="Local Currency",'Financing inputs'!D200/Loc_Euro,0)+IF('Financing inputs'!$B200="Euro",'Financing inputs'!D200,0)))</f>
        <v/>
      </c>
      <c r="E200" s="76" t="str">
        <f>IF('Financing inputs'!E200="","",(IF('Financing inputs'!$B200="USD",'Financing inputs'!E200*Euro_USD,0)+IF('Financing inputs'!$B200="Local Currency",'Financing inputs'!E200/Loc_Euro,0)+IF('Financing inputs'!$B200="Euro",'Financing inputs'!E200,0)))</f>
        <v/>
      </c>
      <c r="F200" s="76" t="str">
        <f>IF('Financing inputs'!F200="","",(IF('Financing inputs'!$B200="USD",'Financing inputs'!F200*Euro_USD,0)+IF('Financing inputs'!$B200="Local Currency",'Financing inputs'!F200/Loc_Euro,0)+IF('Financing inputs'!$B200="Euro",'Financing inputs'!F200,0)))</f>
        <v/>
      </c>
      <c r="G200" s="76" t="str">
        <f>IF('Financing inputs'!G200="","",(IF('Financing inputs'!$B200="USD",'Financing inputs'!G200*Euro_USD,0)+IF('Financing inputs'!$B200="Local Currency",'Financing inputs'!G200/Loc_Euro,0)+IF('Financing inputs'!$B200="Euro",'Financing inputs'!G200,0)))</f>
        <v/>
      </c>
      <c r="H200" s="76" t="str">
        <f>IF('Financing inputs'!H200="","",(IF('Financing inputs'!$B200="USD",'Financing inputs'!H200*Euro_USD,0)+IF('Financing inputs'!$B200="Local Currency",'Financing inputs'!H200/Loc_Euro,0)+IF('Financing inputs'!$B200="Euro",'Financing inputs'!H200,0)))</f>
        <v/>
      </c>
      <c r="I200" s="76" t="str">
        <f>IF('Financing inputs'!I200="","",(IF('Financing inputs'!$B200="USD",'Financing inputs'!I200*Euro_USD,0)+IF('Financing inputs'!$B200="Local Currency",'Financing inputs'!I200/Loc_Euro,0)+IF('Financing inputs'!$B200="Euro",'Financing inputs'!I200,0)))</f>
        <v/>
      </c>
      <c r="J200" s="76" t="str">
        <f>IF('Financing inputs'!J200="","",(IF('Financing inputs'!$B200="USD",'Financing inputs'!J200*Euro_USD,0)+IF('Financing inputs'!$B200="Local Currency",'Financing inputs'!J200/Loc_Euro,0)+IF('Financing inputs'!$B200="Euro",'Financing inputs'!J200,0)))</f>
        <v/>
      </c>
      <c r="K200" s="76" t="str">
        <f>IF('Financing inputs'!K200="","",(IF('Financing inputs'!$B200="USD",'Financing inputs'!K200*Euro_USD,0)+IF('Financing inputs'!$B200="Local Currency",'Financing inputs'!K200/Loc_Euro,0)+IF('Financing inputs'!$B200="Euro",'Financing inputs'!K200,0)))</f>
        <v/>
      </c>
      <c r="L200" s="76" t="str">
        <f>IF('Financing inputs'!L200="","",(IF('Financing inputs'!$B200="USD",'Financing inputs'!L200*Euro_USD,0)+IF('Financing inputs'!$B200="Local Currency",'Financing inputs'!L200/Loc_Euro,0)+IF('Financing inputs'!$B200="Euro",'Financing inputs'!L200,0)))</f>
        <v/>
      </c>
      <c r="M200" s="76" t="str">
        <f>IF('Financing inputs'!M200="","",(IF('Financing inputs'!$B200="USD",'Financing inputs'!M200*Euro_USD,0)+IF('Financing inputs'!$B200="Local Currency",'Financing inputs'!M200/Loc_Euro,0)+IF('Financing inputs'!$B200="Euro",'Financing inputs'!M200,0)))</f>
        <v/>
      </c>
      <c r="N200" s="76" t="str">
        <f>IF('Financing inputs'!N200="","",(IF('Financing inputs'!$B200="USD",'Financing inputs'!N200*Euro_USD,0)+IF('Financing inputs'!$B200="Local Currency",'Financing inputs'!N200/Loc_Euro,0)+IF('Financing inputs'!$B200="Euro",'Financing inputs'!N200,0)))</f>
        <v/>
      </c>
      <c r="O200" s="76">
        <f t="shared" si="111"/>
        <v>0</v>
      </c>
      <c r="P200" s="120" t="str">
        <f t="shared" si="110"/>
        <v>Strategy 9</v>
      </c>
      <c r="R200" s="69" t="e">
        <f t="shared" si="112"/>
        <v>#DIV/0!</v>
      </c>
    </row>
    <row r="201" spans="1:18" x14ac:dyDescent="0.25">
      <c r="A201" s="64" t="str">
        <f>'Financing inputs'!A201</f>
        <v>PAA</v>
      </c>
      <c r="B201" s="63"/>
      <c r="C201" s="76" t="str">
        <f>IF('Financing inputs'!C201="","",(IF('Financing inputs'!$B201="USD",'Financing inputs'!C201*Euro_USD,0)+IF('Financing inputs'!$B201="Local Currency",'Financing inputs'!C201/Loc_Euro,0)+IF('Financing inputs'!$B201="Euro",'Financing inputs'!C201,0)))</f>
        <v/>
      </c>
      <c r="D201" s="76" t="str">
        <f>IF('Financing inputs'!D201="","",(IF('Financing inputs'!$B201="USD",'Financing inputs'!D201*Euro_USD,0)+IF('Financing inputs'!$B201="Local Currency",'Financing inputs'!D201/Loc_Euro,0)+IF('Financing inputs'!$B201="Euro",'Financing inputs'!D201,0)))</f>
        <v/>
      </c>
      <c r="E201" s="76" t="str">
        <f>IF('Financing inputs'!E201="","",(IF('Financing inputs'!$B201="USD",'Financing inputs'!E201*Euro_USD,0)+IF('Financing inputs'!$B201="Local Currency",'Financing inputs'!E201/Loc_Euro,0)+IF('Financing inputs'!$B201="Euro",'Financing inputs'!E201,0)))</f>
        <v/>
      </c>
      <c r="F201" s="76" t="str">
        <f>IF('Financing inputs'!F201="","",(IF('Financing inputs'!$B201="USD",'Financing inputs'!F201*Euro_USD,0)+IF('Financing inputs'!$B201="Local Currency",'Financing inputs'!F201/Loc_Euro,0)+IF('Financing inputs'!$B201="Euro",'Financing inputs'!F201,0)))</f>
        <v/>
      </c>
      <c r="G201" s="76" t="str">
        <f>IF('Financing inputs'!G201="","",(IF('Financing inputs'!$B201="USD",'Financing inputs'!G201*Euro_USD,0)+IF('Financing inputs'!$B201="Local Currency",'Financing inputs'!G201/Loc_Euro,0)+IF('Financing inputs'!$B201="Euro",'Financing inputs'!G201,0)))</f>
        <v/>
      </c>
      <c r="H201" s="76" t="str">
        <f>IF('Financing inputs'!H201="","",(IF('Financing inputs'!$B201="USD",'Financing inputs'!H201*Euro_USD,0)+IF('Financing inputs'!$B201="Local Currency",'Financing inputs'!H201/Loc_Euro,0)+IF('Financing inputs'!$B201="Euro",'Financing inputs'!H201,0)))</f>
        <v/>
      </c>
      <c r="I201" s="76" t="str">
        <f>IF('Financing inputs'!I201="","",(IF('Financing inputs'!$B201="USD",'Financing inputs'!I201*Euro_USD,0)+IF('Financing inputs'!$B201="Local Currency",'Financing inputs'!I201/Loc_Euro,0)+IF('Financing inputs'!$B201="Euro",'Financing inputs'!I201,0)))</f>
        <v/>
      </c>
      <c r="J201" s="76" t="str">
        <f>IF('Financing inputs'!J201="","",(IF('Financing inputs'!$B201="USD",'Financing inputs'!J201*Euro_USD,0)+IF('Financing inputs'!$B201="Local Currency",'Financing inputs'!J201/Loc_Euro,0)+IF('Financing inputs'!$B201="Euro",'Financing inputs'!J201,0)))</f>
        <v/>
      </c>
      <c r="K201" s="76" t="str">
        <f>IF('Financing inputs'!K201="","",(IF('Financing inputs'!$B201="USD",'Financing inputs'!K201*Euro_USD,0)+IF('Financing inputs'!$B201="Local Currency",'Financing inputs'!K201/Loc_Euro,0)+IF('Financing inputs'!$B201="Euro",'Financing inputs'!K201,0)))</f>
        <v/>
      </c>
      <c r="L201" s="76" t="str">
        <f>IF('Financing inputs'!L201="","",(IF('Financing inputs'!$B201="USD",'Financing inputs'!L201*Euro_USD,0)+IF('Financing inputs'!$B201="Local Currency",'Financing inputs'!L201/Loc_Euro,0)+IF('Financing inputs'!$B201="Euro",'Financing inputs'!L201,0)))</f>
        <v/>
      </c>
      <c r="M201" s="76" t="str">
        <f>IF('Financing inputs'!M201="","",(IF('Financing inputs'!$B201="USD",'Financing inputs'!M201*Euro_USD,0)+IF('Financing inputs'!$B201="Local Currency",'Financing inputs'!M201/Loc_Euro,0)+IF('Financing inputs'!$B201="Euro",'Financing inputs'!M201,0)))</f>
        <v/>
      </c>
      <c r="N201" s="76" t="str">
        <f>IF('Financing inputs'!N201="","",(IF('Financing inputs'!$B201="USD",'Financing inputs'!N201*Euro_USD,0)+IF('Financing inputs'!$B201="Local Currency",'Financing inputs'!N201/Loc_Euro,0)+IF('Financing inputs'!$B201="Euro",'Financing inputs'!N201,0)))</f>
        <v/>
      </c>
      <c r="O201" s="76">
        <f t="shared" si="111"/>
        <v>0</v>
      </c>
      <c r="P201" s="120" t="str">
        <f t="shared" si="110"/>
        <v>Strategy 9</v>
      </c>
      <c r="R201" s="69" t="e">
        <f t="shared" si="112"/>
        <v>#DIV/0!</v>
      </c>
    </row>
    <row r="202" spans="1:18" x14ac:dyDescent="0.25">
      <c r="A202" s="64" t="str">
        <f>'Financing inputs'!A202</f>
        <v>Other</v>
      </c>
      <c r="B202" s="63"/>
      <c r="C202" s="76" t="str">
        <f>IF('Financing inputs'!C202="","",(IF('Financing inputs'!$B202="USD",'Financing inputs'!C202*Euro_USD,0)+IF('Financing inputs'!$B202="Local Currency",'Financing inputs'!C202/Loc_Euro,0)+IF('Financing inputs'!$B202="Euro",'Financing inputs'!C202,0)))</f>
        <v/>
      </c>
      <c r="D202" s="76" t="str">
        <f>IF('Financing inputs'!D202="","",(IF('Financing inputs'!$B202="USD",'Financing inputs'!D202*Euro_USD,0)+IF('Financing inputs'!$B202="Local Currency",'Financing inputs'!D202/Loc_Euro,0)+IF('Financing inputs'!$B202="Euro",'Financing inputs'!D202,0)))</f>
        <v/>
      </c>
      <c r="E202" s="76" t="str">
        <f>IF('Financing inputs'!E202="","",(IF('Financing inputs'!$B202="USD",'Financing inputs'!E202*Euro_USD,0)+IF('Financing inputs'!$B202="Local Currency",'Financing inputs'!E202/Loc_Euro,0)+IF('Financing inputs'!$B202="Euro",'Financing inputs'!E202,0)))</f>
        <v/>
      </c>
      <c r="F202" s="76" t="str">
        <f>IF('Financing inputs'!F202="","",(IF('Financing inputs'!$B202="USD",'Financing inputs'!F202*Euro_USD,0)+IF('Financing inputs'!$B202="Local Currency",'Financing inputs'!F202/Loc_Euro,0)+IF('Financing inputs'!$B202="Euro",'Financing inputs'!F202,0)))</f>
        <v/>
      </c>
      <c r="G202" s="76" t="str">
        <f>IF('Financing inputs'!G202="","",(IF('Financing inputs'!$B202="USD",'Financing inputs'!G202*Euro_USD,0)+IF('Financing inputs'!$B202="Local Currency",'Financing inputs'!G202/Loc_Euro,0)+IF('Financing inputs'!$B202="Euro",'Financing inputs'!G202,0)))</f>
        <v/>
      </c>
      <c r="H202" s="76" t="str">
        <f>IF('Financing inputs'!H202="","",(IF('Financing inputs'!$B202="USD",'Financing inputs'!H202*Euro_USD,0)+IF('Financing inputs'!$B202="Local Currency",'Financing inputs'!H202/Loc_Euro,0)+IF('Financing inputs'!$B202="Euro",'Financing inputs'!H202,0)))</f>
        <v/>
      </c>
      <c r="I202" s="76" t="str">
        <f>IF('Financing inputs'!I202="","",(IF('Financing inputs'!$B202="USD",'Financing inputs'!I202*Euro_USD,0)+IF('Financing inputs'!$B202="Local Currency",'Financing inputs'!I202/Loc_Euro,0)+IF('Financing inputs'!$B202="Euro",'Financing inputs'!I202,0)))</f>
        <v/>
      </c>
      <c r="J202" s="76" t="str">
        <f>IF('Financing inputs'!J202="","",(IF('Financing inputs'!$B202="USD",'Financing inputs'!J202*Euro_USD,0)+IF('Financing inputs'!$B202="Local Currency",'Financing inputs'!J202/Loc_Euro,0)+IF('Financing inputs'!$B202="Euro",'Financing inputs'!J202,0)))</f>
        <v/>
      </c>
      <c r="K202" s="76" t="str">
        <f>IF('Financing inputs'!K202="","",(IF('Financing inputs'!$B202="USD",'Financing inputs'!K202*Euro_USD,0)+IF('Financing inputs'!$B202="Local Currency",'Financing inputs'!K202/Loc_Euro,0)+IF('Financing inputs'!$B202="Euro",'Financing inputs'!K202,0)))</f>
        <v/>
      </c>
      <c r="L202" s="76" t="str">
        <f>IF('Financing inputs'!L202="","",(IF('Financing inputs'!$B202="USD",'Financing inputs'!L202*Euro_USD,0)+IF('Financing inputs'!$B202="Local Currency",'Financing inputs'!L202/Loc_Euro,0)+IF('Financing inputs'!$B202="Euro",'Financing inputs'!L202,0)))</f>
        <v/>
      </c>
      <c r="M202" s="76" t="str">
        <f>IF('Financing inputs'!M202="","",(IF('Financing inputs'!$B202="USD",'Financing inputs'!M202*Euro_USD,0)+IF('Financing inputs'!$B202="Local Currency",'Financing inputs'!M202/Loc_Euro,0)+IF('Financing inputs'!$B202="Euro",'Financing inputs'!M202,0)))</f>
        <v/>
      </c>
      <c r="N202" s="76" t="str">
        <f>IF('Financing inputs'!N202="","",(IF('Financing inputs'!$B202="USD",'Financing inputs'!N202*Euro_USD,0)+IF('Financing inputs'!$B202="Local Currency",'Financing inputs'!N202/Loc_Euro,0)+IF('Financing inputs'!$B202="Euro",'Financing inputs'!N202,0)))</f>
        <v/>
      </c>
      <c r="O202" s="76">
        <f t="shared" si="111"/>
        <v>0</v>
      </c>
      <c r="P202" s="120" t="str">
        <f t="shared" si="110"/>
        <v>Strategy 9</v>
      </c>
      <c r="R202" s="69" t="e">
        <f t="shared" si="112"/>
        <v>#DIV/0!</v>
      </c>
    </row>
    <row r="203" spans="1:18" x14ac:dyDescent="0.25">
      <c r="A203" s="64" t="str">
        <f>'Financing inputs'!A203</f>
        <v>Other</v>
      </c>
      <c r="B203" s="63"/>
      <c r="C203" s="76" t="str">
        <f>IF('Financing inputs'!C203="","",(IF('Financing inputs'!$B203="USD",'Financing inputs'!C203*Euro_USD,0)+IF('Financing inputs'!$B203="Local Currency",'Financing inputs'!C203/Loc_Euro,0)+IF('Financing inputs'!$B203="Euro",'Financing inputs'!C203,0)))</f>
        <v/>
      </c>
      <c r="D203" s="76" t="str">
        <f>IF('Financing inputs'!D203="","",(IF('Financing inputs'!$B203="USD",'Financing inputs'!D203*Euro_USD,0)+IF('Financing inputs'!$B203="Local Currency",'Financing inputs'!D203/Loc_Euro,0)+IF('Financing inputs'!$B203="Euro",'Financing inputs'!D203,0)))</f>
        <v/>
      </c>
      <c r="E203" s="76" t="str">
        <f>IF('Financing inputs'!E203="","",(IF('Financing inputs'!$B203="USD",'Financing inputs'!E203*Euro_USD,0)+IF('Financing inputs'!$B203="Local Currency",'Financing inputs'!E203/Loc_Euro,0)+IF('Financing inputs'!$B203="Euro",'Financing inputs'!E203,0)))</f>
        <v/>
      </c>
      <c r="F203" s="76" t="str">
        <f>IF('Financing inputs'!F203="","",(IF('Financing inputs'!$B203="USD",'Financing inputs'!F203*Euro_USD,0)+IF('Financing inputs'!$B203="Local Currency",'Financing inputs'!F203/Loc_Euro,0)+IF('Financing inputs'!$B203="Euro",'Financing inputs'!F203,0)))</f>
        <v/>
      </c>
      <c r="G203" s="76" t="str">
        <f>IF('Financing inputs'!G203="","",(IF('Financing inputs'!$B203="USD",'Financing inputs'!G203*Euro_USD,0)+IF('Financing inputs'!$B203="Local Currency",'Financing inputs'!G203/Loc_Euro,0)+IF('Financing inputs'!$B203="Euro",'Financing inputs'!G203,0)))</f>
        <v/>
      </c>
      <c r="H203" s="76" t="str">
        <f>IF('Financing inputs'!H203="","",(IF('Financing inputs'!$B203="USD",'Financing inputs'!H203*Euro_USD,0)+IF('Financing inputs'!$B203="Local Currency",'Financing inputs'!H203/Loc_Euro,0)+IF('Financing inputs'!$B203="Euro",'Financing inputs'!H203,0)))</f>
        <v/>
      </c>
      <c r="I203" s="76" t="str">
        <f>IF('Financing inputs'!I203="","",(IF('Financing inputs'!$B203="USD",'Financing inputs'!I203*Euro_USD,0)+IF('Financing inputs'!$B203="Local Currency",'Financing inputs'!I203/Loc_Euro,0)+IF('Financing inputs'!$B203="Euro",'Financing inputs'!I203,0)))</f>
        <v/>
      </c>
      <c r="J203" s="76" t="str">
        <f>IF('Financing inputs'!J203="","",(IF('Financing inputs'!$B203="USD",'Financing inputs'!J203*Euro_USD,0)+IF('Financing inputs'!$B203="Local Currency",'Financing inputs'!J203/Loc_Euro,0)+IF('Financing inputs'!$B203="Euro",'Financing inputs'!J203,0)))</f>
        <v/>
      </c>
      <c r="K203" s="76" t="str">
        <f>IF('Financing inputs'!K203="","",(IF('Financing inputs'!$B203="USD",'Financing inputs'!K203*Euro_USD,0)+IF('Financing inputs'!$B203="Local Currency",'Financing inputs'!K203/Loc_Euro,0)+IF('Financing inputs'!$B203="Euro",'Financing inputs'!K203,0)))</f>
        <v/>
      </c>
      <c r="L203" s="76" t="str">
        <f>IF('Financing inputs'!L203="","",(IF('Financing inputs'!$B203="USD",'Financing inputs'!L203*Euro_USD,0)+IF('Financing inputs'!$B203="Local Currency",'Financing inputs'!L203/Loc_Euro,0)+IF('Financing inputs'!$B203="Euro",'Financing inputs'!L203,0)))</f>
        <v/>
      </c>
      <c r="M203" s="76" t="str">
        <f>IF('Financing inputs'!M203="","",(IF('Financing inputs'!$B203="USD",'Financing inputs'!M203*Euro_USD,0)+IF('Financing inputs'!$B203="Local Currency",'Financing inputs'!M203/Loc_Euro,0)+IF('Financing inputs'!$B203="Euro",'Financing inputs'!M203,0)))</f>
        <v/>
      </c>
      <c r="N203" s="76" t="str">
        <f>IF('Financing inputs'!N203="","",(IF('Financing inputs'!$B203="USD",'Financing inputs'!N203*Euro_USD,0)+IF('Financing inputs'!$B203="Local Currency",'Financing inputs'!N203/Loc_Euro,0)+IF('Financing inputs'!$B203="Euro",'Financing inputs'!N203,0)))</f>
        <v/>
      </c>
      <c r="O203" s="76">
        <f t="shared" si="111"/>
        <v>0</v>
      </c>
      <c r="P203" s="120" t="str">
        <f t="shared" si="110"/>
        <v>Strategy 9</v>
      </c>
      <c r="R203" s="69" t="e">
        <f t="shared" si="112"/>
        <v>#DIV/0!</v>
      </c>
    </row>
    <row r="204" spans="1:18" x14ac:dyDescent="0.25">
      <c r="A204" s="64" t="str">
        <f>'Financing inputs'!A204</f>
        <v>Other</v>
      </c>
      <c r="B204" s="63"/>
      <c r="C204" s="76" t="str">
        <f>IF('Financing inputs'!C204="","",(IF('Financing inputs'!$B204="USD",'Financing inputs'!C204*Euro_USD,0)+IF('Financing inputs'!$B204="Local Currency",'Financing inputs'!C204/Loc_Euro,0)+IF('Financing inputs'!$B204="Euro",'Financing inputs'!C204,0)))</f>
        <v/>
      </c>
      <c r="D204" s="76" t="str">
        <f>IF('Financing inputs'!D204="","",(IF('Financing inputs'!$B204="USD",'Financing inputs'!D204*Euro_USD,0)+IF('Financing inputs'!$B204="Local Currency",'Financing inputs'!D204/Loc_Euro,0)+IF('Financing inputs'!$B204="Euro",'Financing inputs'!D204,0)))</f>
        <v/>
      </c>
      <c r="E204" s="76" t="str">
        <f>IF('Financing inputs'!E204="","",(IF('Financing inputs'!$B204="USD",'Financing inputs'!E204*Euro_USD,0)+IF('Financing inputs'!$B204="Local Currency",'Financing inputs'!E204/Loc_Euro,0)+IF('Financing inputs'!$B204="Euro",'Financing inputs'!E204,0)))</f>
        <v/>
      </c>
      <c r="F204" s="76" t="str">
        <f>IF('Financing inputs'!F204="","",(IF('Financing inputs'!$B204="USD",'Financing inputs'!F204*Euro_USD,0)+IF('Financing inputs'!$B204="Local Currency",'Financing inputs'!F204/Loc_Euro,0)+IF('Financing inputs'!$B204="Euro",'Financing inputs'!F204,0)))</f>
        <v/>
      </c>
      <c r="G204" s="76" t="str">
        <f>IF('Financing inputs'!G204="","",(IF('Financing inputs'!$B204="USD",'Financing inputs'!G204*Euro_USD,0)+IF('Financing inputs'!$B204="Local Currency",'Financing inputs'!G204/Loc_Euro,0)+IF('Financing inputs'!$B204="Euro",'Financing inputs'!G204,0)))</f>
        <v/>
      </c>
      <c r="H204" s="76" t="str">
        <f>IF('Financing inputs'!H204="","",(IF('Financing inputs'!$B204="USD",'Financing inputs'!H204*Euro_USD,0)+IF('Financing inputs'!$B204="Local Currency",'Financing inputs'!H204/Loc_Euro,0)+IF('Financing inputs'!$B204="Euro",'Financing inputs'!H204,0)))</f>
        <v/>
      </c>
      <c r="I204" s="76" t="str">
        <f>IF('Financing inputs'!I204="","",(IF('Financing inputs'!$B204="USD",'Financing inputs'!I204*Euro_USD,0)+IF('Financing inputs'!$B204="Local Currency",'Financing inputs'!I204/Loc_Euro,0)+IF('Financing inputs'!$B204="Euro",'Financing inputs'!I204,0)))</f>
        <v/>
      </c>
      <c r="J204" s="76" t="str">
        <f>IF('Financing inputs'!J204="","",(IF('Financing inputs'!$B204="USD",'Financing inputs'!J204*Euro_USD,0)+IF('Financing inputs'!$B204="Local Currency",'Financing inputs'!J204/Loc_Euro,0)+IF('Financing inputs'!$B204="Euro",'Financing inputs'!J204,0)))</f>
        <v/>
      </c>
      <c r="K204" s="76" t="str">
        <f>IF('Financing inputs'!K204="","",(IF('Financing inputs'!$B204="USD",'Financing inputs'!K204*Euro_USD,0)+IF('Financing inputs'!$B204="Local Currency",'Financing inputs'!K204/Loc_Euro,0)+IF('Financing inputs'!$B204="Euro",'Financing inputs'!K204,0)))</f>
        <v/>
      </c>
      <c r="L204" s="76" t="str">
        <f>IF('Financing inputs'!L204="","",(IF('Financing inputs'!$B204="USD",'Financing inputs'!L204*Euro_USD,0)+IF('Financing inputs'!$B204="Local Currency",'Financing inputs'!L204/Loc_Euro,0)+IF('Financing inputs'!$B204="Euro",'Financing inputs'!L204,0)))</f>
        <v/>
      </c>
      <c r="M204" s="76" t="str">
        <f>IF('Financing inputs'!M204="","",(IF('Financing inputs'!$B204="USD",'Financing inputs'!M204*Euro_USD,0)+IF('Financing inputs'!$B204="Local Currency",'Financing inputs'!M204/Loc_Euro,0)+IF('Financing inputs'!$B204="Euro",'Financing inputs'!M204,0)))</f>
        <v/>
      </c>
      <c r="N204" s="76" t="str">
        <f>IF('Financing inputs'!N204="","",(IF('Financing inputs'!$B204="USD",'Financing inputs'!N204*Euro_USD,0)+IF('Financing inputs'!$B204="Local Currency",'Financing inputs'!N204/Loc_Euro,0)+IF('Financing inputs'!$B204="Euro",'Financing inputs'!N204,0)))</f>
        <v/>
      </c>
      <c r="O204" s="76">
        <f t="shared" si="111"/>
        <v>0</v>
      </c>
      <c r="P204" s="120" t="str">
        <f t="shared" si="110"/>
        <v>Strategy 9</v>
      </c>
      <c r="R204" s="69" t="e">
        <f t="shared" si="112"/>
        <v>#DIV/0!</v>
      </c>
    </row>
    <row r="205" spans="1:18" x14ac:dyDescent="0.25">
      <c r="A205" s="64" t="str">
        <f>'Financing inputs'!A205</f>
        <v>Other</v>
      </c>
      <c r="B205" s="63"/>
      <c r="C205" s="76" t="str">
        <f>IF('Financing inputs'!C205="","",(IF('Financing inputs'!$B205="USD",'Financing inputs'!C205*Euro_USD,0)+IF('Financing inputs'!$B205="Local Currency",'Financing inputs'!C205/Loc_Euro,0)+IF('Financing inputs'!$B205="Euro",'Financing inputs'!C205,0)))</f>
        <v/>
      </c>
      <c r="D205" s="76" t="str">
        <f>IF('Financing inputs'!D205="","",(IF('Financing inputs'!$B205="USD",'Financing inputs'!D205*Euro_USD,0)+IF('Financing inputs'!$B205="Local Currency",'Financing inputs'!D205/Loc_Euro,0)+IF('Financing inputs'!$B205="Euro",'Financing inputs'!D205,0)))</f>
        <v/>
      </c>
      <c r="E205" s="76" t="str">
        <f>IF('Financing inputs'!E205="","",(IF('Financing inputs'!$B205="USD",'Financing inputs'!E205*Euro_USD,0)+IF('Financing inputs'!$B205="Local Currency",'Financing inputs'!E205/Loc_Euro,0)+IF('Financing inputs'!$B205="Euro",'Financing inputs'!E205,0)))</f>
        <v/>
      </c>
      <c r="F205" s="76" t="str">
        <f>IF('Financing inputs'!F205="","",(IF('Financing inputs'!$B205="USD",'Financing inputs'!F205*Euro_USD,0)+IF('Financing inputs'!$B205="Local Currency",'Financing inputs'!F205/Loc_Euro,0)+IF('Financing inputs'!$B205="Euro",'Financing inputs'!F205,0)))</f>
        <v/>
      </c>
      <c r="G205" s="76" t="str">
        <f>IF('Financing inputs'!G205="","",(IF('Financing inputs'!$B205="USD",'Financing inputs'!G205*Euro_USD,0)+IF('Financing inputs'!$B205="Local Currency",'Financing inputs'!G205/Loc_Euro,0)+IF('Financing inputs'!$B205="Euro",'Financing inputs'!G205,0)))</f>
        <v/>
      </c>
      <c r="H205" s="76" t="str">
        <f>IF('Financing inputs'!H205="","",(IF('Financing inputs'!$B205="USD",'Financing inputs'!H205*Euro_USD,0)+IF('Financing inputs'!$B205="Local Currency",'Financing inputs'!H205/Loc_Euro,0)+IF('Financing inputs'!$B205="Euro",'Financing inputs'!H205,0)))</f>
        <v/>
      </c>
      <c r="I205" s="76" t="str">
        <f>IF('Financing inputs'!I205="","",(IF('Financing inputs'!$B205="USD",'Financing inputs'!I205*Euro_USD,0)+IF('Financing inputs'!$B205="Local Currency",'Financing inputs'!I205/Loc_Euro,0)+IF('Financing inputs'!$B205="Euro",'Financing inputs'!I205,0)))</f>
        <v/>
      </c>
      <c r="J205" s="76" t="str">
        <f>IF('Financing inputs'!J205="","",(IF('Financing inputs'!$B205="USD",'Financing inputs'!J205*Euro_USD,0)+IF('Financing inputs'!$B205="Local Currency",'Financing inputs'!J205/Loc_Euro,0)+IF('Financing inputs'!$B205="Euro",'Financing inputs'!J205,0)))</f>
        <v/>
      </c>
      <c r="K205" s="76" t="str">
        <f>IF('Financing inputs'!K205="","",(IF('Financing inputs'!$B205="USD",'Financing inputs'!K205*Euro_USD,0)+IF('Financing inputs'!$B205="Local Currency",'Financing inputs'!K205/Loc_Euro,0)+IF('Financing inputs'!$B205="Euro",'Financing inputs'!K205,0)))</f>
        <v/>
      </c>
      <c r="L205" s="76" t="str">
        <f>IF('Financing inputs'!L205="","",(IF('Financing inputs'!$B205="USD",'Financing inputs'!L205*Euro_USD,0)+IF('Financing inputs'!$B205="Local Currency",'Financing inputs'!L205/Loc_Euro,0)+IF('Financing inputs'!$B205="Euro",'Financing inputs'!L205,0)))</f>
        <v/>
      </c>
      <c r="M205" s="76" t="str">
        <f>IF('Financing inputs'!M205="","",(IF('Financing inputs'!$B205="USD",'Financing inputs'!M205*Euro_USD,0)+IF('Financing inputs'!$B205="Local Currency",'Financing inputs'!M205/Loc_Euro,0)+IF('Financing inputs'!$B205="Euro",'Financing inputs'!M205,0)))</f>
        <v/>
      </c>
      <c r="N205" s="76" t="str">
        <f>IF('Financing inputs'!N205="","",(IF('Financing inputs'!$B205="USD",'Financing inputs'!N205*Euro_USD,0)+IF('Financing inputs'!$B205="Local Currency",'Financing inputs'!N205/Loc_Euro,0)+IF('Financing inputs'!$B205="Euro",'Financing inputs'!N205,0)))</f>
        <v/>
      </c>
      <c r="O205" s="76">
        <f t="shared" si="111"/>
        <v>0</v>
      </c>
      <c r="P205" s="120" t="str">
        <f t="shared" si="110"/>
        <v>Strategy 9</v>
      </c>
      <c r="R205" s="69" t="e">
        <f t="shared" si="112"/>
        <v>#DIV/0!</v>
      </c>
    </row>
    <row r="206" spans="1:18" x14ac:dyDescent="0.25">
      <c r="A206" s="64" t="str">
        <f>'Financing inputs'!A206</f>
        <v>Other</v>
      </c>
      <c r="B206" s="63"/>
      <c r="C206" s="76" t="str">
        <f>IF('Financing inputs'!C206="","",(IF('Financing inputs'!$B206="USD",'Financing inputs'!C206*Euro_USD,0)+IF('Financing inputs'!$B206="Local Currency",'Financing inputs'!C206/Loc_Euro,0)+IF('Financing inputs'!$B206="Euro",'Financing inputs'!C206,0)))</f>
        <v/>
      </c>
      <c r="D206" s="76" t="str">
        <f>IF('Financing inputs'!D206="","",(IF('Financing inputs'!$B206="USD",'Financing inputs'!D206*Euro_USD,0)+IF('Financing inputs'!$B206="Local Currency",'Financing inputs'!D206/Loc_Euro,0)+IF('Financing inputs'!$B206="Euro",'Financing inputs'!D206,0)))</f>
        <v/>
      </c>
      <c r="E206" s="76" t="str">
        <f>IF('Financing inputs'!E206="","",(IF('Financing inputs'!$B206="USD",'Financing inputs'!E206*Euro_USD,0)+IF('Financing inputs'!$B206="Local Currency",'Financing inputs'!E206/Loc_Euro,0)+IF('Financing inputs'!$B206="Euro",'Financing inputs'!E206,0)))</f>
        <v/>
      </c>
      <c r="F206" s="76" t="str">
        <f>IF('Financing inputs'!F206="","",(IF('Financing inputs'!$B206="USD",'Financing inputs'!F206*Euro_USD,0)+IF('Financing inputs'!$B206="Local Currency",'Financing inputs'!F206/Loc_Euro,0)+IF('Financing inputs'!$B206="Euro",'Financing inputs'!F206,0)))</f>
        <v/>
      </c>
      <c r="G206" s="76" t="str">
        <f>IF('Financing inputs'!G206="","",(IF('Financing inputs'!$B206="USD",'Financing inputs'!G206*Euro_USD,0)+IF('Financing inputs'!$B206="Local Currency",'Financing inputs'!G206/Loc_Euro,0)+IF('Financing inputs'!$B206="Euro",'Financing inputs'!G206,0)))</f>
        <v/>
      </c>
      <c r="H206" s="76" t="str">
        <f>IF('Financing inputs'!H206="","",(IF('Financing inputs'!$B206="USD",'Financing inputs'!H206*Euro_USD,0)+IF('Financing inputs'!$B206="Local Currency",'Financing inputs'!H206/Loc_Euro,0)+IF('Financing inputs'!$B206="Euro",'Financing inputs'!H206,0)))</f>
        <v/>
      </c>
      <c r="I206" s="76" t="str">
        <f>IF('Financing inputs'!I206="","",(IF('Financing inputs'!$B206="USD",'Financing inputs'!I206*Euro_USD,0)+IF('Financing inputs'!$B206="Local Currency",'Financing inputs'!I206/Loc_Euro,0)+IF('Financing inputs'!$B206="Euro",'Financing inputs'!I206,0)))</f>
        <v/>
      </c>
      <c r="J206" s="76" t="str">
        <f>IF('Financing inputs'!J206="","",(IF('Financing inputs'!$B206="USD",'Financing inputs'!J206*Euro_USD,0)+IF('Financing inputs'!$B206="Local Currency",'Financing inputs'!J206/Loc_Euro,0)+IF('Financing inputs'!$B206="Euro",'Financing inputs'!J206,0)))</f>
        <v/>
      </c>
      <c r="K206" s="76" t="str">
        <f>IF('Financing inputs'!K206="","",(IF('Financing inputs'!$B206="USD",'Financing inputs'!K206*Euro_USD,0)+IF('Financing inputs'!$B206="Local Currency",'Financing inputs'!K206/Loc_Euro,0)+IF('Financing inputs'!$B206="Euro",'Financing inputs'!K206,0)))</f>
        <v/>
      </c>
      <c r="L206" s="76" t="str">
        <f>IF('Financing inputs'!L206="","",(IF('Financing inputs'!$B206="USD",'Financing inputs'!L206*Euro_USD,0)+IF('Financing inputs'!$B206="Local Currency",'Financing inputs'!L206/Loc_Euro,0)+IF('Financing inputs'!$B206="Euro",'Financing inputs'!L206,0)))</f>
        <v/>
      </c>
      <c r="M206" s="76" t="str">
        <f>IF('Financing inputs'!M206="","",(IF('Financing inputs'!$B206="USD",'Financing inputs'!M206*Euro_USD,0)+IF('Financing inputs'!$B206="Local Currency",'Financing inputs'!M206/Loc_Euro,0)+IF('Financing inputs'!$B206="Euro",'Financing inputs'!M206,0)))</f>
        <v/>
      </c>
      <c r="N206" s="76" t="str">
        <f>IF('Financing inputs'!N206="","",(IF('Financing inputs'!$B206="USD",'Financing inputs'!N206*Euro_USD,0)+IF('Financing inputs'!$B206="Local Currency",'Financing inputs'!N206/Loc_Euro,0)+IF('Financing inputs'!$B206="Euro",'Financing inputs'!N206,0)))</f>
        <v/>
      </c>
      <c r="O206" s="76">
        <f t="shared" si="111"/>
        <v>0</v>
      </c>
      <c r="P206" s="120" t="str">
        <f t="shared" si="110"/>
        <v>Strategy 9</v>
      </c>
      <c r="R206" s="69" t="e">
        <f t="shared" si="112"/>
        <v>#DIV/0!</v>
      </c>
    </row>
    <row r="207" spans="1:18" x14ac:dyDescent="0.25">
      <c r="A207" s="64" t="str">
        <f>'Financing inputs'!A207</f>
        <v>Other</v>
      </c>
      <c r="B207" s="63"/>
      <c r="C207" s="76" t="str">
        <f>IF('Financing inputs'!C207="","",(IF('Financing inputs'!$B207="USD",'Financing inputs'!C207*Euro_USD,0)+IF('Financing inputs'!$B207="Local Currency",'Financing inputs'!C207/Loc_Euro,0)+IF('Financing inputs'!$B207="Euro",'Financing inputs'!C207,0)))</f>
        <v/>
      </c>
      <c r="D207" s="76" t="str">
        <f>IF('Financing inputs'!D207="","",(IF('Financing inputs'!$B207="USD",'Financing inputs'!D207*Euro_USD,0)+IF('Financing inputs'!$B207="Local Currency",'Financing inputs'!D207/Loc_Euro,0)+IF('Financing inputs'!$B207="Euro",'Financing inputs'!D207,0)))</f>
        <v/>
      </c>
      <c r="E207" s="76" t="str">
        <f>IF('Financing inputs'!E207="","",(IF('Financing inputs'!$B207="USD",'Financing inputs'!E207*Euro_USD,0)+IF('Financing inputs'!$B207="Local Currency",'Financing inputs'!E207/Loc_Euro,0)+IF('Financing inputs'!$B207="Euro",'Financing inputs'!E207,0)))</f>
        <v/>
      </c>
      <c r="F207" s="76" t="str">
        <f>IF('Financing inputs'!F207="","",(IF('Financing inputs'!$B207="USD",'Financing inputs'!F207*Euro_USD,0)+IF('Financing inputs'!$B207="Local Currency",'Financing inputs'!F207/Loc_Euro,0)+IF('Financing inputs'!$B207="Euro",'Financing inputs'!F207,0)))</f>
        <v/>
      </c>
      <c r="G207" s="76" t="str">
        <f>IF('Financing inputs'!G207="","",(IF('Financing inputs'!$B207="USD",'Financing inputs'!G207*Euro_USD,0)+IF('Financing inputs'!$B207="Local Currency",'Financing inputs'!G207/Loc_Euro,0)+IF('Financing inputs'!$B207="Euro",'Financing inputs'!G207,0)))</f>
        <v/>
      </c>
      <c r="H207" s="76" t="str">
        <f>IF('Financing inputs'!H207="","",(IF('Financing inputs'!$B207="USD",'Financing inputs'!H207*Euro_USD,0)+IF('Financing inputs'!$B207="Local Currency",'Financing inputs'!H207/Loc_Euro,0)+IF('Financing inputs'!$B207="Euro",'Financing inputs'!H207,0)))</f>
        <v/>
      </c>
      <c r="I207" s="76" t="str">
        <f>IF('Financing inputs'!I207="","",(IF('Financing inputs'!$B207="USD",'Financing inputs'!I207*Euro_USD,0)+IF('Financing inputs'!$B207="Local Currency",'Financing inputs'!I207/Loc_Euro,0)+IF('Financing inputs'!$B207="Euro",'Financing inputs'!I207,0)))</f>
        <v/>
      </c>
      <c r="J207" s="76" t="str">
        <f>IF('Financing inputs'!J207="","",(IF('Financing inputs'!$B207="USD",'Financing inputs'!J207*Euro_USD,0)+IF('Financing inputs'!$B207="Local Currency",'Financing inputs'!J207/Loc_Euro,0)+IF('Financing inputs'!$B207="Euro",'Financing inputs'!J207,0)))</f>
        <v/>
      </c>
      <c r="K207" s="76" t="str">
        <f>IF('Financing inputs'!K207="","",(IF('Financing inputs'!$B207="USD",'Financing inputs'!K207*Euro_USD,0)+IF('Financing inputs'!$B207="Local Currency",'Financing inputs'!K207/Loc_Euro,0)+IF('Financing inputs'!$B207="Euro",'Financing inputs'!K207,0)))</f>
        <v/>
      </c>
      <c r="L207" s="76" t="str">
        <f>IF('Financing inputs'!L207="","",(IF('Financing inputs'!$B207="USD",'Financing inputs'!L207*Euro_USD,0)+IF('Financing inputs'!$B207="Local Currency",'Financing inputs'!L207/Loc_Euro,0)+IF('Financing inputs'!$B207="Euro",'Financing inputs'!L207,0)))</f>
        <v/>
      </c>
      <c r="M207" s="76" t="str">
        <f>IF('Financing inputs'!M207="","",(IF('Financing inputs'!$B207="USD",'Financing inputs'!M207*Euro_USD,0)+IF('Financing inputs'!$B207="Local Currency",'Financing inputs'!M207/Loc_Euro,0)+IF('Financing inputs'!$B207="Euro",'Financing inputs'!M207,0)))</f>
        <v/>
      </c>
      <c r="N207" s="76" t="str">
        <f>IF('Financing inputs'!N207="","",(IF('Financing inputs'!$B207="USD",'Financing inputs'!N207*Euro_USD,0)+IF('Financing inputs'!$B207="Local Currency",'Financing inputs'!N207/Loc_Euro,0)+IF('Financing inputs'!$B207="Euro",'Financing inputs'!N207,0)))</f>
        <v/>
      </c>
      <c r="O207" s="76">
        <f t="shared" si="111"/>
        <v>0</v>
      </c>
      <c r="P207" s="120" t="str">
        <f t="shared" si="110"/>
        <v>Strategy 9</v>
      </c>
      <c r="R207" s="69" t="e">
        <f t="shared" si="112"/>
        <v>#DIV/0!</v>
      </c>
    </row>
    <row r="208" spans="1:18" x14ac:dyDescent="0.25">
      <c r="A208" s="64" t="str">
        <f>'Financing inputs'!A208</f>
        <v>Other</v>
      </c>
      <c r="B208" s="63"/>
      <c r="C208" s="76" t="str">
        <f>IF('Financing inputs'!C208="","",(IF('Financing inputs'!$B208="USD",'Financing inputs'!C208*Euro_USD,0)+IF('Financing inputs'!$B208="Local Currency",'Financing inputs'!C208/Loc_Euro,0)+IF('Financing inputs'!$B208="Euro",'Financing inputs'!C208,0)))</f>
        <v/>
      </c>
      <c r="D208" s="76" t="str">
        <f>IF('Financing inputs'!D208="","",(IF('Financing inputs'!$B208="USD",'Financing inputs'!D208*Euro_USD,0)+IF('Financing inputs'!$B208="Local Currency",'Financing inputs'!D208/Loc_Euro,0)+IF('Financing inputs'!$B208="Euro",'Financing inputs'!D208,0)))</f>
        <v/>
      </c>
      <c r="E208" s="76" t="str">
        <f>IF('Financing inputs'!E208="","",(IF('Financing inputs'!$B208="USD",'Financing inputs'!E208*Euro_USD,0)+IF('Financing inputs'!$B208="Local Currency",'Financing inputs'!E208/Loc_Euro,0)+IF('Financing inputs'!$B208="Euro",'Financing inputs'!E208,0)))</f>
        <v/>
      </c>
      <c r="F208" s="76" t="str">
        <f>IF('Financing inputs'!F208="","",(IF('Financing inputs'!$B208="USD",'Financing inputs'!F208*Euro_USD,0)+IF('Financing inputs'!$B208="Local Currency",'Financing inputs'!F208/Loc_Euro,0)+IF('Financing inputs'!$B208="Euro",'Financing inputs'!F208,0)))</f>
        <v/>
      </c>
      <c r="G208" s="76" t="str">
        <f>IF('Financing inputs'!G208="","",(IF('Financing inputs'!$B208="USD",'Financing inputs'!G208*Euro_USD,0)+IF('Financing inputs'!$B208="Local Currency",'Financing inputs'!G208/Loc_Euro,0)+IF('Financing inputs'!$B208="Euro",'Financing inputs'!G208,0)))</f>
        <v/>
      </c>
      <c r="H208" s="76" t="str">
        <f>IF('Financing inputs'!H208="","",(IF('Financing inputs'!$B208="USD",'Financing inputs'!H208*Euro_USD,0)+IF('Financing inputs'!$B208="Local Currency",'Financing inputs'!H208/Loc_Euro,0)+IF('Financing inputs'!$B208="Euro",'Financing inputs'!H208,0)))</f>
        <v/>
      </c>
      <c r="I208" s="76" t="str">
        <f>IF('Financing inputs'!I208="","",(IF('Financing inputs'!$B208="USD",'Financing inputs'!I208*Euro_USD,0)+IF('Financing inputs'!$B208="Local Currency",'Financing inputs'!I208/Loc_Euro,0)+IF('Financing inputs'!$B208="Euro",'Financing inputs'!I208,0)))</f>
        <v/>
      </c>
      <c r="J208" s="76" t="str">
        <f>IF('Financing inputs'!J208="","",(IF('Financing inputs'!$B208="USD",'Financing inputs'!J208*Euro_USD,0)+IF('Financing inputs'!$B208="Local Currency",'Financing inputs'!J208/Loc_Euro,0)+IF('Financing inputs'!$B208="Euro",'Financing inputs'!J208,0)))</f>
        <v/>
      </c>
      <c r="K208" s="76" t="str">
        <f>IF('Financing inputs'!K208="","",(IF('Financing inputs'!$B208="USD",'Financing inputs'!K208*Euro_USD,0)+IF('Financing inputs'!$B208="Local Currency",'Financing inputs'!K208/Loc_Euro,0)+IF('Financing inputs'!$B208="Euro",'Financing inputs'!K208,0)))</f>
        <v/>
      </c>
      <c r="L208" s="76" t="str">
        <f>IF('Financing inputs'!L208="","",(IF('Financing inputs'!$B208="USD",'Financing inputs'!L208*Euro_USD,0)+IF('Financing inputs'!$B208="Local Currency",'Financing inputs'!L208/Loc_Euro,0)+IF('Financing inputs'!$B208="Euro",'Financing inputs'!L208,0)))</f>
        <v/>
      </c>
      <c r="M208" s="76" t="str">
        <f>IF('Financing inputs'!M208="","",(IF('Financing inputs'!$B208="USD",'Financing inputs'!M208*Euro_USD,0)+IF('Financing inputs'!$B208="Local Currency",'Financing inputs'!M208/Loc_Euro,0)+IF('Financing inputs'!$B208="Euro",'Financing inputs'!M208,0)))</f>
        <v/>
      </c>
      <c r="N208" s="76" t="str">
        <f>IF('Financing inputs'!N208="","",(IF('Financing inputs'!$B208="USD",'Financing inputs'!N208*Euro_USD,0)+IF('Financing inputs'!$B208="Local Currency",'Financing inputs'!N208/Loc_Euro,0)+IF('Financing inputs'!$B208="Euro",'Financing inputs'!N208,0)))</f>
        <v/>
      </c>
      <c r="O208" s="76">
        <f t="shared" si="111"/>
        <v>0</v>
      </c>
      <c r="P208" s="120" t="str">
        <f t="shared" si="110"/>
        <v>Strategy 9</v>
      </c>
      <c r="R208" s="69" t="e">
        <f t="shared" si="112"/>
        <v>#DIV/0!</v>
      </c>
    </row>
    <row r="209" spans="1:19" x14ac:dyDescent="0.25">
      <c r="A209" s="65" t="s">
        <v>72</v>
      </c>
      <c r="B209" s="65"/>
      <c r="C209" s="77">
        <f>SUM(C190:C208)</f>
        <v>0</v>
      </c>
      <c r="D209" s="77">
        <f t="shared" ref="D209" si="113">SUM(D190:D208)</f>
        <v>0</v>
      </c>
      <c r="E209" s="77">
        <f t="shared" ref="E209" si="114">SUM(E190:E208)</f>
        <v>0</v>
      </c>
      <c r="F209" s="77">
        <f t="shared" ref="F209" si="115">SUM(F190:F208)</f>
        <v>0</v>
      </c>
      <c r="G209" s="77">
        <f t="shared" ref="G209" si="116">SUM(G190:G208)</f>
        <v>0</v>
      </c>
      <c r="H209" s="77">
        <f t="shared" ref="H209" si="117">SUM(H190:H208)</f>
        <v>0</v>
      </c>
      <c r="I209" s="77">
        <f t="shared" ref="I209" si="118">SUM(I190:I208)</f>
        <v>0</v>
      </c>
      <c r="J209" s="77">
        <f t="shared" ref="J209" si="119">SUM(J190:J208)</f>
        <v>0</v>
      </c>
      <c r="K209" s="77">
        <f t="shared" ref="K209" si="120">SUM(K190:K208)</f>
        <v>0</v>
      </c>
      <c r="L209" s="77">
        <f t="shared" ref="L209" si="121">SUM(L190:L208)</f>
        <v>0</v>
      </c>
      <c r="M209" s="77">
        <f t="shared" ref="M209" si="122">SUM(M190:M208)</f>
        <v>0</v>
      </c>
      <c r="N209" s="77">
        <f t="shared" ref="N209" si="123">SUM(N190:N208)</f>
        <v>0</v>
      </c>
      <c r="O209" s="77">
        <f t="shared" ref="O209" si="124">SUM(O190:O208)</f>
        <v>0</v>
      </c>
      <c r="P209" s="120" t="str">
        <f>$A$187</f>
        <v>Strategy 9</v>
      </c>
      <c r="R209" s="59"/>
      <c r="S209" s="61" t="e">
        <f>IF(ROUND(SUM(R189:R208),0)&lt;&gt;1,"Check","Okay")</f>
        <v>#DIV/0!</v>
      </c>
    </row>
    <row r="210" spans="1:19" x14ac:dyDescent="0.25">
      <c r="A210" s="124" t="str">
        <f>'Financing inputs'!A210</f>
        <v>Strategy 10</v>
      </c>
      <c r="B210" s="124"/>
      <c r="C210" s="124"/>
      <c r="D210" s="124"/>
      <c r="E210" s="124"/>
      <c r="F210" s="124"/>
      <c r="G210" s="124"/>
      <c r="H210" s="124"/>
      <c r="I210" s="124"/>
      <c r="J210" s="124"/>
      <c r="K210" s="124"/>
      <c r="L210" s="124"/>
      <c r="M210" s="124"/>
      <c r="N210" s="124"/>
      <c r="O210" s="124"/>
      <c r="P210" s="120"/>
      <c r="R210" s="73"/>
    </row>
    <row r="211" spans="1:19" x14ac:dyDescent="0.25">
      <c r="A211" s="39" t="str">
        <f>'Financing inputs'!A211</f>
        <v>CIP Costs</v>
      </c>
      <c r="B211" s="63"/>
      <c r="C211" s="76" t="str">
        <f>IF('Financing inputs'!C211="","",(IF('Financing inputs'!$B211="USD",'Financing inputs'!C211*Euro_USD,0)+IF('Financing inputs'!$B211="Local Currency",'Financing inputs'!C211/Loc_Euro,0)+IF('Financing inputs'!$B211="Euro",'Financing inputs'!C211,0)))</f>
        <v/>
      </c>
      <c r="D211" s="76" t="str">
        <f>IF('Financing inputs'!D211="","",(IF('Financing inputs'!$B211="USD",'Financing inputs'!D211*Euro_USD,0)+IF('Financing inputs'!$B211="Local Currency",'Financing inputs'!D211/Loc_Euro,0)+IF('Financing inputs'!$B211="Euro",'Financing inputs'!D211,0)))</f>
        <v/>
      </c>
      <c r="E211" s="76" t="str">
        <f>IF('Financing inputs'!E211="","",(IF('Financing inputs'!$B211="USD",'Financing inputs'!E211*Euro_USD,0)+IF('Financing inputs'!$B211="Local Currency",'Financing inputs'!E211/Loc_Euro,0)+IF('Financing inputs'!$B211="Euro",'Financing inputs'!E211,0)))</f>
        <v/>
      </c>
      <c r="F211" s="76" t="str">
        <f>IF('Financing inputs'!F211="","",(IF('Financing inputs'!$B211="USD",'Financing inputs'!F211*Euro_USD,0)+IF('Financing inputs'!$B211="Local Currency",'Financing inputs'!F211/Loc_Euro,0)+IF('Financing inputs'!$B211="Euro",'Financing inputs'!F211,0)))</f>
        <v/>
      </c>
      <c r="G211" s="76" t="str">
        <f>IF('Financing inputs'!G211="","",(IF('Financing inputs'!$B211="USD",'Financing inputs'!G211*Euro_USD,0)+IF('Financing inputs'!$B211="Local Currency",'Financing inputs'!G211/Loc_Euro,0)+IF('Financing inputs'!$B211="Euro",'Financing inputs'!G211,0)))</f>
        <v/>
      </c>
      <c r="H211" s="76" t="str">
        <f>IF('Financing inputs'!H211="","",(IF('Financing inputs'!$B211="USD",'Financing inputs'!H211*Euro_USD,0)+IF('Financing inputs'!$B211="Local Currency",'Financing inputs'!H211/Loc_Euro,0)+IF('Financing inputs'!$B211="Euro",'Financing inputs'!H211,0)))</f>
        <v/>
      </c>
      <c r="I211" s="76" t="str">
        <f>IF('Financing inputs'!I211="","",(IF('Financing inputs'!$B211="USD",'Financing inputs'!I211*Euro_USD,0)+IF('Financing inputs'!$B211="Local Currency",'Financing inputs'!I211/Loc_Euro,0)+IF('Financing inputs'!$B211="Euro",'Financing inputs'!I211,0)))</f>
        <v/>
      </c>
      <c r="J211" s="76" t="str">
        <f>IF('Financing inputs'!J211="","",(IF('Financing inputs'!$B211="USD",'Financing inputs'!J211*Euro_USD,0)+IF('Financing inputs'!$B211="Local Currency",'Financing inputs'!J211/Loc_Euro,0)+IF('Financing inputs'!$B211="Euro",'Financing inputs'!J211,0)))</f>
        <v/>
      </c>
      <c r="K211" s="76" t="str">
        <f>IF('Financing inputs'!K211="","",(IF('Financing inputs'!$B211="USD",'Financing inputs'!K211*Euro_USD,0)+IF('Financing inputs'!$B211="Local Currency",'Financing inputs'!K211/Loc_Euro,0)+IF('Financing inputs'!$B211="Euro",'Financing inputs'!K211,0)))</f>
        <v/>
      </c>
      <c r="L211" s="76" t="str">
        <f>IF('Financing inputs'!L211="","",(IF('Financing inputs'!$B211="USD",'Financing inputs'!L211*Euro_USD,0)+IF('Financing inputs'!$B211="Local Currency",'Financing inputs'!L211/Loc_Euro,0)+IF('Financing inputs'!$B211="Euro",'Financing inputs'!L211,0)))</f>
        <v/>
      </c>
      <c r="M211" s="76" t="str">
        <f>IF('Financing inputs'!M211="","",(IF('Financing inputs'!$B211="USD",'Financing inputs'!M211*Euro_USD,0)+IF('Financing inputs'!$B211="Local Currency",'Financing inputs'!M211/Loc_Euro,0)+IF('Financing inputs'!$B211="Euro",'Financing inputs'!M211,0)))</f>
        <v/>
      </c>
      <c r="N211" s="76" t="str">
        <f>IF('Financing inputs'!N211="","",(IF('Financing inputs'!$B211="USD",'Financing inputs'!N211*Euro_USD,0)+IF('Financing inputs'!$B211="Local Currency",'Financing inputs'!N211/Loc_Euro,0)+IF('Financing inputs'!$B211="Euro",'Financing inputs'!N211,0)))</f>
        <v/>
      </c>
      <c r="O211" s="76">
        <f>SUM(C211:N211)</f>
        <v>0</v>
      </c>
      <c r="P211" s="120" t="str">
        <f t="shared" ref="P211:P231" si="125">$A$210</f>
        <v>Strategy 10</v>
      </c>
      <c r="R211" s="68"/>
    </row>
    <row r="212" spans="1:19" x14ac:dyDescent="0.25">
      <c r="A212" s="39" t="str">
        <f>'Financing inputs'!A212</f>
        <v>National government funding allocated</v>
      </c>
      <c r="B212" s="63"/>
      <c r="C212" s="76" t="str">
        <f>IF('Financing inputs'!C212="","",(IF('Financing inputs'!$B212="USD",'Financing inputs'!C212*Euro_USD,0)+IF('Financing inputs'!$B212="Local Currency",'Financing inputs'!C212/Loc_Euro,0)+IF('Financing inputs'!$B212="Euro",'Financing inputs'!C212,0)))</f>
        <v/>
      </c>
      <c r="D212" s="76" t="str">
        <f>IF('Financing inputs'!D212="","",(IF('Financing inputs'!$B212="USD",'Financing inputs'!D212*Euro_USD,0)+IF('Financing inputs'!$B212="Local Currency",'Financing inputs'!D212/Loc_Euro,0)+IF('Financing inputs'!$B212="Euro",'Financing inputs'!D212,0)))</f>
        <v/>
      </c>
      <c r="E212" s="76" t="str">
        <f>IF('Financing inputs'!E212="","",(IF('Financing inputs'!$B212="USD",'Financing inputs'!E212*Euro_USD,0)+IF('Financing inputs'!$B212="Local Currency",'Financing inputs'!E212/Loc_Euro,0)+IF('Financing inputs'!$B212="Euro",'Financing inputs'!E212,0)))</f>
        <v/>
      </c>
      <c r="F212" s="76" t="str">
        <f>IF('Financing inputs'!F212="","",(IF('Financing inputs'!$B212="USD",'Financing inputs'!F212*Euro_USD,0)+IF('Financing inputs'!$B212="Local Currency",'Financing inputs'!F212/Loc_Euro,0)+IF('Financing inputs'!$B212="Euro",'Financing inputs'!F212,0)))</f>
        <v/>
      </c>
      <c r="G212" s="76" t="str">
        <f>IF('Financing inputs'!G212="","",(IF('Financing inputs'!$B212="USD",'Financing inputs'!G212*Euro_USD,0)+IF('Financing inputs'!$B212="Local Currency",'Financing inputs'!G212/Loc_Euro,0)+IF('Financing inputs'!$B212="Euro",'Financing inputs'!G212,0)))</f>
        <v/>
      </c>
      <c r="H212" s="76" t="str">
        <f>IF('Financing inputs'!H212="","",(IF('Financing inputs'!$B212="USD",'Financing inputs'!H212*Euro_USD,0)+IF('Financing inputs'!$B212="Local Currency",'Financing inputs'!H212/Loc_Euro,0)+IF('Financing inputs'!$B212="Euro",'Financing inputs'!H212,0)))</f>
        <v/>
      </c>
      <c r="I212" s="76" t="str">
        <f>IF('Financing inputs'!I212="","",(IF('Financing inputs'!$B212="USD",'Financing inputs'!I212*Euro_USD,0)+IF('Financing inputs'!$B212="Local Currency",'Financing inputs'!I212/Loc_Euro,0)+IF('Financing inputs'!$B212="Euro",'Financing inputs'!I212,0)))</f>
        <v/>
      </c>
      <c r="J212" s="76" t="str">
        <f>IF('Financing inputs'!J212="","",(IF('Financing inputs'!$B212="USD",'Financing inputs'!J212*Euro_USD,0)+IF('Financing inputs'!$B212="Local Currency",'Financing inputs'!J212/Loc_Euro,0)+IF('Financing inputs'!$B212="Euro",'Financing inputs'!J212,0)))</f>
        <v/>
      </c>
      <c r="K212" s="76" t="str">
        <f>IF('Financing inputs'!K212="","",(IF('Financing inputs'!$B212="USD",'Financing inputs'!K212*Euro_USD,0)+IF('Financing inputs'!$B212="Local Currency",'Financing inputs'!K212/Loc_Euro,0)+IF('Financing inputs'!$B212="Euro",'Financing inputs'!K212,0)))</f>
        <v/>
      </c>
      <c r="L212" s="76" t="str">
        <f>IF('Financing inputs'!L212="","",(IF('Financing inputs'!$B212="USD",'Financing inputs'!L212*Euro_USD,0)+IF('Financing inputs'!$B212="Local Currency",'Financing inputs'!L212/Loc_Euro,0)+IF('Financing inputs'!$B212="Euro",'Financing inputs'!L212,0)))</f>
        <v/>
      </c>
      <c r="M212" s="76" t="str">
        <f>IF('Financing inputs'!M212="","",(IF('Financing inputs'!$B212="USD",'Financing inputs'!M212*Euro_USD,0)+IF('Financing inputs'!$B212="Local Currency",'Financing inputs'!M212/Loc_Euro,0)+IF('Financing inputs'!$B212="Euro",'Financing inputs'!M212,0)))</f>
        <v/>
      </c>
      <c r="N212" s="76" t="str">
        <f>IF('Financing inputs'!N212="","",(IF('Financing inputs'!$B212="USD",'Financing inputs'!N212*Euro_USD,0)+IF('Financing inputs'!$B212="Local Currency",'Financing inputs'!N212/Loc_Euro,0)+IF('Financing inputs'!$B212="Euro",'Financing inputs'!N212,0)))</f>
        <v/>
      </c>
      <c r="O212" s="76">
        <f t="shared" ref="O212:O231" si="126">SUM(C212:N212)</f>
        <v>0</v>
      </c>
      <c r="P212" s="120" t="str">
        <f t="shared" si="125"/>
        <v>Strategy 10</v>
      </c>
      <c r="R212" s="69" t="e">
        <f>O212/SUM($O$212:$O$231)</f>
        <v>#DIV/0!</v>
      </c>
    </row>
    <row r="213" spans="1:19" x14ac:dyDescent="0.25">
      <c r="A213" s="64" t="str">
        <f>'Financing inputs'!A213</f>
        <v>USAID funding allocated</v>
      </c>
      <c r="B213" s="63"/>
      <c r="C213" s="76" t="str">
        <f>IF('Financing inputs'!C213="","",(IF('Financing inputs'!$B213="USD",'Financing inputs'!C213*Euro_USD,0)+IF('Financing inputs'!$B213="Local Currency",'Financing inputs'!C213/Loc_Euro,0)+IF('Financing inputs'!$B213="Euro",'Financing inputs'!C213,0)))</f>
        <v/>
      </c>
      <c r="D213" s="76" t="str">
        <f>IF('Financing inputs'!D213="","",(IF('Financing inputs'!$B213="USD",'Financing inputs'!D213*Euro_USD,0)+IF('Financing inputs'!$B213="Local Currency",'Financing inputs'!D213/Loc_Euro,0)+IF('Financing inputs'!$B213="Euro",'Financing inputs'!D213,0)))</f>
        <v/>
      </c>
      <c r="E213" s="76" t="str">
        <f>IF('Financing inputs'!E213="","",(IF('Financing inputs'!$B213="USD",'Financing inputs'!E213*Euro_USD,0)+IF('Financing inputs'!$B213="Local Currency",'Financing inputs'!E213/Loc_Euro,0)+IF('Financing inputs'!$B213="Euro",'Financing inputs'!E213,0)))</f>
        <v/>
      </c>
      <c r="F213" s="76" t="str">
        <f>IF('Financing inputs'!F213="","",(IF('Financing inputs'!$B213="USD",'Financing inputs'!F213*Euro_USD,0)+IF('Financing inputs'!$B213="Local Currency",'Financing inputs'!F213/Loc_Euro,0)+IF('Financing inputs'!$B213="Euro",'Financing inputs'!F213,0)))</f>
        <v/>
      </c>
      <c r="G213" s="76" t="str">
        <f>IF('Financing inputs'!G213="","",(IF('Financing inputs'!$B213="USD",'Financing inputs'!G213*Euro_USD,0)+IF('Financing inputs'!$B213="Local Currency",'Financing inputs'!G213/Loc_Euro,0)+IF('Financing inputs'!$B213="Euro",'Financing inputs'!G213,0)))</f>
        <v/>
      </c>
      <c r="H213" s="76" t="str">
        <f>IF('Financing inputs'!H213="","",(IF('Financing inputs'!$B213="USD",'Financing inputs'!H213*Euro_USD,0)+IF('Financing inputs'!$B213="Local Currency",'Financing inputs'!H213/Loc_Euro,0)+IF('Financing inputs'!$B213="Euro",'Financing inputs'!H213,0)))</f>
        <v/>
      </c>
      <c r="I213" s="76" t="str">
        <f>IF('Financing inputs'!I213="","",(IF('Financing inputs'!$B213="USD",'Financing inputs'!I213*Euro_USD,0)+IF('Financing inputs'!$B213="Local Currency",'Financing inputs'!I213/Loc_Euro,0)+IF('Financing inputs'!$B213="Euro",'Financing inputs'!I213,0)))</f>
        <v/>
      </c>
      <c r="J213" s="76" t="str">
        <f>IF('Financing inputs'!J213="","",(IF('Financing inputs'!$B213="USD",'Financing inputs'!J213*Euro_USD,0)+IF('Financing inputs'!$B213="Local Currency",'Financing inputs'!J213/Loc_Euro,0)+IF('Financing inputs'!$B213="Euro",'Financing inputs'!J213,0)))</f>
        <v/>
      </c>
      <c r="K213" s="76" t="str">
        <f>IF('Financing inputs'!K213="","",(IF('Financing inputs'!$B213="USD",'Financing inputs'!K213*Euro_USD,0)+IF('Financing inputs'!$B213="Local Currency",'Financing inputs'!K213/Loc_Euro,0)+IF('Financing inputs'!$B213="Euro",'Financing inputs'!K213,0)))</f>
        <v/>
      </c>
      <c r="L213" s="76" t="str">
        <f>IF('Financing inputs'!L213="","",(IF('Financing inputs'!$B213="USD",'Financing inputs'!L213*Euro_USD,0)+IF('Financing inputs'!$B213="Local Currency",'Financing inputs'!L213/Loc_Euro,0)+IF('Financing inputs'!$B213="Euro",'Financing inputs'!L213,0)))</f>
        <v/>
      </c>
      <c r="M213" s="76" t="str">
        <f>IF('Financing inputs'!M213="","",(IF('Financing inputs'!$B213="USD",'Financing inputs'!M213*Euro_USD,0)+IF('Financing inputs'!$B213="Local Currency",'Financing inputs'!M213/Loc_Euro,0)+IF('Financing inputs'!$B213="Euro",'Financing inputs'!M213,0)))</f>
        <v/>
      </c>
      <c r="N213" s="76" t="str">
        <f>IF('Financing inputs'!N213="","",(IF('Financing inputs'!$B213="USD",'Financing inputs'!N213*Euro_USD,0)+IF('Financing inputs'!$B213="Local Currency",'Financing inputs'!N213/Loc_Euro,0)+IF('Financing inputs'!$B213="Euro",'Financing inputs'!N213,0)))</f>
        <v/>
      </c>
      <c r="O213" s="76">
        <f t="shared" si="126"/>
        <v>0</v>
      </c>
      <c r="P213" s="120" t="str">
        <f t="shared" si="125"/>
        <v>Strategy 10</v>
      </c>
      <c r="R213" s="69" t="e">
        <f t="shared" ref="R213:R231" si="127">O213/SUM($O$212:$O$231)</f>
        <v>#DIV/0!</v>
      </c>
    </row>
    <row r="214" spans="1:19" x14ac:dyDescent="0.25">
      <c r="A214" s="64" t="str">
        <f>'Financing inputs'!A214</f>
        <v>UNFPA funding allocated</v>
      </c>
      <c r="B214" s="63"/>
      <c r="C214" s="76" t="str">
        <f>IF('Financing inputs'!C214="","",(IF('Financing inputs'!$B214="USD",'Financing inputs'!C214*Euro_USD,0)+IF('Financing inputs'!$B214="Local Currency",'Financing inputs'!C214/Loc_Euro,0)+IF('Financing inputs'!$B214="Euro",'Financing inputs'!C214,0)))</f>
        <v/>
      </c>
      <c r="D214" s="76" t="str">
        <f>IF('Financing inputs'!D214="","",(IF('Financing inputs'!$B214="USD",'Financing inputs'!D214*Euro_USD,0)+IF('Financing inputs'!$B214="Local Currency",'Financing inputs'!D214/Loc_Euro,0)+IF('Financing inputs'!$B214="Euro",'Financing inputs'!D214,0)))</f>
        <v/>
      </c>
      <c r="E214" s="76" t="str">
        <f>IF('Financing inputs'!E214="","",(IF('Financing inputs'!$B214="USD",'Financing inputs'!E214*Euro_USD,0)+IF('Financing inputs'!$B214="Local Currency",'Financing inputs'!E214/Loc_Euro,0)+IF('Financing inputs'!$B214="Euro",'Financing inputs'!E214,0)))</f>
        <v/>
      </c>
      <c r="F214" s="76" t="str">
        <f>IF('Financing inputs'!F214="","",(IF('Financing inputs'!$B214="USD",'Financing inputs'!F214*Euro_USD,0)+IF('Financing inputs'!$B214="Local Currency",'Financing inputs'!F214/Loc_Euro,0)+IF('Financing inputs'!$B214="Euro",'Financing inputs'!F214,0)))</f>
        <v/>
      </c>
      <c r="G214" s="76" t="str">
        <f>IF('Financing inputs'!G214="","",(IF('Financing inputs'!$B214="USD",'Financing inputs'!G214*Euro_USD,0)+IF('Financing inputs'!$B214="Local Currency",'Financing inputs'!G214/Loc_Euro,0)+IF('Financing inputs'!$B214="Euro",'Financing inputs'!G214,0)))</f>
        <v/>
      </c>
      <c r="H214" s="76" t="str">
        <f>IF('Financing inputs'!H214="","",(IF('Financing inputs'!$B214="USD",'Financing inputs'!H214*Euro_USD,0)+IF('Financing inputs'!$B214="Local Currency",'Financing inputs'!H214/Loc_Euro,0)+IF('Financing inputs'!$B214="Euro",'Financing inputs'!H214,0)))</f>
        <v/>
      </c>
      <c r="I214" s="76" t="str">
        <f>IF('Financing inputs'!I214="","",(IF('Financing inputs'!$B214="USD",'Financing inputs'!I214*Euro_USD,0)+IF('Financing inputs'!$B214="Local Currency",'Financing inputs'!I214/Loc_Euro,0)+IF('Financing inputs'!$B214="Euro",'Financing inputs'!I214,0)))</f>
        <v/>
      </c>
      <c r="J214" s="76" t="str">
        <f>IF('Financing inputs'!J214="","",(IF('Financing inputs'!$B214="USD",'Financing inputs'!J214*Euro_USD,0)+IF('Financing inputs'!$B214="Local Currency",'Financing inputs'!J214/Loc_Euro,0)+IF('Financing inputs'!$B214="Euro",'Financing inputs'!J214,0)))</f>
        <v/>
      </c>
      <c r="K214" s="76" t="str">
        <f>IF('Financing inputs'!K214="","",(IF('Financing inputs'!$B214="USD",'Financing inputs'!K214*Euro_USD,0)+IF('Financing inputs'!$B214="Local Currency",'Financing inputs'!K214/Loc_Euro,0)+IF('Financing inputs'!$B214="Euro",'Financing inputs'!K214,0)))</f>
        <v/>
      </c>
      <c r="L214" s="76" t="str">
        <f>IF('Financing inputs'!L214="","",(IF('Financing inputs'!$B214="USD",'Financing inputs'!L214*Euro_USD,0)+IF('Financing inputs'!$B214="Local Currency",'Financing inputs'!L214/Loc_Euro,0)+IF('Financing inputs'!$B214="Euro",'Financing inputs'!L214,0)))</f>
        <v/>
      </c>
      <c r="M214" s="76" t="str">
        <f>IF('Financing inputs'!M214="","",(IF('Financing inputs'!$B214="USD",'Financing inputs'!M214*Euro_USD,0)+IF('Financing inputs'!$B214="Local Currency",'Financing inputs'!M214/Loc_Euro,0)+IF('Financing inputs'!$B214="Euro",'Financing inputs'!M214,0)))</f>
        <v/>
      </c>
      <c r="N214" s="76" t="str">
        <f>IF('Financing inputs'!N214="","",(IF('Financing inputs'!$B214="USD",'Financing inputs'!N214*Euro_USD,0)+IF('Financing inputs'!$B214="Local Currency",'Financing inputs'!N214/Loc_Euro,0)+IF('Financing inputs'!$B214="Euro",'Financing inputs'!N214,0)))</f>
        <v/>
      </c>
      <c r="O214" s="76">
        <f t="shared" si="126"/>
        <v>0</v>
      </c>
      <c r="P214" s="120" t="str">
        <f t="shared" si="125"/>
        <v>Strategy 10</v>
      </c>
      <c r="R214" s="69" t="e">
        <f t="shared" si="127"/>
        <v>#DIV/0!</v>
      </c>
    </row>
    <row r="215" spans="1:19" x14ac:dyDescent="0.25">
      <c r="A215" s="64" t="str">
        <f>'Financing inputs'!A215</f>
        <v>KfW funding allocated</v>
      </c>
      <c r="B215" s="63"/>
      <c r="C215" s="76" t="str">
        <f>IF('Financing inputs'!C215="","",(IF('Financing inputs'!$B215="USD",'Financing inputs'!C215*Euro_USD,0)+IF('Financing inputs'!$B215="Local Currency",'Financing inputs'!C215/Loc_Euro,0)+IF('Financing inputs'!$B215="Euro",'Financing inputs'!C215,0)))</f>
        <v/>
      </c>
      <c r="D215" s="76" t="str">
        <f>IF('Financing inputs'!D215="","",(IF('Financing inputs'!$B215="USD",'Financing inputs'!D215*Euro_USD,0)+IF('Financing inputs'!$B215="Local Currency",'Financing inputs'!D215/Loc_Euro,0)+IF('Financing inputs'!$B215="Euro",'Financing inputs'!D215,0)))</f>
        <v/>
      </c>
      <c r="E215" s="76" t="str">
        <f>IF('Financing inputs'!E215="","",(IF('Financing inputs'!$B215="USD",'Financing inputs'!E215*Euro_USD,0)+IF('Financing inputs'!$B215="Local Currency",'Financing inputs'!E215/Loc_Euro,0)+IF('Financing inputs'!$B215="Euro",'Financing inputs'!E215,0)))</f>
        <v/>
      </c>
      <c r="F215" s="76" t="str">
        <f>IF('Financing inputs'!F215="","",(IF('Financing inputs'!$B215="USD",'Financing inputs'!F215*Euro_USD,0)+IF('Financing inputs'!$B215="Local Currency",'Financing inputs'!F215/Loc_Euro,0)+IF('Financing inputs'!$B215="Euro",'Financing inputs'!F215,0)))</f>
        <v/>
      </c>
      <c r="G215" s="76" t="str">
        <f>IF('Financing inputs'!G215="","",(IF('Financing inputs'!$B215="USD",'Financing inputs'!G215*Euro_USD,0)+IF('Financing inputs'!$B215="Local Currency",'Financing inputs'!G215/Loc_Euro,0)+IF('Financing inputs'!$B215="Euro",'Financing inputs'!G215,0)))</f>
        <v/>
      </c>
      <c r="H215" s="76" t="str">
        <f>IF('Financing inputs'!H215="","",(IF('Financing inputs'!$B215="USD",'Financing inputs'!H215*Euro_USD,0)+IF('Financing inputs'!$B215="Local Currency",'Financing inputs'!H215/Loc_Euro,0)+IF('Financing inputs'!$B215="Euro",'Financing inputs'!H215,0)))</f>
        <v/>
      </c>
      <c r="I215" s="76" t="str">
        <f>IF('Financing inputs'!I215="","",(IF('Financing inputs'!$B215="USD",'Financing inputs'!I215*Euro_USD,0)+IF('Financing inputs'!$B215="Local Currency",'Financing inputs'!I215/Loc_Euro,0)+IF('Financing inputs'!$B215="Euro",'Financing inputs'!I215,0)))</f>
        <v/>
      </c>
      <c r="J215" s="76" t="str">
        <f>IF('Financing inputs'!J215="","",(IF('Financing inputs'!$B215="USD",'Financing inputs'!J215*Euro_USD,0)+IF('Financing inputs'!$B215="Local Currency",'Financing inputs'!J215/Loc_Euro,0)+IF('Financing inputs'!$B215="Euro",'Financing inputs'!J215,0)))</f>
        <v/>
      </c>
      <c r="K215" s="76" t="str">
        <f>IF('Financing inputs'!K215="","",(IF('Financing inputs'!$B215="USD",'Financing inputs'!K215*Euro_USD,0)+IF('Financing inputs'!$B215="Local Currency",'Financing inputs'!K215/Loc_Euro,0)+IF('Financing inputs'!$B215="Euro",'Financing inputs'!K215,0)))</f>
        <v/>
      </c>
      <c r="L215" s="76" t="str">
        <f>IF('Financing inputs'!L215="","",(IF('Financing inputs'!$B215="USD",'Financing inputs'!L215*Euro_USD,0)+IF('Financing inputs'!$B215="Local Currency",'Financing inputs'!L215/Loc_Euro,0)+IF('Financing inputs'!$B215="Euro",'Financing inputs'!L215,0)))</f>
        <v/>
      </c>
      <c r="M215" s="76" t="str">
        <f>IF('Financing inputs'!M215="","",(IF('Financing inputs'!$B215="USD",'Financing inputs'!M215*Euro_USD,0)+IF('Financing inputs'!$B215="Local Currency",'Financing inputs'!M215/Loc_Euro,0)+IF('Financing inputs'!$B215="Euro",'Financing inputs'!M215,0)))</f>
        <v/>
      </c>
      <c r="N215" s="76" t="str">
        <f>IF('Financing inputs'!N215="","",(IF('Financing inputs'!$B215="USD",'Financing inputs'!N215*Euro_USD,0)+IF('Financing inputs'!$B215="Local Currency",'Financing inputs'!N215/Loc_Euro,0)+IF('Financing inputs'!$B215="Euro",'Financing inputs'!N215,0)))</f>
        <v/>
      </c>
      <c r="O215" s="76">
        <f t="shared" si="126"/>
        <v>0</v>
      </c>
      <c r="P215" s="120" t="str">
        <f t="shared" si="125"/>
        <v>Strategy 10</v>
      </c>
      <c r="R215" s="69" t="e">
        <f t="shared" si="127"/>
        <v>#DIV/0!</v>
      </c>
    </row>
    <row r="216" spans="1:19" x14ac:dyDescent="0.25">
      <c r="A216" s="64" t="str">
        <f>'Financing inputs'!A216</f>
        <v>DfID funding allocated</v>
      </c>
      <c r="B216" s="63"/>
      <c r="C216" s="76" t="str">
        <f>IF('Financing inputs'!C216="","",(IF('Financing inputs'!$B216="USD",'Financing inputs'!C216*Euro_USD,0)+IF('Financing inputs'!$B216="Local Currency",'Financing inputs'!C216/Loc_Euro,0)+IF('Financing inputs'!$B216="Euro",'Financing inputs'!C216,0)))</f>
        <v/>
      </c>
      <c r="D216" s="76" t="str">
        <f>IF('Financing inputs'!D216="","",(IF('Financing inputs'!$B216="USD",'Financing inputs'!D216*Euro_USD,0)+IF('Financing inputs'!$B216="Local Currency",'Financing inputs'!D216/Loc_Euro,0)+IF('Financing inputs'!$B216="Euro",'Financing inputs'!D216,0)))</f>
        <v/>
      </c>
      <c r="E216" s="76" t="str">
        <f>IF('Financing inputs'!E216="","",(IF('Financing inputs'!$B216="USD",'Financing inputs'!E216*Euro_USD,0)+IF('Financing inputs'!$B216="Local Currency",'Financing inputs'!E216/Loc_Euro,0)+IF('Financing inputs'!$B216="Euro",'Financing inputs'!E216,0)))</f>
        <v/>
      </c>
      <c r="F216" s="76" t="str">
        <f>IF('Financing inputs'!F216="","",(IF('Financing inputs'!$B216="USD",'Financing inputs'!F216*Euro_USD,0)+IF('Financing inputs'!$B216="Local Currency",'Financing inputs'!F216/Loc_Euro,0)+IF('Financing inputs'!$B216="Euro",'Financing inputs'!F216,0)))</f>
        <v/>
      </c>
      <c r="G216" s="76" t="str">
        <f>IF('Financing inputs'!G216="","",(IF('Financing inputs'!$B216="USD",'Financing inputs'!G216*Euro_USD,0)+IF('Financing inputs'!$B216="Local Currency",'Financing inputs'!G216/Loc_Euro,0)+IF('Financing inputs'!$B216="Euro",'Financing inputs'!G216,0)))</f>
        <v/>
      </c>
      <c r="H216" s="76" t="str">
        <f>IF('Financing inputs'!H216="","",(IF('Financing inputs'!$B216="USD",'Financing inputs'!H216*Euro_USD,0)+IF('Financing inputs'!$B216="Local Currency",'Financing inputs'!H216/Loc_Euro,0)+IF('Financing inputs'!$B216="Euro",'Financing inputs'!H216,0)))</f>
        <v/>
      </c>
      <c r="I216" s="76" t="str">
        <f>IF('Financing inputs'!I216="","",(IF('Financing inputs'!$B216="USD",'Financing inputs'!I216*Euro_USD,0)+IF('Financing inputs'!$B216="Local Currency",'Financing inputs'!I216/Loc_Euro,0)+IF('Financing inputs'!$B216="Euro",'Financing inputs'!I216,0)))</f>
        <v/>
      </c>
      <c r="J216" s="76" t="str">
        <f>IF('Financing inputs'!J216="","",(IF('Financing inputs'!$B216="USD",'Financing inputs'!J216*Euro_USD,0)+IF('Financing inputs'!$B216="Local Currency",'Financing inputs'!J216/Loc_Euro,0)+IF('Financing inputs'!$B216="Euro",'Financing inputs'!J216,0)))</f>
        <v/>
      </c>
      <c r="K216" s="76" t="str">
        <f>IF('Financing inputs'!K216="","",(IF('Financing inputs'!$B216="USD",'Financing inputs'!K216*Euro_USD,0)+IF('Financing inputs'!$B216="Local Currency",'Financing inputs'!K216/Loc_Euro,0)+IF('Financing inputs'!$B216="Euro",'Financing inputs'!K216,0)))</f>
        <v/>
      </c>
      <c r="L216" s="76" t="str">
        <f>IF('Financing inputs'!L216="","",(IF('Financing inputs'!$B216="USD",'Financing inputs'!L216*Euro_USD,0)+IF('Financing inputs'!$B216="Local Currency",'Financing inputs'!L216/Loc_Euro,0)+IF('Financing inputs'!$B216="Euro",'Financing inputs'!L216,0)))</f>
        <v/>
      </c>
      <c r="M216" s="76" t="str">
        <f>IF('Financing inputs'!M216="","",(IF('Financing inputs'!$B216="USD",'Financing inputs'!M216*Euro_USD,0)+IF('Financing inputs'!$B216="Local Currency",'Financing inputs'!M216/Loc_Euro,0)+IF('Financing inputs'!$B216="Euro",'Financing inputs'!M216,0)))</f>
        <v/>
      </c>
      <c r="N216" s="76" t="str">
        <f>IF('Financing inputs'!N216="","",(IF('Financing inputs'!$B216="USD",'Financing inputs'!N216*Euro_USD,0)+IF('Financing inputs'!$B216="Local Currency",'Financing inputs'!N216/Loc_Euro,0)+IF('Financing inputs'!$B216="Euro",'Financing inputs'!N216,0)))</f>
        <v/>
      </c>
      <c r="O216" s="76">
        <f t="shared" si="126"/>
        <v>0</v>
      </c>
      <c r="P216" s="120" t="str">
        <f t="shared" si="125"/>
        <v>Strategy 10</v>
      </c>
      <c r="R216" s="69" t="e">
        <f t="shared" si="127"/>
        <v>#DIV/0!</v>
      </c>
    </row>
    <row r="217" spans="1:19" x14ac:dyDescent="0.25">
      <c r="A217" s="64" t="str">
        <f>'Financing inputs'!A217</f>
        <v>EU funding allocated</v>
      </c>
      <c r="B217" s="63"/>
      <c r="C217" s="76" t="str">
        <f>IF('Financing inputs'!C217="","",(IF('Financing inputs'!$B217="USD",'Financing inputs'!C217*Euro_USD,0)+IF('Financing inputs'!$B217="Local Currency",'Financing inputs'!C217/Loc_Euro,0)+IF('Financing inputs'!$B217="Euro",'Financing inputs'!C217,0)))</f>
        <v/>
      </c>
      <c r="D217" s="76" t="str">
        <f>IF('Financing inputs'!D217="","",(IF('Financing inputs'!$B217="USD",'Financing inputs'!D217*Euro_USD,0)+IF('Financing inputs'!$B217="Local Currency",'Financing inputs'!D217/Loc_Euro,0)+IF('Financing inputs'!$B217="Euro",'Financing inputs'!D217,0)))</f>
        <v/>
      </c>
      <c r="E217" s="76" t="str">
        <f>IF('Financing inputs'!E217="","",(IF('Financing inputs'!$B217="USD",'Financing inputs'!E217*Euro_USD,0)+IF('Financing inputs'!$B217="Local Currency",'Financing inputs'!E217/Loc_Euro,0)+IF('Financing inputs'!$B217="Euro",'Financing inputs'!E217,0)))</f>
        <v/>
      </c>
      <c r="F217" s="76" t="str">
        <f>IF('Financing inputs'!F217="","",(IF('Financing inputs'!$B217="USD",'Financing inputs'!F217*Euro_USD,0)+IF('Financing inputs'!$B217="Local Currency",'Financing inputs'!F217/Loc_Euro,0)+IF('Financing inputs'!$B217="Euro",'Financing inputs'!F217,0)))</f>
        <v/>
      </c>
      <c r="G217" s="76" t="str">
        <f>IF('Financing inputs'!G217="","",(IF('Financing inputs'!$B217="USD",'Financing inputs'!G217*Euro_USD,0)+IF('Financing inputs'!$B217="Local Currency",'Financing inputs'!G217/Loc_Euro,0)+IF('Financing inputs'!$B217="Euro",'Financing inputs'!G217,0)))</f>
        <v/>
      </c>
      <c r="H217" s="76" t="str">
        <f>IF('Financing inputs'!H217="","",(IF('Financing inputs'!$B217="USD",'Financing inputs'!H217*Euro_USD,0)+IF('Financing inputs'!$B217="Local Currency",'Financing inputs'!H217/Loc_Euro,0)+IF('Financing inputs'!$B217="Euro",'Financing inputs'!H217,0)))</f>
        <v/>
      </c>
      <c r="I217" s="76" t="str">
        <f>IF('Financing inputs'!I217="","",(IF('Financing inputs'!$B217="USD",'Financing inputs'!I217*Euro_USD,0)+IF('Financing inputs'!$B217="Local Currency",'Financing inputs'!I217/Loc_Euro,0)+IF('Financing inputs'!$B217="Euro",'Financing inputs'!I217,0)))</f>
        <v/>
      </c>
      <c r="J217" s="76" t="str">
        <f>IF('Financing inputs'!J217="","",(IF('Financing inputs'!$B217="USD",'Financing inputs'!J217*Euro_USD,0)+IF('Financing inputs'!$B217="Local Currency",'Financing inputs'!J217/Loc_Euro,0)+IF('Financing inputs'!$B217="Euro",'Financing inputs'!J217,0)))</f>
        <v/>
      </c>
      <c r="K217" s="76" t="str">
        <f>IF('Financing inputs'!K217="","",(IF('Financing inputs'!$B217="USD",'Financing inputs'!K217*Euro_USD,0)+IF('Financing inputs'!$B217="Local Currency",'Financing inputs'!K217/Loc_Euro,0)+IF('Financing inputs'!$B217="Euro",'Financing inputs'!K217,0)))</f>
        <v/>
      </c>
      <c r="L217" s="76" t="str">
        <f>IF('Financing inputs'!L217="","",(IF('Financing inputs'!$B217="USD",'Financing inputs'!L217*Euro_USD,0)+IF('Financing inputs'!$B217="Local Currency",'Financing inputs'!L217/Loc_Euro,0)+IF('Financing inputs'!$B217="Euro",'Financing inputs'!L217,0)))</f>
        <v/>
      </c>
      <c r="M217" s="76" t="str">
        <f>IF('Financing inputs'!M217="","",(IF('Financing inputs'!$B217="USD",'Financing inputs'!M217*Euro_USD,0)+IF('Financing inputs'!$B217="Local Currency",'Financing inputs'!M217/Loc_Euro,0)+IF('Financing inputs'!$B217="Euro",'Financing inputs'!M217,0)))</f>
        <v/>
      </c>
      <c r="N217" s="76" t="str">
        <f>IF('Financing inputs'!N217="","",(IF('Financing inputs'!$B217="USD",'Financing inputs'!N217*Euro_USD,0)+IF('Financing inputs'!$B217="Local Currency",'Financing inputs'!N217/Loc_Euro,0)+IF('Financing inputs'!$B217="Euro",'Financing inputs'!N217,0)))</f>
        <v/>
      </c>
      <c r="O217" s="76">
        <f t="shared" si="126"/>
        <v>0</v>
      </c>
      <c r="P217" s="120" t="str">
        <f t="shared" si="125"/>
        <v>Strategy 10</v>
      </c>
      <c r="R217" s="69" t="e">
        <f t="shared" si="127"/>
        <v>#DIV/0!</v>
      </c>
    </row>
    <row r="218" spans="1:19" x14ac:dyDescent="0.25">
      <c r="A218" s="64" t="str">
        <f>'Financing inputs'!A218</f>
        <v>CIDA funding allocated</v>
      </c>
      <c r="B218" s="63"/>
      <c r="C218" s="76" t="str">
        <f>IF('Financing inputs'!C218="","",(IF('Financing inputs'!$B218="USD",'Financing inputs'!C218*Euro_USD,0)+IF('Financing inputs'!$B218="Local Currency",'Financing inputs'!C218/Loc_Euro,0)+IF('Financing inputs'!$B218="Euro",'Financing inputs'!C218,0)))</f>
        <v/>
      </c>
      <c r="D218" s="76" t="str">
        <f>IF('Financing inputs'!D218="","",(IF('Financing inputs'!$B218="USD",'Financing inputs'!D218*Euro_USD,0)+IF('Financing inputs'!$B218="Local Currency",'Financing inputs'!D218/Loc_Euro,0)+IF('Financing inputs'!$B218="Euro",'Financing inputs'!D218,0)))</f>
        <v/>
      </c>
      <c r="E218" s="76" t="str">
        <f>IF('Financing inputs'!E218="","",(IF('Financing inputs'!$B218="USD",'Financing inputs'!E218*Euro_USD,0)+IF('Financing inputs'!$B218="Local Currency",'Financing inputs'!E218/Loc_Euro,0)+IF('Financing inputs'!$B218="Euro",'Financing inputs'!E218,0)))</f>
        <v/>
      </c>
      <c r="F218" s="76" t="str">
        <f>IF('Financing inputs'!F218="","",(IF('Financing inputs'!$B218="USD",'Financing inputs'!F218*Euro_USD,0)+IF('Financing inputs'!$B218="Local Currency",'Financing inputs'!F218/Loc_Euro,0)+IF('Financing inputs'!$B218="Euro",'Financing inputs'!F218,0)))</f>
        <v/>
      </c>
      <c r="G218" s="76" t="str">
        <f>IF('Financing inputs'!G218="","",(IF('Financing inputs'!$B218="USD",'Financing inputs'!G218*Euro_USD,0)+IF('Financing inputs'!$B218="Local Currency",'Financing inputs'!G218/Loc_Euro,0)+IF('Financing inputs'!$B218="Euro",'Financing inputs'!G218,0)))</f>
        <v/>
      </c>
      <c r="H218" s="76" t="str">
        <f>IF('Financing inputs'!H218="","",(IF('Financing inputs'!$B218="USD",'Financing inputs'!H218*Euro_USD,0)+IF('Financing inputs'!$B218="Local Currency",'Financing inputs'!H218/Loc_Euro,0)+IF('Financing inputs'!$B218="Euro",'Financing inputs'!H218,0)))</f>
        <v/>
      </c>
      <c r="I218" s="76" t="str">
        <f>IF('Financing inputs'!I218="","",(IF('Financing inputs'!$B218="USD",'Financing inputs'!I218*Euro_USD,0)+IF('Financing inputs'!$B218="Local Currency",'Financing inputs'!I218/Loc_Euro,0)+IF('Financing inputs'!$B218="Euro",'Financing inputs'!I218,0)))</f>
        <v/>
      </c>
      <c r="J218" s="76" t="str">
        <f>IF('Financing inputs'!J218="","",(IF('Financing inputs'!$B218="USD",'Financing inputs'!J218*Euro_USD,0)+IF('Financing inputs'!$B218="Local Currency",'Financing inputs'!J218/Loc_Euro,0)+IF('Financing inputs'!$B218="Euro",'Financing inputs'!J218,0)))</f>
        <v/>
      </c>
      <c r="K218" s="76" t="str">
        <f>IF('Financing inputs'!K218="","",(IF('Financing inputs'!$B218="USD",'Financing inputs'!K218*Euro_USD,0)+IF('Financing inputs'!$B218="Local Currency",'Financing inputs'!K218/Loc_Euro,0)+IF('Financing inputs'!$B218="Euro",'Financing inputs'!K218,0)))</f>
        <v/>
      </c>
      <c r="L218" s="76" t="str">
        <f>IF('Financing inputs'!L218="","",(IF('Financing inputs'!$B218="USD",'Financing inputs'!L218*Euro_USD,0)+IF('Financing inputs'!$B218="Local Currency",'Financing inputs'!L218/Loc_Euro,0)+IF('Financing inputs'!$B218="Euro",'Financing inputs'!L218,0)))</f>
        <v/>
      </c>
      <c r="M218" s="76" t="str">
        <f>IF('Financing inputs'!M218="","",(IF('Financing inputs'!$B218="USD",'Financing inputs'!M218*Euro_USD,0)+IF('Financing inputs'!$B218="Local Currency",'Financing inputs'!M218/Loc_Euro,0)+IF('Financing inputs'!$B218="Euro",'Financing inputs'!M218,0)))</f>
        <v/>
      </c>
      <c r="N218" s="76" t="str">
        <f>IF('Financing inputs'!N218="","",(IF('Financing inputs'!$B218="USD",'Financing inputs'!N218*Euro_USD,0)+IF('Financing inputs'!$B218="Local Currency",'Financing inputs'!N218/Loc_Euro,0)+IF('Financing inputs'!$B218="Euro",'Financing inputs'!N218,0)))</f>
        <v/>
      </c>
      <c r="O218" s="76">
        <f t="shared" si="126"/>
        <v>0</v>
      </c>
      <c r="P218" s="120" t="str">
        <f t="shared" si="125"/>
        <v>Strategy 10</v>
      </c>
      <c r="R218" s="69" t="e">
        <f t="shared" si="127"/>
        <v>#DIV/0!</v>
      </c>
    </row>
    <row r="219" spans="1:19" x14ac:dyDescent="0.25">
      <c r="A219" s="64" t="str">
        <f>'Financing inputs'!A219</f>
        <v>PSI funding allocated</v>
      </c>
      <c r="B219" s="63"/>
      <c r="C219" s="76" t="str">
        <f>IF('Financing inputs'!C219="","",(IF('Financing inputs'!$B219="USD",'Financing inputs'!C219*Euro_USD,0)+IF('Financing inputs'!$B219="Local Currency",'Financing inputs'!C219/Loc_Euro,0)+IF('Financing inputs'!$B219="Euro",'Financing inputs'!C219,0)))</f>
        <v/>
      </c>
      <c r="D219" s="76" t="str">
        <f>IF('Financing inputs'!D219="","",(IF('Financing inputs'!$B219="USD",'Financing inputs'!D219*Euro_USD,0)+IF('Financing inputs'!$B219="Local Currency",'Financing inputs'!D219/Loc_Euro,0)+IF('Financing inputs'!$B219="Euro",'Financing inputs'!D219,0)))</f>
        <v/>
      </c>
      <c r="E219" s="76" t="str">
        <f>IF('Financing inputs'!E219="","",(IF('Financing inputs'!$B219="USD",'Financing inputs'!E219*Euro_USD,0)+IF('Financing inputs'!$B219="Local Currency",'Financing inputs'!E219/Loc_Euro,0)+IF('Financing inputs'!$B219="Euro",'Financing inputs'!E219,0)))</f>
        <v/>
      </c>
      <c r="F219" s="76" t="str">
        <f>IF('Financing inputs'!F219="","",(IF('Financing inputs'!$B219="USD",'Financing inputs'!F219*Euro_USD,0)+IF('Financing inputs'!$B219="Local Currency",'Financing inputs'!F219/Loc_Euro,0)+IF('Financing inputs'!$B219="Euro",'Financing inputs'!F219,0)))</f>
        <v/>
      </c>
      <c r="G219" s="76" t="str">
        <f>IF('Financing inputs'!G219="","",(IF('Financing inputs'!$B219="USD",'Financing inputs'!G219*Euro_USD,0)+IF('Financing inputs'!$B219="Local Currency",'Financing inputs'!G219/Loc_Euro,0)+IF('Financing inputs'!$B219="Euro",'Financing inputs'!G219,0)))</f>
        <v/>
      </c>
      <c r="H219" s="76" t="str">
        <f>IF('Financing inputs'!H219="","",(IF('Financing inputs'!$B219="USD",'Financing inputs'!H219*Euro_USD,0)+IF('Financing inputs'!$B219="Local Currency",'Financing inputs'!H219/Loc_Euro,0)+IF('Financing inputs'!$B219="Euro",'Financing inputs'!H219,0)))</f>
        <v/>
      </c>
      <c r="I219" s="76" t="str">
        <f>IF('Financing inputs'!I219="","",(IF('Financing inputs'!$B219="USD",'Financing inputs'!I219*Euro_USD,0)+IF('Financing inputs'!$B219="Local Currency",'Financing inputs'!I219/Loc_Euro,0)+IF('Financing inputs'!$B219="Euro",'Financing inputs'!I219,0)))</f>
        <v/>
      </c>
      <c r="J219" s="76" t="str">
        <f>IF('Financing inputs'!J219="","",(IF('Financing inputs'!$B219="USD",'Financing inputs'!J219*Euro_USD,0)+IF('Financing inputs'!$B219="Local Currency",'Financing inputs'!J219/Loc_Euro,0)+IF('Financing inputs'!$B219="Euro",'Financing inputs'!J219,0)))</f>
        <v/>
      </c>
      <c r="K219" s="76" t="str">
        <f>IF('Financing inputs'!K219="","",(IF('Financing inputs'!$B219="USD",'Financing inputs'!K219*Euro_USD,0)+IF('Financing inputs'!$B219="Local Currency",'Financing inputs'!K219/Loc_Euro,0)+IF('Financing inputs'!$B219="Euro",'Financing inputs'!K219,0)))</f>
        <v/>
      </c>
      <c r="L219" s="76" t="str">
        <f>IF('Financing inputs'!L219="","",(IF('Financing inputs'!$B219="USD",'Financing inputs'!L219*Euro_USD,0)+IF('Financing inputs'!$B219="Local Currency",'Financing inputs'!L219/Loc_Euro,0)+IF('Financing inputs'!$B219="Euro",'Financing inputs'!L219,0)))</f>
        <v/>
      </c>
      <c r="M219" s="76" t="str">
        <f>IF('Financing inputs'!M219="","",(IF('Financing inputs'!$B219="USD",'Financing inputs'!M219*Euro_USD,0)+IF('Financing inputs'!$B219="Local Currency",'Financing inputs'!M219/Loc_Euro,0)+IF('Financing inputs'!$B219="Euro",'Financing inputs'!M219,0)))</f>
        <v/>
      </c>
      <c r="N219" s="76" t="str">
        <f>IF('Financing inputs'!N219="","",(IF('Financing inputs'!$B219="USD",'Financing inputs'!N219*Euro_USD,0)+IF('Financing inputs'!$B219="Local Currency",'Financing inputs'!N219/Loc_Euro,0)+IF('Financing inputs'!$B219="Euro",'Financing inputs'!N219,0)))</f>
        <v/>
      </c>
      <c r="O219" s="76">
        <f t="shared" si="126"/>
        <v>0</v>
      </c>
      <c r="P219" s="120" t="str">
        <f t="shared" si="125"/>
        <v>Strategy 10</v>
      </c>
      <c r="R219" s="69" t="e">
        <f t="shared" si="127"/>
        <v>#DIV/0!</v>
      </c>
    </row>
    <row r="220" spans="1:19" x14ac:dyDescent="0.25">
      <c r="A220" s="64" t="str">
        <f>'Financing inputs'!A220</f>
        <v>DKT funding allocated</v>
      </c>
      <c r="B220" s="63"/>
      <c r="C220" s="76" t="str">
        <f>IF('Financing inputs'!C220="","",(IF('Financing inputs'!$B220="USD",'Financing inputs'!C220*Euro_USD,0)+IF('Financing inputs'!$B220="Local Currency",'Financing inputs'!C220/Loc_Euro,0)+IF('Financing inputs'!$B220="Euro",'Financing inputs'!C220,0)))</f>
        <v/>
      </c>
      <c r="D220" s="76" t="str">
        <f>IF('Financing inputs'!D220="","",(IF('Financing inputs'!$B220="USD",'Financing inputs'!D220*Euro_USD,0)+IF('Financing inputs'!$B220="Local Currency",'Financing inputs'!D220/Loc_Euro,0)+IF('Financing inputs'!$B220="Euro",'Financing inputs'!D220,0)))</f>
        <v/>
      </c>
      <c r="E220" s="76" t="str">
        <f>IF('Financing inputs'!E220="","",(IF('Financing inputs'!$B220="USD",'Financing inputs'!E220*Euro_USD,0)+IF('Financing inputs'!$B220="Local Currency",'Financing inputs'!E220/Loc_Euro,0)+IF('Financing inputs'!$B220="Euro",'Financing inputs'!E220,0)))</f>
        <v/>
      </c>
      <c r="F220" s="76" t="str">
        <f>IF('Financing inputs'!F220="","",(IF('Financing inputs'!$B220="USD",'Financing inputs'!F220*Euro_USD,0)+IF('Financing inputs'!$B220="Local Currency",'Financing inputs'!F220/Loc_Euro,0)+IF('Financing inputs'!$B220="Euro",'Financing inputs'!F220,0)))</f>
        <v/>
      </c>
      <c r="G220" s="76" t="str">
        <f>IF('Financing inputs'!G220="","",(IF('Financing inputs'!$B220="USD",'Financing inputs'!G220*Euro_USD,0)+IF('Financing inputs'!$B220="Local Currency",'Financing inputs'!G220/Loc_Euro,0)+IF('Financing inputs'!$B220="Euro",'Financing inputs'!G220,0)))</f>
        <v/>
      </c>
      <c r="H220" s="76" t="str">
        <f>IF('Financing inputs'!H220="","",(IF('Financing inputs'!$B220="USD",'Financing inputs'!H220*Euro_USD,0)+IF('Financing inputs'!$B220="Local Currency",'Financing inputs'!H220/Loc_Euro,0)+IF('Financing inputs'!$B220="Euro",'Financing inputs'!H220,0)))</f>
        <v/>
      </c>
      <c r="I220" s="76" t="str">
        <f>IF('Financing inputs'!I220="","",(IF('Financing inputs'!$B220="USD",'Financing inputs'!I220*Euro_USD,0)+IF('Financing inputs'!$B220="Local Currency",'Financing inputs'!I220/Loc_Euro,0)+IF('Financing inputs'!$B220="Euro",'Financing inputs'!I220,0)))</f>
        <v/>
      </c>
      <c r="J220" s="76" t="str">
        <f>IF('Financing inputs'!J220="","",(IF('Financing inputs'!$B220="USD",'Financing inputs'!J220*Euro_USD,0)+IF('Financing inputs'!$B220="Local Currency",'Financing inputs'!J220/Loc_Euro,0)+IF('Financing inputs'!$B220="Euro",'Financing inputs'!J220,0)))</f>
        <v/>
      </c>
      <c r="K220" s="76" t="str">
        <f>IF('Financing inputs'!K220="","",(IF('Financing inputs'!$B220="USD",'Financing inputs'!K220*Euro_USD,0)+IF('Financing inputs'!$B220="Local Currency",'Financing inputs'!K220/Loc_Euro,0)+IF('Financing inputs'!$B220="Euro",'Financing inputs'!K220,0)))</f>
        <v/>
      </c>
      <c r="L220" s="76" t="str">
        <f>IF('Financing inputs'!L220="","",(IF('Financing inputs'!$B220="USD",'Financing inputs'!L220*Euro_USD,0)+IF('Financing inputs'!$B220="Local Currency",'Financing inputs'!L220/Loc_Euro,0)+IF('Financing inputs'!$B220="Euro",'Financing inputs'!L220,0)))</f>
        <v/>
      </c>
      <c r="M220" s="76" t="str">
        <f>IF('Financing inputs'!M220="","",(IF('Financing inputs'!$B220="USD",'Financing inputs'!M220*Euro_USD,0)+IF('Financing inputs'!$B220="Local Currency",'Financing inputs'!M220/Loc_Euro,0)+IF('Financing inputs'!$B220="Euro",'Financing inputs'!M220,0)))</f>
        <v/>
      </c>
      <c r="N220" s="76" t="str">
        <f>IF('Financing inputs'!N220="","",(IF('Financing inputs'!$B220="USD",'Financing inputs'!N220*Euro_USD,0)+IF('Financing inputs'!$B220="Local Currency",'Financing inputs'!N220/Loc_Euro,0)+IF('Financing inputs'!$B220="Euro",'Financing inputs'!N220,0)))</f>
        <v/>
      </c>
      <c r="O220" s="76">
        <f t="shared" si="126"/>
        <v>0</v>
      </c>
      <c r="P220" s="120" t="str">
        <f t="shared" si="125"/>
        <v>Strategy 10</v>
      </c>
      <c r="R220" s="69" t="e">
        <f t="shared" si="127"/>
        <v>#DIV/0!</v>
      </c>
    </row>
    <row r="221" spans="1:19" x14ac:dyDescent="0.25">
      <c r="A221" s="64" t="str">
        <f>'Financing inputs'!A221</f>
        <v>MSI funding allocated</v>
      </c>
      <c r="B221" s="63"/>
      <c r="C221" s="76" t="str">
        <f>IF('Financing inputs'!C221="","",(IF('Financing inputs'!$B221="USD",'Financing inputs'!C221*Euro_USD,0)+IF('Financing inputs'!$B221="Local Currency",'Financing inputs'!C221/Loc_Euro,0)+IF('Financing inputs'!$B221="Euro",'Financing inputs'!C221,0)))</f>
        <v/>
      </c>
      <c r="D221" s="76" t="str">
        <f>IF('Financing inputs'!D221="","",(IF('Financing inputs'!$B221="USD",'Financing inputs'!D221*Euro_USD,0)+IF('Financing inputs'!$B221="Local Currency",'Financing inputs'!D221/Loc_Euro,0)+IF('Financing inputs'!$B221="Euro",'Financing inputs'!D221,0)))</f>
        <v/>
      </c>
      <c r="E221" s="76" t="str">
        <f>IF('Financing inputs'!E221="","",(IF('Financing inputs'!$B221="USD",'Financing inputs'!E221*Euro_USD,0)+IF('Financing inputs'!$B221="Local Currency",'Financing inputs'!E221/Loc_Euro,0)+IF('Financing inputs'!$B221="Euro",'Financing inputs'!E221,0)))</f>
        <v/>
      </c>
      <c r="F221" s="76" t="str">
        <f>IF('Financing inputs'!F221="","",(IF('Financing inputs'!$B221="USD",'Financing inputs'!F221*Euro_USD,0)+IF('Financing inputs'!$B221="Local Currency",'Financing inputs'!F221/Loc_Euro,0)+IF('Financing inputs'!$B221="Euro",'Financing inputs'!F221,0)))</f>
        <v/>
      </c>
      <c r="G221" s="76" t="str">
        <f>IF('Financing inputs'!G221="","",(IF('Financing inputs'!$B221="USD",'Financing inputs'!G221*Euro_USD,0)+IF('Financing inputs'!$B221="Local Currency",'Financing inputs'!G221/Loc_Euro,0)+IF('Financing inputs'!$B221="Euro",'Financing inputs'!G221,0)))</f>
        <v/>
      </c>
      <c r="H221" s="76" t="str">
        <f>IF('Financing inputs'!H221="","",(IF('Financing inputs'!$B221="USD",'Financing inputs'!H221*Euro_USD,0)+IF('Financing inputs'!$B221="Local Currency",'Financing inputs'!H221/Loc_Euro,0)+IF('Financing inputs'!$B221="Euro",'Financing inputs'!H221,0)))</f>
        <v/>
      </c>
      <c r="I221" s="76" t="str">
        <f>IF('Financing inputs'!I221="","",(IF('Financing inputs'!$B221="USD",'Financing inputs'!I221*Euro_USD,0)+IF('Financing inputs'!$B221="Local Currency",'Financing inputs'!I221/Loc_Euro,0)+IF('Financing inputs'!$B221="Euro",'Financing inputs'!I221,0)))</f>
        <v/>
      </c>
      <c r="J221" s="76" t="str">
        <f>IF('Financing inputs'!J221="","",(IF('Financing inputs'!$B221="USD",'Financing inputs'!J221*Euro_USD,0)+IF('Financing inputs'!$B221="Local Currency",'Financing inputs'!J221/Loc_Euro,0)+IF('Financing inputs'!$B221="Euro",'Financing inputs'!J221,0)))</f>
        <v/>
      </c>
      <c r="K221" s="76" t="str">
        <f>IF('Financing inputs'!K221="","",(IF('Financing inputs'!$B221="USD",'Financing inputs'!K221*Euro_USD,0)+IF('Financing inputs'!$B221="Local Currency",'Financing inputs'!K221/Loc_Euro,0)+IF('Financing inputs'!$B221="Euro",'Financing inputs'!K221,0)))</f>
        <v/>
      </c>
      <c r="L221" s="76" t="str">
        <f>IF('Financing inputs'!L221="","",(IF('Financing inputs'!$B221="USD",'Financing inputs'!L221*Euro_USD,0)+IF('Financing inputs'!$B221="Local Currency",'Financing inputs'!L221/Loc_Euro,0)+IF('Financing inputs'!$B221="Euro",'Financing inputs'!L221,0)))</f>
        <v/>
      </c>
      <c r="M221" s="76" t="str">
        <f>IF('Financing inputs'!M221="","",(IF('Financing inputs'!$B221="USD",'Financing inputs'!M221*Euro_USD,0)+IF('Financing inputs'!$B221="Local Currency",'Financing inputs'!M221/Loc_Euro,0)+IF('Financing inputs'!$B221="Euro",'Financing inputs'!M221,0)))</f>
        <v/>
      </c>
      <c r="N221" s="76" t="str">
        <f>IF('Financing inputs'!N221="","",(IF('Financing inputs'!$B221="USD",'Financing inputs'!N221*Euro_USD,0)+IF('Financing inputs'!$B221="Local Currency",'Financing inputs'!N221/Loc_Euro,0)+IF('Financing inputs'!$B221="Euro",'Financing inputs'!N221,0)))</f>
        <v/>
      </c>
      <c r="O221" s="76">
        <f t="shared" si="126"/>
        <v>0</v>
      </c>
      <c r="P221" s="120" t="str">
        <f t="shared" si="125"/>
        <v>Strategy 10</v>
      </c>
      <c r="R221" s="69" t="e">
        <f t="shared" si="127"/>
        <v>#DIV/0!</v>
      </c>
    </row>
    <row r="222" spans="1:19" x14ac:dyDescent="0.25">
      <c r="A222" s="64" t="str">
        <f>'Financing inputs'!A222</f>
        <v>Gates funding allocated</v>
      </c>
      <c r="B222" s="63"/>
      <c r="C222" s="76" t="str">
        <f>IF('Financing inputs'!C222="","",(IF('Financing inputs'!$B222="USD",'Financing inputs'!C222*Euro_USD,0)+IF('Financing inputs'!$B222="Local Currency",'Financing inputs'!C222/Loc_Euro,0)+IF('Financing inputs'!$B222="Euro",'Financing inputs'!C222,0)))</f>
        <v/>
      </c>
      <c r="D222" s="76" t="str">
        <f>IF('Financing inputs'!D222="","",(IF('Financing inputs'!$B222="USD",'Financing inputs'!D222*Euro_USD,0)+IF('Financing inputs'!$B222="Local Currency",'Financing inputs'!D222/Loc_Euro,0)+IF('Financing inputs'!$B222="Euro",'Financing inputs'!D222,0)))</f>
        <v/>
      </c>
      <c r="E222" s="76" t="str">
        <f>IF('Financing inputs'!E222="","",(IF('Financing inputs'!$B222="USD",'Financing inputs'!E222*Euro_USD,0)+IF('Financing inputs'!$B222="Local Currency",'Financing inputs'!E222/Loc_Euro,0)+IF('Financing inputs'!$B222="Euro",'Financing inputs'!E222,0)))</f>
        <v/>
      </c>
      <c r="F222" s="76" t="str">
        <f>IF('Financing inputs'!F222="","",(IF('Financing inputs'!$B222="USD",'Financing inputs'!F222*Euro_USD,0)+IF('Financing inputs'!$B222="Local Currency",'Financing inputs'!F222/Loc_Euro,0)+IF('Financing inputs'!$B222="Euro",'Financing inputs'!F222,0)))</f>
        <v/>
      </c>
      <c r="G222" s="76" t="str">
        <f>IF('Financing inputs'!G222="","",(IF('Financing inputs'!$B222="USD",'Financing inputs'!G222*Euro_USD,0)+IF('Financing inputs'!$B222="Local Currency",'Financing inputs'!G222/Loc_Euro,0)+IF('Financing inputs'!$B222="Euro",'Financing inputs'!G222,0)))</f>
        <v/>
      </c>
      <c r="H222" s="76" t="str">
        <f>IF('Financing inputs'!H222="","",(IF('Financing inputs'!$B222="USD",'Financing inputs'!H222*Euro_USD,0)+IF('Financing inputs'!$B222="Local Currency",'Financing inputs'!H222/Loc_Euro,0)+IF('Financing inputs'!$B222="Euro",'Financing inputs'!H222,0)))</f>
        <v/>
      </c>
      <c r="I222" s="76" t="str">
        <f>IF('Financing inputs'!I222="","",(IF('Financing inputs'!$B222="USD",'Financing inputs'!I222*Euro_USD,0)+IF('Financing inputs'!$B222="Local Currency",'Financing inputs'!I222/Loc_Euro,0)+IF('Financing inputs'!$B222="Euro",'Financing inputs'!I222,0)))</f>
        <v/>
      </c>
      <c r="J222" s="76" t="str">
        <f>IF('Financing inputs'!J222="","",(IF('Financing inputs'!$B222="USD",'Financing inputs'!J222*Euro_USD,0)+IF('Financing inputs'!$B222="Local Currency",'Financing inputs'!J222/Loc_Euro,0)+IF('Financing inputs'!$B222="Euro",'Financing inputs'!J222,0)))</f>
        <v/>
      </c>
      <c r="K222" s="76" t="str">
        <f>IF('Financing inputs'!K222="","",(IF('Financing inputs'!$B222="USD",'Financing inputs'!K222*Euro_USD,0)+IF('Financing inputs'!$B222="Local Currency",'Financing inputs'!K222/Loc_Euro,0)+IF('Financing inputs'!$B222="Euro",'Financing inputs'!K222,0)))</f>
        <v/>
      </c>
      <c r="L222" s="76" t="str">
        <f>IF('Financing inputs'!L222="","",(IF('Financing inputs'!$B222="USD",'Financing inputs'!L222*Euro_USD,0)+IF('Financing inputs'!$B222="Local Currency",'Financing inputs'!L222/Loc_Euro,0)+IF('Financing inputs'!$B222="Euro",'Financing inputs'!L222,0)))</f>
        <v/>
      </c>
      <c r="M222" s="76" t="str">
        <f>IF('Financing inputs'!M222="","",(IF('Financing inputs'!$B222="USD",'Financing inputs'!M222*Euro_USD,0)+IF('Financing inputs'!$B222="Local Currency",'Financing inputs'!M222/Loc_Euro,0)+IF('Financing inputs'!$B222="Euro",'Financing inputs'!M222,0)))</f>
        <v/>
      </c>
      <c r="N222" s="76" t="str">
        <f>IF('Financing inputs'!N222="","",(IF('Financing inputs'!$B222="USD",'Financing inputs'!N222*Euro_USD,0)+IF('Financing inputs'!$B222="Local Currency",'Financing inputs'!N222/Loc_Euro,0)+IF('Financing inputs'!$B222="Euro",'Financing inputs'!N222,0)))</f>
        <v/>
      </c>
      <c r="O222" s="76">
        <f t="shared" si="126"/>
        <v>0</v>
      </c>
      <c r="P222" s="120" t="str">
        <f t="shared" si="125"/>
        <v>Strategy 10</v>
      </c>
      <c r="R222" s="69" t="e">
        <f t="shared" si="127"/>
        <v>#DIV/0!</v>
      </c>
    </row>
    <row r="223" spans="1:19" x14ac:dyDescent="0.25">
      <c r="A223" s="64" t="str">
        <f>'Financing inputs'!A223</f>
        <v>Packard funding allocated</v>
      </c>
      <c r="B223" s="63"/>
      <c r="C223" s="76" t="str">
        <f>IF('Financing inputs'!C223="","",(IF('Financing inputs'!$B223="USD",'Financing inputs'!C223*Euro_USD,0)+IF('Financing inputs'!$B223="Local Currency",'Financing inputs'!C223/Loc_Euro,0)+IF('Financing inputs'!$B223="Euro",'Financing inputs'!C223,0)))</f>
        <v/>
      </c>
      <c r="D223" s="76" t="str">
        <f>IF('Financing inputs'!D223="","",(IF('Financing inputs'!$B223="USD",'Financing inputs'!D223*Euro_USD,0)+IF('Financing inputs'!$B223="Local Currency",'Financing inputs'!D223/Loc_Euro,0)+IF('Financing inputs'!$B223="Euro",'Financing inputs'!D223,0)))</f>
        <v/>
      </c>
      <c r="E223" s="76" t="str">
        <f>IF('Financing inputs'!E223="","",(IF('Financing inputs'!$B223="USD",'Financing inputs'!E223*Euro_USD,0)+IF('Financing inputs'!$B223="Local Currency",'Financing inputs'!E223/Loc_Euro,0)+IF('Financing inputs'!$B223="Euro",'Financing inputs'!E223,0)))</f>
        <v/>
      </c>
      <c r="F223" s="76" t="str">
        <f>IF('Financing inputs'!F223="","",(IF('Financing inputs'!$B223="USD",'Financing inputs'!F223*Euro_USD,0)+IF('Financing inputs'!$B223="Local Currency",'Financing inputs'!F223/Loc_Euro,0)+IF('Financing inputs'!$B223="Euro",'Financing inputs'!F223,0)))</f>
        <v/>
      </c>
      <c r="G223" s="76" t="str">
        <f>IF('Financing inputs'!G223="","",(IF('Financing inputs'!$B223="USD",'Financing inputs'!G223*Euro_USD,0)+IF('Financing inputs'!$B223="Local Currency",'Financing inputs'!G223/Loc_Euro,0)+IF('Financing inputs'!$B223="Euro",'Financing inputs'!G223,0)))</f>
        <v/>
      </c>
      <c r="H223" s="76" t="str">
        <f>IF('Financing inputs'!H223="","",(IF('Financing inputs'!$B223="USD",'Financing inputs'!H223*Euro_USD,0)+IF('Financing inputs'!$B223="Local Currency",'Financing inputs'!H223/Loc_Euro,0)+IF('Financing inputs'!$B223="Euro",'Financing inputs'!H223,0)))</f>
        <v/>
      </c>
      <c r="I223" s="76" t="str">
        <f>IF('Financing inputs'!I223="","",(IF('Financing inputs'!$B223="USD",'Financing inputs'!I223*Euro_USD,0)+IF('Financing inputs'!$B223="Local Currency",'Financing inputs'!I223/Loc_Euro,0)+IF('Financing inputs'!$B223="Euro",'Financing inputs'!I223,0)))</f>
        <v/>
      </c>
      <c r="J223" s="76" t="str">
        <f>IF('Financing inputs'!J223="","",(IF('Financing inputs'!$B223="USD",'Financing inputs'!J223*Euro_USD,0)+IF('Financing inputs'!$B223="Local Currency",'Financing inputs'!J223/Loc_Euro,0)+IF('Financing inputs'!$B223="Euro",'Financing inputs'!J223,0)))</f>
        <v/>
      </c>
      <c r="K223" s="76" t="str">
        <f>IF('Financing inputs'!K223="","",(IF('Financing inputs'!$B223="USD",'Financing inputs'!K223*Euro_USD,0)+IF('Financing inputs'!$B223="Local Currency",'Financing inputs'!K223/Loc_Euro,0)+IF('Financing inputs'!$B223="Euro",'Financing inputs'!K223,0)))</f>
        <v/>
      </c>
      <c r="L223" s="76" t="str">
        <f>IF('Financing inputs'!L223="","",(IF('Financing inputs'!$B223="USD",'Financing inputs'!L223*Euro_USD,0)+IF('Financing inputs'!$B223="Local Currency",'Financing inputs'!L223/Loc_Euro,0)+IF('Financing inputs'!$B223="Euro",'Financing inputs'!L223,0)))</f>
        <v/>
      </c>
      <c r="M223" s="76" t="str">
        <f>IF('Financing inputs'!M223="","",(IF('Financing inputs'!$B223="USD",'Financing inputs'!M223*Euro_USD,0)+IF('Financing inputs'!$B223="Local Currency",'Financing inputs'!M223/Loc_Euro,0)+IF('Financing inputs'!$B223="Euro",'Financing inputs'!M223,0)))</f>
        <v/>
      </c>
      <c r="N223" s="76" t="str">
        <f>IF('Financing inputs'!N223="","",(IF('Financing inputs'!$B223="USD",'Financing inputs'!N223*Euro_USD,0)+IF('Financing inputs'!$B223="Local Currency",'Financing inputs'!N223/Loc_Euro,0)+IF('Financing inputs'!$B223="Euro",'Financing inputs'!N223,0)))</f>
        <v/>
      </c>
      <c r="O223" s="76">
        <f t="shared" si="126"/>
        <v>0</v>
      </c>
      <c r="P223" s="120" t="str">
        <f t="shared" si="125"/>
        <v>Strategy 10</v>
      </c>
      <c r="R223" s="69" t="e">
        <f t="shared" si="127"/>
        <v>#DIV/0!</v>
      </c>
    </row>
    <row r="224" spans="1:19" x14ac:dyDescent="0.25">
      <c r="A224" s="64" t="str">
        <f>'Financing inputs'!A224</f>
        <v>PAA</v>
      </c>
      <c r="B224" s="63"/>
      <c r="C224" s="76" t="str">
        <f>IF('Financing inputs'!C224="","",(IF('Financing inputs'!$B224="USD",'Financing inputs'!C224*Euro_USD,0)+IF('Financing inputs'!$B224="Local Currency",'Financing inputs'!C224/Loc_Euro,0)+IF('Financing inputs'!$B224="Euro",'Financing inputs'!C224,0)))</f>
        <v/>
      </c>
      <c r="D224" s="76" t="str">
        <f>IF('Financing inputs'!D224="","",(IF('Financing inputs'!$B224="USD",'Financing inputs'!D224*Euro_USD,0)+IF('Financing inputs'!$B224="Local Currency",'Financing inputs'!D224/Loc_Euro,0)+IF('Financing inputs'!$B224="Euro",'Financing inputs'!D224,0)))</f>
        <v/>
      </c>
      <c r="E224" s="76" t="str">
        <f>IF('Financing inputs'!E224="","",(IF('Financing inputs'!$B224="USD",'Financing inputs'!E224*Euro_USD,0)+IF('Financing inputs'!$B224="Local Currency",'Financing inputs'!E224/Loc_Euro,0)+IF('Financing inputs'!$B224="Euro",'Financing inputs'!E224,0)))</f>
        <v/>
      </c>
      <c r="F224" s="76" t="str">
        <f>IF('Financing inputs'!F224="","",(IF('Financing inputs'!$B224="USD",'Financing inputs'!F224*Euro_USD,0)+IF('Financing inputs'!$B224="Local Currency",'Financing inputs'!F224/Loc_Euro,0)+IF('Financing inputs'!$B224="Euro",'Financing inputs'!F224,0)))</f>
        <v/>
      </c>
      <c r="G224" s="76" t="str">
        <f>IF('Financing inputs'!G224="","",(IF('Financing inputs'!$B224="USD",'Financing inputs'!G224*Euro_USD,0)+IF('Financing inputs'!$B224="Local Currency",'Financing inputs'!G224/Loc_Euro,0)+IF('Financing inputs'!$B224="Euro",'Financing inputs'!G224,0)))</f>
        <v/>
      </c>
      <c r="H224" s="76" t="str">
        <f>IF('Financing inputs'!H224="","",(IF('Financing inputs'!$B224="USD",'Financing inputs'!H224*Euro_USD,0)+IF('Financing inputs'!$B224="Local Currency",'Financing inputs'!H224/Loc_Euro,0)+IF('Financing inputs'!$B224="Euro",'Financing inputs'!H224,0)))</f>
        <v/>
      </c>
      <c r="I224" s="76" t="str">
        <f>IF('Financing inputs'!I224="","",(IF('Financing inputs'!$B224="USD",'Financing inputs'!I224*Euro_USD,0)+IF('Financing inputs'!$B224="Local Currency",'Financing inputs'!I224/Loc_Euro,0)+IF('Financing inputs'!$B224="Euro",'Financing inputs'!I224,0)))</f>
        <v/>
      </c>
      <c r="J224" s="76" t="str">
        <f>IF('Financing inputs'!J224="","",(IF('Financing inputs'!$B224="USD",'Financing inputs'!J224*Euro_USD,0)+IF('Financing inputs'!$B224="Local Currency",'Financing inputs'!J224/Loc_Euro,0)+IF('Financing inputs'!$B224="Euro",'Financing inputs'!J224,0)))</f>
        <v/>
      </c>
      <c r="K224" s="76" t="str">
        <f>IF('Financing inputs'!K224="","",(IF('Financing inputs'!$B224="USD",'Financing inputs'!K224*Euro_USD,0)+IF('Financing inputs'!$B224="Local Currency",'Financing inputs'!K224/Loc_Euro,0)+IF('Financing inputs'!$B224="Euro",'Financing inputs'!K224,0)))</f>
        <v/>
      </c>
      <c r="L224" s="76" t="str">
        <f>IF('Financing inputs'!L224="","",(IF('Financing inputs'!$B224="USD",'Financing inputs'!L224*Euro_USD,0)+IF('Financing inputs'!$B224="Local Currency",'Financing inputs'!L224/Loc_Euro,0)+IF('Financing inputs'!$B224="Euro",'Financing inputs'!L224,0)))</f>
        <v/>
      </c>
      <c r="M224" s="76" t="str">
        <f>IF('Financing inputs'!M224="","",(IF('Financing inputs'!$B224="USD",'Financing inputs'!M224*Euro_USD,0)+IF('Financing inputs'!$B224="Local Currency",'Financing inputs'!M224/Loc_Euro,0)+IF('Financing inputs'!$B224="Euro",'Financing inputs'!M224,0)))</f>
        <v/>
      </c>
      <c r="N224" s="76" t="str">
        <f>IF('Financing inputs'!N224="","",(IF('Financing inputs'!$B224="USD",'Financing inputs'!N224*Euro_USD,0)+IF('Financing inputs'!$B224="Local Currency",'Financing inputs'!N224/Loc_Euro,0)+IF('Financing inputs'!$B224="Euro",'Financing inputs'!N224,0)))</f>
        <v/>
      </c>
      <c r="O224" s="76">
        <f t="shared" si="126"/>
        <v>0</v>
      </c>
      <c r="P224" s="120" t="str">
        <f t="shared" si="125"/>
        <v>Strategy 10</v>
      </c>
      <c r="R224" s="69" t="e">
        <f t="shared" si="127"/>
        <v>#DIV/0!</v>
      </c>
    </row>
    <row r="225" spans="1:19" x14ac:dyDescent="0.25">
      <c r="A225" s="64" t="str">
        <f>'Financing inputs'!A225</f>
        <v>Other</v>
      </c>
      <c r="B225" s="63"/>
      <c r="C225" s="76" t="str">
        <f>IF('Financing inputs'!C225="","",(IF('Financing inputs'!$B225="USD",'Financing inputs'!C225*Euro_USD,0)+IF('Financing inputs'!$B225="Local Currency",'Financing inputs'!C225/Loc_Euro,0)+IF('Financing inputs'!$B225="Euro",'Financing inputs'!C225,0)))</f>
        <v/>
      </c>
      <c r="D225" s="76" t="str">
        <f>IF('Financing inputs'!D225="","",(IF('Financing inputs'!$B225="USD",'Financing inputs'!D225*Euro_USD,0)+IF('Financing inputs'!$B225="Local Currency",'Financing inputs'!D225/Loc_Euro,0)+IF('Financing inputs'!$B225="Euro",'Financing inputs'!D225,0)))</f>
        <v/>
      </c>
      <c r="E225" s="76" t="str">
        <f>IF('Financing inputs'!E225="","",(IF('Financing inputs'!$B225="USD",'Financing inputs'!E225*Euro_USD,0)+IF('Financing inputs'!$B225="Local Currency",'Financing inputs'!E225/Loc_Euro,0)+IF('Financing inputs'!$B225="Euro",'Financing inputs'!E225,0)))</f>
        <v/>
      </c>
      <c r="F225" s="76" t="str">
        <f>IF('Financing inputs'!F225="","",(IF('Financing inputs'!$B225="USD",'Financing inputs'!F225*Euro_USD,0)+IF('Financing inputs'!$B225="Local Currency",'Financing inputs'!F225/Loc_Euro,0)+IF('Financing inputs'!$B225="Euro",'Financing inputs'!F225,0)))</f>
        <v/>
      </c>
      <c r="G225" s="76" t="str">
        <f>IF('Financing inputs'!G225="","",(IF('Financing inputs'!$B225="USD",'Financing inputs'!G225*Euro_USD,0)+IF('Financing inputs'!$B225="Local Currency",'Financing inputs'!G225/Loc_Euro,0)+IF('Financing inputs'!$B225="Euro",'Financing inputs'!G225,0)))</f>
        <v/>
      </c>
      <c r="H225" s="76" t="str">
        <f>IF('Financing inputs'!H225="","",(IF('Financing inputs'!$B225="USD",'Financing inputs'!H225*Euro_USD,0)+IF('Financing inputs'!$B225="Local Currency",'Financing inputs'!H225/Loc_Euro,0)+IF('Financing inputs'!$B225="Euro",'Financing inputs'!H225,0)))</f>
        <v/>
      </c>
      <c r="I225" s="76" t="str">
        <f>IF('Financing inputs'!I225="","",(IF('Financing inputs'!$B225="USD",'Financing inputs'!I225*Euro_USD,0)+IF('Financing inputs'!$B225="Local Currency",'Financing inputs'!I225/Loc_Euro,0)+IF('Financing inputs'!$B225="Euro",'Financing inputs'!I225,0)))</f>
        <v/>
      </c>
      <c r="J225" s="76" t="str">
        <f>IF('Financing inputs'!J225="","",(IF('Financing inputs'!$B225="USD",'Financing inputs'!J225*Euro_USD,0)+IF('Financing inputs'!$B225="Local Currency",'Financing inputs'!J225/Loc_Euro,0)+IF('Financing inputs'!$B225="Euro",'Financing inputs'!J225,0)))</f>
        <v/>
      </c>
      <c r="K225" s="76" t="str">
        <f>IF('Financing inputs'!K225="","",(IF('Financing inputs'!$B225="USD",'Financing inputs'!K225*Euro_USD,0)+IF('Financing inputs'!$B225="Local Currency",'Financing inputs'!K225/Loc_Euro,0)+IF('Financing inputs'!$B225="Euro",'Financing inputs'!K225,0)))</f>
        <v/>
      </c>
      <c r="L225" s="76" t="str">
        <f>IF('Financing inputs'!L225="","",(IF('Financing inputs'!$B225="USD",'Financing inputs'!L225*Euro_USD,0)+IF('Financing inputs'!$B225="Local Currency",'Financing inputs'!L225/Loc_Euro,0)+IF('Financing inputs'!$B225="Euro",'Financing inputs'!L225,0)))</f>
        <v/>
      </c>
      <c r="M225" s="76" t="str">
        <f>IF('Financing inputs'!M225="","",(IF('Financing inputs'!$B225="USD",'Financing inputs'!M225*Euro_USD,0)+IF('Financing inputs'!$B225="Local Currency",'Financing inputs'!M225/Loc_Euro,0)+IF('Financing inputs'!$B225="Euro",'Financing inputs'!M225,0)))</f>
        <v/>
      </c>
      <c r="N225" s="76" t="str">
        <f>IF('Financing inputs'!N225="","",(IF('Financing inputs'!$B225="USD",'Financing inputs'!N225*Euro_USD,0)+IF('Financing inputs'!$B225="Local Currency",'Financing inputs'!N225/Loc_Euro,0)+IF('Financing inputs'!$B225="Euro",'Financing inputs'!N225,0)))</f>
        <v/>
      </c>
      <c r="O225" s="76">
        <f t="shared" si="126"/>
        <v>0</v>
      </c>
      <c r="P225" s="120" t="str">
        <f t="shared" si="125"/>
        <v>Strategy 10</v>
      </c>
      <c r="R225" s="69" t="e">
        <f t="shared" si="127"/>
        <v>#DIV/0!</v>
      </c>
    </row>
    <row r="226" spans="1:19" x14ac:dyDescent="0.25">
      <c r="A226" s="64" t="str">
        <f>'Financing inputs'!A226</f>
        <v>Other</v>
      </c>
      <c r="B226" s="63"/>
      <c r="C226" s="76" t="str">
        <f>IF('Financing inputs'!C226="","",(IF('Financing inputs'!$B226="USD",'Financing inputs'!C226*Euro_USD,0)+IF('Financing inputs'!$B226="Local Currency",'Financing inputs'!C226/Loc_Euro,0)+IF('Financing inputs'!$B226="Euro",'Financing inputs'!C226,0)))</f>
        <v/>
      </c>
      <c r="D226" s="76" t="str">
        <f>IF('Financing inputs'!D226="","",(IF('Financing inputs'!$B226="USD",'Financing inputs'!D226*Euro_USD,0)+IF('Financing inputs'!$B226="Local Currency",'Financing inputs'!D226/Loc_Euro,0)+IF('Financing inputs'!$B226="Euro",'Financing inputs'!D226,0)))</f>
        <v/>
      </c>
      <c r="E226" s="76" t="str">
        <f>IF('Financing inputs'!E226="","",(IF('Financing inputs'!$B226="USD",'Financing inputs'!E226*Euro_USD,0)+IF('Financing inputs'!$B226="Local Currency",'Financing inputs'!E226/Loc_Euro,0)+IF('Financing inputs'!$B226="Euro",'Financing inputs'!E226,0)))</f>
        <v/>
      </c>
      <c r="F226" s="76" t="str">
        <f>IF('Financing inputs'!F226="","",(IF('Financing inputs'!$B226="USD",'Financing inputs'!F226*Euro_USD,0)+IF('Financing inputs'!$B226="Local Currency",'Financing inputs'!F226/Loc_Euro,0)+IF('Financing inputs'!$B226="Euro",'Financing inputs'!F226,0)))</f>
        <v/>
      </c>
      <c r="G226" s="76" t="str">
        <f>IF('Financing inputs'!G226="","",(IF('Financing inputs'!$B226="USD",'Financing inputs'!G226*Euro_USD,0)+IF('Financing inputs'!$B226="Local Currency",'Financing inputs'!G226/Loc_Euro,0)+IF('Financing inputs'!$B226="Euro",'Financing inputs'!G226,0)))</f>
        <v/>
      </c>
      <c r="H226" s="76" t="str">
        <f>IF('Financing inputs'!H226="","",(IF('Financing inputs'!$B226="USD",'Financing inputs'!H226*Euro_USD,0)+IF('Financing inputs'!$B226="Local Currency",'Financing inputs'!H226/Loc_Euro,0)+IF('Financing inputs'!$B226="Euro",'Financing inputs'!H226,0)))</f>
        <v/>
      </c>
      <c r="I226" s="76" t="str">
        <f>IF('Financing inputs'!I226="","",(IF('Financing inputs'!$B226="USD",'Financing inputs'!I226*Euro_USD,0)+IF('Financing inputs'!$B226="Local Currency",'Financing inputs'!I226/Loc_Euro,0)+IF('Financing inputs'!$B226="Euro",'Financing inputs'!I226,0)))</f>
        <v/>
      </c>
      <c r="J226" s="76" t="str">
        <f>IF('Financing inputs'!J226="","",(IF('Financing inputs'!$B226="USD",'Financing inputs'!J226*Euro_USD,0)+IF('Financing inputs'!$B226="Local Currency",'Financing inputs'!J226/Loc_Euro,0)+IF('Financing inputs'!$B226="Euro",'Financing inputs'!J226,0)))</f>
        <v/>
      </c>
      <c r="K226" s="76" t="str">
        <f>IF('Financing inputs'!K226="","",(IF('Financing inputs'!$B226="USD",'Financing inputs'!K226*Euro_USD,0)+IF('Financing inputs'!$B226="Local Currency",'Financing inputs'!K226/Loc_Euro,0)+IF('Financing inputs'!$B226="Euro",'Financing inputs'!K226,0)))</f>
        <v/>
      </c>
      <c r="L226" s="76" t="str">
        <f>IF('Financing inputs'!L226="","",(IF('Financing inputs'!$B226="USD",'Financing inputs'!L226*Euro_USD,0)+IF('Financing inputs'!$B226="Local Currency",'Financing inputs'!L226/Loc_Euro,0)+IF('Financing inputs'!$B226="Euro",'Financing inputs'!L226,0)))</f>
        <v/>
      </c>
      <c r="M226" s="76" t="str">
        <f>IF('Financing inputs'!M226="","",(IF('Financing inputs'!$B226="USD",'Financing inputs'!M226*Euro_USD,0)+IF('Financing inputs'!$B226="Local Currency",'Financing inputs'!M226/Loc_Euro,0)+IF('Financing inputs'!$B226="Euro",'Financing inputs'!M226,0)))</f>
        <v/>
      </c>
      <c r="N226" s="76" t="str">
        <f>IF('Financing inputs'!N226="","",(IF('Financing inputs'!$B226="USD",'Financing inputs'!N226*Euro_USD,0)+IF('Financing inputs'!$B226="Local Currency",'Financing inputs'!N226/Loc_Euro,0)+IF('Financing inputs'!$B226="Euro",'Financing inputs'!N226,0)))</f>
        <v/>
      </c>
      <c r="O226" s="76">
        <f t="shared" si="126"/>
        <v>0</v>
      </c>
      <c r="P226" s="120" t="str">
        <f t="shared" si="125"/>
        <v>Strategy 10</v>
      </c>
      <c r="R226" s="69" t="e">
        <f t="shared" si="127"/>
        <v>#DIV/0!</v>
      </c>
    </row>
    <row r="227" spans="1:19" x14ac:dyDescent="0.25">
      <c r="A227" s="64" t="str">
        <f>'Financing inputs'!A227</f>
        <v>Other</v>
      </c>
      <c r="B227" s="63"/>
      <c r="C227" s="76" t="str">
        <f>IF('Financing inputs'!C227="","",(IF('Financing inputs'!$B227="USD",'Financing inputs'!C227*Euro_USD,0)+IF('Financing inputs'!$B227="Local Currency",'Financing inputs'!C227/Loc_Euro,0)+IF('Financing inputs'!$B227="Euro",'Financing inputs'!C227,0)))</f>
        <v/>
      </c>
      <c r="D227" s="76" t="str">
        <f>IF('Financing inputs'!D227="","",(IF('Financing inputs'!$B227="USD",'Financing inputs'!D227*Euro_USD,0)+IF('Financing inputs'!$B227="Local Currency",'Financing inputs'!D227/Loc_Euro,0)+IF('Financing inputs'!$B227="Euro",'Financing inputs'!D227,0)))</f>
        <v/>
      </c>
      <c r="E227" s="76" t="str">
        <f>IF('Financing inputs'!E227="","",(IF('Financing inputs'!$B227="USD",'Financing inputs'!E227*Euro_USD,0)+IF('Financing inputs'!$B227="Local Currency",'Financing inputs'!E227/Loc_Euro,0)+IF('Financing inputs'!$B227="Euro",'Financing inputs'!E227,0)))</f>
        <v/>
      </c>
      <c r="F227" s="76" t="str">
        <f>IF('Financing inputs'!F227="","",(IF('Financing inputs'!$B227="USD",'Financing inputs'!F227*Euro_USD,0)+IF('Financing inputs'!$B227="Local Currency",'Financing inputs'!F227/Loc_Euro,0)+IF('Financing inputs'!$B227="Euro",'Financing inputs'!F227,0)))</f>
        <v/>
      </c>
      <c r="G227" s="76" t="str">
        <f>IF('Financing inputs'!G227="","",(IF('Financing inputs'!$B227="USD",'Financing inputs'!G227*Euro_USD,0)+IF('Financing inputs'!$B227="Local Currency",'Financing inputs'!G227/Loc_Euro,0)+IF('Financing inputs'!$B227="Euro",'Financing inputs'!G227,0)))</f>
        <v/>
      </c>
      <c r="H227" s="76" t="str">
        <f>IF('Financing inputs'!H227="","",(IF('Financing inputs'!$B227="USD",'Financing inputs'!H227*Euro_USD,0)+IF('Financing inputs'!$B227="Local Currency",'Financing inputs'!H227/Loc_Euro,0)+IF('Financing inputs'!$B227="Euro",'Financing inputs'!H227,0)))</f>
        <v/>
      </c>
      <c r="I227" s="76" t="str">
        <f>IF('Financing inputs'!I227="","",(IF('Financing inputs'!$B227="USD",'Financing inputs'!I227*Euro_USD,0)+IF('Financing inputs'!$B227="Local Currency",'Financing inputs'!I227/Loc_Euro,0)+IF('Financing inputs'!$B227="Euro",'Financing inputs'!I227,0)))</f>
        <v/>
      </c>
      <c r="J227" s="76" t="str">
        <f>IF('Financing inputs'!J227="","",(IF('Financing inputs'!$B227="USD",'Financing inputs'!J227*Euro_USD,0)+IF('Financing inputs'!$B227="Local Currency",'Financing inputs'!J227/Loc_Euro,0)+IF('Financing inputs'!$B227="Euro",'Financing inputs'!J227,0)))</f>
        <v/>
      </c>
      <c r="K227" s="76" t="str">
        <f>IF('Financing inputs'!K227="","",(IF('Financing inputs'!$B227="USD",'Financing inputs'!K227*Euro_USD,0)+IF('Financing inputs'!$B227="Local Currency",'Financing inputs'!K227/Loc_Euro,0)+IF('Financing inputs'!$B227="Euro",'Financing inputs'!K227,0)))</f>
        <v/>
      </c>
      <c r="L227" s="76" t="str">
        <f>IF('Financing inputs'!L227="","",(IF('Financing inputs'!$B227="USD",'Financing inputs'!L227*Euro_USD,0)+IF('Financing inputs'!$B227="Local Currency",'Financing inputs'!L227/Loc_Euro,0)+IF('Financing inputs'!$B227="Euro",'Financing inputs'!L227,0)))</f>
        <v/>
      </c>
      <c r="M227" s="76" t="str">
        <f>IF('Financing inputs'!M227="","",(IF('Financing inputs'!$B227="USD",'Financing inputs'!M227*Euro_USD,0)+IF('Financing inputs'!$B227="Local Currency",'Financing inputs'!M227/Loc_Euro,0)+IF('Financing inputs'!$B227="Euro",'Financing inputs'!M227,0)))</f>
        <v/>
      </c>
      <c r="N227" s="76" t="str">
        <f>IF('Financing inputs'!N227="","",(IF('Financing inputs'!$B227="USD",'Financing inputs'!N227*Euro_USD,0)+IF('Financing inputs'!$B227="Local Currency",'Financing inputs'!N227/Loc_Euro,0)+IF('Financing inputs'!$B227="Euro",'Financing inputs'!N227,0)))</f>
        <v/>
      </c>
      <c r="O227" s="76">
        <f t="shared" si="126"/>
        <v>0</v>
      </c>
      <c r="P227" s="120" t="str">
        <f t="shared" si="125"/>
        <v>Strategy 10</v>
      </c>
      <c r="R227" s="69" t="e">
        <f t="shared" si="127"/>
        <v>#DIV/0!</v>
      </c>
    </row>
    <row r="228" spans="1:19" x14ac:dyDescent="0.25">
      <c r="A228" s="64" t="str">
        <f>'Financing inputs'!A228</f>
        <v>Other</v>
      </c>
      <c r="B228" s="63"/>
      <c r="C228" s="76" t="str">
        <f>IF('Financing inputs'!C228="","",(IF('Financing inputs'!$B228="USD",'Financing inputs'!C228*Euro_USD,0)+IF('Financing inputs'!$B228="Local Currency",'Financing inputs'!C228/Loc_Euro,0)+IF('Financing inputs'!$B228="Euro",'Financing inputs'!C228,0)))</f>
        <v/>
      </c>
      <c r="D228" s="76" t="str">
        <f>IF('Financing inputs'!D228="","",(IF('Financing inputs'!$B228="USD",'Financing inputs'!D228*Euro_USD,0)+IF('Financing inputs'!$B228="Local Currency",'Financing inputs'!D228/Loc_Euro,0)+IF('Financing inputs'!$B228="Euro",'Financing inputs'!D228,0)))</f>
        <v/>
      </c>
      <c r="E228" s="76" t="str">
        <f>IF('Financing inputs'!E228="","",(IF('Financing inputs'!$B228="USD",'Financing inputs'!E228*Euro_USD,0)+IF('Financing inputs'!$B228="Local Currency",'Financing inputs'!E228/Loc_Euro,0)+IF('Financing inputs'!$B228="Euro",'Financing inputs'!E228,0)))</f>
        <v/>
      </c>
      <c r="F228" s="76" t="str">
        <f>IF('Financing inputs'!F228="","",(IF('Financing inputs'!$B228="USD",'Financing inputs'!F228*Euro_USD,0)+IF('Financing inputs'!$B228="Local Currency",'Financing inputs'!F228/Loc_Euro,0)+IF('Financing inputs'!$B228="Euro",'Financing inputs'!F228,0)))</f>
        <v/>
      </c>
      <c r="G228" s="76" t="str">
        <f>IF('Financing inputs'!G228="","",(IF('Financing inputs'!$B228="USD",'Financing inputs'!G228*Euro_USD,0)+IF('Financing inputs'!$B228="Local Currency",'Financing inputs'!G228/Loc_Euro,0)+IF('Financing inputs'!$B228="Euro",'Financing inputs'!G228,0)))</f>
        <v/>
      </c>
      <c r="H228" s="76" t="str">
        <f>IF('Financing inputs'!H228="","",(IF('Financing inputs'!$B228="USD",'Financing inputs'!H228*Euro_USD,0)+IF('Financing inputs'!$B228="Local Currency",'Financing inputs'!H228/Loc_Euro,0)+IF('Financing inputs'!$B228="Euro",'Financing inputs'!H228,0)))</f>
        <v/>
      </c>
      <c r="I228" s="76" t="str">
        <f>IF('Financing inputs'!I228="","",(IF('Financing inputs'!$B228="USD",'Financing inputs'!I228*Euro_USD,0)+IF('Financing inputs'!$B228="Local Currency",'Financing inputs'!I228/Loc_Euro,0)+IF('Financing inputs'!$B228="Euro",'Financing inputs'!I228,0)))</f>
        <v/>
      </c>
      <c r="J228" s="76" t="str">
        <f>IF('Financing inputs'!J228="","",(IF('Financing inputs'!$B228="USD",'Financing inputs'!J228*Euro_USD,0)+IF('Financing inputs'!$B228="Local Currency",'Financing inputs'!J228/Loc_Euro,0)+IF('Financing inputs'!$B228="Euro",'Financing inputs'!J228,0)))</f>
        <v/>
      </c>
      <c r="K228" s="76" t="str">
        <f>IF('Financing inputs'!K228="","",(IF('Financing inputs'!$B228="USD",'Financing inputs'!K228*Euro_USD,0)+IF('Financing inputs'!$B228="Local Currency",'Financing inputs'!K228/Loc_Euro,0)+IF('Financing inputs'!$B228="Euro",'Financing inputs'!K228,0)))</f>
        <v/>
      </c>
      <c r="L228" s="76" t="str">
        <f>IF('Financing inputs'!L228="","",(IF('Financing inputs'!$B228="USD",'Financing inputs'!L228*Euro_USD,0)+IF('Financing inputs'!$B228="Local Currency",'Financing inputs'!L228/Loc_Euro,0)+IF('Financing inputs'!$B228="Euro",'Financing inputs'!L228,0)))</f>
        <v/>
      </c>
      <c r="M228" s="76" t="str">
        <f>IF('Financing inputs'!M228="","",(IF('Financing inputs'!$B228="USD",'Financing inputs'!M228*Euro_USD,0)+IF('Financing inputs'!$B228="Local Currency",'Financing inputs'!M228/Loc_Euro,0)+IF('Financing inputs'!$B228="Euro",'Financing inputs'!M228,0)))</f>
        <v/>
      </c>
      <c r="N228" s="76" t="str">
        <f>IF('Financing inputs'!N228="","",(IF('Financing inputs'!$B228="USD",'Financing inputs'!N228*Euro_USD,0)+IF('Financing inputs'!$B228="Local Currency",'Financing inputs'!N228/Loc_Euro,0)+IF('Financing inputs'!$B228="Euro",'Financing inputs'!N228,0)))</f>
        <v/>
      </c>
      <c r="O228" s="76">
        <f t="shared" si="126"/>
        <v>0</v>
      </c>
      <c r="P228" s="120" t="str">
        <f t="shared" si="125"/>
        <v>Strategy 10</v>
      </c>
      <c r="R228" s="69" t="e">
        <f t="shared" si="127"/>
        <v>#DIV/0!</v>
      </c>
    </row>
    <row r="229" spans="1:19" x14ac:dyDescent="0.25">
      <c r="A229" s="64" t="str">
        <f>'Financing inputs'!A229</f>
        <v>Other</v>
      </c>
      <c r="B229" s="63"/>
      <c r="C229" s="76" t="str">
        <f>IF('Financing inputs'!C229="","",(IF('Financing inputs'!$B229="USD",'Financing inputs'!C229*Euro_USD,0)+IF('Financing inputs'!$B229="Local Currency",'Financing inputs'!C229/Loc_Euro,0)+IF('Financing inputs'!$B229="Euro",'Financing inputs'!C229,0)))</f>
        <v/>
      </c>
      <c r="D229" s="76" t="str">
        <f>IF('Financing inputs'!D229="","",(IF('Financing inputs'!$B229="USD",'Financing inputs'!D229*Euro_USD,0)+IF('Financing inputs'!$B229="Local Currency",'Financing inputs'!D229/Loc_Euro,0)+IF('Financing inputs'!$B229="Euro",'Financing inputs'!D229,0)))</f>
        <v/>
      </c>
      <c r="E229" s="76" t="str">
        <f>IF('Financing inputs'!E229="","",(IF('Financing inputs'!$B229="USD",'Financing inputs'!E229*Euro_USD,0)+IF('Financing inputs'!$B229="Local Currency",'Financing inputs'!E229/Loc_Euro,0)+IF('Financing inputs'!$B229="Euro",'Financing inputs'!E229,0)))</f>
        <v/>
      </c>
      <c r="F229" s="76" t="str">
        <f>IF('Financing inputs'!F229="","",(IF('Financing inputs'!$B229="USD",'Financing inputs'!F229*Euro_USD,0)+IF('Financing inputs'!$B229="Local Currency",'Financing inputs'!F229/Loc_Euro,0)+IF('Financing inputs'!$B229="Euro",'Financing inputs'!F229,0)))</f>
        <v/>
      </c>
      <c r="G229" s="76" t="str">
        <f>IF('Financing inputs'!G229="","",(IF('Financing inputs'!$B229="USD",'Financing inputs'!G229*Euro_USD,0)+IF('Financing inputs'!$B229="Local Currency",'Financing inputs'!G229/Loc_Euro,0)+IF('Financing inputs'!$B229="Euro",'Financing inputs'!G229,0)))</f>
        <v/>
      </c>
      <c r="H229" s="76" t="str">
        <f>IF('Financing inputs'!H229="","",(IF('Financing inputs'!$B229="USD",'Financing inputs'!H229*Euro_USD,0)+IF('Financing inputs'!$B229="Local Currency",'Financing inputs'!H229/Loc_Euro,0)+IF('Financing inputs'!$B229="Euro",'Financing inputs'!H229,0)))</f>
        <v/>
      </c>
      <c r="I229" s="76" t="str">
        <f>IF('Financing inputs'!I229="","",(IF('Financing inputs'!$B229="USD",'Financing inputs'!I229*Euro_USD,0)+IF('Financing inputs'!$B229="Local Currency",'Financing inputs'!I229/Loc_Euro,0)+IF('Financing inputs'!$B229="Euro",'Financing inputs'!I229,0)))</f>
        <v/>
      </c>
      <c r="J229" s="76" t="str">
        <f>IF('Financing inputs'!J229="","",(IF('Financing inputs'!$B229="USD",'Financing inputs'!J229*Euro_USD,0)+IF('Financing inputs'!$B229="Local Currency",'Financing inputs'!J229/Loc_Euro,0)+IF('Financing inputs'!$B229="Euro",'Financing inputs'!J229,0)))</f>
        <v/>
      </c>
      <c r="K229" s="76" t="str">
        <f>IF('Financing inputs'!K229="","",(IF('Financing inputs'!$B229="USD",'Financing inputs'!K229*Euro_USD,0)+IF('Financing inputs'!$B229="Local Currency",'Financing inputs'!K229/Loc_Euro,0)+IF('Financing inputs'!$B229="Euro",'Financing inputs'!K229,0)))</f>
        <v/>
      </c>
      <c r="L229" s="76" t="str">
        <f>IF('Financing inputs'!L229="","",(IF('Financing inputs'!$B229="USD",'Financing inputs'!L229*Euro_USD,0)+IF('Financing inputs'!$B229="Local Currency",'Financing inputs'!L229/Loc_Euro,0)+IF('Financing inputs'!$B229="Euro",'Financing inputs'!L229,0)))</f>
        <v/>
      </c>
      <c r="M229" s="76" t="str">
        <f>IF('Financing inputs'!M229="","",(IF('Financing inputs'!$B229="USD",'Financing inputs'!M229*Euro_USD,0)+IF('Financing inputs'!$B229="Local Currency",'Financing inputs'!M229/Loc_Euro,0)+IF('Financing inputs'!$B229="Euro",'Financing inputs'!M229,0)))</f>
        <v/>
      </c>
      <c r="N229" s="76" t="str">
        <f>IF('Financing inputs'!N229="","",(IF('Financing inputs'!$B229="USD",'Financing inputs'!N229*Euro_USD,0)+IF('Financing inputs'!$B229="Local Currency",'Financing inputs'!N229/Loc_Euro,0)+IF('Financing inputs'!$B229="Euro",'Financing inputs'!N229,0)))</f>
        <v/>
      </c>
      <c r="O229" s="76">
        <f t="shared" si="126"/>
        <v>0</v>
      </c>
      <c r="P229" s="120" t="str">
        <f t="shared" si="125"/>
        <v>Strategy 10</v>
      </c>
      <c r="R229" s="69" t="e">
        <f t="shared" si="127"/>
        <v>#DIV/0!</v>
      </c>
    </row>
    <row r="230" spans="1:19" x14ac:dyDescent="0.25">
      <c r="A230" s="64" t="str">
        <f>'Financing inputs'!A230</f>
        <v>Other</v>
      </c>
      <c r="B230" s="63"/>
      <c r="C230" s="76" t="str">
        <f>IF('Financing inputs'!C230="","",(IF('Financing inputs'!$B230="USD",'Financing inputs'!C230*Euro_USD,0)+IF('Financing inputs'!$B230="Local Currency",'Financing inputs'!C230/Loc_Euro,0)+IF('Financing inputs'!$B230="Euro",'Financing inputs'!C230,0)))</f>
        <v/>
      </c>
      <c r="D230" s="76" t="str">
        <f>IF('Financing inputs'!D230="","",(IF('Financing inputs'!$B230="USD",'Financing inputs'!D230*Euro_USD,0)+IF('Financing inputs'!$B230="Local Currency",'Financing inputs'!D230/Loc_Euro,0)+IF('Financing inputs'!$B230="Euro",'Financing inputs'!D230,0)))</f>
        <v/>
      </c>
      <c r="E230" s="76" t="str">
        <f>IF('Financing inputs'!E230="","",(IF('Financing inputs'!$B230="USD",'Financing inputs'!E230*Euro_USD,0)+IF('Financing inputs'!$B230="Local Currency",'Financing inputs'!E230/Loc_Euro,0)+IF('Financing inputs'!$B230="Euro",'Financing inputs'!E230,0)))</f>
        <v/>
      </c>
      <c r="F230" s="76" t="str">
        <f>IF('Financing inputs'!F230="","",(IF('Financing inputs'!$B230="USD",'Financing inputs'!F230*Euro_USD,0)+IF('Financing inputs'!$B230="Local Currency",'Financing inputs'!F230/Loc_Euro,0)+IF('Financing inputs'!$B230="Euro",'Financing inputs'!F230,0)))</f>
        <v/>
      </c>
      <c r="G230" s="76" t="str">
        <f>IF('Financing inputs'!G230="","",(IF('Financing inputs'!$B230="USD",'Financing inputs'!G230*Euro_USD,0)+IF('Financing inputs'!$B230="Local Currency",'Financing inputs'!G230/Loc_Euro,0)+IF('Financing inputs'!$B230="Euro",'Financing inputs'!G230,0)))</f>
        <v/>
      </c>
      <c r="H230" s="76" t="str">
        <f>IF('Financing inputs'!H230="","",(IF('Financing inputs'!$B230="USD",'Financing inputs'!H230*Euro_USD,0)+IF('Financing inputs'!$B230="Local Currency",'Financing inputs'!H230/Loc_Euro,0)+IF('Financing inputs'!$B230="Euro",'Financing inputs'!H230,0)))</f>
        <v/>
      </c>
      <c r="I230" s="76" t="str">
        <f>IF('Financing inputs'!I230="","",(IF('Financing inputs'!$B230="USD",'Financing inputs'!I230*Euro_USD,0)+IF('Financing inputs'!$B230="Local Currency",'Financing inputs'!I230/Loc_Euro,0)+IF('Financing inputs'!$B230="Euro",'Financing inputs'!I230,0)))</f>
        <v/>
      </c>
      <c r="J230" s="76" t="str">
        <f>IF('Financing inputs'!J230="","",(IF('Financing inputs'!$B230="USD",'Financing inputs'!J230*Euro_USD,0)+IF('Financing inputs'!$B230="Local Currency",'Financing inputs'!J230/Loc_Euro,0)+IF('Financing inputs'!$B230="Euro",'Financing inputs'!J230,0)))</f>
        <v/>
      </c>
      <c r="K230" s="76" t="str">
        <f>IF('Financing inputs'!K230="","",(IF('Financing inputs'!$B230="USD",'Financing inputs'!K230*Euro_USD,0)+IF('Financing inputs'!$B230="Local Currency",'Financing inputs'!K230/Loc_Euro,0)+IF('Financing inputs'!$B230="Euro",'Financing inputs'!K230,0)))</f>
        <v/>
      </c>
      <c r="L230" s="76" t="str">
        <f>IF('Financing inputs'!L230="","",(IF('Financing inputs'!$B230="USD",'Financing inputs'!L230*Euro_USD,0)+IF('Financing inputs'!$B230="Local Currency",'Financing inputs'!L230/Loc_Euro,0)+IF('Financing inputs'!$B230="Euro",'Financing inputs'!L230,0)))</f>
        <v/>
      </c>
      <c r="M230" s="76" t="str">
        <f>IF('Financing inputs'!M230="","",(IF('Financing inputs'!$B230="USD",'Financing inputs'!M230*Euro_USD,0)+IF('Financing inputs'!$B230="Local Currency",'Financing inputs'!M230/Loc_Euro,0)+IF('Financing inputs'!$B230="Euro",'Financing inputs'!M230,0)))</f>
        <v/>
      </c>
      <c r="N230" s="76" t="str">
        <f>IF('Financing inputs'!N230="","",(IF('Financing inputs'!$B230="USD",'Financing inputs'!N230*Euro_USD,0)+IF('Financing inputs'!$B230="Local Currency",'Financing inputs'!N230/Loc_Euro,0)+IF('Financing inputs'!$B230="Euro",'Financing inputs'!N230,0)))</f>
        <v/>
      </c>
      <c r="O230" s="76">
        <f t="shared" si="126"/>
        <v>0</v>
      </c>
      <c r="P230" s="120" t="str">
        <f t="shared" si="125"/>
        <v>Strategy 10</v>
      </c>
      <c r="R230" s="69" t="e">
        <f t="shared" si="127"/>
        <v>#DIV/0!</v>
      </c>
    </row>
    <row r="231" spans="1:19" x14ac:dyDescent="0.25">
      <c r="A231" s="64" t="str">
        <f>'Financing inputs'!A231</f>
        <v>Other</v>
      </c>
      <c r="B231" s="63"/>
      <c r="C231" s="76" t="str">
        <f>IF('Financing inputs'!C231="","",(IF('Financing inputs'!$B231="USD",'Financing inputs'!C231*Euro_USD,0)+IF('Financing inputs'!$B231="Local Currency",'Financing inputs'!C231/Loc_Euro,0)+IF('Financing inputs'!$B231="Euro",'Financing inputs'!C231,0)))</f>
        <v/>
      </c>
      <c r="D231" s="76" t="str">
        <f>IF('Financing inputs'!D231="","",(IF('Financing inputs'!$B231="USD",'Financing inputs'!D231*Euro_USD,0)+IF('Financing inputs'!$B231="Local Currency",'Financing inputs'!D231/Loc_Euro,0)+IF('Financing inputs'!$B231="Euro",'Financing inputs'!D231,0)))</f>
        <v/>
      </c>
      <c r="E231" s="76" t="str">
        <f>IF('Financing inputs'!E231="","",(IF('Financing inputs'!$B231="USD",'Financing inputs'!E231*Euro_USD,0)+IF('Financing inputs'!$B231="Local Currency",'Financing inputs'!E231/Loc_Euro,0)+IF('Financing inputs'!$B231="Euro",'Financing inputs'!E231,0)))</f>
        <v/>
      </c>
      <c r="F231" s="76" t="str">
        <f>IF('Financing inputs'!F231="","",(IF('Financing inputs'!$B231="USD",'Financing inputs'!F231*Euro_USD,0)+IF('Financing inputs'!$B231="Local Currency",'Financing inputs'!F231/Loc_Euro,0)+IF('Financing inputs'!$B231="Euro",'Financing inputs'!F231,0)))</f>
        <v/>
      </c>
      <c r="G231" s="76" t="str">
        <f>IF('Financing inputs'!G231="","",(IF('Financing inputs'!$B231="USD",'Financing inputs'!G231*Euro_USD,0)+IF('Financing inputs'!$B231="Local Currency",'Financing inputs'!G231/Loc_Euro,0)+IF('Financing inputs'!$B231="Euro",'Financing inputs'!G231,0)))</f>
        <v/>
      </c>
      <c r="H231" s="76" t="str">
        <f>IF('Financing inputs'!H231="","",(IF('Financing inputs'!$B231="USD",'Financing inputs'!H231*Euro_USD,0)+IF('Financing inputs'!$B231="Local Currency",'Financing inputs'!H231/Loc_Euro,0)+IF('Financing inputs'!$B231="Euro",'Financing inputs'!H231,0)))</f>
        <v/>
      </c>
      <c r="I231" s="76" t="str">
        <f>IF('Financing inputs'!I231="","",(IF('Financing inputs'!$B231="USD",'Financing inputs'!I231*Euro_USD,0)+IF('Financing inputs'!$B231="Local Currency",'Financing inputs'!I231/Loc_Euro,0)+IF('Financing inputs'!$B231="Euro",'Financing inputs'!I231,0)))</f>
        <v/>
      </c>
      <c r="J231" s="76" t="str">
        <f>IF('Financing inputs'!J231="","",(IF('Financing inputs'!$B231="USD",'Financing inputs'!J231*Euro_USD,0)+IF('Financing inputs'!$B231="Local Currency",'Financing inputs'!J231/Loc_Euro,0)+IF('Financing inputs'!$B231="Euro",'Financing inputs'!J231,0)))</f>
        <v/>
      </c>
      <c r="K231" s="76" t="str">
        <f>IF('Financing inputs'!K231="","",(IF('Financing inputs'!$B231="USD",'Financing inputs'!K231*Euro_USD,0)+IF('Financing inputs'!$B231="Local Currency",'Financing inputs'!K231/Loc_Euro,0)+IF('Financing inputs'!$B231="Euro",'Financing inputs'!K231,0)))</f>
        <v/>
      </c>
      <c r="L231" s="76" t="str">
        <f>IF('Financing inputs'!L231="","",(IF('Financing inputs'!$B231="USD",'Financing inputs'!L231*Euro_USD,0)+IF('Financing inputs'!$B231="Local Currency",'Financing inputs'!L231/Loc_Euro,0)+IF('Financing inputs'!$B231="Euro",'Financing inputs'!L231,0)))</f>
        <v/>
      </c>
      <c r="M231" s="76" t="str">
        <f>IF('Financing inputs'!M231="","",(IF('Financing inputs'!$B231="USD",'Financing inputs'!M231*Euro_USD,0)+IF('Financing inputs'!$B231="Local Currency",'Financing inputs'!M231/Loc_Euro,0)+IF('Financing inputs'!$B231="Euro",'Financing inputs'!M231,0)))</f>
        <v/>
      </c>
      <c r="N231" s="76" t="str">
        <f>IF('Financing inputs'!N231="","",(IF('Financing inputs'!$B231="USD",'Financing inputs'!N231*Euro_USD,0)+IF('Financing inputs'!$B231="Local Currency",'Financing inputs'!N231/Loc_Euro,0)+IF('Financing inputs'!$B231="Euro",'Financing inputs'!N231,0)))</f>
        <v/>
      </c>
      <c r="O231" s="76">
        <f t="shared" si="126"/>
        <v>0</v>
      </c>
      <c r="P231" s="120" t="str">
        <f t="shared" si="125"/>
        <v>Strategy 10</v>
      </c>
      <c r="R231" s="69" t="e">
        <f t="shared" si="127"/>
        <v>#DIV/0!</v>
      </c>
    </row>
    <row r="232" spans="1:19" x14ac:dyDescent="0.25">
      <c r="A232" s="65" t="s">
        <v>72</v>
      </c>
      <c r="B232" s="65"/>
      <c r="C232" s="77">
        <f>SUM(C213:C231)</f>
        <v>0</v>
      </c>
      <c r="D232" s="77">
        <f t="shared" ref="D232" si="128">SUM(D213:D231)</f>
        <v>0</v>
      </c>
      <c r="E232" s="77">
        <f t="shared" ref="E232" si="129">SUM(E213:E231)</f>
        <v>0</v>
      </c>
      <c r="F232" s="77">
        <f t="shared" ref="F232" si="130">SUM(F213:F231)</f>
        <v>0</v>
      </c>
      <c r="G232" s="77">
        <f t="shared" ref="G232" si="131">SUM(G213:G231)</f>
        <v>0</v>
      </c>
      <c r="H232" s="77">
        <f t="shared" ref="H232" si="132">SUM(H213:H231)</f>
        <v>0</v>
      </c>
      <c r="I232" s="77">
        <f t="shared" ref="I232" si="133">SUM(I213:I231)</f>
        <v>0</v>
      </c>
      <c r="J232" s="77">
        <f t="shared" ref="J232" si="134">SUM(J213:J231)</f>
        <v>0</v>
      </c>
      <c r="K232" s="77">
        <f t="shared" ref="K232" si="135">SUM(K213:K231)</f>
        <v>0</v>
      </c>
      <c r="L232" s="77">
        <f t="shared" ref="L232" si="136">SUM(L213:L231)</f>
        <v>0</v>
      </c>
      <c r="M232" s="77">
        <f t="shared" ref="M232" si="137">SUM(M213:M231)</f>
        <v>0</v>
      </c>
      <c r="N232" s="77">
        <f t="shared" ref="N232" si="138">SUM(N213:N231)</f>
        <v>0</v>
      </c>
      <c r="O232" s="77">
        <f t="shared" ref="O232" si="139">SUM(O213:O231)</f>
        <v>0</v>
      </c>
      <c r="P232" s="120" t="str">
        <f>$A$210</f>
        <v>Strategy 10</v>
      </c>
      <c r="R232" s="59"/>
      <c r="S232" s="61" t="e">
        <f>IF(ROUND(SUM(R212:R231),0)&lt;&gt;1,"Check","Okay")</f>
        <v>#DIV/0!</v>
      </c>
    </row>
    <row r="233" spans="1:19" x14ac:dyDescent="0.25">
      <c r="A233" s="124" t="str">
        <f>'Financing inputs'!A233</f>
        <v>Strategy 11</v>
      </c>
      <c r="B233" s="124"/>
      <c r="C233" s="124"/>
      <c r="D233" s="124"/>
      <c r="E233" s="124"/>
      <c r="F233" s="124"/>
      <c r="G233" s="124"/>
      <c r="H233" s="124"/>
      <c r="I233" s="124"/>
      <c r="J233" s="124"/>
      <c r="K233" s="124"/>
      <c r="L233" s="124"/>
      <c r="M233" s="124"/>
      <c r="N233" s="124"/>
      <c r="O233" s="124"/>
      <c r="P233" s="120"/>
      <c r="R233" s="73"/>
    </row>
    <row r="234" spans="1:19" x14ac:dyDescent="0.25">
      <c r="A234" s="39" t="str">
        <f>'Financing inputs'!A234</f>
        <v>CIP Costs</v>
      </c>
      <c r="B234" s="63"/>
      <c r="C234" s="76" t="str">
        <f>IF('Financing inputs'!C234="","",(IF('Financing inputs'!$B234="USD",'Financing inputs'!C234*Euro_USD,0)+IF('Financing inputs'!$B234="Local Currency",'Financing inputs'!C234/Loc_Euro,0)+IF('Financing inputs'!$B234="Euro",'Financing inputs'!C234,0)))</f>
        <v/>
      </c>
      <c r="D234" s="76" t="str">
        <f>IF('Financing inputs'!D234="","",(IF('Financing inputs'!$B234="USD",'Financing inputs'!D234*Euro_USD,0)+IF('Financing inputs'!$B234="Local Currency",'Financing inputs'!D234/Loc_Euro,0)+IF('Financing inputs'!$B234="Euro",'Financing inputs'!D234,0)))</f>
        <v/>
      </c>
      <c r="E234" s="76" t="str">
        <f>IF('Financing inputs'!E234="","",(IF('Financing inputs'!$B234="USD",'Financing inputs'!E234*Euro_USD,0)+IF('Financing inputs'!$B234="Local Currency",'Financing inputs'!E234/Loc_Euro,0)+IF('Financing inputs'!$B234="Euro",'Financing inputs'!E234,0)))</f>
        <v/>
      </c>
      <c r="F234" s="76" t="str">
        <f>IF('Financing inputs'!F234="","",(IF('Financing inputs'!$B234="USD",'Financing inputs'!F234*Euro_USD,0)+IF('Financing inputs'!$B234="Local Currency",'Financing inputs'!F234/Loc_Euro,0)+IF('Financing inputs'!$B234="Euro",'Financing inputs'!F234,0)))</f>
        <v/>
      </c>
      <c r="G234" s="76" t="str">
        <f>IF('Financing inputs'!G234="","",(IF('Financing inputs'!$B234="USD",'Financing inputs'!G234*Euro_USD,0)+IF('Financing inputs'!$B234="Local Currency",'Financing inputs'!G234/Loc_Euro,0)+IF('Financing inputs'!$B234="Euro",'Financing inputs'!G234,0)))</f>
        <v/>
      </c>
      <c r="H234" s="76" t="str">
        <f>IF('Financing inputs'!H234="","",(IF('Financing inputs'!$B234="USD",'Financing inputs'!H234*Euro_USD,0)+IF('Financing inputs'!$B234="Local Currency",'Financing inputs'!H234/Loc_Euro,0)+IF('Financing inputs'!$B234="Euro",'Financing inputs'!H234,0)))</f>
        <v/>
      </c>
      <c r="I234" s="76" t="str">
        <f>IF('Financing inputs'!I234="","",(IF('Financing inputs'!$B234="USD",'Financing inputs'!I234*Euro_USD,0)+IF('Financing inputs'!$B234="Local Currency",'Financing inputs'!I234/Loc_Euro,0)+IF('Financing inputs'!$B234="Euro",'Financing inputs'!I234,0)))</f>
        <v/>
      </c>
      <c r="J234" s="76" t="str">
        <f>IF('Financing inputs'!J234="","",(IF('Financing inputs'!$B234="USD",'Financing inputs'!J234*Euro_USD,0)+IF('Financing inputs'!$B234="Local Currency",'Financing inputs'!J234/Loc_Euro,0)+IF('Financing inputs'!$B234="Euro",'Financing inputs'!J234,0)))</f>
        <v/>
      </c>
      <c r="K234" s="76" t="str">
        <f>IF('Financing inputs'!K234="","",(IF('Financing inputs'!$B234="USD",'Financing inputs'!K234*Euro_USD,0)+IF('Financing inputs'!$B234="Local Currency",'Financing inputs'!K234/Loc_Euro,0)+IF('Financing inputs'!$B234="Euro",'Financing inputs'!K234,0)))</f>
        <v/>
      </c>
      <c r="L234" s="76" t="str">
        <f>IF('Financing inputs'!L234="","",(IF('Financing inputs'!$B234="USD",'Financing inputs'!L234*Euro_USD,0)+IF('Financing inputs'!$B234="Local Currency",'Financing inputs'!L234/Loc_Euro,0)+IF('Financing inputs'!$B234="Euro",'Financing inputs'!L234,0)))</f>
        <v/>
      </c>
      <c r="M234" s="76" t="str">
        <f>IF('Financing inputs'!M234="","",(IF('Financing inputs'!$B234="USD",'Financing inputs'!M234*Euro_USD,0)+IF('Financing inputs'!$B234="Local Currency",'Financing inputs'!M234/Loc_Euro,0)+IF('Financing inputs'!$B234="Euro",'Financing inputs'!M234,0)))</f>
        <v/>
      </c>
      <c r="N234" s="76" t="str">
        <f>IF('Financing inputs'!N234="","",(IF('Financing inputs'!$B234="USD",'Financing inputs'!N234*Euro_USD,0)+IF('Financing inputs'!$B234="Local Currency",'Financing inputs'!N234/Loc_Euro,0)+IF('Financing inputs'!$B234="Euro",'Financing inputs'!N234,0)))</f>
        <v/>
      </c>
      <c r="O234" s="76">
        <f>SUM(C234:N234)</f>
        <v>0</v>
      </c>
      <c r="P234" s="120" t="str">
        <f t="shared" ref="P234:P254" si="140">$A$233</f>
        <v>Strategy 11</v>
      </c>
      <c r="R234" s="68"/>
    </row>
    <row r="235" spans="1:19" x14ac:dyDescent="0.25">
      <c r="A235" s="39" t="str">
        <f>'Financing inputs'!A235</f>
        <v>National government funding allocated</v>
      </c>
      <c r="B235" s="63"/>
      <c r="C235" s="76" t="str">
        <f>IF('Financing inputs'!C235="","",(IF('Financing inputs'!$B235="USD",'Financing inputs'!C235*Euro_USD,0)+IF('Financing inputs'!$B235="Local Currency",'Financing inputs'!C235/Loc_Euro,0)+IF('Financing inputs'!$B235="Euro",'Financing inputs'!C235,0)))</f>
        <v/>
      </c>
      <c r="D235" s="76" t="str">
        <f>IF('Financing inputs'!D235="","",(IF('Financing inputs'!$B235="USD",'Financing inputs'!D235*Euro_USD,0)+IF('Financing inputs'!$B235="Local Currency",'Financing inputs'!D235/Loc_Euro,0)+IF('Financing inputs'!$B235="Euro",'Financing inputs'!D235,0)))</f>
        <v/>
      </c>
      <c r="E235" s="76" t="str">
        <f>IF('Financing inputs'!E235="","",(IF('Financing inputs'!$B235="USD",'Financing inputs'!E235*Euro_USD,0)+IF('Financing inputs'!$B235="Local Currency",'Financing inputs'!E235/Loc_Euro,0)+IF('Financing inputs'!$B235="Euro",'Financing inputs'!E235,0)))</f>
        <v/>
      </c>
      <c r="F235" s="76" t="str">
        <f>IF('Financing inputs'!F235="","",(IF('Financing inputs'!$B235="USD",'Financing inputs'!F235*Euro_USD,0)+IF('Financing inputs'!$B235="Local Currency",'Financing inputs'!F235/Loc_Euro,0)+IF('Financing inputs'!$B235="Euro",'Financing inputs'!F235,0)))</f>
        <v/>
      </c>
      <c r="G235" s="76" t="str">
        <f>IF('Financing inputs'!G235="","",(IF('Financing inputs'!$B235="USD",'Financing inputs'!G235*Euro_USD,0)+IF('Financing inputs'!$B235="Local Currency",'Financing inputs'!G235/Loc_Euro,0)+IF('Financing inputs'!$B235="Euro",'Financing inputs'!G235,0)))</f>
        <v/>
      </c>
      <c r="H235" s="76" t="str">
        <f>IF('Financing inputs'!H235="","",(IF('Financing inputs'!$B235="USD",'Financing inputs'!H235*Euro_USD,0)+IF('Financing inputs'!$B235="Local Currency",'Financing inputs'!H235/Loc_Euro,0)+IF('Financing inputs'!$B235="Euro",'Financing inputs'!H235,0)))</f>
        <v/>
      </c>
      <c r="I235" s="76" t="str">
        <f>IF('Financing inputs'!I235="","",(IF('Financing inputs'!$B235="USD",'Financing inputs'!I235*Euro_USD,0)+IF('Financing inputs'!$B235="Local Currency",'Financing inputs'!I235/Loc_Euro,0)+IF('Financing inputs'!$B235="Euro",'Financing inputs'!I235,0)))</f>
        <v/>
      </c>
      <c r="J235" s="76" t="str">
        <f>IF('Financing inputs'!J235="","",(IF('Financing inputs'!$B235="USD",'Financing inputs'!J235*Euro_USD,0)+IF('Financing inputs'!$B235="Local Currency",'Financing inputs'!J235/Loc_Euro,0)+IF('Financing inputs'!$B235="Euro",'Financing inputs'!J235,0)))</f>
        <v/>
      </c>
      <c r="K235" s="76" t="str">
        <f>IF('Financing inputs'!K235="","",(IF('Financing inputs'!$B235="USD",'Financing inputs'!K235*Euro_USD,0)+IF('Financing inputs'!$B235="Local Currency",'Financing inputs'!K235/Loc_Euro,0)+IF('Financing inputs'!$B235="Euro",'Financing inputs'!K235,0)))</f>
        <v/>
      </c>
      <c r="L235" s="76" t="str">
        <f>IF('Financing inputs'!L235="","",(IF('Financing inputs'!$B235="USD",'Financing inputs'!L235*Euro_USD,0)+IF('Financing inputs'!$B235="Local Currency",'Financing inputs'!L235/Loc_Euro,0)+IF('Financing inputs'!$B235="Euro",'Financing inputs'!L235,0)))</f>
        <v/>
      </c>
      <c r="M235" s="76" t="str">
        <f>IF('Financing inputs'!M235="","",(IF('Financing inputs'!$B235="USD",'Financing inputs'!M235*Euro_USD,0)+IF('Financing inputs'!$B235="Local Currency",'Financing inputs'!M235/Loc_Euro,0)+IF('Financing inputs'!$B235="Euro",'Financing inputs'!M235,0)))</f>
        <v/>
      </c>
      <c r="N235" s="76" t="str">
        <f>IF('Financing inputs'!N235="","",(IF('Financing inputs'!$B235="USD",'Financing inputs'!N235*Euro_USD,0)+IF('Financing inputs'!$B235="Local Currency",'Financing inputs'!N235/Loc_Euro,0)+IF('Financing inputs'!$B235="Euro",'Financing inputs'!N235,0)))</f>
        <v/>
      </c>
      <c r="O235" s="76">
        <f t="shared" ref="O235:O254" si="141">SUM(C235:N235)</f>
        <v>0</v>
      </c>
      <c r="P235" s="120" t="str">
        <f t="shared" si="140"/>
        <v>Strategy 11</v>
      </c>
      <c r="R235" s="69" t="e">
        <f>O235/SUM($O$235:$O$254)</f>
        <v>#DIV/0!</v>
      </c>
    </row>
    <row r="236" spans="1:19" x14ac:dyDescent="0.25">
      <c r="A236" s="64" t="str">
        <f>'Financing inputs'!A236</f>
        <v>USAID funding allocated</v>
      </c>
      <c r="B236" s="63"/>
      <c r="C236" s="76" t="str">
        <f>IF('Financing inputs'!C236="","",(IF('Financing inputs'!$B236="USD",'Financing inputs'!C236*Euro_USD,0)+IF('Financing inputs'!$B236="Local Currency",'Financing inputs'!C236/Loc_Euro,0)+IF('Financing inputs'!$B236="Euro",'Financing inputs'!C236,0)))</f>
        <v/>
      </c>
      <c r="D236" s="76" t="str">
        <f>IF('Financing inputs'!D236="","",(IF('Financing inputs'!$B236="USD",'Financing inputs'!D236*Euro_USD,0)+IF('Financing inputs'!$B236="Local Currency",'Financing inputs'!D236/Loc_Euro,0)+IF('Financing inputs'!$B236="Euro",'Financing inputs'!D236,0)))</f>
        <v/>
      </c>
      <c r="E236" s="76" t="str">
        <f>IF('Financing inputs'!E236="","",(IF('Financing inputs'!$B236="USD",'Financing inputs'!E236*Euro_USD,0)+IF('Financing inputs'!$B236="Local Currency",'Financing inputs'!E236/Loc_Euro,0)+IF('Financing inputs'!$B236="Euro",'Financing inputs'!E236,0)))</f>
        <v/>
      </c>
      <c r="F236" s="76" t="str">
        <f>IF('Financing inputs'!F236="","",(IF('Financing inputs'!$B236="USD",'Financing inputs'!F236*Euro_USD,0)+IF('Financing inputs'!$B236="Local Currency",'Financing inputs'!F236/Loc_Euro,0)+IF('Financing inputs'!$B236="Euro",'Financing inputs'!F236,0)))</f>
        <v/>
      </c>
      <c r="G236" s="76" t="str">
        <f>IF('Financing inputs'!G236="","",(IF('Financing inputs'!$B236="USD",'Financing inputs'!G236*Euro_USD,0)+IF('Financing inputs'!$B236="Local Currency",'Financing inputs'!G236/Loc_Euro,0)+IF('Financing inputs'!$B236="Euro",'Financing inputs'!G236,0)))</f>
        <v/>
      </c>
      <c r="H236" s="76" t="str">
        <f>IF('Financing inputs'!H236="","",(IF('Financing inputs'!$B236="USD",'Financing inputs'!H236*Euro_USD,0)+IF('Financing inputs'!$B236="Local Currency",'Financing inputs'!H236/Loc_Euro,0)+IF('Financing inputs'!$B236="Euro",'Financing inputs'!H236,0)))</f>
        <v/>
      </c>
      <c r="I236" s="76" t="str">
        <f>IF('Financing inputs'!I236="","",(IF('Financing inputs'!$B236="USD",'Financing inputs'!I236*Euro_USD,0)+IF('Financing inputs'!$B236="Local Currency",'Financing inputs'!I236/Loc_Euro,0)+IF('Financing inputs'!$B236="Euro",'Financing inputs'!I236,0)))</f>
        <v/>
      </c>
      <c r="J236" s="76" t="str">
        <f>IF('Financing inputs'!J236="","",(IF('Financing inputs'!$B236="USD",'Financing inputs'!J236*Euro_USD,0)+IF('Financing inputs'!$B236="Local Currency",'Financing inputs'!J236/Loc_Euro,0)+IF('Financing inputs'!$B236="Euro",'Financing inputs'!J236,0)))</f>
        <v/>
      </c>
      <c r="K236" s="76" t="str">
        <f>IF('Financing inputs'!K236="","",(IF('Financing inputs'!$B236="USD",'Financing inputs'!K236*Euro_USD,0)+IF('Financing inputs'!$B236="Local Currency",'Financing inputs'!K236/Loc_Euro,0)+IF('Financing inputs'!$B236="Euro",'Financing inputs'!K236,0)))</f>
        <v/>
      </c>
      <c r="L236" s="76" t="str">
        <f>IF('Financing inputs'!L236="","",(IF('Financing inputs'!$B236="USD",'Financing inputs'!L236*Euro_USD,0)+IF('Financing inputs'!$B236="Local Currency",'Financing inputs'!L236/Loc_Euro,0)+IF('Financing inputs'!$B236="Euro",'Financing inputs'!L236,0)))</f>
        <v/>
      </c>
      <c r="M236" s="76" t="str">
        <f>IF('Financing inputs'!M236="","",(IF('Financing inputs'!$B236="USD",'Financing inputs'!M236*Euro_USD,0)+IF('Financing inputs'!$B236="Local Currency",'Financing inputs'!M236/Loc_Euro,0)+IF('Financing inputs'!$B236="Euro",'Financing inputs'!M236,0)))</f>
        <v/>
      </c>
      <c r="N236" s="76" t="str">
        <f>IF('Financing inputs'!N236="","",(IF('Financing inputs'!$B236="USD",'Financing inputs'!N236*Euro_USD,0)+IF('Financing inputs'!$B236="Local Currency",'Financing inputs'!N236/Loc_Euro,0)+IF('Financing inputs'!$B236="Euro",'Financing inputs'!N236,0)))</f>
        <v/>
      </c>
      <c r="O236" s="76">
        <f t="shared" si="141"/>
        <v>0</v>
      </c>
      <c r="P236" s="120" t="str">
        <f t="shared" si="140"/>
        <v>Strategy 11</v>
      </c>
      <c r="R236" s="69" t="e">
        <f t="shared" ref="R236:R254" si="142">O236/SUM($O$235:$O$254)</f>
        <v>#DIV/0!</v>
      </c>
    </row>
    <row r="237" spans="1:19" x14ac:dyDescent="0.25">
      <c r="A237" s="64" t="str">
        <f>'Financing inputs'!A237</f>
        <v>UNFPA funding allocated</v>
      </c>
      <c r="B237" s="63"/>
      <c r="C237" s="76" t="str">
        <f>IF('Financing inputs'!C237="","",(IF('Financing inputs'!$B237="USD",'Financing inputs'!C237*Euro_USD,0)+IF('Financing inputs'!$B237="Local Currency",'Financing inputs'!C237/Loc_Euro,0)+IF('Financing inputs'!$B237="Euro",'Financing inputs'!C237,0)))</f>
        <v/>
      </c>
      <c r="D237" s="76" t="str">
        <f>IF('Financing inputs'!D237="","",(IF('Financing inputs'!$B237="USD",'Financing inputs'!D237*Euro_USD,0)+IF('Financing inputs'!$B237="Local Currency",'Financing inputs'!D237/Loc_Euro,0)+IF('Financing inputs'!$B237="Euro",'Financing inputs'!D237,0)))</f>
        <v/>
      </c>
      <c r="E237" s="76" t="str">
        <f>IF('Financing inputs'!E237="","",(IF('Financing inputs'!$B237="USD",'Financing inputs'!E237*Euro_USD,0)+IF('Financing inputs'!$B237="Local Currency",'Financing inputs'!E237/Loc_Euro,0)+IF('Financing inputs'!$B237="Euro",'Financing inputs'!E237,0)))</f>
        <v/>
      </c>
      <c r="F237" s="76" t="str">
        <f>IF('Financing inputs'!F237="","",(IF('Financing inputs'!$B237="USD",'Financing inputs'!F237*Euro_USD,0)+IF('Financing inputs'!$B237="Local Currency",'Financing inputs'!F237/Loc_Euro,0)+IF('Financing inputs'!$B237="Euro",'Financing inputs'!F237,0)))</f>
        <v/>
      </c>
      <c r="G237" s="76" t="str">
        <f>IF('Financing inputs'!G237="","",(IF('Financing inputs'!$B237="USD",'Financing inputs'!G237*Euro_USD,0)+IF('Financing inputs'!$B237="Local Currency",'Financing inputs'!G237/Loc_Euro,0)+IF('Financing inputs'!$B237="Euro",'Financing inputs'!G237,0)))</f>
        <v/>
      </c>
      <c r="H237" s="76" t="str">
        <f>IF('Financing inputs'!H237="","",(IF('Financing inputs'!$B237="USD",'Financing inputs'!H237*Euro_USD,0)+IF('Financing inputs'!$B237="Local Currency",'Financing inputs'!H237/Loc_Euro,0)+IF('Financing inputs'!$B237="Euro",'Financing inputs'!H237,0)))</f>
        <v/>
      </c>
      <c r="I237" s="76" t="str">
        <f>IF('Financing inputs'!I237="","",(IF('Financing inputs'!$B237="USD",'Financing inputs'!I237*Euro_USD,0)+IF('Financing inputs'!$B237="Local Currency",'Financing inputs'!I237/Loc_Euro,0)+IF('Financing inputs'!$B237="Euro",'Financing inputs'!I237,0)))</f>
        <v/>
      </c>
      <c r="J237" s="76" t="str">
        <f>IF('Financing inputs'!J237="","",(IF('Financing inputs'!$B237="USD",'Financing inputs'!J237*Euro_USD,0)+IF('Financing inputs'!$B237="Local Currency",'Financing inputs'!J237/Loc_Euro,0)+IF('Financing inputs'!$B237="Euro",'Financing inputs'!J237,0)))</f>
        <v/>
      </c>
      <c r="K237" s="76" t="str">
        <f>IF('Financing inputs'!K237="","",(IF('Financing inputs'!$B237="USD",'Financing inputs'!K237*Euro_USD,0)+IF('Financing inputs'!$B237="Local Currency",'Financing inputs'!K237/Loc_Euro,0)+IF('Financing inputs'!$B237="Euro",'Financing inputs'!K237,0)))</f>
        <v/>
      </c>
      <c r="L237" s="76" t="str">
        <f>IF('Financing inputs'!L237="","",(IF('Financing inputs'!$B237="USD",'Financing inputs'!L237*Euro_USD,0)+IF('Financing inputs'!$B237="Local Currency",'Financing inputs'!L237/Loc_Euro,0)+IF('Financing inputs'!$B237="Euro",'Financing inputs'!L237,0)))</f>
        <v/>
      </c>
      <c r="M237" s="76" t="str">
        <f>IF('Financing inputs'!M237="","",(IF('Financing inputs'!$B237="USD",'Financing inputs'!M237*Euro_USD,0)+IF('Financing inputs'!$B237="Local Currency",'Financing inputs'!M237/Loc_Euro,0)+IF('Financing inputs'!$B237="Euro",'Financing inputs'!M237,0)))</f>
        <v/>
      </c>
      <c r="N237" s="76" t="str">
        <f>IF('Financing inputs'!N237="","",(IF('Financing inputs'!$B237="USD",'Financing inputs'!N237*Euro_USD,0)+IF('Financing inputs'!$B237="Local Currency",'Financing inputs'!N237/Loc_Euro,0)+IF('Financing inputs'!$B237="Euro",'Financing inputs'!N237,0)))</f>
        <v/>
      </c>
      <c r="O237" s="76">
        <f t="shared" si="141"/>
        <v>0</v>
      </c>
      <c r="P237" s="120" t="str">
        <f t="shared" si="140"/>
        <v>Strategy 11</v>
      </c>
      <c r="R237" s="69" t="e">
        <f t="shared" si="142"/>
        <v>#DIV/0!</v>
      </c>
    </row>
    <row r="238" spans="1:19" x14ac:dyDescent="0.25">
      <c r="A238" s="64" t="str">
        <f>'Financing inputs'!A238</f>
        <v>KfW funding allocated</v>
      </c>
      <c r="B238" s="63"/>
      <c r="C238" s="76" t="str">
        <f>IF('Financing inputs'!C238="","",(IF('Financing inputs'!$B238="USD",'Financing inputs'!C238*Euro_USD,0)+IF('Financing inputs'!$B238="Local Currency",'Financing inputs'!C238/Loc_Euro,0)+IF('Financing inputs'!$B238="Euro",'Financing inputs'!C238,0)))</f>
        <v/>
      </c>
      <c r="D238" s="76" t="str">
        <f>IF('Financing inputs'!D238="","",(IF('Financing inputs'!$B238="USD",'Financing inputs'!D238*Euro_USD,0)+IF('Financing inputs'!$B238="Local Currency",'Financing inputs'!D238/Loc_Euro,0)+IF('Financing inputs'!$B238="Euro",'Financing inputs'!D238,0)))</f>
        <v/>
      </c>
      <c r="E238" s="76" t="str">
        <f>IF('Financing inputs'!E238="","",(IF('Financing inputs'!$B238="USD",'Financing inputs'!E238*Euro_USD,0)+IF('Financing inputs'!$B238="Local Currency",'Financing inputs'!E238/Loc_Euro,0)+IF('Financing inputs'!$B238="Euro",'Financing inputs'!E238,0)))</f>
        <v/>
      </c>
      <c r="F238" s="76" t="str">
        <f>IF('Financing inputs'!F238="","",(IF('Financing inputs'!$B238="USD",'Financing inputs'!F238*Euro_USD,0)+IF('Financing inputs'!$B238="Local Currency",'Financing inputs'!F238/Loc_Euro,0)+IF('Financing inputs'!$B238="Euro",'Financing inputs'!F238,0)))</f>
        <v/>
      </c>
      <c r="G238" s="76" t="str">
        <f>IF('Financing inputs'!G238="","",(IF('Financing inputs'!$B238="USD",'Financing inputs'!G238*Euro_USD,0)+IF('Financing inputs'!$B238="Local Currency",'Financing inputs'!G238/Loc_Euro,0)+IF('Financing inputs'!$B238="Euro",'Financing inputs'!G238,0)))</f>
        <v/>
      </c>
      <c r="H238" s="76" t="str">
        <f>IF('Financing inputs'!H238="","",(IF('Financing inputs'!$B238="USD",'Financing inputs'!H238*Euro_USD,0)+IF('Financing inputs'!$B238="Local Currency",'Financing inputs'!H238/Loc_Euro,0)+IF('Financing inputs'!$B238="Euro",'Financing inputs'!H238,0)))</f>
        <v/>
      </c>
      <c r="I238" s="76" t="str">
        <f>IF('Financing inputs'!I238="","",(IF('Financing inputs'!$B238="USD",'Financing inputs'!I238*Euro_USD,0)+IF('Financing inputs'!$B238="Local Currency",'Financing inputs'!I238/Loc_Euro,0)+IF('Financing inputs'!$B238="Euro",'Financing inputs'!I238,0)))</f>
        <v/>
      </c>
      <c r="J238" s="76" t="str">
        <f>IF('Financing inputs'!J238="","",(IF('Financing inputs'!$B238="USD",'Financing inputs'!J238*Euro_USD,0)+IF('Financing inputs'!$B238="Local Currency",'Financing inputs'!J238/Loc_Euro,0)+IF('Financing inputs'!$B238="Euro",'Financing inputs'!J238,0)))</f>
        <v/>
      </c>
      <c r="K238" s="76" t="str">
        <f>IF('Financing inputs'!K238="","",(IF('Financing inputs'!$B238="USD",'Financing inputs'!K238*Euro_USD,0)+IF('Financing inputs'!$B238="Local Currency",'Financing inputs'!K238/Loc_Euro,0)+IF('Financing inputs'!$B238="Euro",'Financing inputs'!K238,0)))</f>
        <v/>
      </c>
      <c r="L238" s="76" t="str">
        <f>IF('Financing inputs'!L238="","",(IF('Financing inputs'!$B238="USD",'Financing inputs'!L238*Euro_USD,0)+IF('Financing inputs'!$B238="Local Currency",'Financing inputs'!L238/Loc_Euro,0)+IF('Financing inputs'!$B238="Euro",'Financing inputs'!L238,0)))</f>
        <v/>
      </c>
      <c r="M238" s="76" t="str">
        <f>IF('Financing inputs'!M238="","",(IF('Financing inputs'!$B238="USD",'Financing inputs'!M238*Euro_USD,0)+IF('Financing inputs'!$B238="Local Currency",'Financing inputs'!M238/Loc_Euro,0)+IF('Financing inputs'!$B238="Euro",'Financing inputs'!M238,0)))</f>
        <v/>
      </c>
      <c r="N238" s="76" t="str">
        <f>IF('Financing inputs'!N238="","",(IF('Financing inputs'!$B238="USD",'Financing inputs'!N238*Euro_USD,0)+IF('Financing inputs'!$B238="Local Currency",'Financing inputs'!N238/Loc_Euro,0)+IF('Financing inputs'!$B238="Euro",'Financing inputs'!N238,0)))</f>
        <v/>
      </c>
      <c r="O238" s="76">
        <f t="shared" si="141"/>
        <v>0</v>
      </c>
      <c r="P238" s="120" t="str">
        <f t="shared" si="140"/>
        <v>Strategy 11</v>
      </c>
      <c r="R238" s="69" t="e">
        <f t="shared" si="142"/>
        <v>#DIV/0!</v>
      </c>
    </row>
    <row r="239" spans="1:19" x14ac:dyDescent="0.25">
      <c r="A239" s="64" t="str">
        <f>'Financing inputs'!A239</f>
        <v>DfID funding allocated</v>
      </c>
      <c r="B239" s="63"/>
      <c r="C239" s="76" t="str">
        <f>IF('Financing inputs'!C239="","",(IF('Financing inputs'!$B239="USD",'Financing inputs'!C239*Euro_USD,0)+IF('Financing inputs'!$B239="Local Currency",'Financing inputs'!C239/Loc_Euro,0)+IF('Financing inputs'!$B239="Euro",'Financing inputs'!C239,0)))</f>
        <v/>
      </c>
      <c r="D239" s="76" t="str">
        <f>IF('Financing inputs'!D239="","",(IF('Financing inputs'!$B239="USD",'Financing inputs'!D239*Euro_USD,0)+IF('Financing inputs'!$B239="Local Currency",'Financing inputs'!D239/Loc_Euro,0)+IF('Financing inputs'!$B239="Euro",'Financing inputs'!D239,0)))</f>
        <v/>
      </c>
      <c r="E239" s="76" t="str">
        <f>IF('Financing inputs'!E239="","",(IF('Financing inputs'!$B239="USD",'Financing inputs'!E239*Euro_USD,0)+IF('Financing inputs'!$B239="Local Currency",'Financing inputs'!E239/Loc_Euro,0)+IF('Financing inputs'!$B239="Euro",'Financing inputs'!E239,0)))</f>
        <v/>
      </c>
      <c r="F239" s="76" t="str">
        <f>IF('Financing inputs'!F239="","",(IF('Financing inputs'!$B239="USD",'Financing inputs'!F239*Euro_USD,0)+IF('Financing inputs'!$B239="Local Currency",'Financing inputs'!F239/Loc_Euro,0)+IF('Financing inputs'!$B239="Euro",'Financing inputs'!F239,0)))</f>
        <v/>
      </c>
      <c r="G239" s="76" t="str">
        <f>IF('Financing inputs'!G239="","",(IF('Financing inputs'!$B239="USD",'Financing inputs'!G239*Euro_USD,0)+IF('Financing inputs'!$B239="Local Currency",'Financing inputs'!G239/Loc_Euro,0)+IF('Financing inputs'!$B239="Euro",'Financing inputs'!G239,0)))</f>
        <v/>
      </c>
      <c r="H239" s="76" t="str">
        <f>IF('Financing inputs'!H239="","",(IF('Financing inputs'!$B239="USD",'Financing inputs'!H239*Euro_USD,0)+IF('Financing inputs'!$B239="Local Currency",'Financing inputs'!H239/Loc_Euro,0)+IF('Financing inputs'!$B239="Euro",'Financing inputs'!H239,0)))</f>
        <v/>
      </c>
      <c r="I239" s="76" t="str">
        <f>IF('Financing inputs'!I239="","",(IF('Financing inputs'!$B239="USD",'Financing inputs'!I239*Euro_USD,0)+IF('Financing inputs'!$B239="Local Currency",'Financing inputs'!I239/Loc_Euro,0)+IF('Financing inputs'!$B239="Euro",'Financing inputs'!I239,0)))</f>
        <v/>
      </c>
      <c r="J239" s="76" t="str">
        <f>IF('Financing inputs'!J239="","",(IF('Financing inputs'!$B239="USD",'Financing inputs'!J239*Euro_USD,0)+IF('Financing inputs'!$B239="Local Currency",'Financing inputs'!J239/Loc_Euro,0)+IF('Financing inputs'!$B239="Euro",'Financing inputs'!J239,0)))</f>
        <v/>
      </c>
      <c r="K239" s="76" t="str">
        <f>IF('Financing inputs'!K239="","",(IF('Financing inputs'!$B239="USD",'Financing inputs'!K239*Euro_USD,0)+IF('Financing inputs'!$B239="Local Currency",'Financing inputs'!K239/Loc_Euro,0)+IF('Financing inputs'!$B239="Euro",'Financing inputs'!K239,0)))</f>
        <v/>
      </c>
      <c r="L239" s="76" t="str">
        <f>IF('Financing inputs'!L239="","",(IF('Financing inputs'!$B239="USD",'Financing inputs'!L239*Euro_USD,0)+IF('Financing inputs'!$B239="Local Currency",'Financing inputs'!L239/Loc_Euro,0)+IF('Financing inputs'!$B239="Euro",'Financing inputs'!L239,0)))</f>
        <v/>
      </c>
      <c r="M239" s="76" t="str">
        <f>IF('Financing inputs'!M239="","",(IF('Financing inputs'!$B239="USD",'Financing inputs'!M239*Euro_USD,0)+IF('Financing inputs'!$B239="Local Currency",'Financing inputs'!M239/Loc_Euro,0)+IF('Financing inputs'!$B239="Euro",'Financing inputs'!M239,0)))</f>
        <v/>
      </c>
      <c r="N239" s="76" t="str">
        <f>IF('Financing inputs'!N239="","",(IF('Financing inputs'!$B239="USD",'Financing inputs'!N239*Euro_USD,0)+IF('Financing inputs'!$B239="Local Currency",'Financing inputs'!N239/Loc_Euro,0)+IF('Financing inputs'!$B239="Euro",'Financing inputs'!N239,0)))</f>
        <v/>
      </c>
      <c r="O239" s="76">
        <f t="shared" si="141"/>
        <v>0</v>
      </c>
      <c r="P239" s="120" t="str">
        <f t="shared" si="140"/>
        <v>Strategy 11</v>
      </c>
      <c r="R239" s="69" t="e">
        <f t="shared" si="142"/>
        <v>#DIV/0!</v>
      </c>
    </row>
    <row r="240" spans="1:19" x14ac:dyDescent="0.25">
      <c r="A240" s="64" t="str">
        <f>'Financing inputs'!A240</f>
        <v>EU funding allocated</v>
      </c>
      <c r="B240" s="63"/>
      <c r="C240" s="76" t="str">
        <f>IF('Financing inputs'!C240="","",(IF('Financing inputs'!$B240="USD",'Financing inputs'!C240*Euro_USD,0)+IF('Financing inputs'!$B240="Local Currency",'Financing inputs'!C240/Loc_Euro,0)+IF('Financing inputs'!$B240="Euro",'Financing inputs'!C240,0)))</f>
        <v/>
      </c>
      <c r="D240" s="76" t="str">
        <f>IF('Financing inputs'!D240="","",(IF('Financing inputs'!$B240="USD",'Financing inputs'!D240*Euro_USD,0)+IF('Financing inputs'!$B240="Local Currency",'Financing inputs'!D240/Loc_Euro,0)+IF('Financing inputs'!$B240="Euro",'Financing inputs'!D240,0)))</f>
        <v/>
      </c>
      <c r="E240" s="76" t="str">
        <f>IF('Financing inputs'!E240="","",(IF('Financing inputs'!$B240="USD",'Financing inputs'!E240*Euro_USD,0)+IF('Financing inputs'!$B240="Local Currency",'Financing inputs'!E240/Loc_Euro,0)+IF('Financing inputs'!$B240="Euro",'Financing inputs'!E240,0)))</f>
        <v/>
      </c>
      <c r="F240" s="76" t="str">
        <f>IF('Financing inputs'!F240="","",(IF('Financing inputs'!$B240="USD",'Financing inputs'!F240*Euro_USD,0)+IF('Financing inputs'!$B240="Local Currency",'Financing inputs'!F240/Loc_Euro,0)+IF('Financing inputs'!$B240="Euro",'Financing inputs'!F240,0)))</f>
        <v/>
      </c>
      <c r="G240" s="76" t="str">
        <f>IF('Financing inputs'!G240="","",(IF('Financing inputs'!$B240="USD",'Financing inputs'!G240*Euro_USD,0)+IF('Financing inputs'!$B240="Local Currency",'Financing inputs'!G240/Loc_Euro,0)+IF('Financing inputs'!$B240="Euro",'Financing inputs'!G240,0)))</f>
        <v/>
      </c>
      <c r="H240" s="76" t="str">
        <f>IF('Financing inputs'!H240="","",(IF('Financing inputs'!$B240="USD",'Financing inputs'!H240*Euro_USD,0)+IF('Financing inputs'!$B240="Local Currency",'Financing inputs'!H240/Loc_Euro,0)+IF('Financing inputs'!$B240="Euro",'Financing inputs'!H240,0)))</f>
        <v/>
      </c>
      <c r="I240" s="76" t="str">
        <f>IF('Financing inputs'!I240="","",(IF('Financing inputs'!$B240="USD",'Financing inputs'!I240*Euro_USD,0)+IF('Financing inputs'!$B240="Local Currency",'Financing inputs'!I240/Loc_Euro,0)+IF('Financing inputs'!$B240="Euro",'Financing inputs'!I240,0)))</f>
        <v/>
      </c>
      <c r="J240" s="76" t="str">
        <f>IF('Financing inputs'!J240="","",(IF('Financing inputs'!$B240="USD",'Financing inputs'!J240*Euro_USD,0)+IF('Financing inputs'!$B240="Local Currency",'Financing inputs'!J240/Loc_Euro,0)+IF('Financing inputs'!$B240="Euro",'Financing inputs'!J240,0)))</f>
        <v/>
      </c>
      <c r="K240" s="76" t="str">
        <f>IF('Financing inputs'!K240="","",(IF('Financing inputs'!$B240="USD",'Financing inputs'!K240*Euro_USD,0)+IF('Financing inputs'!$B240="Local Currency",'Financing inputs'!K240/Loc_Euro,0)+IF('Financing inputs'!$B240="Euro",'Financing inputs'!K240,0)))</f>
        <v/>
      </c>
      <c r="L240" s="76" t="str">
        <f>IF('Financing inputs'!L240="","",(IF('Financing inputs'!$B240="USD",'Financing inputs'!L240*Euro_USD,0)+IF('Financing inputs'!$B240="Local Currency",'Financing inputs'!L240/Loc_Euro,0)+IF('Financing inputs'!$B240="Euro",'Financing inputs'!L240,0)))</f>
        <v/>
      </c>
      <c r="M240" s="76" t="str">
        <f>IF('Financing inputs'!M240="","",(IF('Financing inputs'!$B240="USD",'Financing inputs'!M240*Euro_USD,0)+IF('Financing inputs'!$B240="Local Currency",'Financing inputs'!M240/Loc_Euro,0)+IF('Financing inputs'!$B240="Euro",'Financing inputs'!M240,0)))</f>
        <v/>
      </c>
      <c r="N240" s="76" t="str">
        <f>IF('Financing inputs'!N240="","",(IF('Financing inputs'!$B240="USD",'Financing inputs'!N240*Euro_USD,0)+IF('Financing inputs'!$B240="Local Currency",'Financing inputs'!N240/Loc_Euro,0)+IF('Financing inputs'!$B240="Euro",'Financing inputs'!N240,0)))</f>
        <v/>
      </c>
      <c r="O240" s="76">
        <f t="shared" si="141"/>
        <v>0</v>
      </c>
      <c r="P240" s="120" t="str">
        <f t="shared" si="140"/>
        <v>Strategy 11</v>
      </c>
      <c r="R240" s="69" t="e">
        <f t="shared" si="142"/>
        <v>#DIV/0!</v>
      </c>
    </row>
    <row r="241" spans="1:19" x14ac:dyDescent="0.25">
      <c r="A241" s="64" t="str">
        <f>'Financing inputs'!A241</f>
        <v>CIDA funding allocated</v>
      </c>
      <c r="B241" s="63"/>
      <c r="C241" s="76" t="str">
        <f>IF('Financing inputs'!C241="","",(IF('Financing inputs'!$B241="USD",'Financing inputs'!C241*Euro_USD,0)+IF('Financing inputs'!$B241="Local Currency",'Financing inputs'!C241/Loc_Euro,0)+IF('Financing inputs'!$B241="Euro",'Financing inputs'!C241,0)))</f>
        <v/>
      </c>
      <c r="D241" s="76" t="str">
        <f>IF('Financing inputs'!D241="","",(IF('Financing inputs'!$B241="USD",'Financing inputs'!D241*Euro_USD,0)+IF('Financing inputs'!$B241="Local Currency",'Financing inputs'!D241/Loc_Euro,0)+IF('Financing inputs'!$B241="Euro",'Financing inputs'!D241,0)))</f>
        <v/>
      </c>
      <c r="E241" s="76" t="str">
        <f>IF('Financing inputs'!E241="","",(IF('Financing inputs'!$B241="USD",'Financing inputs'!E241*Euro_USD,0)+IF('Financing inputs'!$B241="Local Currency",'Financing inputs'!E241/Loc_Euro,0)+IF('Financing inputs'!$B241="Euro",'Financing inputs'!E241,0)))</f>
        <v/>
      </c>
      <c r="F241" s="76" t="str">
        <f>IF('Financing inputs'!F241="","",(IF('Financing inputs'!$B241="USD",'Financing inputs'!F241*Euro_USD,0)+IF('Financing inputs'!$B241="Local Currency",'Financing inputs'!F241/Loc_Euro,0)+IF('Financing inputs'!$B241="Euro",'Financing inputs'!F241,0)))</f>
        <v/>
      </c>
      <c r="G241" s="76" t="str">
        <f>IF('Financing inputs'!G241="","",(IF('Financing inputs'!$B241="USD",'Financing inputs'!G241*Euro_USD,0)+IF('Financing inputs'!$B241="Local Currency",'Financing inputs'!G241/Loc_Euro,0)+IF('Financing inputs'!$B241="Euro",'Financing inputs'!G241,0)))</f>
        <v/>
      </c>
      <c r="H241" s="76" t="str">
        <f>IF('Financing inputs'!H241="","",(IF('Financing inputs'!$B241="USD",'Financing inputs'!H241*Euro_USD,0)+IF('Financing inputs'!$B241="Local Currency",'Financing inputs'!H241/Loc_Euro,0)+IF('Financing inputs'!$B241="Euro",'Financing inputs'!H241,0)))</f>
        <v/>
      </c>
      <c r="I241" s="76" t="str">
        <f>IF('Financing inputs'!I241="","",(IF('Financing inputs'!$B241="USD",'Financing inputs'!I241*Euro_USD,0)+IF('Financing inputs'!$B241="Local Currency",'Financing inputs'!I241/Loc_Euro,0)+IF('Financing inputs'!$B241="Euro",'Financing inputs'!I241,0)))</f>
        <v/>
      </c>
      <c r="J241" s="76" t="str">
        <f>IF('Financing inputs'!J241="","",(IF('Financing inputs'!$B241="USD",'Financing inputs'!J241*Euro_USD,0)+IF('Financing inputs'!$B241="Local Currency",'Financing inputs'!J241/Loc_Euro,0)+IF('Financing inputs'!$B241="Euro",'Financing inputs'!J241,0)))</f>
        <v/>
      </c>
      <c r="K241" s="76" t="str">
        <f>IF('Financing inputs'!K241="","",(IF('Financing inputs'!$B241="USD",'Financing inputs'!K241*Euro_USD,0)+IF('Financing inputs'!$B241="Local Currency",'Financing inputs'!K241/Loc_Euro,0)+IF('Financing inputs'!$B241="Euro",'Financing inputs'!K241,0)))</f>
        <v/>
      </c>
      <c r="L241" s="76" t="str">
        <f>IF('Financing inputs'!L241="","",(IF('Financing inputs'!$B241="USD",'Financing inputs'!L241*Euro_USD,0)+IF('Financing inputs'!$B241="Local Currency",'Financing inputs'!L241/Loc_Euro,0)+IF('Financing inputs'!$B241="Euro",'Financing inputs'!L241,0)))</f>
        <v/>
      </c>
      <c r="M241" s="76" t="str">
        <f>IF('Financing inputs'!M241="","",(IF('Financing inputs'!$B241="USD",'Financing inputs'!M241*Euro_USD,0)+IF('Financing inputs'!$B241="Local Currency",'Financing inputs'!M241/Loc_Euro,0)+IF('Financing inputs'!$B241="Euro",'Financing inputs'!M241,0)))</f>
        <v/>
      </c>
      <c r="N241" s="76" t="str">
        <f>IF('Financing inputs'!N241="","",(IF('Financing inputs'!$B241="USD",'Financing inputs'!N241*Euro_USD,0)+IF('Financing inputs'!$B241="Local Currency",'Financing inputs'!N241/Loc_Euro,0)+IF('Financing inputs'!$B241="Euro",'Financing inputs'!N241,0)))</f>
        <v/>
      </c>
      <c r="O241" s="76">
        <f t="shared" si="141"/>
        <v>0</v>
      </c>
      <c r="P241" s="120" t="str">
        <f t="shared" si="140"/>
        <v>Strategy 11</v>
      </c>
      <c r="R241" s="69" t="e">
        <f t="shared" si="142"/>
        <v>#DIV/0!</v>
      </c>
    </row>
    <row r="242" spans="1:19" x14ac:dyDescent="0.25">
      <c r="A242" s="64" t="str">
        <f>'Financing inputs'!A242</f>
        <v>PSI funding allocated</v>
      </c>
      <c r="B242" s="63"/>
      <c r="C242" s="76" t="str">
        <f>IF('Financing inputs'!C242="","",(IF('Financing inputs'!$B242="USD",'Financing inputs'!C242*Euro_USD,0)+IF('Financing inputs'!$B242="Local Currency",'Financing inputs'!C242/Loc_Euro,0)+IF('Financing inputs'!$B242="Euro",'Financing inputs'!C242,0)))</f>
        <v/>
      </c>
      <c r="D242" s="76" t="str">
        <f>IF('Financing inputs'!D242="","",(IF('Financing inputs'!$B242="USD",'Financing inputs'!D242*Euro_USD,0)+IF('Financing inputs'!$B242="Local Currency",'Financing inputs'!D242/Loc_Euro,0)+IF('Financing inputs'!$B242="Euro",'Financing inputs'!D242,0)))</f>
        <v/>
      </c>
      <c r="E242" s="76" t="str">
        <f>IF('Financing inputs'!E242="","",(IF('Financing inputs'!$B242="USD",'Financing inputs'!E242*Euro_USD,0)+IF('Financing inputs'!$B242="Local Currency",'Financing inputs'!E242/Loc_Euro,0)+IF('Financing inputs'!$B242="Euro",'Financing inputs'!E242,0)))</f>
        <v/>
      </c>
      <c r="F242" s="76" t="str">
        <f>IF('Financing inputs'!F242="","",(IF('Financing inputs'!$B242="USD",'Financing inputs'!F242*Euro_USD,0)+IF('Financing inputs'!$B242="Local Currency",'Financing inputs'!F242/Loc_Euro,0)+IF('Financing inputs'!$B242="Euro",'Financing inputs'!F242,0)))</f>
        <v/>
      </c>
      <c r="G242" s="76" t="str">
        <f>IF('Financing inputs'!G242="","",(IF('Financing inputs'!$B242="USD",'Financing inputs'!G242*Euro_USD,0)+IF('Financing inputs'!$B242="Local Currency",'Financing inputs'!G242/Loc_Euro,0)+IF('Financing inputs'!$B242="Euro",'Financing inputs'!G242,0)))</f>
        <v/>
      </c>
      <c r="H242" s="76" t="str">
        <f>IF('Financing inputs'!H242="","",(IF('Financing inputs'!$B242="USD",'Financing inputs'!H242*Euro_USD,0)+IF('Financing inputs'!$B242="Local Currency",'Financing inputs'!H242/Loc_Euro,0)+IF('Financing inputs'!$B242="Euro",'Financing inputs'!H242,0)))</f>
        <v/>
      </c>
      <c r="I242" s="76" t="str">
        <f>IF('Financing inputs'!I242="","",(IF('Financing inputs'!$B242="USD",'Financing inputs'!I242*Euro_USD,0)+IF('Financing inputs'!$B242="Local Currency",'Financing inputs'!I242/Loc_Euro,0)+IF('Financing inputs'!$B242="Euro",'Financing inputs'!I242,0)))</f>
        <v/>
      </c>
      <c r="J242" s="76" t="str">
        <f>IF('Financing inputs'!J242="","",(IF('Financing inputs'!$B242="USD",'Financing inputs'!J242*Euro_USD,0)+IF('Financing inputs'!$B242="Local Currency",'Financing inputs'!J242/Loc_Euro,0)+IF('Financing inputs'!$B242="Euro",'Financing inputs'!J242,0)))</f>
        <v/>
      </c>
      <c r="K242" s="76" t="str">
        <f>IF('Financing inputs'!K242="","",(IF('Financing inputs'!$B242="USD",'Financing inputs'!K242*Euro_USD,0)+IF('Financing inputs'!$B242="Local Currency",'Financing inputs'!K242/Loc_Euro,0)+IF('Financing inputs'!$B242="Euro",'Financing inputs'!K242,0)))</f>
        <v/>
      </c>
      <c r="L242" s="76" t="str">
        <f>IF('Financing inputs'!L242="","",(IF('Financing inputs'!$B242="USD",'Financing inputs'!L242*Euro_USD,0)+IF('Financing inputs'!$B242="Local Currency",'Financing inputs'!L242/Loc_Euro,0)+IF('Financing inputs'!$B242="Euro",'Financing inputs'!L242,0)))</f>
        <v/>
      </c>
      <c r="M242" s="76" t="str">
        <f>IF('Financing inputs'!M242="","",(IF('Financing inputs'!$B242="USD",'Financing inputs'!M242*Euro_USD,0)+IF('Financing inputs'!$B242="Local Currency",'Financing inputs'!M242/Loc_Euro,0)+IF('Financing inputs'!$B242="Euro",'Financing inputs'!M242,0)))</f>
        <v/>
      </c>
      <c r="N242" s="76" t="str">
        <f>IF('Financing inputs'!N242="","",(IF('Financing inputs'!$B242="USD",'Financing inputs'!N242*Euro_USD,0)+IF('Financing inputs'!$B242="Local Currency",'Financing inputs'!N242/Loc_Euro,0)+IF('Financing inputs'!$B242="Euro",'Financing inputs'!N242,0)))</f>
        <v/>
      </c>
      <c r="O242" s="76">
        <f t="shared" si="141"/>
        <v>0</v>
      </c>
      <c r="P242" s="120" t="str">
        <f t="shared" si="140"/>
        <v>Strategy 11</v>
      </c>
      <c r="R242" s="69" t="e">
        <f t="shared" si="142"/>
        <v>#DIV/0!</v>
      </c>
    </row>
    <row r="243" spans="1:19" x14ac:dyDescent="0.25">
      <c r="A243" s="64" t="str">
        <f>'Financing inputs'!A243</f>
        <v>DKT funding allocated</v>
      </c>
      <c r="B243" s="63"/>
      <c r="C243" s="76" t="str">
        <f>IF('Financing inputs'!C243="","",(IF('Financing inputs'!$B243="USD",'Financing inputs'!C243*Euro_USD,0)+IF('Financing inputs'!$B243="Local Currency",'Financing inputs'!C243/Loc_Euro,0)+IF('Financing inputs'!$B243="Euro",'Financing inputs'!C243,0)))</f>
        <v/>
      </c>
      <c r="D243" s="76" t="str">
        <f>IF('Financing inputs'!D243="","",(IF('Financing inputs'!$B243="USD",'Financing inputs'!D243*Euro_USD,0)+IF('Financing inputs'!$B243="Local Currency",'Financing inputs'!D243/Loc_Euro,0)+IF('Financing inputs'!$B243="Euro",'Financing inputs'!D243,0)))</f>
        <v/>
      </c>
      <c r="E243" s="76" t="str">
        <f>IF('Financing inputs'!E243="","",(IF('Financing inputs'!$B243="USD",'Financing inputs'!E243*Euro_USD,0)+IF('Financing inputs'!$B243="Local Currency",'Financing inputs'!E243/Loc_Euro,0)+IF('Financing inputs'!$B243="Euro",'Financing inputs'!E243,0)))</f>
        <v/>
      </c>
      <c r="F243" s="76" t="str">
        <f>IF('Financing inputs'!F243="","",(IF('Financing inputs'!$B243="USD",'Financing inputs'!F243*Euro_USD,0)+IF('Financing inputs'!$B243="Local Currency",'Financing inputs'!F243/Loc_Euro,0)+IF('Financing inputs'!$B243="Euro",'Financing inputs'!F243,0)))</f>
        <v/>
      </c>
      <c r="G243" s="76" t="str">
        <f>IF('Financing inputs'!G243="","",(IF('Financing inputs'!$B243="USD",'Financing inputs'!G243*Euro_USD,0)+IF('Financing inputs'!$B243="Local Currency",'Financing inputs'!G243/Loc_Euro,0)+IF('Financing inputs'!$B243="Euro",'Financing inputs'!G243,0)))</f>
        <v/>
      </c>
      <c r="H243" s="76" t="str">
        <f>IF('Financing inputs'!H243="","",(IF('Financing inputs'!$B243="USD",'Financing inputs'!H243*Euro_USD,0)+IF('Financing inputs'!$B243="Local Currency",'Financing inputs'!H243/Loc_Euro,0)+IF('Financing inputs'!$B243="Euro",'Financing inputs'!H243,0)))</f>
        <v/>
      </c>
      <c r="I243" s="76" t="str">
        <f>IF('Financing inputs'!I243="","",(IF('Financing inputs'!$B243="USD",'Financing inputs'!I243*Euro_USD,0)+IF('Financing inputs'!$B243="Local Currency",'Financing inputs'!I243/Loc_Euro,0)+IF('Financing inputs'!$B243="Euro",'Financing inputs'!I243,0)))</f>
        <v/>
      </c>
      <c r="J243" s="76" t="str">
        <f>IF('Financing inputs'!J243="","",(IF('Financing inputs'!$B243="USD",'Financing inputs'!J243*Euro_USD,0)+IF('Financing inputs'!$B243="Local Currency",'Financing inputs'!J243/Loc_Euro,0)+IF('Financing inputs'!$B243="Euro",'Financing inputs'!J243,0)))</f>
        <v/>
      </c>
      <c r="K243" s="76" t="str">
        <f>IF('Financing inputs'!K243="","",(IF('Financing inputs'!$B243="USD",'Financing inputs'!K243*Euro_USD,0)+IF('Financing inputs'!$B243="Local Currency",'Financing inputs'!K243/Loc_Euro,0)+IF('Financing inputs'!$B243="Euro",'Financing inputs'!K243,0)))</f>
        <v/>
      </c>
      <c r="L243" s="76" t="str">
        <f>IF('Financing inputs'!L243="","",(IF('Financing inputs'!$B243="USD",'Financing inputs'!L243*Euro_USD,0)+IF('Financing inputs'!$B243="Local Currency",'Financing inputs'!L243/Loc_Euro,0)+IF('Financing inputs'!$B243="Euro",'Financing inputs'!L243,0)))</f>
        <v/>
      </c>
      <c r="M243" s="76" t="str">
        <f>IF('Financing inputs'!M243="","",(IF('Financing inputs'!$B243="USD",'Financing inputs'!M243*Euro_USD,0)+IF('Financing inputs'!$B243="Local Currency",'Financing inputs'!M243/Loc_Euro,0)+IF('Financing inputs'!$B243="Euro",'Financing inputs'!M243,0)))</f>
        <v/>
      </c>
      <c r="N243" s="76" t="str">
        <f>IF('Financing inputs'!N243="","",(IF('Financing inputs'!$B243="USD",'Financing inputs'!N243*Euro_USD,0)+IF('Financing inputs'!$B243="Local Currency",'Financing inputs'!N243/Loc_Euro,0)+IF('Financing inputs'!$B243="Euro",'Financing inputs'!N243,0)))</f>
        <v/>
      </c>
      <c r="O243" s="76">
        <f t="shared" si="141"/>
        <v>0</v>
      </c>
      <c r="P243" s="120" t="str">
        <f t="shared" si="140"/>
        <v>Strategy 11</v>
      </c>
      <c r="R243" s="69" t="e">
        <f t="shared" si="142"/>
        <v>#DIV/0!</v>
      </c>
    </row>
    <row r="244" spans="1:19" x14ac:dyDescent="0.25">
      <c r="A244" s="64" t="str">
        <f>'Financing inputs'!A244</f>
        <v>MSI funding allocated</v>
      </c>
      <c r="B244" s="63"/>
      <c r="C244" s="76" t="str">
        <f>IF('Financing inputs'!C244="","",(IF('Financing inputs'!$B244="USD",'Financing inputs'!C244*Euro_USD,0)+IF('Financing inputs'!$B244="Local Currency",'Financing inputs'!C244/Loc_Euro,0)+IF('Financing inputs'!$B244="Euro",'Financing inputs'!C244,0)))</f>
        <v/>
      </c>
      <c r="D244" s="76" t="str">
        <f>IF('Financing inputs'!D244="","",(IF('Financing inputs'!$B244="USD",'Financing inputs'!D244*Euro_USD,0)+IF('Financing inputs'!$B244="Local Currency",'Financing inputs'!D244/Loc_Euro,0)+IF('Financing inputs'!$B244="Euro",'Financing inputs'!D244,0)))</f>
        <v/>
      </c>
      <c r="E244" s="76" t="str">
        <f>IF('Financing inputs'!E244="","",(IF('Financing inputs'!$B244="USD",'Financing inputs'!E244*Euro_USD,0)+IF('Financing inputs'!$B244="Local Currency",'Financing inputs'!E244/Loc_Euro,0)+IF('Financing inputs'!$B244="Euro",'Financing inputs'!E244,0)))</f>
        <v/>
      </c>
      <c r="F244" s="76" t="str">
        <f>IF('Financing inputs'!F244="","",(IF('Financing inputs'!$B244="USD",'Financing inputs'!F244*Euro_USD,0)+IF('Financing inputs'!$B244="Local Currency",'Financing inputs'!F244/Loc_Euro,0)+IF('Financing inputs'!$B244="Euro",'Financing inputs'!F244,0)))</f>
        <v/>
      </c>
      <c r="G244" s="76" t="str">
        <f>IF('Financing inputs'!G244="","",(IF('Financing inputs'!$B244="USD",'Financing inputs'!G244*Euro_USD,0)+IF('Financing inputs'!$B244="Local Currency",'Financing inputs'!G244/Loc_Euro,0)+IF('Financing inputs'!$B244="Euro",'Financing inputs'!G244,0)))</f>
        <v/>
      </c>
      <c r="H244" s="76" t="str">
        <f>IF('Financing inputs'!H244="","",(IF('Financing inputs'!$B244="USD",'Financing inputs'!H244*Euro_USD,0)+IF('Financing inputs'!$B244="Local Currency",'Financing inputs'!H244/Loc_Euro,0)+IF('Financing inputs'!$B244="Euro",'Financing inputs'!H244,0)))</f>
        <v/>
      </c>
      <c r="I244" s="76" t="str">
        <f>IF('Financing inputs'!I244="","",(IF('Financing inputs'!$B244="USD",'Financing inputs'!I244*Euro_USD,0)+IF('Financing inputs'!$B244="Local Currency",'Financing inputs'!I244/Loc_Euro,0)+IF('Financing inputs'!$B244="Euro",'Financing inputs'!I244,0)))</f>
        <v/>
      </c>
      <c r="J244" s="76" t="str">
        <f>IF('Financing inputs'!J244="","",(IF('Financing inputs'!$B244="USD",'Financing inputs'!J244*Euro_USD,0)+IF('Financing inputs'!$B244="Local Currency",'Financing inputs'!J244/Loc_Euro,0)+IF('Financing inputs'!$B244="Euro",'Financing inputs'!J244,0)))</f>
        <v/>
      </c>
      <c r="K244" s="76" t="str">
        <f>IF('Financing inputs'!K244="","",(IF('Financing inputs'!$B244="USD",'Financing inputs'!K244*Euro_USD,0)+IF('Financing inputs'!$B244="Local Currency",'Financing inputs'!K244/Loc_Euro,0)+IF('Financing inputs'!$B244="Euro",'Financing inputs'!K244,0)))</f>
        <v/>
      </c>
      <c r="L244" s="76" t="str">
        <f>IF('Financing inputs'!L244="","",(IF('Financing inputs'!$B244="USD",'Financing inputs'!L244*Euro_USD,0)+IF('Financing inputs'!$B244="Local Currency",'Financing inputs'!L244/Loc_Euro,0)+IF('Financing inputs'!$B244="Euro",'Financing inputs'!L244,0)))</f>
        <v/>
      </c>
      <c r="M244" s="76" t="str">
        <f>IF('Financing inputs'!M244="","",(IF('Financing inputs'!$B244="USD",'Financing inputs'!M244*Euro_USD,0)+IF('Financing inputs'!$B244="Local Currency",'Financing inputs'!M244/Loc_Euro,0)+IF('Financing inputs'!$B244="Euro",'Financing inputs'!M244,0)))</f>
        <v/>
      </c>
      <c r="N244" s="76" t="str">
        <f>IF('Financing inputs'!N244="","",(IF('Financing inputs'!$B244="USD",'Financing inputs'!N244*Euro_USD,0)+IF('Financing inputs'!$B244="Local Currency",'Financing inputs'!N244/Loc_Euro,0)+IF('Financing inputs'!$B244="Euro",'Financing inputs'!N244,0)))</f>
        <v/>
      </c>
      <c r="O244" s="76">
        <f t="shared" si="141"/>
        <v>0</v>
      </c>
      <c r="P244" s="120" t="str">
        <f t="shared" si="140"/>
        <v>Strategy 11</v>
      </c>
      <c r="R244" s="69" t="e">
        <f t="shared" si="142"/>
        <v>#DIV/0!</v>
      </c>
    </row>
    <row r="245" spans="1:19" x14ac:dyDescent="0.25">
      <c r="A245" s="64" t="str">
        <f>'Financing inputs'!A245</f>
        <v>Gates funding allocated</v>
      </c>
      <c r="B245" s="63"/>
      <c r="C245" s="76" t="str">
        <f>IF('Financing inputs'!C245="","",(IF('Financing inputs'!$B245="USD",'Financing inputs'!C245*Euro_USD,0)+IF('Financing inputs'!$B245="Local Currency",'Financing inputs'!C245/Loc_Euro,0)+IF('Financing inputs'!$B245="Euro",'Financing inputs'!C245,0)))</f>
        <v/>
      </c>
      <c r="D245" s="76" t="str">
        <f>IF('Financing inputs'!D245="","",(IF('Financing inputs'!$B245="USD",'Financing inputs'!D245*Euro_USD,0)+IF('Financing inputs'!$B245="Local Currency",'Financing inputs'!D245/Loc_Euro,0)+IF('Financing inputs'!$B245="Euro",'Financing inputs'!D245,0)))</f>
        <v/>
      </c>
      <c r="E245" s="76" t="str">
        <f>IF('Financing inputs'!E245="","",(IF('Financing inputs'!$B245="USD",'Financing inputs'!E245*Euro_USD,0)+IF('Financing inputs'!$B245="Local Currency",'Financing inputs'!E245/Loc_Euro,0)+IF('Financing inputs'!$B245="Euro",'Financing inputs'!E245,0)))</f>
        <v/>
      </c>
      <c r="F245" s="76" t="str">
        <f>IF('Financing inputs'!F245="","",(IF('Financing inputs'!$B245="USD",'Financing inputs'!F245*Euro_USD,0)+IF('Financing inputs'!$B245="Local Currency",'Financing inputs'!F245/Loc_Euro,0)+IF('Financing inputs'!$B245="Euro",'Financing inputs'!F245,0)))</f>
        <v/>
      </c>
      <c r="G245" s="76" t="str">
        <f>IF('Financing inputs'!G245="","",(IF('Financing inputs'!$B245="USD",'Financing inputs'!G245*Euro_USD,0)+IF('Financing inputs'!$B245="Local Currency",'Financing inputs'!G245/Loc_Euro,0)+IF('Financing inputs'!$B245="Euro",'Financing inputs'!G245,0)))</f>
        <v/>
      </c>
      <c r="H245" s="76" t="str">
        <f>IF('Financing inputs'!H245="","",(IF('Financing inputs'!$B245="USD",'Financing inputs'!H245*Euro_USD,0)+IF('Financing inputs'!$B245="Local Currency",'Financing inputs'!H245/Loc_Euro,0)+IF('Financing inputs'!$B245="Euro",'Financing inputs'!H245,0)))</f>
        <v/>
      </c>
      <c r="I245" s="76" t="str">
        <f>IF('Financing inputs'!I245="","",(IF('Financing inputs'!$B245="USD",'Financing inputs'!I245*Euro_USD,0)+IF('Financing inputs'!$B245="Local Currency",'Financing inputs'!I245/Loc_Euro,0)+IF('Financing inputs'!$B245="Euro",'Financing inputs'!I245,0)))</f>
        <v/>
      </c>
      <c r="J245" s="76" t="str">
        <f>IF('Financing inputs'!J245="","",(IF('Financing inputs'!$B245="USD",'Financing inputs'!J245*Euro_USD,0)+IF('Financing inputs'!$B245="Local Currency",'Financing inputs'!J245/Loc_Euro,0)+IF('Financing inputs'!$B245="Euro",'Financing inputs'!J245,0)))</f>
        <v/>
      </c>
      <c r="K245" s="76" t="str">
        <f>IF('Financing inputs'!K245="","",(IF('Financing inputs'!$B245="USD",'Financing inputs'!K245*Euro_USD,0)+IF('Financing inputs'!$B245="Local Currency",'Financing inputs'!K245/Loc_Euro,0)+IF('Financing inputs'!$B245="Euro",'Financing inputs'!K245,0)))</f>
        <v/>
      </c>
      <c r="L245" s="76" t="str">
        <f>IF('Financing inputs'!L245="","",(IF('Financing inputs'!$B245="USD",'Financing inputs'!L245*Euro_USD,0)+IF('Financing inputs'!$B245="Local Currency",'Financing inputs'!L245/Loc_Euro,0)+IF('Financing inputs'!$B245="Euro",'Financing inputs'!L245,0)))</f>
        <v/>
      </c>
      <c r="M245" s="76" t="str">
        <f>IF('Financing inputs'!M245="","",(IF('Financing inputs'!$B245="USD",'Financing inputs'!M245*Euro_USD,0)+IF('Financing inputs'!$B245="Local Currency",'Financing inputs'!M245/Loc_Euro,0)+IF('Financing inputs'!$B245="Euro",'Financing inputs'!M245,0)))</f>
        <v/>
      </c>
      <c r="N245" s="76" t="str">
        <f>IF('Financing inputs'!N245="","",(IF('Financing inputs'!$B245="USD",'Financing inputs'!N245*Euro_USD,0)+IF('Financing inputs'!$B245="Local Currency",'Financing inputs'!N245/Loc_Euro,0)+IF('Financing inputs'!$B245="Euro",'Financing inputs'!N245,0)))</f>
        <v/>
      </c>
      <c r="O245" s="76">
        <f t="shared" si="141"/>
        <v>0</v>
      </c>
      <c r="P245" s="120" t="str">
        <f t="shared" si="140"/>
        <v>Strategy 11</v>
      </c>
      <c r="R245" s="69" t="e">
        <f t="shared" si="142"/>
        <v>#DIV/0!</v>
      </c>
    </row>
    <row r="246" spans="1:19" x14ac:dyDescent="0.25">
      <c r="A246" s="64" t="str">
        <f>'Financing inputs'!A246</f>
        <v>Packard funding allocated</v>
      </c>
      <c r="B246" s="63"/>
      <c r="C246" s="76" t="str">
        <f>IF('Financing inputs'!C246="","",(IF('Financing inputs'!$B246="USD",'Financing inputs'!C246*Euro_USD,0)+IF('Financing inputs'!$B246="Local Currency",'Financing inputs'!C246/Loc_Euro,0)+IF('Financing inputs'!$B246="Euro",'Financing inputs'!C246,0)))</f>
        <v/>
      </c>
      <c r="D246" s="76" t="str">
        <f>IF('Financing inputs'!D246="","",(IF('Financing inputs'!$B246="USD",'Financing inputs'!D246*Euro_USD,0)+IF('Financing inputs'!$B246="Local Currency",'Financing inputs'!D246/Loc_Euro,0)+IF('Financing inputs'!$B246="Euro",'Financing inputs'!D246,0)))</f>
        <v/>
      </c>
      <c r="E246" s="76" t="str">
        <f>IF('Financing inputs'!E246="","",(IF('Financing inputs'!$B246="USD",'Financing inputs'!E246*Euro_USD,0)+IF('Financing inputs'!$B246="Local Currency",'Financing inputs'!E246/Loc_Euro,0)+IF('Financing inputs'!$B246="Euro",'Financing inputs'!E246,0)))</f>
        <v/>
      </c>
      <c r="F246" s="76" t="str">
        <f>IF('Financing inputs'!F246="","",(IF('Financing inputs'!$B246="USD",'Financing inputs'!F246*Euro_USD,0)+IF('Financing inputs'!$B246="Local Currency",'Financing inputs'!F246/Loc_Euro,0)+IF('Financing inputs'!$B246="Euro",'Financing inputs'!F246,0)))</f>
        <v/>
      </c>
      <c r="G246" s="76" t="str">
        <f>IF('Financing inputs'!G246="","",(IF('Financing inputs'!$B246="USD",'Financing inputs'!G246*Euro_USD,0)+IF('Financing inputs'!$B246="Local Currency",'Financing inputs'!G246/Loc_Euro,0)+IF('Financing inputs'!$B246="Euro",'Financing inputs'!G246,0)))</f>
        <v/>
      </c>
      <c r="H246" s="76" t="str">
        <f>IF('Financing inputs'!H246="","",(IF('Financing inputs'!$B246="USD",'Financing inputs'!H246*Euro_USD,0)+IF('Financing inputs'!$B246="Local Currency",'Financing inputs'!H246/Loc_Euro,0)+IF('Financing inputs'!$B246="Euro",'Financing inputs'!H246,0)))</f>
        <v/>
      </c>
      <c r="I246" s="76" t="str">
        <f>IF('Financing inputs'!I246="","",(IF('Financing inputs'!$B246="USD",'Financing inputs'!I246*Euro_USD,0)+IF('Financing inputs'!$B246="Local Currency",'Financing inputs'!I246/Loc_Euro,0)+IF('Financing inputs'!$B246="Euro",'Financing inputs'!I246,0)))</f>
        <v/>
      </c>
      <c r="J246" s="76" t="str">
        <f>IF('Financing inputs'!J246="","",(IF('Financing inputs'!$B246="USD",'Financing inputs'!J246*Euro_USD,0)+IF('Financing inputs'!$B246="Local Currency",'Financing inputs'!J246/Loc_Euro,0)+IF('Financing inputs'!$B246="Euro",'Financing inputs'!J246,0)))</f>
        <v/>
      </c>
      <c r="K246" s="76" t="str">
        <f>IF('Financing inputs'!K246="","",(IF('Financing inputs'!$B246="USD",'Financing inputs'!K246*Euro_USD,0)+IF('Financing inputs'!$B246="Local Currency",'Financing inputs'!K246/Loc_Euro,0)+IF('Financing inputs'!$B246="Euro",'Financing inputs'!K246,0)))</f>
        <v/>
      </c>
      <c r="L246" s="76" t="str">
        <f>IF('Financing inputs'!L246="","",(IF('Financing inputs'!$B246="USD",'Financing inputs'!L246*Euro_USD,0)+IF('Financing inputs'!$B246="Local Currency",'Financing inputs'!L246/Loc_Euro,0)+IF('Financing inputs'!$B246="Euro",'Financing inputs'!L246,0)))</f>
        <v/>
      </c>
      <c r="M246" s="76" t="str">
        <f>IF('Financing inputs'!M246="","",(IF('Financing inputs'!$B246="USD",'Financing inputs'!M246*Euro_USD,0)+IF('Financing inputs'!$B246="Local Currency",'Financing inputs'!M246/Loc_Euro,0)+IF('Financing inputs'!$B246="Euro",'Financing inputs'!M246,0)))</f>
        <v/>
      </c>
      <c r="N246" s="76" t="str">
        <f>IF('Financing inputs'!N246="","",(IF('Financing inputs'!$B246="USD",'Financing inputs'!N246*Euro_USD,0)+IF('Financing inputs'!$B246="Local Currency",'Financing inputs'!N246/Loc_Euro,0)+IF('Financing inputs'!$B246="Euro",'Financing inputs'!N246,0)))</f>
        <v/>
      </c>
      <c r="O246" s="76">
        <f t="shared" si="141"/>
        <v>0</v>
      </c>
      <c r="P246" s="120" t="str">
        <f t="shared" si="140"/>
        <v>Strategy 11</v>
      </c>
      <c r="R246" s="69" t="e">
        <f t="shared" si="142"/>
        <v>#DIV/0!</v>
      </c>
    </row>
    <row r="247" spans="1:19" x14ac:dyDescent="0.25">
      <c r="A247" s="64" t="str">
        <f>'Financing inputs'!A247</f>
        <v>PAA</v>
      </c>
      <c r="B247" s="63"/>
      <c r="C247" s="76" t="str">
        <f>IF('Financing inputs'!C247="","",(IF('Financing inputs'!$B247="USD",'Financing inputs'!C247*Euro_USD,0)+IF('Financing inputs'!$B247="Local Currency",'Financing inputs'!C247/Loc_Euro,0)+IF('Financing inputs'!$B247="Euro",'Financing inputs'!C247,0)))</f>
        <v/>
      </c>
      <c r="D247" s="76" t="str">
        <f>IF('Financing inputs'!D247="","",(IF('Financing inputs'!$B247="USD",'Financing inputs'!D247*Euro_USD,0)+IF('Financing inputs'!$B247="Local Currency",'Financing inputs'!D247/Loc_Euro,0)+IF('Financing inputs'!$B247="Euro",'Financing inputs'!D247,0)))</f>
        <v/>
      </c>
      <c r="E247" s="76" t="str">
        <f>IF('Financing inputs'!E247="","",(IF('Financing inputs'!$B247="USD",'Financing inputs'!E247*Euro_USD,0)+IF('Financing inputs'!$B247="Local Currency",'Financing inputs'!E247/Loc_Euro,0)+IF('Financing inputs'!$B247="Euro",'Financing inputs'!E247,0)))</f>
        <v/>
      </c>
      <c r="F247" s="76" t="str">
        <f>IF('Financing inputs'!F247="","",(IF('Financing inputs'!$B247="USD",'Financing inputs'!F247*Euro_USD,0)+IF('Financing inputs'!$B247="Local Currency",'Financing inputs'!F247/Loc_Euro,0)+IF('Financing inputs'!$B247="Euro",'Financing inputs'!F247,0)))</f>
        <v/>
      </c>
      <c r="G247" s="76" t="str">
        <f>IF('Financing inputs'!G247="","",(IF('Financing inputs'!$B247="USD",'Financing inputs'!G247*Euro_USD,0)+IF('Financing inputs'!$B247="Local Currency",'Financing inputs'!G247/Loc_Euro,0)+IF('Financing inputs'!$B247="Euro",'Financing inputs'!G247,0)))</f>
        <v/>
      </c>
      <c r="H247" s="76" t="str">
        <f>IF('Financing inputs'!H247="","",(IF('Financing inputs'!$B247="USD",'Financing inputs'!H247*Euro_USD,0)+IF('Financing inputs'!$B247="Local Currency",'Financing inputs'!H247/Loc_Euro,0)+IF('Financing inputs'!$B247="Euro",'Financing inputs'!H247,0)))</f>
        <v/>
      </c>
      <c r="I247" s="76" t="str">
        <f>IF('Financing inputs'!I247="","",(IF('Financing inputs'!$B247="USD",'Financing inputs'!I247*Euro_USD,0)+IF('Financing inputs'!$B247="Local Currency",'Financing inputs'!I247/Loc_Euro,0)+IF('Financing inputs'!$B247="Euro",'Financing inputs'!I247,0)))</f>
        <v/>
      </c>
      <c r="J247" s="76" t="str">
        <f>IF('Financing inputs'!J247="","",(IF('Financing inputs'!$B247="USD",'Financing inputs'!J247*Euro_USD,0)+IF('Financing inputs'!$B247="Local Currency",'Financing inputs'!J247/Loc_Euro,0)+IF('Financing inputs'!$B247="Euro",'Financing inputs'!J247,0)))</f>
        <v/>
      </c>
      <c r="K247" s="76" t="str">
        <f>IF('Financing inputs'!K247="","",(IF('Financing inputs'!$B247="USD",'Financing inputs'!K247*Euro_USD,0)+IF('Financing inputs'!$B247="Local Currency",'Financing inputs'!K247/Loc_Euro,0)+IF('Financing inputs'!$B247="Euro",'Financing inputs'!K247,0)))</f>
        <v/>
      </c>
      <c r="L247" s="76" t="str">
        <f>IF('Financing inputs'!L247="","",(IF('Financing inputs'!$B247="USD",'Financing inputs'!L247*Euro_USD,0)+IF('Financing inputs'!$B247="Local Currency",'Financing inputs'!L247/Loc_Euro,0)+IF('Financing inputs'!$B247="Euro",'Financing inputs'!L247,0)))</f>
        <v/>
      </c>
      <c r="M247" s="76" t="str">
        <f>IF('Financing inputs'!M247="","",(IF('Financing inputs'!$B247="USD",'Financing inputs'!M247*Euro_USD,0)+IF('Financing inputs'!$B247="Local Currency",'Financing inputs'!M247/Loc_Euro,0)+IF('Financing inputs'!$B247="Euro",'Financing inputs'!M247,0)))</f>
        <v/>
      </c>
      <c r="N247" s="76" t="str">
        <f>IF('Financing inputs'!N247="","",(IF('Financing inputs'!$B247="USD",'Financing inputs'!N247*Euro_USD,0)+IF('Financing inputs'!$B247="Local Currency",'Financing inputs'!N247/Loc_Euro,0)+IF('Financing inputs'!$B247="Euro",'Financing inputs'!N247,0)))</f>
        <v/>
      </c>
      <c r="O247" s="76">
        <f t="shared" si="141"/>
        <v>0</v>
      </c>
      <c r="P247" s="120" t="str">
        <f t="shared" si="140"/>
        <v>Strategy 11</v>
      </c>
      <c r="R247" s="69" t="e">
        <f t="shared" si="142"/>
        <v>#DIV/0!</v>
      </c>
    </row>
    <row r="248" spans="1:19" x14ac:dyDescent="0.25">
      <c r="A248" s="64" t="str">
        <f>'Financing inputs'!A248</f>
        <v>Other</v>
      </c>
      <c r="B248" s="63"/>
      <c r="C248" s="76" t="str">
        <f>IF('Financing inputs'!C248="","",(IF('Financing inputs'!$B248="USD",'Financing inputs'!C248*Euro_USD,0)+IF('Financing inputs'!$B248="Local Currency",'Financing inputs'!C248/Loc_Euro,0)+IF('Financing inputs'!$B248="Euro",'Financing inputs'!C248,0)))</f>
        <v/>
      </c>
      <c r="D248" s="76" t="str">
        <f>IF('Financing inputs'!D248="","",(IF('Financing inputs'!$B248="USD",'Financing inputs'!D248*Euro_USD,0)+IF('Financing inputs'!$B248="Local Currency",'Financing inputs'!D248/Loc_Euro,0)+IF('Financing inputs'!$B248="Euro",'Financing inputs'!D248,0)))</f>
        <v/>
      </c>
      <c r="E248" s="76" t="str">
        <f>IF('Financing inputs'!E248="","",(IF('Financing inputs'!$B248="USD",'Financing inputs'!E248*Euro_USD,0)+IF('Financing inputs'!$B248="Local Currency",'Financing inputs'!E248/Loc_Euro,0)+IF('Financing inputs'!$B248="Euro",'Financing inputs'!E248,0)))</f>
        <v/>
      </c>
      <c r="F248" s="76" t="str">
        <f>IF('Financing inputs'!F248="","",(IF('Financing inputs'!$B248="USD",'Financing inputs'!F248*Euro_USD,0)+IF('Financing inputs'!$B248="Local Currency",'Financing inputs'!F248/Loc_Euro,0)+IF('Financing inputs'!$B248="Euro",'Financing inputs'!F248,0)))</f>
        <v/>
      </c>
      <c r="G248" s="76" t="str">
        <f>IF('Financing inputs'!G248="","",(IF('Financing inputs'!$B248="USD",'Financing inputs'!G248*Euro_USD,0)+IF('Financing inputs'!$B248="Local Currency",'Financing inputs'!G248/Loc_Euro,0)+IF('Financing inputs'!$B248="Euro",'Financing inputs'!G248,0)))</f>
        <v/>
      </c>
      <c r="H248" s="76" t="str">
        <f>IF('Financing inputs'!H248="","",(IF('Financing inputs'!$B248="USD",'Financing inputs'!H248*Euro_USD,0)+IF('Financing inputs'!$B248="Local Currency",'Financing inputs'!H248/Loc_Euro,0)+IF('Financing inputs'!$B248="Euro",'Financing inputs'!H248,0)))</f>
        <v/>
      </c>
      <c r="I248" s="76" t="str">
        <f>IF('Financing inputs'!I248="","",(IF('Financing inputs'!$B248="USD",'Financing inputs'!I248*Euro_USD,0)+IF('Financing inputs'!$B248="Local Currency",'Financing inputs'!I248/Loc_Euro,0)+IF('Financing inputs'!$B248="Euro",'Financing inputs'!I248,0)))</f>
        <v/>
      </c>
      <c r="J248" s="76" t="str">
        <f>IF('Financing inputs'!J248="","",(IF('Financing inputs'!$B248="USD",'Financing inputs'!J248*Euro_USD,0)+IF('Financing inputs'!$B248="Local Currency",'Financing inputs'!J248/Loc_Euro,0)+IF('Financing inputs'!$B248="Euro",'Financing inputs'!J248,0)))</f>
        <v/>
      </c>
      <c r="K248" s="76" t="str">
        <f>IF('Financing inputs'!K248="","",(IF('Financing inputs'!$B248="USD",'Financing inputs'!K248*Euro_USD,0)+IF('Financing inputs'!$B248="Local Currency",'Financing inputs'!K248/Loc_Euro,0)+IF('Financing inputs'!$B248="Euro",'Financing inputs'!K248,0)))</f>
        <v/>
      </c>
      <c r="L248" s="76" t="str">
        <f>IF('Financing inputs'!L248="","",(IF('Financing inputs'!$B248="USD",'Financing inputs'!L248*Euro_USD,0)+IF('Financing inputs'!$B248="Local Currency",'Financing inputs'!L248/Loc_Euro,0)+IF('Financing inputs'!$B248="Euro",'Financing inputs'!L248,0)))</f>
        <v/>
      </c>
      <c r="M248" s="76" t="str">
        <f>IF('Financing inputs'!M248="","",(IF('Financing inputs'!$B248="USD",'Financing inputs'!M248*Euro_USD,0)+IF('Financing inputs'!$B248="Local Currency",'Financing inputs'!M248/Loc_Euro,0)+IF('Financing inputs'!$B248="Euro",'Financing inputs'!M248,0)))</f>
        <v/>
      </c>
      <c r="N248" s="76" t="str">
        <f>IF('Financing inputs'!N248="","",(IF('Financing inputs'!$B248="USD",'Financing inputs'!N248*Euro_USD,0)+IF('Financing inputs'!$B248="Local Currency",'Financing inputs'!N248/Loc_Euro,0)+IF('Financing inputs'!$B248="Euro",'Financing inputs'!N248,0)))</f>
        <v/>
      </c>
      <c r="O248" s="76">
        <f t="shared" si="141"/>
        <v>0</v>
      </c>
      <c r="P248" s="120" t="str">
        <f t="shared" si="140"/>
        <v>Strategy 11</v>
      </c>
      <c r="R248" s="69" t="e">
        <f t="shared" si="142"/>
        <v>#DIV/0!</v>
      </c>
    </row>
    <row r="249" spans="1:19" x14ac:dyDescent="0.25">
      <c r="A249" s="64" t="str">
        <f>'Financing inputs'!A249</f>
        <v>Other</v>
      </c>
      <c r="B249" s="63"/>
      <c r="C249" s="76" t="str">
        <f>IF('Financing inputs'!C249="","",(IF('Financing inputs'!$B249="USD",'Financing inputs'!C249*Euro_USD,0)+IF('Financing inputs'!$B249="Local Currency",'Financing inputs'!C249/Loc_Euro,0)+IF('Financing inputs'!$B249="Euro",'Financing inputs'!C249,0)))</f>
        <v/>
      </c>
      <c r="D249" s="76" t="str">
        <f>IF('Financing inputs'!D249="","",(IF('Financing inputs'!$B249="USD",'Financing inputs'!D249*Euro_USD,0)+IF('Financing inputs'!$B249="Local Currency",'Financing inputs'!D249/Loc_Euro,0)+IF('Financing inputs'!$B249="Euro",'Financing inputs'!D249,0)))</f>
        <v/>
      </c>
      <c r="E249" s="76" t="str">
        <f>IF('Financing inputs'!E249="","",(IF('Financing inputs'!$B249="USD",'Financing inputs'!E249*Euro_USD,0)+IF('Financing inputs'!$B249="Local Currency",'Financing inputs'!E249/Loc_Euro,0)+IF('Financing inputs'!$B249="Euro",'Financing inputs'!E249,0)))</f>
        <v/>
      </c>
      <c r="F249" s="76" t="str">
        <f>IF('Financing inputs'!F249="","",(IF('Financing inputs'!$B249="USD",'Financing inputs'!F249*Euro_USD,0)+IF('Financing inputs'!$B249="Local Currency",'Financing inputs'!F249/Loc_Euro,0)+IF('Financing inputs'!$B249="Euro",'Financing inputs'!F249,0)))</f>
        <v/>
      </c>
      <c r="G249" s="76" t="str">
        <f>IF('Financing inputs'!G249="","",(IF('Financing inputs'!$B249="USD",'Financing inputs'!G249*Euro_USD,0)+IF('Financing inputs'!$B249="Local Currency",'Financing inputs'!G249/Loc_Euro,0)+IF('Financing inputs'!$B249="Euro",'Financing inputs'!G249,0)))</f>
        <v/>
      </c>
      <c r="H249" s="76" t="str">
        <f>IF('Financing inputs'!H249="","",(IF('Financing inputs'!$B249="USD",'Financing inputs'!H249*Euro_USD,0)+IF('Financing inputs'!$B249="Local Currency",'Financing inputs'!H249/Loc_Euro,0)+IF('Financing inputs'!$B249="Euro",'Financing inputs'!H249,0)))</f>
        <v/>
      </c>
      <c r="I249" s="76" t="str">
        <f>IF('Financing inputs'!I249="","",(IF('Financing inputs'!$B249="USD",'Financing inputs'!I249*Euro_USD,0)+IF('Financing inputs'!$B249="Local Currency",'Financing inputs'!I249/Loc_Euro,0)+IF('Financing inputs'!$B249="Euro",'Financing inputs'!I249,0)))</f>
        <v/>
      </c>
      <c r="J249" s="76" t="str">
        <f>IF('Financing inputs'!J249="","",(IF('Financing inputs'!$B249="USD",'Financing inputs'!J249*Euro_USD,0)+IF('Financing inputs'!$B249="Local Currency",'Financing inputs'!J249/Loc_Euro,0)+IF('Financing inputs'!$B249="Euro",'Financing inputs'!J249,0)))</f>
        <v/>
      </c>
      <c r="K249" s="76" t="str">
        <f>IF('Financing inputs'!K249="","",(IF('Financing inputs'!$B249="USD",'Financing inputs'!K249*Euro_USD,0)+IF('Financing inputs'!$B249="Local Currency",'Financing inputs'!K249/Loc_Euro,0)+IF('Financing inputs'!$B249="Euro",'Financing inputs'!K249,0)))</f>
        <v/>
      </c>
      <c r="L249" s="76" t="str">
        <f>IF('Financing inputs'!L249="","",(IF('Financing inputs'!$B249="USD",'Financing inputs'!L249*Euro_USD,0)+IF('Financing inputs'!$B249="Local Currency",'Financing inputs'!L249/Loc_Euro,0)+IF('Financing inputs'!$B249="Euro",'Financing inputs'!L249,0)))</f>
        <v/>
      </c>
      <c r="M249" s="76" t="str">
        <f>IF('Financing inputs'!M249="","",(IF('Financing inputs'!$B249="USD",'Financing inputs'!M249*Euro_USD,0)+IF('Financing inputs'!$B249="Local Currency",'Financing inputs'!M249/Loc_Euro,0)+IF('Financing inputs'!$B249="Euro",'Financing inputs'!M249,0)))</f>
        <v/>
      </c>
      <c r="N249" s="76" t="str">
        <f>IF('Financing inputs'!N249="","",(IF('Financing inputs'!$B249="USD",'Financing inputs'!N249*Euro_USD,0)+IF('Financing inputs'!$B249="Local Currency",'Financing inputs'!N249/Loc_Euro,0)+IF('Financing inputs'!$B249="Euro",'Financing inputs'!N249,0)))</f>
        <v/>
      </c>
      <c r="O249" s="76">
        <f t="shared" si="141"/>
        <v>0</v>
      </c>
      <c r="P249" s="120" t="str">
        <f t="shared" si="140"/>
        <v>Strategy 11</v>
      </c>
      <c r="R249" s="69" t="e">
        <f t="shared" si="142"/>
        <v>#DIV/0!</v>
      </c>
    </row>
    <row r="250" spans="1:19" x14ac:dyDescent="0.25">
      <c r="A250" s="64" t="str">
        <f>'Financing inputs'!A250</f>
        <v>Other</v>
      </c>
      <c r="B250" s="63"/>
      <c r="C250" s="76" t="str">
        <f>IF('Financing inputs'!C250="","",(IF('Financing inputs'!$B250="USD",'Financing inputs'!C250*Euro_USD,0)+IF('Financing inputs'!$B250="Local Currency",'Financing inputs'!C250/Loc_Euro,0)+IF('Financing inputs'!$B250="Euro",'Financing inputs'!C250,0)))</f>
        <v/>
      </c>
      <c r="D250" s="76" t="str">
        <f>IF('Financing inputs'!D250="","",(IF('Financing inputs'!$B250="USD",'Financing inputs'!D250*Euro_USD,0)+IF('Financing inputs'!$B250="Local Currency",'Financing inputs'!D250/Loc_Euro,0)+IF('Financing inputs'!$B250="Euro",'Financing inputs'!D250,0)))</f>
        <v/>
      </c>
      <c r="E250" s="76" t="str">
        <f>IF('Financing inputs'!E250="","",(IF('Financing inputs'!$B250="USD",'Financing inputs'!E250*Euro_USD,0)+IF('Financing inputs'!$B250="Local Currency",'Financing inputs'!E250/Loc_Euro,0)+IF('Financing inputs'!$B250="Euro",'Financing inputs'!E250,0)))</f>
        <v/>
      </c>
      <c r="F250" s="76" t="str">
        <f>IF('Financing inputs'!F250="","",(IF('Financing inputs'!$B250="USD",'Financing inputs'!F250*Euro_USD,0)+IF('Financing inputs'!$B250="Local Currency",'Financing inputs'!F250/Loc_Euro,0)+IF('Financing inputs'!$B250="Euro",'Financing inputs'!F250,0)))</f>
        <v/>
      </c>
      <c r="G250" s="76" t="str">
        <f>IF('Financing inputs'!G250="","",(IF('Financing inputs'!$B250="USD",'Financing inputs'!G250*Euro_USD,0)+IF('Financing inputs'!$B250="Local Currency",'Financing inputs'!G250/Loc_Euro,0)+IF('Financing inputs'!$B250="Euro",'Financing inputs'!G250,0)))</f>
        <v/>
      </c>
      <c r="H250" s="76" t="str">
        <f>IF('Financing inputs'!H250="","",(IF('Financing inputs'!$B250="USD",'Financing inputs'!H250*Euro_USD,0)+IF('Financing inputs'!$B250="Local Currency",'Financing inputs'!H250/Loc_Euro,0)+IF('Financing inputs'!$B250="Euro",'Financing inputs'!H250,0)))</f>
        <v/>
      </c>
      <c r="I250" s="76" t="str">
        <f>IF('Financing inputs'!I250="","",(IF('Financing inputs'!$B250="USD",'Financing inputs'!I250*Euro_USD,0)+IF('Financing inputs'!$B250="Local Currency",'Financing inputs'!I250/Loc_Euro,0)+IF('Financing inputs'!$B250="Euro",'Financing inputs'!I250,0)))</f>
        <v/>
      </c>
      <c r="J250" s="76" t="str">
        <f>IF('Financing inputs'!J250="","",(IF('Financing inputs'!$B250="USD",'Financing inputs'!J250*Euro_USD,0)+IF('Financing inputs'!$B250="Local Currency",'Financing inputs'!J250/Loc_Euro,0)+IF('Financing inputs'!$B250="Euro",'Financing inputs'!J250,0)))</f>
        <v/>
      </c>
      <c r="K250" s="76" t="str">
        <f>IF('Financing inputs'!K250="","",(IF('Financing inputs'!$B250="USD",'Financing inputs'!K250*Euro_USD,0)+IF('Financing inputs'!$B250="Local Currency",'Financing inputs'!K250/Loc_Euro,0)+IF('Financing inputs'!$B250="Euro",'Financing inputs'!K250,0)))</f>
        <v/>
      </c>
      <c r="L250" s="76" t="str">
        <f>IF('Financing inputs'!L250="","",(IF('Financing inputs'!$B250="USD",'Financing inputs'!L250*Euro_USD,0)+IF('Financing inputs'!$B250="Local Currency",'Financing inputs'!L250/Loc_Euro,0)+IF('Financing inputs'!$B250="Euro",'Financing inputs'!L250,0)))</f>
        <v/>
      </c>
      <c r="M250" s="76" t="str">
        <f>IF('Financing inputs'!M250="","",(IF('Financing inputs'!$B250="USD",'Financing inputs'!M250*Euro_USD,0)+IF('Financing inputs'!$B250="Local Currency",'Financing inputs'!M250/Loc_Euro,0)+IF('Financing inputs'!$B250="Euro",'Financing inputs'!M250,0)))</f>
        <v/>
      </c>
      <c r="N250" s="76" t="str">
        <f>IF('Financing inputs'!N250="","",(IF('Financing inputs'!$B250="USD",'Financing inputs'!N250*Euro_USD,0)+IF('Financing inputs'!$B250="Local Currency",'Financing inputs'!N250/Loc_Euro,0)+IF('Financing inputs'!$B250="Euro",'Financing inputs'!N250,0)))</f>
        <v/>
      </c>
      <c r="O250" s="76">
        <f t="shared" si="141"/>
        <v>0</v>
      </c>
      <c r="P250" s="120" t="str">
        <f t="shared" si="140"/>
        <v>Strategy 11</v>
      </c>
      <c r="R250" s="69" t="e">
        <f t="shared" si="142"/>
        <v>#DIV/0!</v>
      </c>
    </row>
    <row r="251" spans="1:19" x14ac:dyDescent="0.25">
      <c r="A251" s="64" t="str">
        <f>'Financing inputs'!A251</f>
        <v>Other</v>
      </c>
      <c r="B251" s="63"/>
      <c r="C251" s="76" t="str">
        <f>IF('Financing inputs'!C251="","",(IF('Financing inputs'!$B251="USD",'Financing inputs'!C251*Euro_USD,0)+IF('Financing inputs'!$B251="Local Currency",'Financing inputs'!C251/Loc_Euro,0)+IF('Financing inputs'!$B251="Euro",'Financing inputs'!C251,0)))</f>
        <v/>
      </c>
      <c r="D251" s="76" t="str">
        <f>IF('Financing inputs'!D251="","",(IF('Financing inputs'!$B251="USD",'Financing inputs'!D251*Euro_USD,0)+IF('Financing inputs'!$B251="Local Currency",'Financing inputs'!D251/Loc_Euro,0)+IF('Financing inputs'!$B251="Euro",'Financing inputs'!D251,0)))</f>
        <v/>
      </c>
      <c r="E251" s="76" t="str">
        <f>IF('Financing inputs'!E251="","",(IF('Financing inputs'!$B251="USD",'Financing inputs'!E251*Euro_USD,0)+IF('Financing inputs'!$B251="Local Currency",'Financing inputs'!E251/Loc_Euro,0)+IF('Financing inputs'!$B251="Euro",'Financing inputs'!E251,0)))</f>
        <v/>
      </c>
      <c r="F251" s="76" t="str">
        <f>IF('Financing inputs'!F251="","",(IF('Financing inputs'!$B251="USD",'Financing inputs'!F251*Euro_USD,0)+IF('Financing inputs'!$B251="Local Currency",'Financing inputs'!F251/Loc_Euro,0)+IF('Financing inputs'!$B251="Euro",'Financing inputs'!F251,0)))</f>
        <v/>
      </c>
      <c r="G251" s="76" t="str">
        <f>IF('Financing inputs'!G251="","",(IF('Financing inputs'!$B251="USD",'Financing inputs'!G251*Euro_USD,0)+IF('Financing inputs'!$B251="Local Currency",'Financing inputs'!G251/Loc_Euro,0)+IF('Financing inputs'!$B251="Euro",'Financing inputs'!G251,0)))</f>
        <v/>
      </c>
      <c r="H251" s="76" t="str">
        <f>IF('Financing inputs'!H251="","",(IF('Financing inputs'!$B251="USD",'Financing inputs'!H251*Euro_USD,0)+IF('Financing inputs'!$B251="Local Currency",'Financing inputs'!H251/Loc_Euro,0)+IF('Financing inputs'!$B251="Euro",'Financing inputs'!H251,0)))</f>
        <v/>
      </c>
      <c r="I251" s="76" t="str">
        <f>IF('Financing inputs'!I251="","",(IF('Financing inputs'!$B251="USD",'Financing inputs'!I251*Euro_USD,0)+IF('Financing inputs'!$B251="Local Currency",'Financing inputs'!I251/Loc_Euro,0)+IF('Financing inputs'!$B251="Euro",'Financing inputs'!I251,0)))</f>
        <v/>
      </c>
      <c r="J251" s="76" t="str">
        <f>IF('Financing inputs'!J251="","",(IF('Financing inputs'!$B251="USD",'Financing inputs'!J251*Euro_USD,0)+IF('Financing inputs'!$B251="Local Currency",'Financing inputs'!J251/Loc_Euro,0)+IF('Financing inputs'!$B251="Euro",'Financing inputs'!J251,0)))</f>
        <v/>
      </c>
      <c r="K251" s="76" t="str">
        <f>IF('Financing inputs'!K251="","",(IF('Financing inputs'!$B251="USD",'Financing inputs'!K251*Euro_USD,0)+IF('Financing inputs'!$B251="Local Currency",'Financing inputs'!K251/Loc_Euro,0)+IF('Financing inputs'!$B251="Euro",'Financing inputs'!K251,0)))</f>
        <v/>
      </c>
      <c r="L251" s="76" t="str">
        <f>IF('Financing inputs'!L251="","",(IF('Financing inputs'!$B251="USD",'Financing inputs'!L251*Euro_USD,0)+IF('Financing inputs'!$B251="Local Currency",'Financing inputs'!L251/Loc_Euro,0)+IF('Financing inputs'!$B251="Euro",'Financing inputs'!L251,0)))</f>
        <v/>
      </c>
      <c r="M251" s="76" t="str">
        <f>IF('Financing inputs'!M251="","",(IF('Financing inputs'!$B251="USD",'Financing inputs'!M251*Euro_USD,0)+IF('Financing inputs'!$B251="Local Currency",'Financing inputs'!M251/Loc_Euro,0)+IF('Financing inputs'!$B251="Euro",'Financing inputs'!M251,0)))</f>
        <v/>
      </c>
      <c r="N251" s="76" t="str">
        <f>IF('Financing inputs'!N251="","",(IF('Financing inputs'!$B251="USD",'Financing inputs'!N251*Euro_USD,0)+IF('Financing inputs'!$B251="Local Currency",'Financing inputs'!N251/Loc_Euro,0)+IF('Financing inputs'!$B251="Euro",'Financing inputs'!N251,0)))</f>
        <v/>
      </c>
      <c r="O251" s="76">
        <f t="shared" si="141"/>
        <v>0</v>
      </c>
      <c r="P251" s="120" t="str">
        <f t="shared" si="140"/>
        <v>Strategy 11</v>
      </c>
      <c r="R251" s="69" t="e">
        <f t="shared" si="142"/>
        <v>#DIV/0!</v>
      </c>
    </row>
    <row r="252" spans="1:19" x14ac:dyDescent="0.25">
      <c r="A252" s="64" t="str">
        <f>'Financing inputs'!A252</f>
        <v>Other</v>
      </c>
      <c r="B252" s="63"/>
      <c r="C252" s="76" t="str">
        <f>IF('Financing inputs'!C252="","",(IF('Financing inputs'!$B252="USD",'Financing inputs'!C252*Euro_USD,0)+IF('Financing inputs'!$B252="Local Currency",'Financing inputs'!C252/Loc_Euro,0)+IF('Financing inputs'!$B252="Euro",'Financing inputs'!C252,0)))</f>
        <v/>
      </c>
      <c r="D252" s="76" t="str">
        <f>IF('Financing inputs'!D252="","",(IF('Financing inputs'!$B252="USD",'Financing inputs'!D252*Euro_USD,0)+IF('Financing inputs'!$B252="Local Currency",'Financing inputs'!D252/Loc_Euro,0)+IF('Financing inputs'!$B252="Euro",'Financing inputs'!D252,0)))</f>
        <v/>
      </c>
      <c r="E252" s="76" t="str">
        <f>IF('Financing inputs'!E252="","",(IF('Financing inputs'!$B252="USD",'Financing inputs'!E252*Euro_USD,0)+IF('Financing inputs'!$B252="Local Currency",'Financing inputs'!E252/Loc_Euro,0)+IF('Financing inputs'!$B252="Euro",'Financing inputs'!E252,0)))</f>
        <v/>
      </c>
      <c r="F252" s="76" t="str">
        <f>IF('Financing inputs'!F252="","",(IF('Financing inputs'!$B252="USD",'Financing inputs'!F252*Euro_USD,0)+IF('Financing inputs'!$B252="Local Currency",'Financing inputs'!F252/Loc_Euro,0)+IF('Financing inputs'!$B252="Euro",'Financing inputs'!F252,0)))</f>
        <v/>
      </c>
      <c r="G252" s="76" t="str">
        <f>IF('Financing inputs'!G252="","",(IF('Financing inputs'!$B252="USD",'Financing inputs'!G252*Euro_USD,0)+IF('Financing inputs'!$B252="Local Currency",'Financing inputs'!G252/Loc_Euro,0)+IF('Financing inputs'!$B252="Euro",'Financing inputs'!G252,0)))</f>
        <v/>
      </c>
      <c r="H252" s="76" t="str">
        <f>IF('Financing inputs'!H252="","",(IF('Financing inputs'!$B252="USD",'Financing inputs'!H252*Euro_USD,0)+IF('Financing inputs'!$B252="Local Currency",'Financing inputs'!H252/Loc_Euro,0)+IF('Financing inputs'!$B252="Euro",'Financing inputs'!H252,0)))</f>
        <v/>
      </c>
      <c r="I252" s="76" t="str">
        <f>IF('Financing inputs'!I252="","",(IF('Financing inputs'!$B252="USD",'Financing inputs'!I252*Euro_USD,0)+IF('Financing inputs'!$B252="Local Currency",'Financing inputs'!I252/Loc_Euro,0)+IF('Financing inputs'!$B252="Euro",'Financing inputs'!I252,0)))</f>
        <v/>
      </c>
      <c r="J252" s="76" t="str">
        <f>IF('Financing inputs'!J252="","",(IF('Financing inputs'!$B252="USD",'Financing inputs'!J252*Euro_USD,0)+IF('Financing inputs'!$B252="Local Currency",'Financing inputs'!J252/Loc_Euro,0)+IF('Financing inputs'!$B252="Euro",'Financing inputs'!J252,0)))</f>
        <v/>
      </c>
      <c r="K252" s="76" t="str">
        <f>IF('Financing inputs'!K252="","",(IF('Financing inputs'!$B252="USD",'Financing inputs'!K252*Euro_USD,0)+IF('Financing inputs'!$B252="Local Currency",'Financing inputs'!K252/Loc_Euro,0)+IF('Financing inputs'!$B252="Euro",'Financing inputs'!K252,0)))</f>
        <v/>
      </c>
      <c r="L252" s="76" t="str">
        <f>IF('Financing inputs'!L252="","",(IF('Financing inputs'!$B252="USD",'Financing inputs'!L252*Euro_USD,0)+IF('Financing inputs'!$B252="Local Currency",'Financing inputs'!L252/Loc_Euro,0)+IF('Financing inputs'!$B252="Euro",'Financing inputs'!L252,0)))</f>
        <v/>
      </c>
      <c r="M252" s="76" t="str">
        <f>IF('Financing inputs'!M252="","",(IF('Financing inputs'!$B252="USD",'Financing inputs'!M252*Euro_USD,0)+IF('Financing inputs'!$B252="Local Currency",'Financing inputs'!M252/Loc_Euro,0)+IF('Financing inputs'!$B252="Euro",'Financing inputs'!M252,0)))</f>
        <v/>
      </c>
      <c r="N252" s="76" t="str">
        <f>IF('Financing inputs'!N252="","",(IF('Financing inputs'!$B252="USD",'Financing inputs'!N252*Euro_USD,0)+IF('Financing inputs'!$B252="Local Currency",'Financing inputs'!N252/Loc_Euro,0)+IF('Financing inputs'!$B252="Euro",'Financing inputs'!N252,0)))</f>
        <v/>
      </c>
      <c r="O252" s="76">
        <f t="shared" si="141"/>
        <v>0</v>
      </c>
      <c r="P252" s="120" t="str">
        <f t="shared" si="140"/>
        <v>Strategy 11</v>
      </c>
      <c r="R252" s="69" t="e">
        <f t="shared" si="142"/>
        <v>#DIV/0!</v>
      </c>
    </row>
    <row r="253" spans="1:19" x14ac:dyDescent="0.25">
      <c r="A253" s="64" t="str">
        <f>'Financing inputs'!A253</f>
        <v>Other</v>
      </c>
      <c r="B253" s="63"/>
      <c r="C253" s="76" t="str">
        <f>IF('Financing inputs'!C253="","",(IF('Financing inputs'!$B253="USD",'Financing inputs'!C253*Euro_USD,0)+IF('Financing inputs'!$B253="Local Currency",'Financing inputs'!C253/Loc_Euro,0)+IF('Financing inputs'!$B253="Euro",'Financing inputs'!C253,0)))</f>
        <v/>
      </c>
      <c r="D253" s="76" t="str">
        <f>IF('Financing inputs'!D253="","",(IF('Financing inputs'!$B253="USD",'Financing inputs'!D253*Euro_USD,0)+IF('Financing inputs'!$B253="Local Currency",'Financing inputs'!D253/Loc_Euro,0)+IF('Financing inputs'!$B253="Euro",'Financing inputs'!D253,0)))</f>
        <v/>
      </c>
      <c r="E253" s="76" t="str">
        <f>IF('Financing inputs'!E253="","",(IF('Financing inputs'!$B253="USD",'Financing inputs'!E253*Euro_USD,0)+IF('Financing inputs'!$B253="Local Currency",'Financing inputs'!E253/Loc_Euro,0)+IF('Financing inputs'!$B253="Euro",'Financing inputs'!E253,0)))</f>
        <v/>
      </c>
      <c r="F253" s="76" t="str">
        <f>IF('Financing inputs'!F253="","",(IF('Financing inputs'!$B253="USD",'Financing inputs'!F253*Euro_USD,0)+IF('Financing inputs'!$B253="Local Currency",'Financing inputs'!F253/Loc_Euro,0)+IF('Financing inputs'!$B253="Euro",'Financing inputs'!F253,0)))</f>
        <v/>
      </c>
      <c r="G253" s="76" t="str">
        <f>IF('Financing inputs'!G253="","",(IF('Financing inputs'!$B253="USD",'Financing inputs'!G253*Euro_USD,0)+IF('Financing inputs'!$B253="Local Currency",'Financing inputs'!G253/Loc_Euro,0)+IF('Financing inputs'!$B253="Euro",'Financing inputs'!G253,0)))</f>
        <v/>
      </c>
      <c r="H253" s="76" t="str">
        <f>IF('Financing inputs'!H253="","",(IF('Financing inputs'!$B253="USD",'Financing inputs'!H253*Euro_USD,0)+IF('Financing inputs'!$B253="Local Currency",'Financing inputs'!H253/Loc_Euro,0)+IF('Financing inputs'!$B253="Euro",'Financing inputs'!H253,0)))</f>
        <v/>
      </c>
      <c r="I253" s="76" t="str">
        <f>IF('Financing inputs'!I253="","",(IF('Financing inputs'!$B253="USD",'Financing inputs'!I253*Euro_USD,0)+IF('Financing inputs'!$B253="Local Currency",'Financing inputs'!I253/Loc_Euro,0)+IF('Financing inputs'!$B253="Euro",'Financing inputs'!I253,0)))</f>
        <v/>
      </c>
      <c r="J253" s="76" t="str">
        <f>IF('Financing inputs'!J253="","",(IF('Financing inputs'!$B253="USD",'Financing inputs'!J253*Euro_USD,0)+IF('Financing inputs'!$B253="Local Currency",'Financing inputs'!J253/Loc_Euro,0)+IF('Financing inputs'!$B253="Euro",'Financing inputs'!J253,0)))</f>
        <v/>
      </c>
      <c r="K253" s="76" t="str">
        <f>IF('Financing inputs'!K253="","",(IF('Financing inputs'!$B253="USD",'Financing inputs'!K253*Euro_USD,0)+IF('Financing inputs'!$B253="Local Currency",'Financing inputs'!K253/Loc_Euro,0)+IF('Financing inputs'!$B253="Euro",'Financing inputs'!K253,0)))</f>
        <v/>
      </c>
      <c r="L253" s="76" t="str">
        <f>IF('Financing inputs'!L253="","",(IF('Financing inputs'!$B253="USD",'Financing inputs'!L253*Euro_USD,0)+IF('Financing inputs'!$B253="Local Currency",'Financing inputs'!L253/Loc_Euro,0)+IF('Financing inputs'!$B253="Euro",'Financing inputs'!L253,0)))</f>
        <v/>
      </c>
      <c r="M253" s="76" t="str">
        <f>IF('Financing inputs'!M253="","",(IF('Financing inputs'!$B253="USD",'Financing inputs'!M253*Euro_USD,0)+IF('Financing inputs'!$B253="Local Currency",'Financing inputs'!M253/Loc_Euro,0)+IF('Financing inputs'!$B253="Euro",'Financing inputs'!M253,0)))</f>
        <v/>
      </c>
      <c r="N253" s="76" t="str">
        <f>IF('Financing inputs'!N253="","",(IF('Financing inputs'!$B253="USD",'Financing inputs'!N253*Euro_USD,0)+IF('Financing inputs'!$B253="Local Currency",'Financing inputs'!N253/Loc_Euro,0)+IF('Financing inputs'!$B253="Euro",'Financing inputs'!N253,0)))</f>
        <v/>
      </c>
      <c r="O253" s="76">
        <f t="shared" si="141"/>
        <v>0</v>
      </c>
      <c r="P253" s="120" t="str">
        <f t="shared" si="140"/>
        <v>Strategy 11</v>
      </c>
      <c r="R253" s="69" t="e">
        <f t="shared" si="142"/>
        <v>#DIV/0!</v>
      </c>
    </row>
    <row r="254" spans="1:19" x14ac:dyDescent="0.25">
      <c r="A254" s="64" t="str">
        <f>'Financing inputs'!A254</f>
        <v>Other</v>
      </c>
      <c r="B254" s="63"/>
      <c r="C254" s="76" t="str">
        <f>IF('Financing inputs'!C254="","",(IF('Financing inputs'!$B254="USD",'Financing inputs'!C254*Euro_USD,0)+IF('Financing inputs'!$B254="Local Currency",'Financing inputs'!C254/Loc_Euro,0)+IF('Financing inputs'!$B254="Euro",'Financing inputs'!C254,0)))</f>
        <v/>
      </c>
      <c r="D254" s="76" t="str">
        <f>IF('Financing inputs'!D254="","",(IF('Financing inputs'!$B254="USD",'Financing inputs'!D254*Euro_USD,0)+IF('Financing inputs'!$B254="Local Currency",'Financing inputs'!D254/Loc_Euro,0)+IF('Financing inputs'!$B254="Euro",'Financing inputs'!D254,0)))</f>
        <v/>
      </c>
      <c r="E254" s="76" t="str">
        <f>IF('Financing inputs'!E254="","",(IF('Financing inputs'!$B254="USD",'Financing inputs'!E254*Euro_USD,0)+IF('Financing inputs'!$B254="Local Currency",'Financing inputs'!E254/Loc_Euro,0)+IF('Financing inputs'!$B254="Euro",'Financing inputs'!E254,0)))</f>
        <v/>
      </c>
      <c r="F254" s="76" t="str">
        <f>IF('Financing inputs'!F254="","",(IF('Financing inputs'!$B254="USD",'Financing inputs'!F254*Euro_USD,0)+IF('Financing inputs'!$B254="Local Currency",'Financing inputs'!F254/Loc_Euro,0)+IF('Financing inputs'!$B254="Euro",'Financing inputs'!F254,0)))</f>
        <v/>
      </c>
      <c r="G254" s="76" t="str">
        <f>IF('Financing inputs'!G254="","",(IF('Financing inputs'!$B254="USD",'Financing inputs'!G254*Euro_USD,0)+IF('Financing inputs'!$B254="Local Currency",'Financing inputs'!G254/Loc_Euro,0)+IF('Financing inputs'!$B254="Euro",'Financing inputs'!G254,0)))</f>
        <v/>
      </c>
      <c r="H254" s="76" t="str">
        <f>IF('Financing inputs'!H254="","",(IF('Financing inputs'!$B254="USD",'Financing inputs'!H254*Euro_USD,0)+IF('Financing inputs'!$B254="Local Currency",'Financing inputs'!H254/Loc_Euro,0)+IF('Financing inputs'!$B254="Euro",'Financing inputs'!H254,0)))</f>
        <v/>
      </c>
      <c r="I254" s="76" t="str">
        <f>IF('Financing inputs'!I254="","",(IF('Financing inputs'!$B254="USD",'Financing inputs'!I254*Euro_USD,0)+IF('Financing inputs'!$B254="Local Currency",'Financing inputs'!I254/Loc_Euro,0)+IF('Financing inputs'!$B254="Euro",'Financing inputs'!I254,0)))</f>
        <v/>
      </c>
      <c r="J254" s="76" t="str">
        <f>IF('Financing inputs'!J254="","",(IF('Financing inputs'!$B254="USD",'Financing inputs'!J254*Euro_USD,0)+IF('Financing inputs'!$B254="Local Currency",'Financing inputs'!J254/Loc_Euro,0)+IF('Financing inputs'!$B254="Euro",'Financing inputs'!J254,0)))</f>
        <v/>
      </c>
      <c r="K254" s="76" t="str">
        <f>IF('Financing inputs'!K254="","",(IF('Financing inputs'!$B254="USD",'Financing inputs'!K254*Euro_USD,0)+IF('Financing inputs'!$B254="Local Currency",'Financing inputs'!K254/Loc_Euro,0)+IF('Financing inputs'!$B254="Euro",'Financing inputs'!K254,0)))</f>
        <v/>
      </c>
      <c r="L254" s="76" t="str">
        <f>IF('Financing inputs'!L254="","",(IF('Financing inputs'!$B254="USD",'Financing inputs'!L254*Euro_USD,0)+IF('Financing inputs'!$B254="Local Currency",'Financing inputs'!L254/Loc_Euro,0)+IF('Financing inputs'!$B254="Euro",'Financing inputs'!L254,0)))</f>
        <v/>
      </c>
      <c r="M254" s="76" t="str">
        <f>IF('Financing inputs'!M254="","",(IF('Financing inputs'!$B254="USD",'Financing inputs'!M254*Euro_USD,0)+IF('Financing inputs'!$B254="Local Currency",'Financing inputs'!M254/Loc_Euro,0)+IF('Financing inputs'!$B254="Euro",'Financing inputs'!M254,0)))</f>
        <v/>
      </c>
      <c r="N254" s="76" t="str">
        <f>IF('Financing inputs'!N254="","",(IF('Financing inputs'!$B254="USD",'Financing inputs'!N254*Euro_USD,0)+IF('Financing inputs'!$B254="Local Currency",'Financing inputs'!N254/Loc_Euro,0)+IF('Financing inputs'!$B254="Euro",'Financing inputs'!N254,0)))</f>
        <v/>
      </c>
      <c r="O254" s="76">
        <f t="shared" si="141"/>
        <v>0</v>
      </c>
      <c r="P254" s="120" t="str">
        <f t="shared" si="140"/>
        <v>Strategy 11</v>
      </c>
      <c r="R254" s="69" t="e">
        <f t="shared" si="142"/>
        <v>#DIV/0!</v>
      </c>
    </row>
    <row r="255" spans="1:19" x14ac:dyDescent="0.25">
      <c r="A255" s="65" t="s">
        <v>72</v>
      </c>
      <c r="B255" s="65"/>
      <c r="C255" s="77">
        <f>SUM(C236:C254)</f>
        <v>0</v>
      </c>
      <c r="D255" s="77">
        <f t="shared" ref="D255" si="143">SUM(D236:D254)</f>
        <v>0</v>
      </c>
      <c r="E255" s="77">
        <f t="shared" ref="E255" si="144">SUM(E236:E254)</f>
        <v>0</v>
      </c>
      <c r="F255" s="77">
        <f t="shared" ref="F255" si="145">SUM(F236:F254)</f>
        <v>0</v>
      </c>
      <c r="G255" s="77">
        <f t="shared" ref="G255" si="146">SUM(G236:G254)</f>
        <v>0</v>
      </c>
      <c r="H255" s="77">
        <f t="shared" ref="H255" si="147">SUM(H236:H254)</f>
        <v>0</v>
      </c>
      <c r="I255" s="77">
        <f t="shared" ref="I255" si="148">SUM(I236:I254)</f>
        <v>0</v>
      </c>
      <c r="J255" s="77">
        <f t="shared" ref="J255" si="149">SUM(J236:J254)</f>
        <v>0</v>
      </c>
      <c r="K255" s="77">
        <f t="shared" ref="K255" si="150">SUM(K236:K254)</f>
        <v>0</v>
      </c>
      <c r="L255" s="77">
        <f t="shared" ref="L255" si="151">SUM(L236:L254)</f>
        <v>0</v>
      </c>
      <c r="M255" s="77">
        <f t="shared" ref="M255" si="152">SUM(M236:M254)</f>
        <v>0</v>
      </c>
      <c r="N255" s="77">
        <f t="shared" ref="N255" si="153">SUM(N236:N254)</f>
        <v>0</v>
      </c>
      <c r="O255" s="77">
        <f t="shared" ref="O255" si="154">SUM(O236:O254)</f>
        <v>0</v>
      </c>
      <c r="P255" s="120" t="str">
        <f>$A$233</f>
        <v>Strategy 11</v>
      </c>
      <c r="R255" s="59"/>
      <c r="S255" s="61" t="e">
        <f>IF(ROUND(SUM(R235:R254),0)&lt;&gt;1,"Check","Okay")</f>
        <v>#DIV/0!</v>
      </c>
    </row>
    <row r="256" spans="1:19" x14ac:dyDescent="0.25">
      <c r="P256" s="42"/>
      <c r="Q256" s="42"/>
      <c r="R256" s="44" t="s">
        <v>55</v>
      </c>
    </row>
    <row r="257" spans="1:18" x14ac:dyDescent="0.25">
      <c r="A257" s="49" t="s">
        <v>53</v>
      </c>
      <c r="B257" s="49"/>
      <c r="C257" s="78">
        <f>SUMIF($A$3:$A$254,"CIP Costs",C$3:C$254)</f>
        <v>0</v>
      </c>
      <c r="D257" s="78">
        <f t="shared" ref="D257:N257" si="155">SUMIF($A$3:$A$254,"CIP Costs",D$3:D$254)</f>
        <v>0</v>
      </c>
      <c r="E257" s="78">
        <f t="shared" si="155"/>
        <v>0</v>
      </c>
      <c r="F257" s="78">
        <f t="shared" si="155"/>
        <v>0</v>
      </c>
      <c r="G257" s="78">
        <f t="shared" si="155"/>
        <v>0</v>
      </c>
      <c r="H257" s="78">
        <f t="shared" si="155"/>
        <v>0</v>
      </c>
      <c r="I257" s="78">
        <f t="shared" si="155"/>
        <v>0</v>
      </c>
      <c r="J257" s="78">
        <f t="shared" si="155"/>
        <v>0</v>
      </c>
      <c r="K257" s="78">
        <f t="shared" si="155"/>
        <v>0</v>
      </c>
      <c r="L257" s="78">
        <f t="shared" si="155"/>
        <v>0</v>
      </c>
      <c r="M257" s="78">
        <f t="shared" si="155"/>
        <v>0</v>
      </c>
      <c r="N257" s="78">
        <f t="shared" si="155"/>
        <v>0</v>
      </c>
      <c r="O257" s="78">
        <f>SUMIF($A$3:$A$254,"CIP Costs",O$3:O$254)</f>
        <v>0</v>
      </c>
      <c r="P257" s="51"/>
      <c r="Q257" s="51">
        <f>SUM(C257:N257)</f>
        <v>0</v>
      </c>
      <c r="R257" s="45" t="str">
        <f>IF(Q257=O257,"Okay","Check")</f>
        <v>Okay</v>
      </c>
    </row>
    <row r="258" spans="1:18" x14ac:dyDescent="0.25">
      <c r="A258" s="16"/>
      <c r="B258" s="75" t="s">
        <v>73</v>
      </c>
      <c r="C258" s="42" t="str">
        <f>IF(C257='Financing inputs'!C259,"Okay","Check")</f>
        <v>Okay</v>
      </c>
      <c r="D258" s="42" t="str">
        <f>IF(D257='Financing inputs'!D259,"Okay","Check")</f>
        <v>Okay</v>
      </c>
      <c r="E258" s="42" t="str">
        <f>IF(E257='Financing inputs'!E259,"Okay","Check")</f>
        <v>Okay</v>
      </c>
      <c r="F258" s="42" t="str">
        <f>IF(F257='Financing inputs'!F259,"Okay","Check")</f>
        <v>Okay</v>
      </c>
      <c r="G258" s="42" t="str">
        <f>IF(G257='Financing inputs'!G259,"Okay","Check")</f>
        <v>Okay</v>
      </c>
      <c r="H258" s="42" t="str">
        <f>IF(H257='Financing inputs'!H259,"Okay","Check")</f>
        <v>Okay</v>
      </c>
      <c r="I258" s="42" t="str">
        <f>IF(I257='Financing inputs'!I259,"Okay","Check")</f>
        <v>Okay</v>
      </c>
      <c r="J258" s="42" t="str">
        <f>IF(J257='Financing inputs'!J259,"Okay","Check")</f>
        <v>Okay</v>
      </c>
      <c r="K258" s="42" t="str">
        <f>IF(K257='Financing inputs'!K259,"Okay","Check")</f>
        <v>Okay</v>
      </c>
      <c r="L258" s="42" t="str">
        <f>IF(L257='Financing inputs'!L259,"Okay","Check")</f>
        <v>Okay</v>
      </c>
      <c r="M258" s="42" t="str">
        <f>IF(M257='Financing inputs'!M259,"Okay","Check")</f>
        <v>Okay</v>
      </c>
      <c r="N258" s="42" t="str">
        <f>IF(N257='Financing inputs'!N259,"Okay","Check")</f>
        <v>Okay</v>
      </c>
      <c r="O258" s="42" t="str">
        <f>IF(O257='Financing inputs'!O259,"Okay","Check")</f>
        <v>Okay</v>
      </c>
      <c r="Q258" s="51">
        <f t="shared" ref="Q258" si="156">SUM(D258:O258)</f>
        <v>0</v>
      </c>
      <c r="R258" s="45"/>
    </row>
    <row r="259" spans="1:18" x14ac:dyDescent="0.25">
      <c r="A259" s="52" t="s">
        <v>75</v>
      </c>
      <c r="B259" s="52"/>
      <c r="C259" s="79">
        <f>SUMIF($A$3:$A$255,"National government funding allocated",C$3:C$255)</f>
        <v>0</v>
      </c>
      <c r="D259" s="79">
        <f t="shared" ref="D259:O259" si="157">SUMIF($A$3:$A$255,"National government funding allocated",D$3:D$255)</f>
        <v>0</v>
      </c>
      <c r="E259" s="79">
        <f t="shared" si="157"/>
        <v>0</v>
      </c>
      <c r="F259" s="79">
        <f t="shared" si="157"/>
        <v>0</v>
      </c>
      <c r="G259" s="79">
        <f t="shared" si="157"/>
        <v>0</v>
      </c>
      <c r="H259" s="79">
        <f t="shared" si="157"/>
        <v>0</v>
      </c>
      <c r="I259" s="79">
        <f t="shared" si="157"/>
        <v>0</v>
      </c>
      <c r="J259" s="79">
        <f t="shared" si="157"/>
        <v>0</v>
      </c>
      <c r="K259" s="79">
        <f t="shared" si="157"/>
        <v>0</v>
      </c>
      <c r="L259" s="79">
        <f t="shared" si="157"/>
        <v>0</v>
      </c>
      <c r="M259" s="79">
        <f t="shared" si="157"/>
        <v>0</v>
      </c>
      <c r="N259" s="79">
        <f t="shared" si="157"/>
        <v>0</v>
      </c>
      <c r="O259" s="79">
        <f t="shared" si="157"/>
        <v>0</v>
      </c>
      <c r="P259" s="51"/>
      <c r="Q259" s="51">
        <f t="shared" ref="Q259:Q261" si="158">SUM(C259:N259)</f>
        <v>0</v>
      </c>
      <c r="R259" s="45" t="str">
        <f t="shared" ref="R259:R261" si="159">IF(Q259=O259,"Okay","Check")</f>
        <v>Okay</v>
      </c>
    </row>
    <row r="260" spans="1:18" x14ac:dyDescent="0.25">
      <c r="A260" s="52" t="s">
        <v>76</v>
      </c>
      <c r="B260" s="52"/>
      <c r="C260" s="79">
        <f>SUMIF($A$3:$A$255,"Sub-total donor Funds",C$3:C$255)</f>
        <v>0</v>
      </c>
      <c r="D260" s="79">
        <f t="shared" ref="D260:O260" si="160">SUMIF($A$3:$A$255,"Sub-total donor Funds",D$3:D$255)</f>
        <v>0</v>
      </c>
      <c r="E260" s="79">
        <f t="shared" si="160"/>
        <v>0</v>
      </c>
      <c r="F260" s="79">
        <f t="shared" si="160"/>
        <v>0</v>
      </c>
      <c r="G260" s="79">
        <f t="shared" si="160"/>
        <v>0</v>
      </c>
      <c r="H260" s="79">
        <f t="shared" si="160"/>
        <v>0</v>
      </c>
      <c r="I260" s="79">
        <f t="shared" si="160"/>
        <v>0</v>
      </c>
      <c r="J260" s="79">
        <f t="shared" si="160"/>
        <v>0</v>
      </c>
      <c r="K260" s="79">
        <f t="shared" si="160"/>
        <v>0</v>
      </c>
      <c r="L260" s="79">
        <f t="shared" si="160"/>
        <v>0</v>
      </c>
      <c r="M260" s="79">
        <f t="shared" si="160"/>
        <v>0</v>
      </c>
      <c r="N260" s="79">
        <f t="shared" si="160"/>
        <v>0</v>
      </c>
      <c r="O260" s="79">
        <f t="shared" si="160"/>
        <v>0</v>
      </c>
      <c r="P260" s="51"/>
      <c r="Q260" s="51">
        <f t="shared" si="158"/>
        <v>0</v>
      </c>
      <c r="R260" s="45" t="str">
        <f t="shared" si="159"/>
        <v>Okay</v>
      </c>
    </row>
    <row r="261" spans="1:18" x14ac:dyDescent="0.25">
      <c r="A261" s="47" t="s">
        <v>74</v>
      </c>
      <c r="B261" s="47"/>
      <c r="C261" s="80">
        <f>SUM(C259:C260)</f>
        <v>0</v>
      </c>
      <c r="D261" s="80">
        <f t="shared" ref="D261:N261" si="161">SUM(D259:D260)</f>
        <v>0</v>
      </c>
      <c r="E261" s="80">
        <f t="shared" si="161"/>
        <v>0</v>
      </c>
      <c r="F261" s="80">
        <f t="shared" si="161"/>
        <v>0</v>
      </c>
      <c r="G261" s="80">
        <f t="shared" si="161"/>
        <v>0</v>
      </c>
      <c r="H261" s="80">
        <f t="shared" si="161"/>
        <v>0</v>
      </c>
      <c r="I261" s="80">
        <f t="shared" si="161"/>
        <v>0</v>
      </c>
      <c r="J261" s="80">
        <f t="shared" si="161"/>
        <v>0</v>
      </c>
      <c r="K261" s="80">
        <f t="shared" si="161"/>
        <v>0</v>
      </c>
      <c r="L261" s="80">
        <f t="shared" si="161"/>
        <v>0</v>
      </c>
      <c r="M261" s="80">
        <f t="shared" si="161"/>
        <v>0</v>
      </c>
      <c r="N261" s="80">
        <f t="shared" si="161"/>
        <v>0</v>
      </c>
      <c r="O261" s="80">
        <f>SUM(O259:O260)</f>
        <v>0</v>
      </c>
      <c r="P261" s="51"/>
      <c r="Q261" s="51">
        <f t="shared" si="158"/>
        <v>0</v>
      </c>
      <c r="R261" s="45" t="str">
        <f t="shared" si="159"/>
        <v>Okay</v>
      </c>
    </row>
    <row r="262" spans="1:18" x14ac:dyDescent="0.25">
      <c r="A262" s="16"/>
      <c r="B262" s="75" t="s">
        <v>73</v>
      </c>
      <c r="C262" s="42" t="str">
        <f>IF(ROUND(C261,2)=ROUND('Financing inputs'!C282,2),"Okay","Check")</f>
        <v>Okay</v>
      </c>
      <c r="D262" s="42" t="str">
        <f>IF(ROUND(D261,2)=ROUND('Financing inputs'!D282,2),"Okay","Check")</f>
        <v>Okay</v>
      </c>
      <c r="E262" s="42" t="str">
        <f>IF(ROUND(E261,2)=ROUND('Financing inputs'!E282,2),"Okay","Check")</f>
        <v>Okay</v>
      </c>
      <c r="F262" s="42" t="str">
        <f>IF(ROUND(F261,2)=ROUND('Financing inputs'!F282,2),"Okay","Check")</f>
        <v>Okay</v>
      </c>
      <c r="G262" s="42" t="str">
        <f>IF(ROUND(G261,2)=ROUND('Financing inputs'!G282,2),"Okay","Check")</f>
        <v>Okay</v>
      </c>
      <c r="H262" s="42" t="str">
        <f>IF(ROUND(H261,2)=ROUND('Financing inputs'!H282,2),"Okay","Check")</f>
        <v>Okay</v>
      </c>
      <c r="I262" s="42" t="str">
        <f>IF(ROUND(I261,2)=ROUND('Financing inputs'!I282,2),"Okay","Check")</f>
        <v>Okay</v>
      </c>
      <c r="J262" s="42" t="str">
        <f>IF(ROUND(J261,2)=ROUND('Financing inputs'!J282,2),"Okay","Check")</f>
        <v>Okay</v>
      </c>
      <c r="K262" s="42" t="str">
        <f>IF(ROUND(K261,2)=ROUND('Financing inputs'!K282,2),"Okay","Check")</f>
        <v>Okay</v>
      </c>
      <c r="L262" s="42" t="str">
        <f>IF(ROUND(L261,2)=ROUND('Financing inputs'!L282,2),"Okay","Check")</f>
        <v>Okay</v>
      </c>
      <c r="M262" s="42" t="str">
        <f>IF(ROUND(M261,2)=ROUND('Financing inputs'!M282,2),"Okay","Check")</f>
        <v>Okay</v>
      </c>
      <c r="N262" s="42" t="str">
        <f>IF(ROUND(N261,2)=ROUND('Financing inputs'!N282,2),"Okay","Check")</f>
        <v>Okay</v>
      </c>
      <c r="O262" s="42" t="str">
        <f>IF(ROUND(O261,2)=ROUND('Financing inputs'!O282,2),"Okay","Check")</f>
        <v>Okay</v>
      </c>
    </row>
    <row r="263" spans="1:18" x14ac:dyDescent="0.25">
      <c r="A263" s="47" t="s">
        <v>4</v>
      </c>
      <c r="B263" s="47"/>
      <c r="C263" s="80">
        <f>C257-C261</f>
        <v>0</v>
      </c>
      <c r="D263" s="80">
        <f t="shared" ref="D263:O263" si="162">D257-D261</f>
        <v>0</v>
      </c>
      <c r="E263" s="80">
        <f t="shared" si="162"/>
        <v>0</v>
      </c>
      <c r="F263" s="80">
        <f t="shared" si="162"/>
        <v>0</v>
      </c>
      <c r="G263" s="80">
        <f t="shared" si="162"/>
        <v>0</v>
      </c>
      <c r="H263" s="80">
        <f t="shared" si="162"/>
        <v>0</v>
      </c>
      <c r="I263" s="80">
        <f t="shared" si="162"/>
        <v>0</v>
      </c>
      <c r="J263" s="80">
        <f t="shared" si="162"/>
        <v>0</v>
      </c>
      <c r="K263" s="80">
        <f t="shared" si="162"/>
        <v>0</v>
      </c>
      <c r="L263" s="80">
        <f t="shared" si="162"/>
        <v>0</v>
      </c>
      <c r="M263" s="80">
        <f t="shared" si="162"/>
        <v>0</v>
      </c>
      <c r="N263" s="80">
        <f t="shared" si="162"/>
        <v>0</v>
      </c>
      <c r="O263" s="80">
        <f t="shared" si="162"/>
        <v>0</v>
      </c>
      <c r="Q263" s="61">
        <f>SUM(C263:N263)</f>
        <v>0</v>
      </c>
      <c r="R263" s="45" t="str">
        <f>IF(Q263=O263,"Okay","Check")</f>
        <v>Okay</v>
      </c>
    </row>
  </sheetData>
  <sheetProtection password="CC82" sheet="1" objects="1" scenarios="1"/>
  <mergeCells count="11">
    <mergeCell ref="A118:O118"/>
    <mergeCell ref="A3:O3"/>
    <mergeCell ref="A26:O26"/>
    <mergeCell ref="A49:O49"/>
    <mergeCell ref="A72:O72"/>
    <mergeCell ref="A95:O95"/>
    <mergeCell ref="A141:O141"/>
    <mergeCell ref="A164:O164"/>
    <mergeCell ref="A187:O187"/>
    <mergeCell ref="A210:O210"/>
    <mergeCell ref="A233:O233"/>
  </mergeCells>
  <conditionalFormatting sqref="C258:O258">
    <cfRule type="cellIs" dxfId="60" priority="16" operator="equal">
      <formula>"Check"</formula>
    </cfRule>
  </conditionalFormatting>
  <conditionalFormatting sqref="C262:O262">
    <cfRule type="cellIs" dxfId="59" priority="15" operator="equal">
      <formula>"Check"</formula>
    </cfRule>
  </conditionalFormatting>
  <conditionalFormatting sqref="S25">
    <cfRule type="cellIs" dxfId="58" priority="14" operator="equal">
      <formula>"Check"</formula>
    </cfRule>
  </conditionalFormatting>
  <conditionalFormatting sqref="S48">
    <cfRule type="cellIs" dxfId="57" priority="13" operator="equal">
      <formula>"Check"</formula>
    </cfRule>
  </conditionalFormatting>
  <conditionalFormatting sqref="S71">
    <cfRule type="cellIs" dxfId="56" priority="12" operator="equal">
      <formula>"Check"</formula>
    </cfRule>
  </conditionalFormatting>
  <conditionalFormatting sqref="S94">
    <cfRule type="cellIs" dxfId="55" priority="11" operator="equal">
      <formula>"Check"</formula>
    </cfRule>
  </conditionalFormatting>
  <conditionalFormatting sqref="S117">
    <cfRule type="cellIs" dxfId="54" priority="10" operator="equal">
      <formula>"Check"</formula>
    </cfRule>
  </conditionalFormatting>
  <conditionalFormatting sqref="S140">
    <cfRule type="cellIs" dxfId="53" priority="9" operator="equal">
      <formula>"Check"</formula>
    </cfRule>
  </conditionalFormatting>
  <conditionalFormatting sqref="S163">
    <cfRule type="cellIs" dxfId="52" priority="8" operator="equal">
      <formula>"Check"</formula>
    </cfRule>
  </conditionalFormatting>
  <conditionalFormatting sqref="S186">
    <cfRule type="cellIs" dxfId="51" priority="7" operator="equal">
      <formula>"Check"</formula>
    </cfRule>
  </conditionalFormatting>
  <conditionalFormatting sqref="S209">
    <cfRule type="cellIs" dxfId="50" priority="6" operator="equal">
      <formula>"Check"</formula>
    </cfRule>
  </conditionalFormatting>
  <conditionalFormatting sqref="S232">
    <cfRule type="cellIs" dxfId="49" priority="5" operator="equal">
      <formula>"Check"</formula>
    </cfRule>
  </conditionalFormatting>
  <conditionalFormatting sqref="S255">
    <cfRule type="cellIs" dxfId="48" priority="4" operator="equal">
      <formula>"Check"</formula>
    </cfRule>
  </conditionalFormatting>
  <conditionalFormatting sqref="R257:R258">
    <cfRule type="cellIs" dxfId="47" priority="3" operator="equal">
      <formula>"Check"</formula>
    </cfRule>
  </conditionalFormatting>
  <conditionalFormatting sqref="R259:R261">
    <cfRule type="cellIs" dxfId="46" priority="2" operator="equal">
      <formula>"Check"</formula>
    </cfRule>
  </conditionalFormatting>
  <conditionalFormatting sqref="R263">
    <cfRule type="cellIs" dxfId="45" priority="1" operator="equal">
      <formula>"Check"</formula>
    </cfRule>
  </conditionalFormatting>
  <dataValidations count="1">
    <dataValidation type="list" allowBlank="1" showInputMessage="1" showErrorMessage="1" sqref="B257 B259:B260 B234:B255 B211:B232 B27:B48 B188:B209 B165:B186 B142:B163 B119:B140 B96:B117 B73:B94 B50:B71 B4:B25">
      <formula1>Currency</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9"/>
  <sheetViews>
    <sheetView zoomScale="85" zoomScaleNormal="85" workbookViewId="0">
      <pane xSplit="2" ySplit="1" topLeftCell="C2" activePane="bottomRight" state="frozen"/>
      <selection pane="topRight" activeCell="C1" sqref="C1"/>
      <selection pane="bottomLeft" activeCell="A2" sqref="A2"/>
      <selection pane="bottomRight" activeCell="O14" sqref="O14"/>
    </sheetView>
  </sheetViews>
  <sheetFormatPr defaultRowHeight="15" x14ac:dyDescent="0.25"/>
  <cols>
    <col min="1" max="1" width="13" customWidth="1"/>
    <col min="2" max="2" width="13.85546875" bestFit="1" customWidth="1"/>
    <col min="3" max="15" width="18.28515625" customWidth="1"/>
    <col min="16" max="16" width="18.28515625" style="41" hidden="1" customWidth="1"/>
    <col min="17" max="17" width="9.42578125" style="2" hidden="1" customWidth="1"/>
    <col min="18" max="18" width="9.42578125" style="2" customWidth="1"/>
    <col min="19" max="19" width="23.85546875" customWidth="1"/>
    <col min="20" max="20" width="3.42578125" customWidth="1"/>
    <col min="21" max="21" width="42.7109375" bestFit="1" customWidth="1"/>
    <col min="22" max="25" width="5.7109375" bestFit="1" customWidth="1"/>
    <col min="26" max="33" width="5.140625" bestFit="1" customWidth="1"/>
    <col min="34" max="34" width="5.7109375" bestFit="1" customWidth="1"/>
  </cols>
  <sheetData>
    <row r="1" spans="1:34" x14ac:dyDescent="0.25">
      <c r="C1" s="100">
        <f>Yr_Start</f>
        <v>0</v>
      </c>
      <c r="D1" s="100">
        <f>C1+1</f>
        <v>1</v>
      </c>
      <c r="E1" s="100">
        <f t="shared" ref="E1:N1" si="0">D1+1</f>
        <v>2</v>
      </c>
      <c r="F1" s="100">
        <f t="shared" si="0"/>
        <v>3</v>
      </c>
      <c r="G1" s="100">
        <f t="shared" si="0"/>
        <v>4</v>
      </c>
      <c r="H1" s="100">
        <f t="shared" si="0"/>
        <v>5</v>
      </c>
      <c r="I1" s="100">
        <f t="shared" si="0"/>
        <v>6</v>
      </c>
      <c r="J1" s="100">
        <f t="shared" si="0"/>
        <v>7</v>
      </c>
      <c r="K1" s="100">
        <f t="shared" si="0"/>
        <v>8</v>
      </c>
      <c r="L1" s="100">
        <f t="shared" si="0"/>
        <v>9</v>
      </c>
      <c r="M1" s="100">
        <f t="shared" si="0"/>
        <v>10</v>
      </c>
      <c r="N1" s="100">
        <f t="shared" si="0"/>
        <v>11</v>
      </c>
      <c r="O1" s="100" t="s">
        <v>14</v>
      </c>
      <c r="P1" s="86"/>
      <c r="Q1" s="86"/>
      <c r="R1" s="86"/>
      <c r="U1" t="s">
        <v>84</v>
      </c>
    </row>
    <row r="2" spans="1:34" s="2" customFormat="1" ht="6.75" customHeight="1" x14ac:dyDescent="0.25">
      <c r="C2" s="121"/>
      <c r="D2" s="121"/>
      <c r="E2" s="121"/>
      <c r="F2" s="121"/>
      <c r="G2" s="121"/>
      <c r="H2" s="121"/>
      <c r="I2" s="121"/>
      <c r="J2" s="121"/>
      <c r="K2" s="121"/>
      <c r="L2" s="121"/>
      <c r="M2" s="121"/>
      <c r="N2" s="121"/>
      <c r="O2" s="121"/>
      <c r="P2" s="86"/>
      <c r="Q2" s="86"/>
      <c r="R2" s="86"/>
    </row>
    <row r="3" spans="1:34" x14ac:dyDescent="0.25">
      <c r="A3" s="126" t="s">
        <v>49</v>
      </c>
      <c r="B3" s="126"/>
      <c r="C3" s="126"/>
      <c r="D3" s="126"/>
      <c r="E3" s="126"/>
      <c r="F3" s="126"/>
      <c r="G3" s="126"/>
      <c r="H3" s="126"/>
      <c r="I3" s="126"/>
      <c r="J3" s="126"/>
      <c r="K3" s="126"/>
      <c r="L3" s="126"/>
      <c r="M3" s="126"/>
      <c r="N3" s="126"/>
      <c r="O3" s="126"/>
      <c r="P3" s="87"/>
      <c r="Q3" s="91" t="s">
        <v>81</v>
      </c>
      <c r="R3" s="92" t="s">
        <v>73</v>
      </c>
      <c r="S3" s="125" t="s">
        <v>16</v>
      </c>
      <c r="U3" s="108" t="str">
        <f>A3</f>
        <v>FP-CIP Full</v>
      </c>
      <c r="V3" s="4">
        <f>$C$1</f>
        <v>0</v>
      </c>
      <c r="W3" s="4">
        <f>$D$1</f>
        <v>1</v>
      </c>
      <c r="X3" s="4">
        <f>$E$1</f>
        <v>2</v>
      </c>
      <c r="Y3" s="4">
        <f>$F$1</f>
        <v>3</v>
      </c>
      <c r="Z3" s="4">
        <f>$G$1</f>
        <v>4</v>
      </c>
      <c r="AA3" s="4">
        <f>$H$1</f>
        <v>5</v>
      </c>
      <c r="AB3" s="4">
        <f>$I$1</f>
        <v>6</v>
      </c>
      <c r="AC3" s="4">
        <f>$J$1</f>
        <v>7</v>
      </c>
      <c r="AD3" s="4">
        <f>$K$1</f>
        <v>8</v>
      </c>
      <c r="AE3" s="4">
        <f>$L$1</f>
        <v>9</v>
      </c>
      <c r="AF3" s="4">
        <f>$M$1</f>
        <v>10</v>
      </c>
      <c r="AG3" s="4">
        <f>$N$1</f>
        <v>11</v>
      </c>
      <c r="AH3" s="4" t="str">
        <f>$O$1</f>
        <v>Total</v>
      </c>
    </row>
    <row r="4" spans="1:34" x14ac:dyDescent="0.25">
      <c r="A4" s="128" t="s">
        <v>1</v>
      </c>
      <c r="B4" s="1" t="s">
        <v>13</v>
      </c>
      <c r="C4" s="25">
        <f t="shared" ref="C4:O12" ca="1" si="1">SUMIFS(C$20:C$193,$B$20:$B$193,$B4,$Q$20:$Q$193,$Q4)</f>
        <v>0</v>
      </c>
      <c r="D4" s="25">
        <f t="shared" ca="1" si="1"/>
        <v>0</v>
      </c>
      <c r="E4" s="25">
        <f t="shared" ca="1" si="1"/>
        <v>0</v>
      </c>
      <c r="F4" s="25">
        <f t="shared" ca="1" si="1"/>
        <v>0</v>
      </c>
      <c r="G4" s="25">
        <f t="shared" ca="1" si="1"/>
        <v>0</v>
      </c>
      <c r="H4" s="25">
        <f t="shared" ca="1" si="1"/>
        <v>0</v>
      </c>
      <c r="I4" s="25">
        <f t="shared" ca="1" si="1"/>
        <v>0</v>
      </c>
      <c r="J4" s="25">
        <f t="shared" ca="1" si="1"/>
        <v>0</v>
      </c>
      <c r="K4" s="25">
        <f t="shared" ca="1" si="1"/>
        <v>0</v>
      </c>
      <c r="L4" s="25">
        <f t="shared" ca="1" si="1"/>
        <v>0</v>
      </c>
      <c r="M4" s="25">
        <f t="shared" ca="1" si="1"/>
        <v>0</v>
      </c>
      <c r="N4" s="25">
        <f t="shared" ca="1" si="1"/>
        <v>0</v>
      </c>
      <c r="O4" s="25">
        <f t="shared" ca="1" si="1"/>
        <v>0</v>
      </c>
      <c r="P4" s="88" t="str">
        <f>A3</f>
        <v>FP-CIP Full</v>
      </c>
      <c r="Q4" s="93" t="s">
        <v>19</v>
      </c>
      <c r="R4" s="94" t="str">
        <f t="shared" ref="R4:R12" ca="1" si="2">IF(ROUND(SUM(C4:N4),2)=ROUND(O4,2),"Okay","Check")</f>
        <v>Okay</v>
      </c>
      <c r="S4" s="125"/>
      <c r="U4" s="108" t="str">
        <f>A4</f>
        <v>Government Coverage</v>
      </c>
      <c r="V4" s="69">
        <f t="shared" ref="V4:AH4" ca="1" si="3">IFERROR(C6/(C6+C9),0)</f>
        <v>0</v>
      </c>
      <c r="W4" s="69">
        <f t="shared" ca="1" si="3"/>
        <v>0</v>
      </c>
      <c r="X4" s="69">
        <f t="shared" ca="1" si="3"/>
        <v>0</v>
      </c>
      <c r="Y4" s="69">
        <f t="shared" ca="1" si="3"/>
        <v>0</v>
      </c>
      <c r="Z4" s="69">
        <f t="shared" ca="1" si="3"/>
        <v>0</v>
      </c>
      <c r="AA4" s="69">
        <f t="shared" ca="1" si="3"/>
        <v>0</v>
      </c>
      <c r="AB4" s="69">
        <f t="shared" ca="1" si="3"/>
        <v>0</v>
      </c>
      <c r="AC4" s="69">
        <f t="shared" ca="1" si="3"/>
        <v>0</v>
      </c>
      <c r="AD4" s="69">
        <f t="shared" ca="1" si="3"/>
        <v>0</v>
      </c>
      <c r="AE4" s="69">
        <f t="shared" ca="1" si="3"/>
        <v>0</v>
      </c>
      <c r="AF4" s="69">
        <f t="shared" ca="1" si="3"/>
        <v>0</v>
      </c>
      <c r="AG4" s="69">
        <f t="shared" ca="1" si="3"/>
        <v>0</v>
      </c>
      <c r="AH4" s="69">
        <f t="shared" ca="1" si="3"/>
        <v>0</v>
      </c>
    </row>
    <row r="5" spans="1:34" ht="15" customHeight="1" x14ac:dyDescent="0.25">
      <c r="A5" s="128"/>
      <c r="B5" s="1" t="s">
        <v>43</v>
      </c>
      <c r="C5" s="96">
        <f t="shared" ca="1" si="1"/>
        <v>0</v>
      </c>
      <c r="D5" s="96">
        <f t="shared" ca="1" si="1"/>
        <v>0</v>
      </c>
      <c r="E5" s="96">
        <f t="shared" ca="1" si="1"/>
        <v>0</v>
      </c>
      <c r="F5" s="96">
        <f t="shared" ca="1" si="1"/>
        <v>0</v>
      </c>
      <c r="G5" s="96">
        <f t="shared" ca="1" si="1"/>
        <v>0</v>
      </c>
      <c r="H5" s="96">
        <f t="shared" ca="1" si="1"/>
        <v>0</v>
      </c>
      <c r="I5" s="96">
        <f t="shared" ca="1" si="1"/>
        <v>0</v>
      </c>
      <c r="J5" s="96">
        <f t="shared" ca="1" si="1"/>
        <v>0</v>
      </c>
      <c r="K5" s="96">
        <f t="shared" ca="1" si="1"/>
        <v>0</v>
      </c>
      <c r="L5" s="96">
        <f t="shared" ca="1" si="1"/>
        <v>0</v>
      </c>
      <c r="M5" s="96">
        <f t="shared" ca="1" si="1"/>
        <v>0</v>
      </c>
      <c r="N5" s="96">
        <f t="shared" ca="1" si="1"/>
        <v>0</v>
      </c>
      <c r="O5" s="96">
        <f t="shared" ca="1" si="1"/>
        <v>0</v>
      </c>
      <c r="P5" s="88" t="str">
        <f>A3</f>
        <v>FP-CIP Full</v>
      </c>
      <c r="Q5" s="93" t="s">
        <v>19</v>
      </c>
      <c r="R5" s="94" t="str">
        <f t="shared" ca="1" si="2"/>
        <v>Okay</v>
      </c>
      <c r="S5" s="125"/>
      <c r="U5" s="108" t="str">
        <f>A7</f>
        <v>Donor Coverage</v>
      </c>
      <c r="V5" s="69">
        <f t="shared" ref="V5:AH5" ca="1" si="4">IFERROR(C9/(C6+C9),0)</f>
        <v>0</v>
      </c>
      <c r="W5" s="69">
        <f t="shared" ca="1" si="4"/>
        <v>0</v>
      </c>
      <c r="X5" s="69">
        <f t="shared" ca="1" si="4"/>
        <v>0</v>
      </c>
      <c r="Y5" s="69">
        <f t="shared" ca="1" si="4"/>
        <v>0</v>
      </c>
      <c r="Z5" s="69">
        <f t="shared" ca="1" si="4"/>
        <v>0</v>
      </c>
      <c r="AA5" s="69">
        <f t="shared" ca="1" si="4"/>
        <v>0</v>
      </c>
      <c r="AB5" s="69">
        <f t="shared" ca="1" si="4"/>
        <v>0</v>
      </c>
      <c r="AC5" s="69">
        <f t="shared" ca="1" si="4"/>
        <v>0</v>
      </c>
      <c r="AD5" s="69">
        <f t="shared" ca="1" si="4"/>
        <v>0</v>
      </c>
      <c r="AE5" s="69">
        <f t="shared" ca="1" si="4"/>
        <v>0</v>
      </c>
      <c r="AF5" s="69">
        <f t="shared" ca="1" si="4"/>
        <v>0</v>
      </c>
      <c r="AG5" s="69">
        <f t="shared" ca="1" si="4"/>
        <v>0</v>
      </c>
      <c r="AH5" s="69">
        <f t="shared" ca="1" si="4"/>
        <v>0</v>
      </c>
    </row>
    <row r="6" spans="1:34" x14ac:dyDescent="0.25">
      <c r="A6" s="128"/>
      <c r="B6" s="1" t="s">
        <v>83</v>
      </c>
      <c r="C6" s="97">
        <f t="shared" ca="1" si="1"/>
        <v>0</v>
      </c>
      <c r="D6" s="97">
        <f t="shared" ca="1" si="1"/>
        <v>0</v>
      </c>
      <c r="E6" s="97">
        <f t="shared" ca="1" si="1"/>
        <v>0</v>
      </c>
      <c r="F6" s="97">
        <f t="shared" ca="1" si="1"/>
        <v>0</v>
      </c>
      <c r="G6" s="97">
        <f t="shared" ca="1" si="1"/>
        <v>0</v>
      </c>
      <c r="H6" s="97">
        <f t="shared" ca="1" si="1"/>
        <v>0</v>
      </c>
      <c r="I6" s="97">
        <f t="shared" ca="1" si="1"/>
        <v>0</v>
      </c>
      <c r="J6" s="97">
        <f t="shared" ca="1" si="1"/>
        <v>0</v>
      </c>
      <c r="K6" s="97">
        <f t="shared" ca="1" si="1"/>
        <v>0</v>
      </c>
      <c r="L6" s="97">
        <f t="shared" ca="1" si="1"/>
        <v>0</v>
      </c>
      <c r="M6" s="97">
        <f t="shared" ca="1" si="1"/>
        <v>0</v>
      </c>
      <c r="N6" s="97">
        <f t="shared" ca="1" si="1"/>
        <v>0</v>
      </c>
      <c r="O6" s="97">
        <f t="shared" ca="1" si="1"/>
        <v>0</v>
      </c>
      <c r="P6" s="88" t="str">
        <f>A3</f>
        <v>FP-CIP Full</v>
      </c>
      <c r="Q6" s="93" t="s">
        <v>19</v>
      </c>
      <c r="R6" s="94" t="str">
        <f t="shared" ca="1" si="2"/>
        <v>Okay</v>
      </c>
      <c r="S6" s="125"/>
    </row>
    <row r="7" spans="1:34" x14ac:dyDescent="0.25">
      <c r="A7" s="128" t="s">
        <v>2</v>
      </c>
      <c r="B7" s="1" t="s">
        <v>13</v>
      </c>
      <c r="C7" s="25">
        <f t="shared" ca="1" si="1"/>
        <v>0</v>
      </c>
      <c r="D7" s="25">
        <f t="shared" ca="1" si="1"/>
        <v>0</v>
      </c>
      <c r="E7" s="25">
        <f t="shared" ca="1" si="1"/>
        <v>0</v>
      </c>
      <c r="F7" s="25">
        <f t="shared" ca="1" si="1"/>
        <v>0</v>
      </c>
      <c r="G7" s="25">
        <f t="shared" ca="1" si="1"/>
        <v>0</v>
      </c>
      <c r="H7" s="25">
        <f t="shared" ca="1" si="1"/>
        <v>0</v>
      </c>
      <c r="I7" s="25">
        <f t="shared" ca="1" si="1"/>
        <v>0</v>
      </c>
      <c r="J7" s="25">
        <f t="shared" ca="1" si="1"/>
        <v>0</v>
      </c>
      <c r="K7" s="25">
        <f t="shared" ca="1" si="1"/>
        <v>0</v>
      </c>
      <c r="L7" s="25">
        <f t="shared" ca="1" si="1"/>
        <v>0</v>
      </c>
      <c r="M7" s="25">
        <f t="shared" ca="1" si="1"/>
        <v>0</v>
      </c>
      <c r="N7" s="25">
        <f t="shared" ca="1" si="1"/>
        <v>0</v>
      </c>
      <c r="O7" s="25">
        <f t="shared" ca="1" si="1"/>
        <v>0</v>
      </c>
      <c r="P7" s="88" t="str">
        <f>A3</f>
        <v>FP-CIP Full</v>
      </c>
      <c r="Q7" s="93" t="s">
        <v>72</v>
      </c>
      <c r="R7" s="94" t="str">
        <f t="shared" ca="1" si="2"/>
        <v>Okay</v>
      </c>
      <c r="S7" s="125"/>
    </row>
    <row r="8" spans="1:34" ht="15" customHeight="1" x14ac:dyDescent="0.25">
      <c r="A8" s="128"/>
      <c r="B8" s="1" t="s">
        <v>43</v>
      </c>
      <c r="C8" s="96">
        <f t="shared" ca="1" si="1"/>
        <v>0</v>
      </c>
      <c r="D8" s="96">
        <f t="shared" ca="1" si="1"/>
        <v>0</v>
      </c>
      <c r="E8" s="96">
        <f t="shared" ca="1" si="1"/>
        <v>0</v>
      </c>
      <c r="F8" s="96">
        <f t="shared" ca="1" si="1"/>
        <v>0</v>
      </c>
      <c r="G8" s="96">
        <f t="shared" ca="1" si="1"/>
        <v>0</v>
      </c>
      <c r="H8" s="96">
        <f t="shared" ca="1" si="1"/>
        <v>0</v>
      </c>
      <c r="I8" s="96">
        <f t="shared" ca="1" si="1"/>
        <v>0</v>
      </c>
      <c r="J8" s="96">
        <f t="shared" ca="1" si="1"/>
        <v>0</v>
      </c>
      <c r="K8" s="96">
        <f t="shared" ca="1" si="1"/>
        <v>0</v>
      </c>
      <c r="L8" s="96">
        <f t="shared" ca="1" si="1"/>
        <v>0</v>
      </c>
      <c r="M8" s="96">
        <f t="shared" ca="1" si="1"/>
        <v>0</v>
      </c>
      <c r="N8" s="96">
        <f t="shared" ca="1" si="1"/>
        <v>0</v>
      </c>
      <c r="O8" s="96">
        <f t="shared" ca="1" si="1"/>
        <v>0</v>
      </c>
      <c r="P8" s="88" t="str">
        <f>A3</f>
        <v>FP-CIP Full</v>
      </c>
      <c r="Q8" s="93" t="s">
        <v>72</v>
      </c>
      <c r="R8" s="94" t="str">
        <f t="shared" ca="1" si="2"/>
        <v>Okay</v>
      </c>
      <c r="S8" s="125"/>
    </row>
    <row r="9" spans="1:34" x14ac:dyDescent="0.25">
      <c r="A9" s="128"/>
      <c r="B9" s="1" t="s">
        <v>83</v>
      </c>
      <c r="C9" s="97">
        <f t="shared" ca="1" si="1"/>
        <v>0</v>
      </c>
      <c r="D9" s="97">
        <f t="shared" ca="1" si="1"/>
        <v>0</v>
      </c>
      <c r="E9" s="97">
        <f t="shared" ca="1" si="1"/>
        <v>0</v>
      </c>
      <c r="F9" s="97">
        <f t="shared" ca="1" si="1"/>
        <v>0</v>
      </c>
      <c r="G9" s="97">
        <f t="shared" ca="1" si="1"/>
        <v>0</v>
      </c>
      <c r="H9" s="97">
        <f t="shared" ca="1" si="1"/>
        <v>0</v>
      </c>
      <c r="I9" s="97">
        <f t="shared" ca="1" si="1"/>
        <v>0</v>
      </c>
      <c r="J9" s="97">
        <f t="shared" ca="1" si="1"/>
        <v>0</v>
      </c>
      <c r="K9" s="97">
        <f t="shared" ca="1" si="1"/>
        <v>0</v>
      </c>
      <c r="L9" s="97">
        <f t="shared" ca="1" si="1"/>
        <v>0</v>
      </c>
      <c r="M9" s="97">
        <f t="shared" ca="1" si="1"/>
        <v>0</v>
      </c>
      <c r="N9" s="97">
        <f t="shared" ca="1" si="1"/>
        <v>0</v>
      </c>
      <c r="O9" s="97">
        <f t="shared" ca="1" si="1"/>
        <v>0</v>
      </c>
      <c r="P9" s="88" t="str">
        <f>A3</f>
        <v>FP-CIP Full</v>
      </c>
      <c r="Q9" s="93" t="s">
        <v>72</v>
      </c>
      <c r="R9" s="94" t="str">
        <f t="shared" ca="1" si="2"/>
        <v>Okay</v>
      </c>
      <c r="S9" s="125"/>
    </row>
    <row r="10" spans="1:34" s="16" customFormat="1" x14ac:dyDescent="0.25">
      <c r="A10" s="128" t="s">
        <v>0</v>
      </c>
      <c r="B10" s="1" t="s">
        <v>13</v>
      </c>
      <c r="C10" s="25">
        <f t="shared" ca="1" si="1"/>
        <v>0</v>
      </c>
      <c r="D10" s="25">
        <f t="shared" ca="1" si="1"/>
        <v>0</v>
      </c>
      <c r="E10" s="25">
        <f t="shared" ca="1" si="1"/>
        <v>0</v>
      </c>
      <c r="F10" s="25">
        <f t="shared" ca="1" si="1"/>
        <v>0</v>
      </c>
      <c r="G10" s="25">
        <f t="shared" ca="1" si="1"/>
        <v>0</v>
      </c>
      <c r="H10" s="25">
        <f t="shared" ca="1" si="1"/>
        <v>0</v>
      </c>
      <c r="I10" s="25">
        <f t="shared" ca="1" si="1"/>
        <v>0</v>
      </c>
      <c r="J10" s="25">
        <f t="shared" ca="1" si="1"/>
        <v>0</v>
      </c>
      <c r="K10" s="25">
        <f t="shared" ca="1" si="1"/>
        <v>0</v>
      </c>
      <c r="L10" s="25">
        <f t="shared" ca="1" si="1"/>
        <v>0</v>
      </c>
      <c r="M10" s="25">
        <f t="shared" ca="1" si="1"/>
        <v>0</v>
      </c>
      <c r="N10" s="25">
        <f t="shared" ca="1" si="1"/>
        <v>0</v>
      </c>
      <c r="O10" s="25">
        <f t="shared" ca="1" si="1"/>
        <v>0</v>
      </c>
      <c r="P10" s="88" t="str">
        <f>A3</f>
        <v>FP-CIP Full</v>
      </c>
      <c r="Q10" s="93" t="s">
        <v>0</v>
      </c>
      <c r="R10" s="94" t="str">
        <f t="shared" ca="1" si="2"/>
        <v>Okay</v>
      </c>
      <c r="S10" s="125"/>
    </row>
    <row r="11" spans="1:34" s="16" customFormat="1" x14ac:dyDescent="0.25">
      <c r="A11" s="128"/>
      <c r="B11" s="1" t="s">
        <v>43</v>
      </c>
      <c r="C11" s="96">
        <f t="shared" ca="1" si="1"/>
        <v>0</v>
      </c>
      <c r="D11" s="96">
        <f t="shared" ca="1" si="1"/>
        <v>0</v>
      </c>
      <c r="E11" s="96">
        <f t="shared" ca="1" si="1"/>
        <v>0</v>
      </c>
      <c r="F11" s="96">
        <f t="shared" ca="1" si="1"/>
        <v>0</v>
      </c>
      <c r="G11" s="96">
        <f t="shared" ca="1" si="1"/>
        <v>0</v>
      </c>
      <c r="H11" s="96">
        <f t="shared" ca="1" si="1"/>
        <v>0</v>
      </c>
      <c r="I11" s="96">
        <f t="shared" ca="1" si="1"/>
        <v>0</v>
      </c>
      <c r="J11" s="96">
        <f t="shared" ca="1" si="1"/>
        <v>0</v>
      </c>
      <c r="K11" s="96">
        <f t="shared" ca="1" si="1"/>
        <v>0</v>
      </c>
      <c r="L11" s="96">
        <f t="shared" ca="1" si="1"/>
        <v>0</v>
      </c>
      <c r="M11" s="96">
        <f t="shared" ca="1" si="1"/>
        <v>0</v>
      </c>
      <c r="N11" s="96">
        <f t="shared" ca="1" si="1"/>
        <v>0</v>
      </c>
      <c r="O11" s="96">
        <f t="shared" ca="1" si="1"/>
        <v>0</v>
      </c>
      <c r="P11" s="88" t="str">
        <f>A3</f>
        <v>FP-CIP Full</v>
      </c>
      <c r="Q11" s="93" t="s">
        <v>0</v>
      </c>
      <c r="R11" s="94" t="str">
        <f t="shared" ca="1" si="2"/>
        <v>Okay</v>
      </c>
      <c r="S11" s="125"/>
    </row>
    <row r="12" spans="1:34" s="16" customFormat="1" x14ac:dyDescent="0.25">
      <c r="A12" s="128"/>
      <c r="B12" s="1" t="s">
        <v>83</v>
      </c>
      <c r="C12" s="97">
        <f t="shared" ca="1" si="1"/>
        <v>0</v>
      </c>
      <c r="D12" s="97">
        <f t="shared" ca="1" si="1"/>
        <v>0</v>
      </c>
      <c r="E12" s="97">
        <f t="shared" ca="1" si="1"/>
        <v>0</v>
      </c>
      <c r="F12" s="97">
        <f t="shared" ca="1" si="1"/>
        <v>0</v>
      </c>
      <c r="G12" s="97">
        <f t="shared" ca="1" si="1"/>
        <v>0</v>
      </c>
      <c r="H12" s="97">
        <f t="shared" ca="1" si="1"/>
        <v>0</v>
      </c>
      <c r="I12" s="97">
        <f t="shared" ca="1" si="1"/>
        <v>0</v>
      </c>
      <c r="J12" s="97">
        <f t="shared" ca="1" si="1"/>
        <v>0</v>
      </c>
      <c r="K12" s="97">
        <f t="shared" ca="1" si="1"/>
        <v>0</v>
      </c>
      <c r="L12" s="97">
        <f t="shared" ca="1" si="1"/>
        <v>0</v>
      </c>
      <c r="M12" s="97">
        <f t="shared" ca="1" si="1"/>
        <v>0</v>
      </c>
      <c r="N12" s="97">
        <f t="shared" ca="1" si="1"/>
        <v>0</v>
      </c>
      <c r="O12" s="97">
        <f t="shared" ca="1" si="1"/>
        <v>0</v>
      </c>
      <c r="P12" s="88" t="str">
        <f>A3</f>
        <v>FP-CIP Full</v>
      </c>
      <c r="Q12" s="93" t="s">
        <v>0</v>
      </c>
      <c r="R12" s="94" t="str">
        <f t="shared" ca="1" si="2"/>
        <v>Okay</v>
      </c>
      <c r="S12" s="125"/>
    </row>
    <row r="13" spans="1:34" x14ac:dyDescent="0.25">
      <c r="A13" s="40"/>
      <c r="B13" s="68"/>
      <c r="C13" s="25"/>
      <c r="D13" s="25"/>
      <c r="E13" s="25"/>
      <c r="F13" s="25"/>
      <c r="G13" s="25"/>
      <c r="H13" s="25"/>
      <c r="I13" s="25"/>
      <c r="J13" s="25"/>
      <c r="K13" s="25"/>
      <c r="L13" s="25"/>
      <c r="M13" s="25"/>
      <c r="N13" s="25"/>
      <c r="O13" s="25"/>
      <c r="P13" s="88" t="str">
        <f>A3</f>
        <v>FP-CIP Full</v>
      </c>
      <c r="Q13" s="95"/>
      <c r="R13" s="88"/>
      <c r="S13" s="125"/>
    </row>
    <row r="14" spans="1:34" x14ac:dyDescent="0.25">
      <c r="A14" s="127" t="s">
        <v>4</v>
      </c>
      <c r="B14" s="1" t="s">
        <v>13</v>
      </c>
      <c r="C14" s="27">
        <f ca="1">C10-(C7+C4)</f>
        <v>0</v>
      </c>
      <c r="D14" s="27">
        <f t="shared" ref="D14:N16" ca="1" si="5">D10-(D7+D4)</f>
        <v>0</v>
      </c>
      <c r="E14" s="27">
        <f t="shared" ca="1" si="5"/>
        <v>0</v>
      </c>
      <c r="F14" s="27">
        <f t="shared" ca="1" si="5"/>
        <v>0</v>
      </c>
      <c r="G14" s="27">
        <f t="shared" ca="1" si="5"/>
        <v>0</v>
      </c>
      <c r="H14" s="27">
        <f t="shared" ca="1" si="5"/>
        <v>0</v>
      </c>
      <c r="I14" s="27">
        <f t="shared" ca="1" si="5"/>
        <v>0</v>
      </c>
      <c r="J14" s="27">
        <f t="shared" ca="1" si="5"/>
        <v>0</v>
      </c>
      <c r="K14" s="27">
        <f t="shared" ca="1" si="5"/>
        <v>0</v>
      </c>
      <c r="L14" s="27">
        <f t="shared" ca="1" si="5"/>
        <v>0</v>
      </c>
      <c r="M14" s="27">
        <f t="shared" ca="1" si="5"/>
        <v>0</v>
      </c>
      <c r="N14" s="27">
        <f t="shared" ca="1" si="5"/>
        <v>0</v>
      </c>
      <c r="O14" s="27">
        <f ca="1">O10-(O7+O4)</f>
        <v>0</v>
      </c>
      <c r="P14" s="88" t="str">
        <f>A3</f>
        <v>FP-CIP Full</v>
      </c>
      <c r="Q14" s="93" t="s">
        <v>4</v>
      </c>
      <c r="R14" s="94" t="str">
        <f ca="1">IF(ROUND(SUM(C14:N14),2)=ROUND(O14,2),"Okay","Check")</f>
        <v>Okay</v>
      </c>
      <c r="S14" s="125"/>
    </row>
    <row r="15" spans="1:34" s="16" customFormat="1" x14ac:dyDescent="0.25">
      <c r="A15" s="127"/>
      <c r="B15" s="1" t="s">
        <v>43</v>
      </c>
      <c r="C15" s="98">
        <f t="shared" ref="C15:G16" ca="1" si="6">C11-(C8+C5)</f>
        <v>0</v>
      </c>
      <c r="D15" s="98">
        <f t="shared" ca="1" si="6"/>
        <v>0</v>
      </c>
      <c r="E15" s="98">
        <f t="shared" ca="1" si="6"/>
        <v>0</v>
      </c>
      <c r="F15" s="98">
        <f t="shared" ca="1" si="6"/>
        <v>0</v>
      </c>
      <c r="G15" s="98">
        <f t="shared" ca="1" si="6"/>
        <v>0</v>
      </c>
      <c r="H15" s="98">
        <f t="shared" ca="1" si="5"/>
        <v>0</v>
      </c>
      <c r="I15" s="98">
        <f t="shared" ca="1" si="5"/>
        <v>0</v>
      </c>
      <c r="J15" s="98">
        <f t="shared" ca="1" si="5"/>
        <v>0</v>
      </c>
      <c r="K15" s="98">
        <f t="shared" ca="1" si="5"/>
        <v>0</v>
      </c>
      <c r="L15" s="98">
        <f t="shared" ca="1" si="5"/>
        <v>0</v>
      </c>
      <c r="M15" s="98">
        <f t="shared" ca="1" si="5"/>
        <v>0</v>
      </c>
      <c r="N15" s="98">
        <f t="shared" ca="1" si="5"/>
        <v>0</v>
      </c>
      <c r="O15" s="98">
        <f ca="1">O11-(O5+O8)</f>
        <v>0</v>
      </c>
      <c r="P15" s="88" t="str">
        <f>A3</f>
        <v>FP-CIP Full</v>
      </c>
      <c r="Q15" s="93" t="s">
        <v>4</v>
      </c>
      <c r="R15" s="94" t="str">
        <f ca="1">IF(ROUND(SUM(C15:N15),2)=ROUND(O15,2),"Okay","Check")</f>
        <v>Okay</v>
      </c>
      <c r="S15" s="125"/>
    </row>
    <row r="16" spans="1:34" x14ac:dyDescent="0.25">
      <c r="A16" s="127"/>
      <c r="B16" s="1" t="s">
        <v>83</v>
      </c>
      <c r="C16" s="99">
        <f t="shared" ca="1" si="6"/>
        <v>0</v>
      </c>
      <c r="D16" s="99">
        <f t="shared" ca="1" si="6"/>
        <v>0</v>
      </c>
      <c r="E16" s="99">
        <f t="shared" ca="1" si="6"/>
        <v>0</v>
      </c>
      <c r="F16" s="99">
        <f t="shared" ca="1" si="6"/>
        <v>0</v>
      </c>
      <c r="G16" s="99">
        <f t="shared" ca="1" si="6"/>
        <v>0</v>
      </c>
      <c r="H16" s="99">
        <f t="shared" ca="1" si="5"/>
        <v>0</v>
      </c>
      <c r="I16" s="99">
        <f t="shared" ca="1" si="5"/>
        <v>0</v>
      </c>
      <c r="J16" s="99">
        <f t="shared" ca="1" si="5"/>
        <v>0</v>
      </c>
      <c r="K16" s="99">
        <f t="shared" ca="1" si="5"/>
        <v>0</v>
      </c>
      <c r="L16" s="99">
        <f t="shared" ca="1" si="5"/>
        <v>0</v>
      </c>
      <c r="M16" s="99">
        <f t="shared" ca="1" si="5"/>
        <v>0</v>
      </c>
      <c r="N16" s="99">
        <f t="shared" ca="1" si="5"/>
        <v>0</v>
      </c>
      <c r="O16" s="99">
        <f ca="1">O12-(O6+O9)</f>
        <v>0</v>
      </c>
      <c r="P16" s="88" t="str">
        <f>A3</f>
        <v>FP-CIP Full</v>
      </c>
      <c r="Q16" s="93" t="s">
        <v>4</v>
      </c>
      <c r="R16" s="94" t="str">
        <f ca="1">IF(ROUND(SUM(C16:N16),2)=ROUND(O16,2),"Okay","Check")</f>
        <v>Okay</v>
      </c>
      <c r="S16" s="125"/>
    </row>
    <row r="17" spans="1:35" x14ac:dyDescent="0.25">
      <c r="A17" s="127"/>
      <c r="B17" s="1" t="s">
        <v>3</v>
      </c>
      <c r="C17" s="30">
        <f ca="1">IF(C10&gt;0,C14/C10,0)</f>
        <v>0</v>
      </c>
      <c r="D17" s="30">
        <f t="shared" ref="D17:O17" ca="1" si="7">IF(D10&gt;0,D14/D10,0)</f>
        <v>0</v>
      </c>
      <c r="E17" s="30">
        <f t="shared" ca="1" si="7"/>
        <v>0</v>
      </c>
      <c r="F17" s="30">
        <f t="shared" ca="1" si="7"/>
        <v>0</v>
      </c>
      <c r="G17" s="30">
        <f t="shared" ca="1" si="7"/>
        <v>0</v>
      </c>
      <c r="H17" s="30">
        <f t="shared" ca="1" si="7"/>
        <v>0</v>
      </c>
      <c r="I17" s="30">
        <f t="shared" ca="1" si="7"/>
        <v>0</v>
      </c>
      <c r="J17" s="30">
        <f t="shared" ca="1" si="7"/>
        <v>0</v>
      </c>
      <c r="K17" s="30">
        <f t="shared" ca="1" si="7"/>
        <v>0</v>
      </c>
      <c r="L17" s="30">
        <f t="shared" ca="1" si="7"/>
        <v>0</v>
      </c>
      <c r="M17" s="30">
        <f t="shared" ca="1" si="7"/>
        <v>0</v>
      </c>
      <c r="N17" s="30">
        <f t="shared" ca="1" si="7"/>
        <v>0</v>
      </c>
      <c r="O17" s="30">
        <f t="shared" ca="1" si="7"/>
        <v>0</v>
      </c>
      <c r="P17" s="88" t="str">
        <f>A3</f>
        <v>FP-CIP Full</v>
      </c>
      <c r="Q17" s="93" t="s">
        <v>4</v>
      </c>
      <c r="R17" s="89"/>
      <c r="S17" s="125"/>
    </row>
    <row r="18" spans="1:35" x14ac:dyDescent="0.25">
      <c r="A18" s="68"/>
      <c r="B18" s="68"/>
      <c r="C18" s="68"/>
      <c r="D18" s="68"/>
      <c r="E18" s="68"/>
      <c r="F18" s="68"/>
      <c r="G18" s="68"/>
      <c r="H18" s="68"/>
      <c r="I18" s="68"/>
      <c r="J18" s="68"/>
      <c r="K18" s="68"/>
      <c r="L18" s="68"/>
      <c r="M18" s="68"/>
      <c r="N18" s="68"/>
      <c r="O18" s="68"/>
      <c r="P18" s="2"/>
      <c r="U18" s="16" t="s">
        <v>84</v>
      </c>
      <c r="V18" s="16"/>
      <c r="W18" s="16"/>
      <c r="X18" s="16"/>
      <c r="Y18" s="16"/>
      <c r="Z18" s="16"/>
      <c r="AA18" s="16"/>
      <c r="AB18" s="16"/>
      <c r="AC18" s="16"/>
      <c r="AD18" s="16"/>
      <c r="AE18" s="16"/>
      <c r="AF18" s="16"/>
      <c r="AG18" s="16"/>
      <c r="AH18" s="16"/>
      <c r="AI18" s="16"/>
    </row>
    <row r="19" spans="1:35" x14ac:dyDescent="0.25">
      <c r="A19" s="126" t="str">
        <f>'Financing inputs'!A3:O3</f>
        <v>Commodities</v>
      </c>
      <c r="B19" s="126"/>
      <c r="C19" s="126"/>
      <c r="D19" s="126"/>
      <c r="E19" s="126"/>
      <c r="F19" s="126"/>
      <c r="G19" s="126"/>
      <c r="H19" s="126"/>
      <c r="I19" s="126"/>
      <c r="J19" s="126"/>
      <c r="K19" s="126"/>
      <c r="L19" s="126"/>
      <c r="M19" s="126"/>
      <c r="N19" s="126"/>
      <c r="O19" s="126"/>
      <c r="P19" s="87"/>
      <c r="Q19" s="87"/>
      <c r="R19" s="90"/>
      <c r="S19" s="125" t="s">
        <v>16</v>
      </c>
      <c r="U19" s="108" t="str">
        <f>A19</f>
        <v>Commodities</v>
      </c>
      <c r="V19" s="4">
        <f>$C$1</f>
        <v>0</v>
      </c>
      <c r="W19" s="4">
        <f>$D$1</f>
        <v>1</v>
      </c>
      <c r="X19" s="4">
        <f>$E$1</f>
        <v>2</v>
      </c>
      <c r="Y19" s="4">
        <f>$F$1</f>
        <v>3</v>
      </c>
      <c r="Z19" s="4">
        <f>$G$1</f>
        <v>4</v>
      </c>
      <c r="AA19" s="4">
        <f>$H$1</f>
        <v>5</v>
      </c>
      <c r="AB19" s="4">
        <f>$I$1</f>
        <v>6</v>
      </c>
      <c r="AC19" s="4">
        <f>$J$1</f>
        <v>7</v>
      </c>
      <c r="AD19" s="4">
        <f>$K$1</f>
        <v>8</v>
      </c>
      <c r="AE19" s="4">
        <f>$L$1</f>
        <v>9</v>
      </c>
      <c r="AF19" s="4">
        <f>$M$1</f>
        <v>10</v>
      </c>
      <c r="AG19" s="4">
        <f>$N$1</f>
        <v>11</v>
      </c>
      <c r="AH19" s="4" t="str">
        <f>$O$1</f>
        <v>Total</v>
      </c>
      <c r="AI19" s="16"/>
    </row>
    <row r="20" spans="1:35" ht="15" customHeight="1" x14ac:dyDescent="0.25">
      <c r="A20" s="128" t="s">
        <v>1</v>
      </c>
      <c r="B20" s="1" t="s">
        <v>13</v>
      </c>
      <c r="C20" s="25" t="str">
        <f t="array" aca="1" ref="C20" ca="1">IFERROR(INDEX(INDIRECT($B20),MATCH($Q20&amp;$P20,'Financing inputs USD'!$A$3:$A$255&amp;'Financing inputs USD'!$P$3:$P$255,0),MATCH('Gap analysis'!C$1,Yr_USD,0)),0)</f>
        <v/>
      </c>
      <c r="D20" s="25" t="str">
        <f t="array" aca="1" ref="D20" ca="1">IFERROR(INDEX(INDIRECT($B20),MATCH($Q20&amp;$P20,'Financing inputs USD'!$A$3:$A$255&amp;'Financing inputs USD'!$P$3:$P$255,0),MATCH('Gap analysis'!D$1,Yr_USD,0)),0)</f>
        <v/>
      </c>
      <c r="E20" s="25" t="str">
        <f t="array" aca="1" ref="E20" ca="1">IFERROR(INDEX(INDIRECT($B20),MATCH($Q20&amp;$P20,'Financing inputs USD'!$A$3:$A$255&amp;'Financing inputs USD'!$P$3:$P$255,0),MATCH('Gap analysis'!E$1,Yr_USD,0)),0)</f>
        <v/>
      </c>
      <c r="F20" s="25" t="str">
        <f t="array" aca="1" ref="F20" ca="1">IFERROR(INDEX(INDIRECT($B20),MATCH($Q20&amp;$P20,'Financing inputs USD'!$A$3:$A$255&amp;'Financing inputs USD'!$P$3:$P$255,0),MATCH('Gap analysis'!F$1,Yr_USD,0)),0)</f>
        <v/>
      </c>
      <c r="G20" s="25" t="str">
        <f t="array" aca="1" ref="G20" ca="1">IFERROR(INDEX(INDIRECT($B20),MATCH($Q20&amp;$P20,'Financing inputs USD'!$A$3:$A$255&amp;'Financing inputs USD'!$P$3:$P$255,0),MATCH('Gap analysis'!G$1,Yr_USD,0)),0)</f>
        <v/>
      </c>
      <c r="H20" s="25" t="str">
        <f t="array" aca="1" ref="H20" ca="1">IFERROR(INDEX(INDIRECT($B20),MATCH($Q20&amp;$P20,'Financing inputs USD'!$A$3:$A$255&amp;'Financing inputs USD'!$P$3:$P$255,0),MATCH('Gap analysis'!H$1,Yr_USD,0)),0)</f>
        <v/>
      </c>
      <c r="I20" s="25" t="str">
        <f t="array" aca="1" ref="I20" ca="1">IFERROR(INDEX(INDIRECT($B20),MATCH($Q20&amp;$P20,'Financing inputs USD'!$A$3:$A$255&amp;'Financing inputs USD'!$P$3:$P$255,0),MATCH('Gap analysis'!I$1,Yr_USD,0)),0)</f>
        <v/>
      </c>
      <c r="J20" s="25" t="str">
        <f t="array" aca="1" ref="J20" ca="1">IFERROR(INDEX(INDIRECT($B20),MATCH($Q20&amp;$P20,'Financing inputs USD'!$A$3:$A$255&amp;'Financing inputs USD'!$P$3:$P$255,0),MATCH('Gap analysis'!J$1,Yr_USD,0)),0)</f>
        <v/>
      </c>
      <c r="K20" s="25" t="str">
        <f t="array" aca="1" ref="K20" ca="1">IFERROR(INDEX(INDIRECT($B20),MATCH($Q20&amp;$P20,'Financing inputs USD'!$A$3:$A$255&amp;'Financing inputs USD'!$P$3:$P$255,0),MATCH('Gap analysis'!K$1,Yr_USD,0)),0)</f>
        <v/>
      </c>
      <c r="L20" s="25" t="str">
        <f t="array" aca="1" ref="L20" ca="1">IFERROR(INDEX(INDIRECT($B20),MATCH($Q20&amp;$P20,'Financing inputs USD'!$A$3:$A$255&amp;'Financing inputs USD'!$P$3:$P$255,0),MATCH('Gap analysis'!L$1,Yr_USD,0)),0)</f>
        <v/>
      </c>
      <c r="M20" s="25" t="str">
        <f t="array" aca="1" ref="M20" ca="1">IFERROR(INDEX(INDIRECT($B20),MATCH($Q20&amp;$P20,'Financing inputs USD'!$A$3:$A$255&amp;'Financing inputs USD'!$P$3:$P$255,0),MATCH('Gap analysis'!M$1,Yr_USD,0)),0)</f>
        <v/>
      </c>
      <c r="N20" s="25" t="str">
        <f t="array" aca="1" ref="N20" ca="1">IFERROR(INDEX(INDIRECT($B20),MATCH($Q20&amp;$P20,'Financing inputs USD'!$A$3:$A$255&amp;'Financing inputs USD'!$P$3:$P$255,0),MATCH('Gap analysis'!N$1,Yr_USD,0)),0)</f>
        <v/>
      </c>
      <c r="O20" s="25">
        <f t="array" aca="1" ref="O20" ca="1">IFERROR(INDEX(INDIRECT($B20),MATCH($Q20&amp;$P20,'Financing inputs USD'!$A$3:$A$255&amp;'Financing inputs USD'!$P$3:$P$255,0),MATCH('Gap analysis'!O$1,Yr_USD,0)),0)</f>
        <v>0</v>
      </c>
      <c r="P20" s="88" t="str">
        <f>A19</f>
        <v>Commodities</v>
      </c>
      <c r="Q20" s="93" t="s">
        <v>19</v>
      </c>
      <c r="R20" s="94" t="str">
        <f t="shared" ref="R20:R28" ca="1" si="8">IF(ROUND(SUM(C20:N20),2)=ROUND(O20,2),"Okay","Check")</f>
        <v>Okay</v>
      </c>
      <c r="S20" s="125"/>
      <c r="U20" s="108" t="str">
        <f>A20</f>
        <v>Government Coverage</v>
      </c>
      <c r="V20" s="69">
        <f t="shared" ref="V20:AH20" ca="1" si="9">IFERROR(C22/(C22+C25),0)</f>
        <v>0</v>
      </c>
      <c r="W20" s="69">
        <f t="shared" ca="1" si="9"/>
        <v>0</v>
      </c>
      <c r="X20" s="69">
        <f t="shared" ca="1" si="9"/>
        <v>0</v>
      </c>
      <c r="Y20" s="69">
        <f t="shared" ca="1" si="9"/>
        <v>0</v>
      </c>
      <c r="Z20" s="69">
        <f t="shared" ca="1" si="9"/>
        <v>0</v>
      </c>
      <c r="AA20" s="69">
        <f t="shared" ca="1" si="9"/>
        <v>0</v>
      </c>
      <c r="AB20" s="69">
        <f t="shared" ca="1" si="9"/>
        <v>0</v>
      </c>
      <c r="AC20" s="69">
        <f t="shared" ca="1" si="9"/>
        <v>0</v>
      </c>
      <c r="AD20" s="69">
        <f t="shared" ca="1" si="9"/>
        <v>0</v>
      </c>
      <c r="AE20" s="69">
        <f t="shared" ca="1" si="9"/>
        <v>0</v>
      </c>
      <c r="AF20" s="69">
        <f t="shared" ca="1" si="9"/>
        <v>0</v>
      </c>
      <c r="AG20" s="69">
        <f t="shared" ca="1" si="9"/>
        <v>0</v>
      </c>
      <c r="AH20" s="69">
        <f t="shared" ca="1" si="9"/>
        <v>0</v>
      </c>
      <c r="AI20" s="16"/>
    </row>
    <row r="21" spans="1:35" ht="15" customHeight="1" x14ac:dyDescent="0.25">
      <c r="A21" s="128"/>
      <c r="B21" s="1" t="s">
        <v>43</v>
      </c>
      <c r="C21" s="96" t="str">
        <f t="array" aca="1" ref="C21" ca="1">IFERROR(INDEX(INDIRECT($B21),MATCH($Q21&amp;$P21,'Financing inputs Euro'!$A$3:$A$255&amp;'Financing inputs Euro'!$P$3:$P$255,0),MATCH('Gap analysis'!C$1,Yr_Euro,0)),0)</f>
        <v/>
      </c>
      <c r="D21" s="96" t="str">
        <f t="array" aca="1" ref="D21" ca="1">IFERROR(INDEX(INDIRECT($B21),MATCH($Q21&amp;$P21,'Financing inputs Euro'!$A$3:$A$255&amp;'Financing inputs Euro'!$P$3:$P$255,0),MATCH('Gap analysis'!D$1,Yr_Euro,0)),0)</f>
        <v/>
      </c>
      <c r="E21" s="96" t="str">
        <f t="array" aca="1" ref="E21" ca="1">IFERROR(INDEX(INDIRECT($B21),MATCH($Q21&amp;$P21,'Financing inputs Euro'!$A$3:$A$255&amp;'Financing inputs Euro'!$P$3:$P$255,0),MATCH('Gap analysis'!E$1,Yr_Euro,0)),0)</f>
        <v/>
      </c>
      <c r="F21" s="96" t="str">
        <f t="array" aca="1" ref="F21" ca="1">IFERROR(INDEX(INDIRECT($B21),MATCH($Q21&amp;$P21,'Financing inputs Euro'!$A$3:$A$255&amp;'Financing inputs Euro'!$P$3:$P$255,0),MATCH('Gap analysis'!F$1,Yr_Euro,0)),0)</f>
        <v/>
      </c>
      <c r="G21" s="96" t="str">
        <f t="array" aca="1" ref="G21" ca="1">IFERROR(INDEX(INDIRECT($B21),MATCH($Q21&amp;$P21,'Financing inputs Euro'!$A$3:$A$255&amp;'Financing inputs Euro'!$P$3:$P$255,0),MATCH('Gap analysis'!G$1,Yr_Euro,0)),0)</f>
        <v/>
      </c>
      <c r="H21" s="96" t="str">
        <f t="array" aca="1" ref="H21" ca="1">IFERROR(INDEX(INDIRECT($B21),MATCH($Q21&amp;$P21,'Financing inputs Euro'!$A$3:$A$255&amp;'Financing inputs Euro'!$P$3:$P$255,0),MATCH('Gap analysis'!H$1,Yr_Euro,0)),0)</f>
        <v/>
      </c>
      <c r="I21" s="96" t="str">
        <f t="array" aca="1" ref="I21" ca="1">IFERROR(INDEX(INDIRECT($B21),MATCH($Q21&amp;$P21,'Financing inputs Euro'!$A$3:$A$255&amp;'Financing inputs Euro'!$P$3:$P$255,0),MATCH('Gap analysis'!I$1,Yr_Euro,0)),0)</f>
        <v/>
      </c>
      <c r="J21" s="96" t="str">
        <f t="array" aca="1" ref="J21" ca="1">IFERROR(INDEX(INDIRECT($B21),MATCH($Q21&amp;$P21,'Financing inputs Euro'!$A$3:$A$255&amp;'Financing inputs Euro'!$P$3:$P$255,0),MATCH('Gap analysis'!J$1,Yr_Euro,0)),0)</f>
        <v/>
      </c>
      <c r="K21" s="96" t="str">
        <f t="array" aca="1" ref="K21" ca="1">IFERROR(INDEX(INDIRECT($B21),MATCH($Q21&amp;$P21,'Financing inputs Euro'!$A$3:$A$255&amp;'Financing inputs Euro'!$P$3:$P$255,0),MATCH('Gap analysis'!K$1,Yr_Euro,0)),0)</f>
        <v/>
      </c>
      <c r="L21" s="96" t="str">
        <f t="array" aca="1" ref="L21" ca="1">IFERROR(INDEX(INDIRECT($B21),MATCH($Q21&amp;$P21,'Financing inputs Euro'!$A$3:$A$255&amp;'Financing inputs Euro'!$P$3:$P$255,0),MATCH('Gap analysis'!L$1,Yr_Euro,0)),0)</f>
        <v/>
      </c>
      <c r="M21" s="96" t="str">
        <f t="array" aca="1" ref="M21" ca="1">IFERROR(INDEX(INDIRECT($B21),MATCH($Q21&amp;$P21,'Financing inputs Euro'!$A$3:$A$255&amp;'Financing inputs Euro'!$P$3:$P$255,0),MATCH('Gap analysis'!M$1,Yr_Euro,0)),0)</f>
        <v/>
      </c>
      <c r="N21" s="96" t="str">
        <f t="array" aca="1" ref="N21" ca="1">IFERROR(INDEX(INDIRECT($B21),MATCH($Q21&amp;$P21,'Financing inputs Euro'!$A$3:$A$255&amp;'Financing inputs Euro'!$P$3:$P$255,0),MATCH('Gap analysis'!N$1,Yr_Euro,0)),0)</f>
        <v/>
      </c>
      <c r="O21" s="96">
        <f t="array" aca="1" ref="O21" ca="1">IFERROR(INDEX(INDIRECT($B21),MATCH($Q21&amp;$P21,'Financing inputs Euro'!$A$3:$A$255&amp;'Financing inputs Euro'!$P$3:$P$255,0),MATCH('Gap analysis'!O$1,Yr_Euro,0)),0)</f>
        <v>0</v>
      </c>
      <c r="P21" s="88" t="str">
        <f>A19</f>
        <v>Commodities</v>
      </c>
      <c r="Q21" s="93" t="s">
        <v>19</v>
      </c>
      <c r="R21" s="94" t="str">
        <f t="shared" ca="1" si="8"/>
        <v>Okay</v>
      </c>
      <c r="S21" s="125"/>
      <c r="U21" s="108" t="str">
        <f>A23</f>
        <v>Donor Coverage</v>
      </c>
      <c r="V21" s="69">
        <f t="shared" ref="V21:AH21" ca="1" si="10">IFERROR(C25/(C22+C25),0)</f>
        <v>0</v>
      </c>
      <c r="W21" s="69">
        <f t="shared" ca="1" si="10"/>
        <v>0</v>
      </c>
      <c r="X21" s="69">
        <f t="shared" ca="1" si="10"/>
        <v>0</v>
      </c>
      <c r="Y21" s="69">
        <f t="shared" ca="1" si="10"/>
        <v>0</v>
      </c>
      <c r="Z21" s="69">
        <f t="shared" ca="1" si="10"/>
        <v>0</v>
      </c>
      <c r="AA21" s="69">
        <f t="shared" ca="1" si="10"/>
        <v>0</v>
      </c>
      <c r="AB21" s="69">
        <f t="shared" ca="1" si="10"/>
        <v>0</v>
      </c>
      <c r="AC21" s="69">
        <f t="shared" ca="1" si="10"/>
        <v>0</v>
      </c>
      <c r="AD21" s="69">
        <f t="shared" ca="1" si="10"/>
        <v>0</v>
      </c>
      <c r="AE21" s="69">
        <f t="shared" ca="1" si="10"/>
        <v>0</v>
      </c>
      <c r="AF21" s="69">
        <f t="shared" ca="1" si="10"/>
        <v>0</v>
      </c>
      <c r="AG21" s="69">
        <f t="shared" ca="1" si="10"/>
        <v>0</v>
      </c>
      <c r="AH21" s="69">
        <f t="shared" ca="1" si="10"/>
        <v>0</v>
      </c>
      <c r="AI21" s="16"/>
    </row>
    <row r="22" spans="1:35" x14ac:dyDescent="0.25">
      <c r="A22" s="128"/>
      <c r="B22" s="1" t="s">
        <v>83</v>
      </c>
      <c r="C22" s="97" t="str">
        <f t="array" aca="1" ref="C22" ca="1">IFERROR(INDEX(INDIRECT($B22),MATCH($Q22&amp;$P22,'Financing inputs local'!$A$3:$A$255&amp;'Financing inputs local'!$P$3:$P$255,0),MATCH('Gap analysis'!C$1,Yr_Local,0)),0)</f>
        <v/>
      </c>
      <c r="D22" s="97" t="str">
        <f t="array" aca="1" ref="D22" ca="1">IFERROR(INDEX(INDIRECT($B22),MATCH($Q22&amp;$P22,'Financing inputs local'!$A$3:$A$255&amp;'Financing inputs local'!$P$3:$P$255,0),MATCH('Gap analysis'!D$1,Yr_Local,0)),0)</f>
        <v/>
      </c>
      <c r="E22" s="97" t="str">
        <f t="array" aca="1" ref="E22" ca="1">IFERROR(INDEX(INDIRECT($B22),MATCH($Q22&amp;$P22,'Financing inputs local'!$A$3:$A$255&amp;'Financing inputs local'!$P$3:$P$255,0),MATCH('Gap analysis'!E$1,Yr_Local,0)),0)</f>
        <v/>
      </c>
      <c r="F22" s="97" t="str">
        <f t="array" aca="1" ref="F22" ca="1">IFERROR(INDEX(INDIRECT($B22),MATCH($Q22&amp;$P22,'Financing inputs local'!$A$3:$A$255&amp;'Financing inputs local'!$P$3:$P$255,0),MATCH('Gap analysis'!F$1,Yr_Local,0)),0)</f>
        <v/>
      </c>
      <c r="G22" s="97" t="str">
        <f t="array" aca="1" ref="G22" ca="1">IFERROR(INDEX(INDIRECT($B22),MATCH($Q22&amp;$P22,'Financing inputs local'!$A$3:$A$255&amp;'Financing inputs local'!$P$3:$P$255,0),MATCH('Gap analysis'!G$1,Yr_Local,0)),0)</f>
        <v/>
      </c>
      <c r="H22" s="97" t="str">
        <f t="array" aca="1" ref="H22" ca="1">IFERROR(INDEX(INDIRECT($B22),MATCH($Q22&amp;$P22,'Financing inputs local'!$A$3:$A$255&amp;'Financing inputs local'!$P$3:$P$255,0),MATCH('Gap analysis'!H$1,Yr_Local,0)),0)</f>
        <v/>
      </c>
      <c r="I22" s="97" t="str">
        <f t="array" aca="1" ref="I22" ca="1">IFERROR(INDEX(INDIRECT($B22),MATCH($Q22&amp;$P22,'Financing inputs local'!$A$3:$A$255&amp;'Financing inputs local'!$P$3:$P$255,0),MATCH('Gap analysis'!I$1,Yr_Local,0)),0)</f>
        <v/>
      </c>
      <c r="J22" s="97" t="str">
        <f t="array" aca="1" ref="J22" ca="1">IFERROR(INDEX(INDIRECT($B22),MATCH($Q22&amp;$P22,'Financing inputs local'!$A$3:$A$255&amp;'Financing inputs local'!$P$3:$P$255,0),MATCH('Gap analysis'!J$1,Yr_Local,0)),0)</f>
        <v/>
      </c>
      <c r="K22" s="97" t="str">
        <f t="array" aca="1" ref="K22" ca="1">IFERROR(INDEX(INDIRECT($B22),MATCH($Q22&amp;$P22,'Financing inputs local'!$A$3:$A$255&amp;'Financing inputs local'!$P$3:$P$255,0),MATCH('Gap analysis'!K$1,Yr_Local,0)),0)</f>
        <v/>
      </c>
      <c r="L22" s="97" t="str">
        <f t="array" aca="1" ref="L22" ca="1">IFERROR(INDEX(INDIRECT($B22),MATCH($Q22&amp;$P22,'Financing inputs local'!$A$3:$A$255&amp;'Financing inputs local'!$P$3:$P$255,0),MATCH('Gap analysis'!L$1,Yr_Local,0)),0)</f>
        <v/>
      </c>
      <c r="M22" s="97" t="str">
        <f t="array" aca="1" ref="M22" ca="1">IFERROR(INDEX(INDIRECT($B22),MATCH($Q22&amp;$P22,'Financing inputs local'!$A$3:$A$255&amp;'Financing inputs local'!$P$3:$P$255,0),MATCH('Gap analysis'!M$1,Yr_Local,0)),0)</f>
        <v/>
      </c>
      <c r="N22" s="97" t="str">
        <f t="array" aca="1" ref="N22" ca="1">IFERROR(INDEX(INDIRECT($B22),MATCH($Q22&amp;$P22,'Financing inputs local'!$A$3:$A$255&amp;'Financing inputs local'!$P$3:$P$255,0),MATCH('Gap analysis'!N$1,Yr_Local,0)),0)</f>
        <v/>
      </c>
      <c r="O22" s="97">
        <f t="array" aca="1" ref="O22" ca="1">IFERROR(INDEX(INDIRECT($B22),MATCH($Q22&amp;$P22,'Financing inputs local'!$A$3:$A$255&amp;'Financing inputs local'!$P$3:$P$255,0),MATCH('Gap analysis'!O$1,Yr_Local,0)),0)</f>
        <v>0</v>
      </c>
      <c r="P22" s="88" t="str">
        <f>A19</f>
        <v>Commodities</v>
      </c>
      <c r="Q22" s="93" t="s">
        <v>19</v>
      </c>
      <c r="R22" s="94" t="str">
        <f t="shared" ca="1" si="8"/>
        <v>Okay</v>
      </c>
      <c r="S22" s="125"/>
    </row>
    <row r="23" spans="1:35" ht="15" customHeight="1" x14ac:dyDescent="0.25">
      <c r="A23" s="128" t="s">
        <v>2</v>
      </c>
      <c r="B23" s="1" t="s">
        <v>13</v>
      </c>
      <c r="C23" s="25">
        <f t="array" aca="1" ref="C23" ca="1">IFERROR(INDEX(INDIRECT($B23),MATCH($Q23&amp;$P23,'Financing inputs USD'!$A$3:$A$255&amp;'Financing inputs USD'!$P$3:$P$255,0),MATCH('Gap analysis'!C$1,Yr_USD,0)),0)</f>
        <v>0</v>
      </c>
      <c r="D23" s="25">
        <f t="array" aca="1" ref="D23" ca="1">IFERROR(INDEX(INDIRECT($B23),MATCH($Q23&amp;$P23,'Financing inputs USD'!$A$3:$A$255&amp;'Financing inputs USD'!$P$3:$P$255,0),MATCH('Gap analysis'!D$1,Yr_USD,0)),0)</f>
        <v>0</v>
      </c>
      <c r="E23" s="25">
        <f t="array" aca="1" ref="E23" ca="1">IFERROR(INDEX(INDIRECT($B23),MATCH($Q23&amp;$P23,'Financing inputs USD'!$A$3:$A$255&amp;'Financing inputs USD'!$P$3:$P$255,0),MATCH('Gap analysis'!E$1,Yr_USD,0)),0)</f>
        <v>0</v>
      </c>
      <c r="F23" s="25">
        <f t="array" aca="1" ref="F23" ca="1">IFERROR(INDEX(INDIRECT($B23),MATCH($Q23&amp;$P23,'Financing inputs USD'!$A$3:$A$255&amp;'Financing inputs USD'!$P$3:$P$255,0),MATCH('Gap analysis'!F$1,Yr_USD,0)),0)</f>
        <v>0</v>
      </c>
      <c r="G23" s="25">
        <f t="array" aca="1" ref="G23" ca="1">IFERROR(INDEX(INDIRECT($B23),MATCH($Q23&amp;$P23,'Financing inputs USD'!$A$3:$A$255&amp;'Financing inputs USD'!$P$3:$P$255,0),MATCH('Gap analysis'!G$1,Yr_USD,0)),0)</f>
        <v>0</v>
      </c>
      <c r="H23" s="25">
        <f t="array" aca="1" ref="H23" ca="1">IFERROR(INDEX(INDIRECT($B23),MATCH($Q23&amp;$P23,'Financing inputs USD'!$A$3:$A$255&amp;'Financing inputs USD'!$P$3:$P$255,0),MATCH('Gap analysis'!H$1,Yr_USD,0)),0)</f>
        <v>0</v>
      </c>
      <c r="I23" s="25">
        <f t="array" aca="1" ref="I23" ca="1">IFERROR(INDEX(INDIRECT($B23),MATCH($Q23&amp;$P23,'Financing inputs USD'!$A$3:$A$255&amp;'Financing inputs USD'!$P$3:$P$255,0),MATCH('Gap analysis'!I$1,Yr_USD,0)),0)</f>
        <v>0</v>
      </c>
      <c r="J23" s="25">
        <f t="array" aca="1" ref="J23" ca="1">IFERROR(INDEX(INDIRECT($B23),MATCH($Q23&amp;$P23,'Financing inputs USD'!$A$3:$A$255&amp;'Financing inputs USD'!$P$3:$P$255,0),MATCH('Gap analysis'!J$1,Yr_USD,0)),0)</f>
        <v>0</v>
      </c>
      <c r="K23" s="25">
        <f t="array" aca="1" ref="K23" ca="1">IFERROR(INDEX(INDIRECT($B23),MATCH($Q23&amp;$P23,'Financing inputs USD'!$A$3:$A$255&amp;'Financing inputs USD'!$P$3:$P$255,0),MATCH('Gap analysis'!K$1,Yr_USD,0)),0)</f>
        <v>0</v>
      </c>
      <c r="L23" s="25">
        <f t="array" aca="1" ref="L23" ca="1">IFERROR(INDEX(INDIRECT($B23),MATCH($Q23&amp;$P23,'Financing inputs USD'!$A$3:$A$255&amp;'Financing inputs USD'!$P$3:$P$255,0),MATCH('Gap analysis'!L$1,Yr_USD,0)),0)</f>
        <v>0</v>
      </c>
      <c r="M23" s="25">
        <f t="array" aca="1" ref="M23" ca="1">IFERROR(INDEX(INDIRECT($B23),MATCH($Q23&amp;$P23,'Financing inputs USD'!$A$3:$A$255&amp;'Financing inputs USD'!$P$3:$P$255,0),MATCH('Gap analysis'!M$1,Yr_USD,0)),0)</f>
        <v>0</v>
      </c>
      <c r="N23" s="25">
        <f t="array" aca="1" ref="N23" ca="1">IFERROR(INDEX(INDIRECT($B23),MATCH($Q23&amp;$P23,'Financing inputs USD'!$A$3:$A$255&amp;'Financing inputs USD'!$P$3:$P$255,0),MATCH('Gap analysis'!N$1,Yr_USD,0)),0)</f>
        <v>0</v>
      </c>
      <c r="O23" s="25">
        <f t="array" aca="1" ref="O23" ca="1">IFERROR(INDEX(INDIRECT($B23),MATCH($Q23&amp;$P23,'Financing inputs USD'!$A$3:$A$255&amp;'Financing inputs USD'!$P$3:$P$255,0),MATCH('Gap analysis'!O$1,Yr_USD,0)),0)</f>
        <v>0</v>
      </c>
      <c r="P23" s="88" t="str">
        <f>A19</f>
        <v>Commodities</v>
      </c>
      <c r="Q23" s="93" t="s">
        <v>72</v>
      </c>
      <c r="R23" s="94" t="str">
        <f t="shared" ca="1" si="8"/>
        <v>Okay</v>
      </c>
      <c r="S23" s="125"/>
    </row>
    <row r="24" spans="1:35" ht="15" customHeight="1" x14ac:dyDescent="0.25">
      <c r="A24" s="128"/>
      <c r="B24" s="1" t="s">
        <v>43</v>
      </c>
      <c r="C24" s="96">
        <f t="array" aca="1" ref="C24" ca="1">IFERROR(INDEX(INDIRECT($B24),MATCH($Q24&amp;$P24,'Financing inputs Euro'!$A$3:$A$255&amp;'Financing inputs Euro'!$P$3:$P$255,0),MATCH('Gap analysis'!C$1,Yr_Euro,0)),0)</f>
        <v>0</v>
      </c>
      <c r="D24" s="96">
        <f t="array" aca="1" ref="D24" ca="1">IFERROR(INDEX(INDIRECT($B24),MATCH($Q24&amp;$P24,'Financing inputs Euro'!$A$3:$A$255&amp;'Financing inputs Euro'!$P$3:$P$255,0),MATCH('Gap analysis'!D$1,Yr_Euro,0)),0)</f>
        <v>0</v>
      </c>
      <c r="E24" s="96">
        <f t="array" aca="1" ref="E24" ca="1">IFERROR(INDEX(INDIRECT($B24),MATCH($Q24&amp;$P24,'Financing inputs Euro'!$A$3:$A$255&amp;'Financing inputs Euro'!$P$3:$P$255,0),MATCH('Gap analysis'!E$1,Yr_Euro,0)),0)</f>
        <v>0</v>
      </c>
      <c r="F24" s="96">
        <f t="array" aca="1" ref="F24" ca="1">IFERROR(INDEX(INDIRECT($B24),MATCH($Q24&amp;$P24,'Financing inputs Euro'!$A$3:$A$255&amp;'Financing inputs Euro'!$P$3:$P$255,0),MATCH('Gap analysis'!F$1,Yr_Euro,0)),0)</f>
        <v>0</v>
      </c>
      <c r="G24" s="96">
        <f t="array" aca="1" ref="G24" ca="1">IFERROR(INDEX(INDIRECT($B24),MATCH($Q24&amp;$P24,'Financing inputs Euro'!$A$3:$A$255&amp;'Financing inputs Euro'!$P$3:$P$255,0),MATCH('Gap analysis'!G$1,Yr_Euro,0)),0)</f>
        <v>0</v>
      </c>
      <c r="H24" s="96">
        <f t="array" aca="1" ref="H24" ca="1">IFERROR(INDEX(INDIRECT($B24),MATCH($Q24&amp;$P24,'Financing inputs Euro'!$A$3:$A$255&amp;'Financing inputs Euro'!$P$3:$P$255,0),MATCH('Gap analysis'!H$1,Yr_Euro,0)),0)</f>
        <v>0</v>
      </c>
      <c r="I24" s="96">
        <f t="array" aca="1" ref="I24" ca="1">IFERROR(INDEX(INDIRECT($B24),MATCH($Q24&amp;$P24,'Financing inputs Euro'!$A$3:$A$255&amp;'Financing inputs Euro'!$P$3:$P$255,0),MATCH('Gap analysis'!I$1,Yr_Euro,0)),0)</f>
        <v>0</v>
      </c>
      <c r="J24" s="96">
        <f t="array" aca="1" ref="J24" ca="1">IFERROR(INDEX(INDIRECT($B24),MATCH($Q24&amp;$P24,'Financing inputs Euro'!$A$3:$A$255&amp;'Financing inputs Euro'!$P$3:$P$255,0),MATCH('Gap analysis'!J$1,Yr_Euro,0)),0)</f>
        <v>0</v>
      </c>
      <c r="K24" s="96">
        <f t="array" aca="1" ref="K24" ca="1">IFERROR(INDEX(INDIRECT($B24),MATCH($Q24&amp;$P24,'Financing inputs Euro'!$A$3:$A$255&amp;'Financing inputs Euro'!$P$3:$P$255,0),MATCH('Gap analysis'!K$1,Yr_Euro,0)),0)</f>
        <v>0</v>
      </c>
      <c r="L24" s="96">
        <f t="array" aca="1" ref="L24" ca="1">IFERROR(INDEX(INDIRECT($B24),MATCH($Q24&amp;$P24,'Financing inputs Euro'!$A$3:$A$255&amp;'Financing inputs Euro'!$P$3:$P$255,0),MATCH('Gap analysis'!L$1,Yr_Euro,0)),0)</f>
        <v>0</v>
      </c>
      <c r="M24" s="96">
        <f t="array" aca="1" ref="M24" ca="1">IFERROR(INDEX(INDIRECT($B24),MATCH($Q24&amp;$P24,'Financing inputs Euro'!$A$3:$A$255&amp;'Financing inputs Euro'!$P$3:$P$255,0),MATCH('Gap analysis'!M$1,Yr_Euro,0)),0)</f>
        <v>0</v>
      </c>
      <c r="N24" s="96">
        <f t="array" aca="1" ref="N24" ca="1">IFERROR(INDEX(INDIRECT($B24),MATCH($Q24&amp;$P24,'Financing inputs Euro'!$A$3:$A$255&amp;'Financing inputs Euro'!$P$3:$P$255,0),MATCH('Gap analysis'!N$1,Yr_Euro,0)),0)</f>
        <v>0</v>
      </c>
      <c r="O24" s="96">
        <f t="array" aca="1" ref="O24" ca="1">IFERROR(INDEX(INDIRECT($B24),MATCH($Q24&amp;$P24,'Financing inputs Euro'!$A$3:$A$255&amp;'Financing inputs Euro'!$P$3:$P$255,0),MATCH('Gap analysis'!O$1,Yr_Euro,0)),0)</f>
        <v>0</v>
      </c>
      <c r="P24" s="88" t="str">
        <f>A19</f>
        <v>Commodities</v>
      </c>
      <c r="Q24" s="93" t="s">
        <v>72</v>
      </c>
      <c r="R24" s="94" t="str">
        <f t="shared" ca="1" si="8"/>
        <v>Okay</v>
      </c>
      <c r="S24" s="125"/>
    </row>
    <row r="25" spans="1:35" ht="15" customHeight="1" x14ac:dyDescent="0.25">
      <c r="A25" s="128"/>
      <c r="B25" s="1" t="s">
        <v>83</v>
      </c>
      <c r="C25" s="97">
        <f t="array" aca="1" ref="C25" ca="1">IFERROR(INDEX(INDIRECT($B25),MATCH($Q25&amp;$P25,'Financing inputs local'!$A$3:$A$255&amp;'Financing inputs local'!$P$3:$P$255,0),MATCH('Gap analysis'!C$1,Yr_Local,0)),0)</f>
        <v>0</v>
      </c>
      <c r="D25" s="97">
        <f t="array" aca="1" ref="D25" ca="1">IFERROR(INDEX(INDIRECT($B25),MATCH($Q25&amp;$P25,'Financing inputs local'!$A$3:$A$255&amp;'Financing inputs local'!$P$3:$P$255,0),MATCH('Gap analysis'!D$1,Yr_Local,0)),0)</f>
        <v>0</v>
      </c>
      <c r="E25" s="97">
        <f t="array" aca="1" ref="E25" ca="1">IFERROR(INDEX(INDIRECT($B25),MATCH($Q25&amp;$P25,'Financing inputs local'!$A$3:$A$255&amp;'Financing inputs local'!$P$3:$P$255,0),MATCH('Gap analysis'!E$1,Yr_Local,0)),0)</f>
        <v>0</v>
      </c>
      <c r="F25" s="97">
        <f t="array" aca="1" ref="F25" ca="1">IFERROR(INDEX(INDIRECT($B25),MATCH($Q25&amp;$P25,'Financing inputs local'!$A$3:$A$255&amp;'Financing inputs local'!$P$3:$P$255,0),MATCH('Gap analysis'!F$1,Yr_Local,0)),0)</f>
        <v>0</v>
      </c>
      <c r="G25" s="97">
        <f t="array" aca="1" ref="G25" ca="1">IFERROR(INDEX(INDIRECT($B25),MATCH($Q25&amp;$P25,'Financing inputs local'!$A$3:$A$255&amp;'Financing inputs local'!$P$3:$P$255,0),MATCH('Gap analysis'!G$1,Yr_Local,0)),0)</f>
        <v>0</v>
      </c>
      <c r="H25" s="97">
        <f t="array" aca="1" ref="H25" ca="1">IFERROR(INDEX(INDIRECT($B25),MATCH($Q25&amp;$P25,'Financing inputs local'!$A$3:$A$255&amp;'Financing inputs local'!$P$3:$P$255,0),MATCH('Gap analysis'!H$1,Yr_Local,0)),0)</f>
        <v>0</v>
      </c>
      <c r="I25" s="97">
        <f t="array" aca="1" ref="I25" ca="1">IFERROR(INDEX(INDIRECT($B25),MATCH($Q25&amp;$P25,'Financing inputs local'!$A$3:$A$255&amp;'Financing inputs local'!$P$3:$P$255,0),MATCH('Gap analysis'!I$1,Yr_Local,0)),0)</f>
        <v>0</v>
      </c>
      <c r="J25" s="97">
        <f t="array" aca="1" ref="J25" ca="1">IFERROR(INDEX(INDIRECT($B25),MATCH($Q25&amp;$P25,'Financing inputs local'!$A$3:$A$255&amp;'Financing inputs local'!$P$3:$P$255,0),MATCH('Gap analysis'!J$1,Yr_Local,0)),0)</f>
        <v>0</v>
      </c>
      <c r="K25" s="97">
        <f t="array" aca="1" ref="K25" ca="1">IFERROR(INDEX(INDIRECT($B25),MATCH($Q25&amp;$P25,'Financing inputs local'!$A$3:$A$255&amp;'Financing inputs local'!$P$3:$P$255,0),MATCH('Gap analysis'!K$1,Yr_Local,0)),0)</f>
        <v>0</v>
      </c>
      <c r="L25" s="97">
        <f t="array" aca="1" ref="L25" ca="1">IFERROR(INDEX(INDIRECT($B25),MATCH($Q25&amp;$P25,'Financing inputs local'!$A$3:$A$255&amp;'Financing inputs local'!$P$3:$P$255,0),MATCH('Gap analysis'!L$1,Yr_Local,0)),0)</f>
        <v>0</v>
      </c>
      <c r="M25" s="97">
        <f t="array" aca="1" ref="M25" ca="1">IFERROR(INDEX(INDIRECT($B25),MATCH($Q25&amp;$P25,'Financing inputs local'!$A$3:$A$255&amp;'Financing inputs local'!$P$3:$P$255,0),MATCH('Gap analysis'!M$1,Yr_Local,0)),0)</f>
        <v>0</v>
      </c>
      <c r="N25" s="97">
        <f t="array" aca="1" ref="N25" ca="1">IFERROR(INDEX(INDIRECT($B25),MATCH($Q25&amp;$P25,'Financing inputs local'!$A$3:$A$255&amp;'Financing inputs local'!$P$3:$P$255,0),MATCH('Gap analysis'!N$1,Yr_Local,0)),0)</f>
        <v>0</v>
      </c>
      <c r="O25" s="97">
        <f t="array" aca="1" ref="O25" ca="1">IFERROR(INDEX(INDIRECT($B25),MATCH($Q25&amp;$P25,'Financing inputs local'!$A$3:$A$255&amp;'Financing inputs local'!$P$3:$P$255,0),MATCH('Gap analysis'!O$1,Yr_Local,0)),0)</f>
        <v>0</v>
      </c>
      <c r="P25" s="88" t="str">
        <f>A19</f>
        <v>Commodities</v>
      </c>
      <c r="Q25" s="93" t="s">
        <v>72</v>
      </c>
      <c r="R25" s="94" t="str">
        <f t="shared" ca="1" si="8"/>
        <v>Okay</v>
      </c>
      <c r="S25" s="125"/>
    </row>
    <row r="26" spans="1:35" s="16" customFormat="1" ht="15" customHeight="1" x14ac:dyDescent="0.25">
      <c r="A26" s="128" t="s">
        <v>0</v>
      </c>
      <c r="B26" s="1" t="s">
        <v>13</v>
      </c>
      <c r="C26" s="25" t="str">
        <f t="array" aca="1" ref="C26" ca="1">IFERROR(INDEX(INDIRECT($B26),MATCH($Q26&amp;$P26,'Financing inputs USD'!$A$3:$A$255&amp;'Financing inputs USD'!$P$3:$P$255,0),MATCH('Gap analysis'!C$1,Yr_USD,0)),0)</f>
        <v/>
      </c>
      <c r="D26" s="25" t="str">
        <f t="array" aca="1" ref="D26" ca="1">IFERROR(INDEX(INDIRECT($B26),MATCH($Q26&amp;$P26,'Financing inputs USD'!$A$3:$A$255&amp;'Financing inputs USD'!$P$3:$P$255,0),MATCH('Gap analysis'!D$1,Yr_USD,0)),0)</f>
        <v/>
      </c>
      <c r="E26" s="25" t="str">
        <f t="array" aca="1" ref="E26" ca="1">IFERROR(INDEX(INDIRECT($B26),MATCH($Q26&amp;$P26,'Financing inputs USD'!$A$3:$A$255&amp;'Financing inputs USD'!$P$3:$P$255,0),MATCH('Gap analysis'!E$1,Yr_USD,0)),0)</f>
        <v/>
      </c>
      <c r="F26" s="25" t="str">
        <f t="array" aca="1" ref="F26" ca="1">IFERROR(INDEX(INDIRECT($B26),MATCH($Q26&amp;$P26,'Financing inputs USD'!$A$3:$A$255&amp;'Financing inputs USD'!$P$3:$P$255,0),MATCH('Gap analysis'!F$1,Yr_USD,0)),0)</f>
        <v/>
      </c>
      <c r="G26" s="25" t="str">
        <f t="array" aca="1" ref="G26" ca="1">IFERROR(INDEX(INDIRECT($B26),MATCH($Q26&amp;$P26,'Financing inputs USD'!$A$3:$A$255&amp;'Financing inputs USD'!$P$3:$P$255,0),MATCH('Gap analysis'!G$1,Yr_USD,0)),0)</f>
        <v/>
      </c>
      <c r="H26" s="25" t="str">
        <f t="array" aca="1" ref="H26" ca="1">IFERROR(INDEX(INDIRECT($B26),MATCH($Q26&amp;$P26,'Financing inputs USD'!$A$3:$A$255&amp;'Financing inputs USD'!$P$3:$P$255,0),MATCH('Gap analysis'!H$1,Yr_USD,0)),0)</f>
        <v/>
      </c>
      <c r="I26" s="25" t="str">
        <f t="array" aca="1" ref="I26" ca="1">IFERROR(INDEX(INDIRECT($B26),MATCH($Q26&amp;$P26,'Financing inputs USD'!$A$3:$A$255&amp;'Financing inputs USD'!$P$3:$P$255,0),MATCH('Gap analysis'!I$1,Yr_USD,0)),0)</f>
        <v/>
      </c>
      <c r="J26" s="25" t="str">
        <f t="array" aca="1" ref="J26" ca="1">IFERROR(INDEX(INDIRECT($B26),MATCH($Q26&amp;$P26,'Financing inputs USD'!$A$3:$A$255&amp;'Financing inputs USD'!$P$3:$P$255,0),MATCH('Gap analysis'!J$1,Yr_USD,0)),0)</f>
        <v/>
      </c>
      <c r="K26" s="25" t="str">
        <f t="array" aca="1" ref="K26" ca="1">IFERROR(INDEX(INDIRECT($B26),MATCH($Q26&amp;$P26,'Financing inputs USD'!$A$3:$A$255&amp;'Financing inputs USD'!$P$3:$P$255,0),MATCH('Gap analysis'!K$1,Yr_USD,0)),0)</f>
        <v/>
      </c>
      <c r="L26" s="25" t="str">
        <f t="array" aca="1" ref="L26" ca="1">IFERROR(INDEX(INDIRECT($B26),MATCH($Q26&amp;$P26,'Financing inputs USD'!$A$3:$A$255&amp;'Financing inputs USD'!$P$3:$P$255,0),MATCH('Gap analysis'!L$1,Yr_USD,0)),0)</f>
        <v/>
      </c>
      <c r="M26" s="25" t="str">
        <f t="array" aca="1" ref="M26" ca="1">IFERROR(INDEX(INDIRECT($B26),MATCH($Q26&amp;$P26,'Financing inputs USD'!$A$3:$A$255&amp;'Financing inputs USD'!$P$3:$P$255,0),MATCH('Gap analysis'!M$1,Yr_USD,0)),0)</f>
        <v/>
      </c>
      <c r="N26" s="25" t="str">
        <f t="array" aca="1" ref="N26" ca="1">IFERROR(INDEX(INDIRECT($B26),MATCH($Q26&amp;$P26,'Financing inputs USD'!$A$3:$A$255&amp;'Financing inputs USD'!$P$3:$P$255,0),MATCH('Gap analysis'!N$1,Yr_USD,0)),0)</f>
        <v/>
      </c>
      <c r="O26" s="25">
        <f t="array" aca="1" ref="O26" ca="1">IFERROR(INDEX(INDIRECT($B26),MATCH($Q26&amp;$P26,'Financing inputs USD'!$A$3:$A$255&amp;'Financing inputs USD'!$P$3:$P$255,0),MATCH('Gap analysis'!O$1,Yr_USD,0)),0)</f>
        <v>0</v>
      </c>
      <c r="P26" s="88" t="str">
        <f>A19</f>
        <v>Commodities</v>
      </c>
      <c r="Q26" s="93" t="s">
        <v>0</v>
      </c>
      <c r="R26" s="94" t="str">
        <f t="shared" ca="1" si="8"/>
        <v>Okay</v>
      </c>
      <c r="S26" s="125"/>
    </row>
    <row r="27" spans="1:35" s="16" customFormat="1" ht="15" customHeight="1" x14ac:dyDescent="0.25">
      <c r="A27" s="128"/>
      <c r="B27" s="1" t="s">
        <v>43</v>
      </c>
      <c r="C27" s="96" t="str">
        <f t="array" aca="1" ref="C27" ca="1">IFERROR(INDEX(INDIRECT($B27),MATCH($Q27&amp;$P27,'Financing inputs Euro'!$A$3:$A$255&amp;'Financing inputs Euro'!$P$3:$P$255,0),MATCH('Gap analysis'!C$1,Yr_Euro,0)),0)</f>
        <v/>
      </c>
      <c r="D27" s="96" t="str">
        <f t="array" aca="1" ref="D27" ca="1">IFERROR(INDEX(INDIRECT($B27),MATCH($Q27&amp;$P27,'Financing inputs Euro'!$A$3:$A$255&amp;'Financing inputs Euro'!$P$3:$P$255,0),MATCH('Gap analysis'!D$1,Yr_Euro,0)),0)</f>
        <v/>
      </c>
      <c r="E27" s="96" t="str">
        <f t="array" aca="1" ref="E27" ca="1">IFERROR(INDEX(INDIRECT($B27),MATCH($Q27&amp;$P27,'Financing inputs Euro'!$A$3:$A$255&amp;'Financing inputs Euro'!$P$3:$P$255,0),MATCH('Gap analysis'!E$1,Yr_Euro,0)),0)</f>
        <v/>
      </c>
      <c r="F27" s="96" t="str">
        <f t="array" aca="1" ref="F27" ca="1">IFERROR(INDEX(INDIRECT($B27),MATCH($Q27&amp;$P27,'Financing inputs Euro'!$A$3:$A$255&amp;'Financing inputs Euro'!$P$3:$P$255,0),MATCH('Gap analysis'!F$1,Yr_Euro,0)),0)</f>
        <v/>
      </c>
      <c r="G27" s="96" t="str">
        <f t="array" aca="1" ref="G27" ca="1">IFERROR(INDEX(INDIRECT($B27),MATCH($Q27&amp;$P27,'Financing inputs Euro'!$A$3:$A$255&amp;'Financing inputs Euro'!$P$3:$P$255,0),MATCH('Gap analysis'!G$1,Yr_Euro,0)),0)</f>
        <v/>
      </c>
      <c r="H27" s="96" t="str">
        <f t="array" aca="1" ref="H27" ca="1">IFERROR(INDEX(INDIRECT($B27),MATCH($Q27&amp;$P27,'Financing inputs Euro'!$A$3:$A$255&amp;'Financing inputs Euro'!$P$3:$P$255,0),MATCH('Gap analysis'!H$1,Yr_Euro,0)),0)</f>
        <v/>
      </c>
      <c r="I27" s="96" t="str">
        <f t="array" aca="1" ref="I27" ca="1">IFERROR(INDEX(INDIRECT($B27),MATCH($Q27&amp;$P27,'Financing inputs Euro'!$A$3:$A$255&amp;'Financing inputs Euro'!$P$3:$P$255,0),MATCH('Gap analysis'!I$1,Yr_Euro,0)),0)</f>
        <v/>
      </c>
      <c r="J27" s="96" t="str">
        <f t="array" aca="1" ref="J27" ca="1">IFERROR(INDEX(INDIRECT($B27),MATCH($Q27&amp;$P27,'Financing inputs Euro'!$A$3:$A$255&amp;'Financing inputs Euro'!$P$3:$P$255,0),MATCH('Gap analysis'!J$1,Yr_Euro,0)),0)</f>
        <v/>
      </c>
      <c r="K27" s="96" t="str">
        <f t="array" aca="1" ref="K27" ca="1">IFERROR(INDEX(INDIRECT($B27),MATCH($Q27&amp;$P27,'Financing inputs Euro'!$A$3:$A$255&amp;'Financing inputs Euro'!$P$3:$P$255,0),MATCH('Gap analysis'!K$1,Yr_Euro,0)),0)</f>
        <v/>
      </c>
      <c r="L27" s="96" t="str">
        <f t="array" aca="1" ref="L27" ca="1">IFERROR(INDEX(INDIRECT($B27),MATCH($Q27&amp;$P27,'Financing inputs Euro'!$A$3:$A$255&amp;'Financing inputs Euro'!$P$3:$P$255,0),MATCH('Gap analysis'!L$1,Yr_Euro,0)),0)</f>
        <v/>
      </c>
      <c r="M27" s="96" t="str">
        <f t="array" aca="1" ref="M27" ca="1">IFERROR(INDEX(INDIRECT($B27),MATCH($Q27&amp;$P27,'Financing inputs Euro'!$A$3:$A$255&amp;'Financing inputs Euro'!$P$3:$P$255,0),MATCH('Gap analysis'!M$1,Yr_Euro,0)),0)</f>
        <v/>
      </c>
      <c r="N27" s="96" t="str">
        <f t="array" aca="1" ref="N27" ca="1">IFERROR(INDEX(INDIRECT($B27),MATCH($Q27&amp;$P27,'Financing inputs Euro'!$A$3:$A$255&amp;'Financing inputs Euro'!$P$3:$P$255,0),MATCH('Gap analysis'!N$1,Yr_Euro,0)),0)</f>
        <v/>
      </c>
      <c r="O27" s="96">
        <f t="array" aca="1" ref="O27" ca="1">IFERROR(INDEX(INDIRECT($B27),MATCH($Q27&amp;$P27,'Financing inputs Euro'!$A$3:$A$255&amp;'Financing inputs Euro'!$P$3:$P$255,0),MATCH('Gap analysis'!O$1,Yr_Euro,0)),0)</f>
        <v>0</v>
      </c>
      <c r="P27" s="88" t="str">
        <f>A19</f>
        <v>Commodities</v>
      </c>
      <c r="Q27" s="93" t="s">
        <v>0</v>
      </c>
      <c r="R27" s="94" t="str">
        <f t="shared" ca="1" si="8"/>
        <v>Okay</v>
      </c>
      <c r="S27" s="125"/>
    </row>
    <row r="28" spans="1:35" s="16" customFormat="1" ht="15" customHeight="1" x14ac:dyDescent="0.25">
      <c r="A28" s="128"/>
      <c r="B28" s="1" t="s">
        <v>83</v>
      </c>
      <c r="C28" s="97" t="str">
        <f t="array" aca="1" ref="C28" ca="1">IFERROR(INDEX(INDIRECT($B28),MATCH($Q28&amp;$P28,'Financing inputs local'!$A$3:$A$255&amp;'Financing inputs local'!$P$3:$P$255,0),MATCH('Gap analysis'!C$1,Yr_Local,0)),0)</f>
        <v/>
      </c>
      <c r="D28" s="97" t="str">
        <f t="array" aca="1" ref="D28" ca="1">IFERROR(INDEX(INDIRECT($B28),MATCH($Q28&amp;$P28,'Financing inputs local'!$A$3:$A$255&amp;'Financing inputs local'!$P$3:$P$255,0),MATCH('Gap analysis'!D$1,Yr_Local,0)),0)</f>
        <v/>
      </c>
      <c r="E28" s="97" t="str">
        <f t="array" aca="1" ref="E28" ca="1">IFERROR(INDEX(INDIRECT($B28),MATCH($Q28&amp;$P28,'Financing inputs local'!$A$3:$A$255&amp;'Financing inputs local'!$P$3:$P$255,0),MATCH('Gap analysis'!E$1,Yr_Local,0)),0)</f>
        <v/>
      </c>
      <c r="F28" s="97" t="str">
        <f t="array" aca="1" ref="F28" ca="1">IFERROR(INDEX(INDIRECT($B28),MATCH($Q28&amp;$P28,'Financing inputs local'!$A$3:$A$255&amp;'Financing inputs local'!$P$3:$P$255,0),MATCH('Gap analysis'!F$1,Yr_Local,0)),0)</f>
        <v/>
      </c>
      <c r="G28" s="97" t="str">
        <f t="array" aca="1" ref="G28" ca="1">IFERROR(INDEX(INDIRECT($B28),MATCH($Q28&amp;$P28,'Financing inputs local'!$A$3:$A$255&amp;'Financing inputs local'!$P$3:$P$255,0),MATCH('Gap analysis'!G$1,Yr_Local,0)),0)</f>
        <v/>
      </c>
      <c r="H28" s="97" t="str">
        <f t="array" aca="1" ref="H28" ca="1">IFERROR(INDEX(INDIRECT($B28),MATCH($Q28&amp;$P28,'Financing inputs local'!$A$3:$A$255&amp;'Financing inputs local'!$P$3:$P$255,0),MATCH('Gap analysis'!H$1,Yr_Local,0)),0)</f>
        <v/>
      </c>
      <c r="I28" s="97" t="str">
        <f t="array" aca="1" ref="I28" ca="1">IFERROR(INDEX(INDIRECT($B28),MATCH($Q28&amp;$P28,'Financing inputs local'!$A$3:$A$255&amp;'Financing inputs local'!$P$3:$P$255,0),MATCH('Gap analysis'!I$1,Yr_Local,0)),0)</f>
        <v/>
      </c>
      <c r="J28" s="97" t="str">
        <f t="array" aca="1" ref="J28" ca="1">IFERROR(INDEX(INDIRECT($B28),MATCH($Q28&amp;$P28,'Financing inputs local'!$A$3:$A$255&amp;'Financing inputs local'!$P$3:$P$255,0),MATCH('Gap analysis'!J$1,Yr_Local,0)),0)</f>
        <v/>
      </c>
      <c r="K28" s="97" t="str">
        <f t="array" aca="1" ref="K28" ca="1">IFERROR(INDEX(INDIRECT($B28),MATCH($Q28&amp;$P28,'Financing inputs local'!$A$3:$A$255&amp;'Financing inputs local'!$P$3:$P$255,0),MATCH('Gap analysis'!K$1,Yr_Local,0)),0)</f>
        <v/>
      </c>
      <c r="L28" s="97" t="str">
        <f t="array" aca="1" ref="L28" ca="1">IFERROR(INDEX(INDIRECT($B28),MATCH($Q28&amp;$P28,'Financing inputs local'!$A$3:$A$255&amp;'Financing inputs local'!$P$3:$P$255,0),MATCH('Gap analysis'!L$1,Yr_Local,0)),0)</f>
        <v/>
      </c>
      <c r="M28" s="97" t="str">
        <f t="array" aca="1" ref="M28" ca="1">IFERROR(INDEX(INDIRECT($B28),MATCH($Q28&amp;$P28,'Financing inputs local'!$A$3:$A$255&amp;'Financing inputs local'!$P$3:$P$255,0),MATCH('Gap analysis'!M$1,Yr_Local,0)),0)</f>
        <v/>
      </c>
      <c r="N28" s="97" t="str">
        <f t="array" aca="1" ref="N28" ca="1">IFERROR(INDEX(INDIRECT($B28),MATCH($Q28&amp;$P28,'Financing inputs local'!$A$3:$A$255&amp;'Financing inputs local'!$P$3:$P$255,0),MATCH('Gap analysis'!N$1,Yr_Local,0)),0)</f>
        <v/>
      </c>
      <c r="O28" s="97">
        <f t="array" aca="1" ref="O28" ca="1">IFERROR(INDEX(INDIRECT($B28),MATCH($Q28&amp;$P28,'Financing inputs local'!$A$3:$A$255&amp;'Financing inputs local'!$P$3:$P$255,0),MATCH('Gap analysis'!O$1,Yr_Local,0)),0)</f>
        <v>0</v>
      </c>
      <c r="P28" s="88" t="str">
        <f>A19</f>
        <v>Commodities</v>
      </c>
      <c r="Q28" s="93" t="s">
        <v>0</v>
      </c>
      <c r="R28" s="94" t="str">
        <f t="shared" ca="1" si="8"/>
        <v>Okay</v>
      </c>
      <c r="S28" s="125"/>
    </row>
    <row r="29" spans="1:35" x14ac:dyDescent="0.25">
      <c r="A29" s="101"/>
      <c r="B29" s="68"/>
      <c r="C29" s="25"/>
      <c r="D29" s="25"/>
      <c r="E29" s="25"/>
      <c r="F29" s="25"/>
      <c r="G29" s="25"/>
      <c r="H29" s="25"/>
      <c r="I29" s="25"/>
      <c r="J29" s="25"/>
      <c r="K29" s="25"/>
      <c r="L29" s="25"/>
      <c r="M29" s="25"/>
      <c r="N29" s="25"/>
      <c r="O29" s="25"/>
      <c r="P29" s="88" t="str">
        <f>A19</f>
        <v>Commodities</v>
      </c>
      <c r="Q29" s="95"/>
      <c r="R29" s="88"/>
      <c r="S29" s="125"/>
      <c r="U29" s="23"/>
    </row>
    <row r="30" spans="1:35" x14ac:dyDescent="0.25">
      <c r="A30" s="127" t="s">
        <v>4</v>
      </c>
      <c r="B30" s="1" t="s">
        <v>13</v>
      </c>
      <c r="C30" s="27">
        <f ca="1">IFERROR(C26-(C23+C20),0)</f>
        <v>0</v>
      </c>
      <c r="D30" s="27">
        <f t="shared" ref="D30:O30" ca="1" si="11">IFERROR(D26-(D23+D20),0)</f>
        <v>0</v>
      </c>
      <c r="E30" s="27">
        <f t="shared" ca="1" si="11"/>
        <v>0</v>
      </c>
      <c r="F30" s="27">
        <f t="shared" ca="1" si="11"/>
        <v>0</v>
      </c>
      <c r="G30" s="27">
        <f t="shared" ca="1" si="11"/>
        <v>0</v>
      </c>
      <c r="H30" s="27">
        <f t="shared" ca="1" si="11"/>
        <v>0</v>
      </c>
      <c r="I30" s="27">
        <f t="shared" ca="1" si="11"/>
        <v>0</v>
      </c>
      <c r="J30" s="27">
        <f t="shared" ca="1" si="11"/>
        <v>0</v>
      </c>
      <c r="K30" s="27">
        <f t="shared" ca="1" si="11"/>
        <v>0</v>
      </c>
      <c r="L30" s="27">
        <f t="shared" ca="1" si="11"/>
        <v>0</v>
      </c>
      <c r="M30" s="27">
        <f t="shared" ca="1" si="11"/>
        <v>0</v>
      </c>
      <c r="N30" s="27">
        <f t="shared" ca="1" si="11"/>
        <v>0</v>
      </c>
      <c r="O30" s="27">
        <f t="shared" ca="1" si="11"/>
        <v>0</v>
      </c>
      <c r="P30" s="88" t="str">
        <f>A19</f>
        <v>Commodities</v>
      </c>
      <c r="Q30" s="93" t="s">
        <v>4</v>
      </c>
      <c r="R30" s="94" t="str">
        <f ca="1">IF(ROUND(SUM(C30:N30),2)=ROUND(O30,2),"Okay","Check")</f>
        <v>Okay</v>
      </c>
      <c r="S30" s="125"/>
    </row>
    <row r="31" spans="1:35" x14ac:dyDescent="0.25">
      <c r="A31" s="127"/>
      <c r="B31" s="1" t="s">
        <v>43</v>
      </c>
      <c r="C31" s="98">
        <f t="shared" ref="C31:O31" ca="1" si="12">IFERROR(C27-(C24+C21),0)</f>
        <v>0</v>
      </c>
      <c r="D31" s="98">
        <f t="shared" ca="1" si="12"/>
        <v>0</v>
      </c>
      <c r="E31" s="98">
        <f t="shared" ca="1" si="12"/>
        <v>0</v>
      </c>
      <c r="F31" s="98">
        <f t="shared" ca="1" si="12"/>
        <v>0</v>
      </c>
      <c r="G31" s="98">
        <f t="shared" ca="1" si="12"/>
        <v>0</v>
      </c>
      <c r="H31" s="98">
        <f t="shared" ca="1" si="12"/>
        <v>0</v>
      </c>
      <c r="I31" s="98">
        <f t="shared" ca="1" si="12"/>
        <v>0</v>
      </c>
      <c r="J31" s="98">
        <f t="shared" ca="1" si="12"/>
        <v>0</v>
      </c>
      <c r="K31" s="98">
        <f t="shared" ca="1" si="12"/>
        <v>0</v>
      </c>
      <c r="L31" s="98">
        <f t="shared" ca="1" si="12"/>
        <v>0</v>
      </c>
      <c r="M31" s="98">
        <f t="shared" ca="1" si="12"/>
        <v>0</v>
      </c>
      <c r="N31" s="98">
        <f t="shared" ca="1" si="12"/>
        <v>0</v>
      </c>
      <c r="O31" s="98">
        <f t="shared" ca="1" si="12"/>
        <v>0</v>
      </c>
      <c r="P31" s="88" t="str">
        <f>A19</f>
        <v>Commodities</v>
      </c>
      <c r="Q31" s="93" t="s">
        <v>4</v>
      </c>
      <c r="R31" s="94" t="str">
        <f ca="1">IF(ROUND(SUM(C31:N31),2)=ROUND(O31,2),"Okay","Check")</f>
        <v>Okay</v>
      </c>
      <c r="S31" s="125"/>
    </row>
    <row r="32" spans="1:35" x14ac:dyDescent="0.25">
      <c r="A32" s="127"/>
      <c r="B32" s="1" t="s">
        <v>83</v>
      </c>
      <c r="C32" s="99">
        <f t="shared" ref="C32:O32" ca="1" si="13">IFERROR(C28-(C25+C22),0)</f>
        <v>0</v>
      </c>
      <c r="D32" s="99">
        <f t="shared" ca="1" si="13"/>
        <v>0</v>
      </c>
      <c r="E32" s="99">
        <f t="shared" ca="1" si="13"/>
        <v>0</v>
      </c>
      <c r="F32" s="99">
        <f t="shared" ca="1" si="13"/>
        <v>0</v>
      </c>
      <c r="G32" s="99">
        <f t="shared" ca="1" si="13"/>
        <v>0</v>
      </c>
      <c r="H32" s="99">
        <f t="shared" ca="1" si="13"/>
        <v>0</v>
      </c>
      <c r="I32" s="99">
        <f t="shared" ca="1" si="13"/>
        <v>0</v>
      </c>
      <c r="J32" s="99">
        <f t="shared" ca="1" si="13"/>
        <v>0</v>
      </c>
      <c r="K32" s="99">
        <f t="shared" ca="1" si="13"/>
        <v>0</v>
      </c>
      <c r="L32" s="99">
        <f t="shared" ca="1" si="13"/>
        <v>0</v>
      </c>
      <c r="M32" s="99">
        <f t="shared" ca="1" si="13"/>
        <v>0</v>
      </c>
      <c r="N32" s="99">
        <f t="shared" ca="1" si="13"/>
        <v>0</v>
      </c>
      <c r="O32" s="99">
        <f t="shared" ca="1" si="13"/>
        <v>0</v>
      </c>
      <c r="P32" s="88" t="str">
        <f>A19</f>
        <v>Commodities</v>
      </c>
      <c r="Q32" s="93" t="s">
        <v>4</v>
      </c>
      <c r="R32" s="94" t="str">
        <f ca="1">IF(ROUND(SUM(C32:N32),2)=ROUND(O32,2),"Okay","Check")</f>
        <v>Okay</v>
      </c>
      <c r="S32" s="125"/>
    </row>
    <row r="33" spans="1:35" x14ac:dyDescent="0.25">
      <c r="A33" s="127"/>
      <c r="B33" s="1" t="s">
        <v>3</v>
      </c>
      <c r="C33" s="30" t="e">
        <f ca="1">IF(C26&gt;0,C30/C26,0)</f>
        <v>#VALUE!</v>
      </c>
      <c r="D33" s="30" t="e">
        <f t="shared" ref="D33:O33" ca="1" si="14">IF(D26&gt;0,D30/D26,0)</f>
        <v>#VALUE!</v>
      </c>
      <c r="E33" s="30" t="e">
        <f t="shared" ca="1" si="14"/>
        <v>#VALUE!</v>
      </c>
      <c r="F33" s="30" t="e">
        <f t="shared" ca="1" si="14"/>
        <v>#VALUE!</v>
      </c>
      <c r="G33" s="30" t="e">
        <f t="shared" ca="1" si="14"/>
        <v>#VALUE!</v>
      </c>
      <c r="H33" s="30" t="e">
        <f t="shared" ca="1" si="14"/>
        <v>#VALUE!</v>
      </c>
      <c r="I33" s="30" t="e">
        <f t="shared" ca="1" si="14"/>
        <v>#VALUE!</v>
      </c>
      <c r="J33" s="30" t="e">
        <f t="shared" ca="1" si="14"/>
        <v>#VALUE!</v>
      </c>
      <c r="K33" s="30" t="e">
        <f t="shared" ca="1" si="14"/>
        <v>#VALUE!</v>
      </c>
      <c r="L33" s="30" t="e">
        <f t="shared" ca="1" si="14"/>
        <v>#VALUE!</v>
      </c>
      <c r="M33" s="30" t="e">
        <f t="shared" ca="1" si="14"/>
        <v>#VALUE!</v>
      </c>
      <c r="N33" s="30" t="e">
        <f t="shared" ca="1" si="14"/>
        <v>#VALUE!</v>
      </c>
      <c r="O33" s="30">
        <f t="shared" ca="1" si="14"/>
        <v>0</v>
      </c>
      <c r="P33" s="88" t="str">
        <f>A19</f>
        <v>Commodities</v>
      </c>
      <c r="Q33" s="93" t="s">
        <v>4</v>
      </c>
      <c r="R33" s="89"/>
      <c r="S33" s="125"/>
    </row>
    <row r="34" spans="1:35" x14ac:dyDescent="0.25">
      <c r="A34" s="68"/>
      <c r="B34" s="68"/>
      <c r="C34" s="68"/>
      <c r="D34" s="68"/>
      <c r="E34" s="68"/>
      <c r="F34" s="68"/>
      <c r="G34" s="68"/>
      <c r="H34" s="68"/>
      <c r="I34" s="68"/>
      <c r="J34" s="68"/>
      <c r="K34" s="68"/>
      <c r="L34" s="68"/>
      <c r="M34" s="68"/>
      <c r="N34" s="68"/>
      <c r="O34" s="68"/>
      <c r="P34" s="2"/>
      <c r="U34" s="16" t="s">
        <v>84</v>
      </c>
      <c r="V34" s="16"/>
      <c r="W34" s="16"/>
      <c r="X34" s="16"/>
      <c r="Y34" s="16"/>
      <c r="Z34" s="16"/>
      <c r="AA34" s="16"/>
      <c r="AB34" s="16"/>
      <c r="AC34" s="16"/>
      <c r="AD34" s="16"/>
      <c r="AE34" s="16"/>
      <c r="AF34" s="16"/>
      <c r="AG34" s="16"/>
      <c r="AH34" s="16"/>
      <c r="AI34" s="16"/>
    </row>
    <row r="35" spans="1:35" x14ac:dyDescent="0.25">
      <c r="A35" s="126" t="str">
        <f>'Financing inputs'!A26:O26</f>
        <v>Demand Generation</v>
      </c>
      <c r="B35" s="126"/>
      <c r="C35" s="126"/>
      <c r="D35" s="126"/>
      <c r="E35" s="126"/>
      <c r="F35" s="126"/>
      <c r="G35" s="126"/>
      <c r="H35" s="126"/>
      <c r="I35" s="126"/>
      <c r="J35" s="126"/>
      <c r="K35" s="126"/>
      <c r="L35" s="126"/>
      <c r="M35" s="126"/>
      <c r="N35" s="126"/>
      <c r="O35" s="126"/>
      <c r="P35" s="87"/>
      <c r="Q35" s="87"/>
      <c r="R35" s="90"/>
      <c r="S35" s="125" t="s">
        <v>16</v>
      </c>
      <c r="U35" s="108" t="str">
        <f>A35</f>
        <v>Demand Generation</v>
      </c>
      <c r="V35" s="4">
        <f>$C$1</f>
        <v>0</v>
      </c>
      <c r="W35" s="4">
        <f>$D$1</f>
        <v>1</v>
      </c>
      <c r="X35" s="4">
        <f>$E$1</f>
        <v>2</v>
      </c>
      <c r="Y35" s="4">
        <f>$F$1</f>
        <v>3</v>
      </c>
      <c r="Z35" s="4">
        <f>$G$1</f>
        <v>4</v>
      </c>
      <c r="AA35" s="4">
        <f>$H$1</f>
        <v>5</v>
      </c>
      <c r="AB35" s="4">
        <f>$I$1</f>
        <v>6</v>
      </c>
      <c r="AC35" s="4">
        <f>$J$1</f>
        <v>7</v>
      </c>
      <c r="AD35" s="4">
        <f>$K$1</f>
        <v>8</v>
      </c>
      <c r="AE35" s="4">
        <f>$L$1</f>
        <v>9</v>
      </c>
      <c r="AF35" s="4">
        <f>$M$1</f>
        <v>10</v>
      </c>
      <c r="AG35" s="4">
        <f>$N$1</f>
        <v>11</v>
      </c>
      <c r="AH35" s="4" t="str">
        <f>$O$1</f>
        <v>Total</v>
      </c>
      <c r="AI35" s="16"/>
    </row>
    <row r="36" spans="1:35" ht="15" customHeight="1" x14ac:dyDescent="0.25">
      <c r="A36" s="128" t="s">
        <v>1</v>
      </c>
      <c r="B36" s="1" t="s">
        <v>13</v>
      </c>
      <c r="C36" s="25" t="str">
        <f t="array" aca="1" ref="C36" ca="1">IFERROR(INDEX(INDIRECT($B36),MATCH($Q36&amp;$P36,'Financing inputs USD'!$A$3:$A$255&amp;'Financing inputs USD'!$P$3:$P$255,0),MATCH('Gap analysis'!C$1,Yr_USD,0)),0)</f>
        <v/>
      </c>
      <c r="D36" s="25" t="str">
        <f t="array" aca="1" ref="D36" ca="1">IFERROR(INDEX(INDIRECT($B36),MATCH($Q36&amp;$P36,'Financing inputs USD'!$A$3:$A$255&amp;'Financing inputs USD'!$P$3:$P$255,0),MATCH('Gap analysis'!D$1,Yr_USD,0)),0)</f>
        <v/>
      </c>
      <c r="E36" s="25" t="str">
        <f t="array" aca="1" ref="E36" ca="1">IFERROR(INDEX(INDIRECT($B36),MATCH($Q36&amp;$P36,'Financing inputs USD'!$A$3:$A$255&amp;'Financing inputs USD'!$P$3:$P$255,0),MATCH('Gap analysis'!E$1,Yr_USD,0)),0)</f>
        <v/>
      </c>
      <c r="F36" s="25" t="str">
        <f t="array" aca="1" ref="F36" ca="1">IFERROR(INDEX(INDIRECT($B36),MATCH($Q36&amp;$P36,'Financing inputs USD'!$A$3:$A$255&amp;'Financing inputs USD'!$P$3:$P$255,0),MATCH('Gap analysis'!F$1,Yr_USD,0)),0)</f>
        <v/>
      </c>
      <c r="G36" s="25" t="str">
        <f t="array" aca="1" ref="G36" ca="1">IFERROR(INDEX(INDIRECT($B36),MATCH($Q36&amp;$P36,'Financing inputs USD'!$A$3:$A$255&amp;'Financing inputs USD'!$P$3:$P$255,0),MATCH('Gap analysis'!G$1,Yr_USD,0)),0)</f>
        <v/>
      </c>
      <c r="H36" s="25" t="str">
        <f t="array" aca="1" ref="H36" ca="1">IFERROR(INDEX(INDIRECT($B36),MATCH($Q36&amp;$P36,'Financing inputs USD'!$A$3:$A$255&amp;'Financing inputs USD'!$P$3:$P$255,0),MATCH('Gap analysis'!H$1,Yr_USD,0)),0)</f>
        <v/>
      </c>
      <c r="I36" s="25" t="str">
        <f t="array" aca="1" ref="I36" ca="1">IFERROR(INDEX(INDIRECT($B36),MATCH($Q36&amp;$P36,'Financing inputs USD'!$A$3:$A$255&amp;'Financing inputs USD'!$P$3:$P$255,0),MATCH('Gap analysis'!I$1,Yr_USD,0)),0)</f>
        <v/>
      </c>
      <c r="J36" s="25" t="str">
        <f t="array" aca="1" ref="J36" ca="1">IFERROR(INDEX(INDIRECT($B36),MATCH($Q36&amp;$P36,'Financing inputs USD'!$A$3:$A$255&amp;'Financing inputs USD'!$P$3:$P$255,0),MATCH('Gap analysis'!J$1,Yr_USD,0)),0)</f>
        <v/>
      </c>
      <c r="K36" s="25" t="str">
        <f t="array" aca="1" ref="K36" ca="1">IFERROR(INDEX(INDIRECT($B36),MATCH($Q36&amp;$P36,'Financing inputs USD'!$A$3:$A$255&amp;'Financing inputs USD'!$P$3:$P$255,0),MATCH('Gap analysis'!K$1,Yr_USD,0)),0)</f>
        <v/>
      </c>
      <c r="L36" s="25" t="str">
        <f t="array" aca="1" ref="L36" ca="1">IFERROR(INDEX(INDIRECT($B36),MATCH($Q36&amp;$P36,'Financing inputs USD'!$A$3:$A$255&amp;'Financing inputs USD'!$P$3:$P$255,0),MATCH('Gap analysis'!L$1,Yr_USD,0)),0)</f>
        <v/>
      </c>
      <c r="M36" s="25" t="str">
        <f t="array" aca="1" ref="M36" ca="1">IFERROR(INDEX(INDIRECT($B36),MATCH($Q36&amp;$P36,'Financing inputs USD'!$A$3:$A$255&amp;'Financing inputs USD'!$P$3:$P$255,0),MATCH('Gap analysis'!M$1,Yr_USD,0)),0)</f>
        <v/>
      </c>
      <c r="N36" s="25" t="str">
        <f t="array" aca="1" ref="N36" ca="1">IFERROR(INDEX(INDIRECT($B36),MATCH($Q36&amp;$P36,'Financing inputs USD'!$A$3:$A$255&amp;'Financing inputs USD'!$P$3:$P$255,0),MATCH('Gap analysis'!N$1,Yr_USD,0)),0)</f>
        <v/>
      </c>
      <c r="O36" s="25">
        <f t="array" aca="1" ref="O36" ca="1">IFERROR(INDEX(INDIRECT($B36),MATCH($Q36&amp;$P36,'Financing inputs USD'!$A$3:$A$255&amp;'Financing inputs USD'!$P$3:$P$255,0),MATCH('Gap analysis'!O$1,Yr_USD,0)),0)</f>
        <v>0</v>
      </c>
      <c r="P36" s="88" t="str">
        <f>A35</f>
        <v>Demand Generation</v>
      </c>
      <c r="Q36" s="93" t="s">
        <v>19</v>
      </c>
      <c r="R36" s="94" t="str">
        <f t="shared" ref="R36:R44" ca="1" si="15">IF(ROUND(SUM(C36:N36),2)=ROUND(O36,2),"Okay","Check")</f>
        <v>Okay</v>
      </c>
      <c r="S36" s="125"/>
      <c r="U36" s="108" t="str">
        <f>A36</f>
        <v>Government Coverage</v>
      </c>
      <c r="V36" s="69">
        <f t="shared" ref="V36:AH36" ca="1" si="16">IFERROR(C38/(C38+C41),0)</f>
        <v>0</v>
      </c>
      <c r="W36" s="69">
        <f t="shared" ca="1" si="16"/>
        <v>0</v>
      </c>
      <c r="X36" s="69">
        <f t="shared" ca="1" si="16"/>
        <v>0</v>
      </c>
      <c r="Y36" s="69">
        <f t="shared" ca="1" si="16"/>
        <v>0</v>
      </c>
      <c r="Z36" s="69">
        <f t="shared" ca="1" si="16"/>
        <v>0</v>
      </c>
      <c r="AA36" s="69">
        <f t="shared" ca="1" si="16"/>
        <v>0</v>
      </c>
      <c r="AB36" s="69">
        <f t="shared" ca="1" si="16"/>
        <v>0</v>
      </c>
      <c r="AC36" s="69">
        <f t="shared" ca="1" si="16"/>
        <v>0</v>
      </c>
      <c r="AD36" s="69">
        <f t="shared" ca="1" si="16"/>
        <v>0</v>
      </c>
      <c r="AE36" s="69">
        <f t="shared" ca="1" si="16"/>
        <v>0</v>
      </c>
      <c r="AF36" s="69">
        <f t="shared" ca="1" si="16"/>
        <v>0</v>
      </c>
      <c r="AG36" s="69">
        <f t="shared" ca="1" si="16"/>
        <v>0</v>
      </c>
      <c r="AH36" s="69">
        <f t="shared" ca="1" si="16"/>
        <v>0</v>
      </c>
      <c r="AI36" s="16"/>
    </row>
    <row r="37" spans="1:35" s="16" customFormat="1" ht="15" customHeight="1" x14ac:dyDescent="0.25">
      <c r="A37" s="128"/>
      <c r="B37" s="1" t="s">
        <v>43</v>
      </c>
      <c r="C37" s="96" t="str">
        <f t="array" aca="1" ref="C37" ca="1">IFERROR(INDEX(INDIRECT($B37),MATCH($Q37&amp;$P37,'Financing inputs Euro'!$A$3:$A$255&amp;'Financing inputs Euro'!$P$3:$P$255,0),MATCH('Gap analysis'!C$1,Yr_Euro,0)),0)</f>
        <v/>
      </c>
      <c r="D37" s="96" t="str">
        <f t="array" aca="1" ref="D37" ca="1">IFERROR(INDEX(INDIRECT($B37),MATCH($Q37&amp;$P37,'Financing inputs Euro'!$A$3:$A$255&amp;'Financing inputs Euro'!$P$3:$P$255,0),MATCH('Gap analysis'!D$1,Yr_Euro,0)),0)</f>
        <v/>
      </c>
      <c r="E37" s="96" t="str">
        <f t="array" aca="1" ref="E37" ca="1">IFERROR(INDEX(INDIRECT($B37),MATCH($Q37&amp;$P37,'Financing inputs Euro'!$A$3:$A$255&amp;'Financing inputs Euro'!$P$3:$P$255,0),MATCH('Gap analysis'!E$1,Yr_Euro,0)),0)</f>
        <v/>
      </c>
      <c r="F37" s="96" t="str">
        <f t="array" aca="1" ref="F37" ca="1">IFERROR(INDEX(INDIRECT($B37),MATCH($Q37&amp;$P37,'Financing inputs Euro'!$A$3:$A$255&amp;'Financing inputs Euro'!$P$3:$P$255,0),MATCH('Gap analysis'!F$1,Yr_Euro,0)),0)</f>
        <v/>
      </c>
      <c r="G37" s="96" t="str">
        <f t="array" aca="1" ref="G37" ca="1">IFERROR(INDEX(INDIRECT($B37),MATCH($Q37&amp;$P37,'Financing inputs Euro'!$A$3:$A$255&amp;'Financing inputs Euro'!$P$3:$P$255,0),MATCH('Gap analysis'!G$1,Yr_Euro,0)),0)</f>
        <v/>
      </c>
      <c r="H37" s="96" t="str">
        <f t="array" aca="1" ref="H37" ca="1">IFERROR(INDEX(INDIRECT($B37),MATCH($Q37&amp;$P37,'Financing inputs Euro'!$A$3:$A$255&amp;'Financing inputs Euro'!$P$3:$P$255,0),MATCH('Gap analysis'!H$1,Yr_Euro,0)),0)</f>
        <v/>
      </c>
      <c r="I37" s="96" t="str">
        <f t="array" aca="1" ref="I37" ca="1">IFERROR(INDEX(INDIRECT($B37),MATCH($Q37&amp;$P37,'Financing inputs Euro'!$A$3:$A$255&amp;'Financing inputs Euro'!$P$3:$P$255,0),MATCH('Gap analysis'!I$1,Yr_Euro,0)),0)</f>
        <v/>
      </c>
      <c r="J37" s="96" t="str">
        <f t="array" aca="1" ref="J37" ca="1">IFERROR(INDEX(INDIRECT($B37),MATCH($Q37&amp;$P37,'Financing inputs Euro'!$A$3:$A$255&amp;'Financing inputs Euro'!$P$3:$P$255,0),MATCH('Gap analysis'!J$1,Yr_Euro,0)),0)</f>
        <v/>
      </c>
      <c r="K37" s="96" t="str">
        <f t="array" aca="1" ref="K37" ca="1">IFERROR(INDEX(INDIRECT($B37),MATCH($Q37&amp;$P37,'Financing inputs Euro'!$A$3:$A$255&amp;'Financing inputs Euro'!$P$3:$P$255,0),MATCH('Gap analysis'!K$1,Yr_Euro,0)),0)</f>
        <v/>
      </c>
      <c r="L37" s="96" t="str">
        <f t="array" aca="1" ref="L37" ca="1">IFERROR(INDEX(INDIRECT($B37),MATCH($Q37&amp;$P37,'Financing inputs Euro'!$A$3:$A$255&amp;'Financing inputs Euro'!$P$3:$P$255,0),MATCH('Gap analysis'!L$1,Yr_Euro,0)),0)</f>
        <v/>
      </c>
      <c r="M37" s="96" t="str">
        <f t="array" aca="1" ref="M37" ca="1">IFERROR(INDEX(INDIRECT($B37),MATCH($Q37&amp;$P37,'Financing inputs Euro'!$A$3:$A$255&amp;'Financing inputs Euro'!$P$3:$P$255,0),MATCH('Gap analysis'!M$1,Yr_Euro,0)),0)</f>
        <v/>
      </c>
      <c r="N37" s="96" t="str">
        <f t="array" aca="1" ref="N37" ca="1">IFERROR(INDEX(INDIRECT($B37),MATCH($Q37&amp;$P37,'Financing inputs Euro'!$A$3:$A$255&amp;'Financing inputs Euro'!$P$3:$P$255,0),MATCH('Gap analysis'!N$1,Yr_Euro,0)),0)</f>
        <v/>
      </c>
      <c r="O37" s="96">
        <f t="array" aca="1" ref="O37" ca="1">IFERROR(INDEX(INDIRECT($B37),MATCH($Q37&amp;$P37,'Financing inputs Euro'!$A$3:$A$255&amp;'Financing inputs Euro'!$P$3:$P$255,0),MATCH('Gap analysis'!O$1,Yr_Euro,0)),0)</f>
        <v>0</v>
      </c>
      <c r="P37" s="88" t="str">
        <f>A35</f>
        <v>Demand Generation</v>
      </c>
      <c r="Q37" s="93" t="s">
        <v>19</v>
      </c>
      <c r="R37" s="94" t="str">
        <f t="shared" ca="1" si="15"/>
        <v>Okay</v>
      </c>
      <c r="S37" s="125"/>
      <c r="U37" s="108" t="str">
        <f>A39</f>
        <v>Donor Coverage</v>
      </c>
      <c r="V37" s="69">
        <f t="shared" ref="V37:AH37" ca="1" si="17">IFERROR(C41/(C38+C41),0)</f>
        <v>0</v>
      </c>
      <c r="W37" s="69">
        <f t="shared" ca="1" si="17"/>
        <v>0</v>
      </c>
      <c r="X37" s="69">
        <f t="shared" ca="1" si="17"/>
        <v>0</v>
      </c>
      <c r="Y37" s="69">
        <f t="shared" ca="1" si="17"/>
        <v>0</v>
      </c>
      <c r="Z37" s="69">
        <f t="shared" ca="1" si="17"/>
        <v>0</v>
      </c>
      <c r="AA37" s="69">
        <f t="shared" ca="1" si="17"/>
        <v>0</v>
      </c>
      <c r="AB37" s="69">
        <f t="shared" ca="1" si="17"/>
        <v>0</v>
      </c>
      <c r="AC37" s="69">
        <f t="shared" ca="1" si="17"/>
        <v>0</v>
      </c>
      <c r="AD37" s="69">
        <f t="shared" ca="1" si="17"/>
        <v>0</v>
      </c>
      <c r="AE37" s="69">
        <f t="shared" ca="1" si="17"/>
        <v>0</v>
      </c>
      <c r="AF37" s="69">
        <f t="shared" ca="1" si="17"/>
        <v>0</v>
      </c>
      <c r="AG37" s="69">
        <f t="shared" ca="1" si="17"/>
        <v>0</v>
      </c>
      <c r="AH37" s="69">
        <f t="shared" ca="1" si="17"/>
        <v>0</v>
      </c>
    </row>
    <row r="38" spans="1:35" x14ac:dyDescent="0.25">
      <c r="A38" s="128"/>
      <c r="B38" s="1" t="s">
        <v>83</v>
      </c>
      <c r="C38" s="97" t="str">
        <f t="array" aca="1" ref="C38" ca="1">IFERROR(INDEX(INDIRECT($B38),MATCH($Q38&amp;$P38,'Financing inputs local'!$A$3:$A$255&amp;'Financing inputs local'!$P$3:$P$255,0),MATCH('Gap analysis'!C$1,Yr_Local,0)),0)</f>
        <v/>
      </c>
      <c r="D38" s="97" t="str">
        <f t="array" aca="1" ref="D38" ca="1">IFERROR(INDEX(INDIRECT($B38),MATCH($Q38&amp;$P38,'Financing inputs local'!$A$3:$A$255&amp;'Financing inputs local'!$P$3:$P$255,0),MATCH('Gap analysis'!D$1,Yr_Local,0)),0)</f>
        <v/>
      </c>
      <c r="E38" s="97" t="str">
        <f t="array" aca="1" ref="E38" ca="1">IFERROR(INDEX(INDIRECT($B38),MATCH($Q38&amp;$P38,'Financing inputs local'!$A$3:$A$255&amp;'Financing inputs local'!$P$3:$P$255,0),MATCH('Gap analysis'!E$1,Yr_Local,0)),0)</f>
        <v/>
      </c>
      <c r="F38" s="97" t="str">
        <f t="array" aca="1" ref="F38" ca="1">IFERROR(INDEX(INDIRECT($B38),MATCH($Q38&amp;$P38,'Financing inputs local'!$A$3:$A$255&amp;'Financing inputs local'!$P$3:$P$255,0),MATCH('Gap analysis'!F$1,Yr_Local,0)),0)</f>
        <v/>
      </c>
      <c r="G38" s="97" t="str">
        <f t="array" aca="1" ref="G38" ca="1">IFERROR(INDEX(INDIRECT($B38),MATCH($Q38&amp;$P38,'Financing inputs local'!$A$3:$A$255&amp;'Financing inputs local'!$P$3:$P$255,0),MATCH('Gap analysis'!G$1,Yr_Local,0)),0)</f>
        <v/>
      </c>
      <c r="H38" s="97" t="str">
        <f t="array" aca="1" ref="H38" ca="1">IFERROR(INDEX(INDIRECT($B38),MATCH($Q38&amp;$P38,'Financing inputs local'!$A$3:$A$255&amp;'Financing inputs local'!$P$3:$P$255,0),MATCH('Gap analysis'!H$1,Yr_Local,0)),0)</f>
        <v/>
      </c>
      <c r="I38" s="97" t="str">
        <f t="array" aca="1" ref="I38" ca="1">IFERROR(INDEX(INDIRECT($B38),MATCH($Q38&amp;$P38,'Financing inputs local'!$A$3:$A$255&amp;'Financing inputs local'!$P$3:$P$255,0),MATCH('Gap analysis'!I$1,Yr_Local,0)),0)</f>
        <v/>
      </c>
      <c r="J38" s="97" t="str">
        <f t="array" aca="1" ref="J38" ca="1">IFERROR(INDEX(INDIRECT($B38),MATCH($Q38&amp;$P38,'Financing inputs local'!$A$3:$A$255&amp;'Financing inputs local'!$P$3:$P$255,0),MATCH('Gap analysis'!J$1,Yr_Local,0)),0)</f>
        <v/>
      </c>
      <c r="K38" s="97" t="str">
        <f t="array" aca="1" ref="K38" ca="1">IFERROR(INDEX(INDIRECT($B38),MATCH($Q38&amp;$P38,'Financing inputs local'!$A$3:$A$255&amp;'Financing inputs local'!$P$3:$P$255,0),MATCH('Gap analysis'!K$1,Yr_Local,0)),0)</f>
        <v/>
      </c>
      <c r="L38" s="97" t="str">
        <f t="array" aca="1" ref="L38" ca="1">IFERROR(INDEX(INDIRECT($B38),MATCH($Q38&amp;$P38,'Financing inputs local'!$A$3:$A$255&amp;'Financing inputs local'!$P$3:$P$255,0),MATCH('Gap analysis'!L$1,Yr_Local,0)),0)</f>
        <v/>
      </c>
      <c r="M38" s="97" t="str">
        <f t="array" aca="1" ref="M38" ca="1">IFERROR(INDEX(INDIRECT($B38),MATCH($Q38&amp;$P38,'Financing inputs local'!$A$3:$A$255&amp;'Financing inputs local'!$P$3:$P$255,0),MATCH('Gap analysis'!M$1,Yr_Local,0)),0)</f>
        <v/>
      </c>
      <c r="N38" s="97" t="str">
        <f t="array" aca="1" ref="N38" ca="1">IFERROR(INDEX(INDIRECT($B38),MATCH($Q38&amp;$P38,'Financing inputs local'!$A$3:$A$255&amp;'Financing inputs local'!$P$3:$P$255,0),MATCH('Gap analysis'!N$1,Yr_Local,0)),0)</f>
        <v/>
      </c>
      <c r="O38" s="97">
        <f t="array" aca="1" ref="O38" ca="1">IFERROR(INDEX(INDIRECT($B38),MATCH($Q38&amp;$P38,'Financing inputs local'!$A$3:$A$255&amp;'Financing inputs local'!$P$3:$P$255,0),MATCH('Gap analysis'!O$1,Yr_Local,0)),0)</f>
        <v>0</v>
      </c>
      <c r="P38" s="88" t="str">
        <f>A35</f>
        <v>Demand Generation</v>
      </c>
      <c r="Q38" s="93" t="s">
        <v>19</v>
      </c>
      <c r="R38" s="94" t="str">
        <f t="shared" ca="1" si="15"/>
        <v>Okay</v>
      </c>
      <c r="S38" s="125"/>
    </row>
    <row r="39" spans="1:35" ht="15" customHeight="1" x14ac:dyDescent="0.25">
      <c r="A39" s="128" t="s">
        <v>2</v>
      </c>
      <c r="B39" s="1" t="s">
        <v>13</v>
      </c>
      <c r="C39" s="25">
        <f t="array" aca="1" ref="C39" ca="1">IFERROR(INDEX(INDIRECT($B39),MATCH($Q39&amp;$P39,'Financing inputs USD'!$A$3:$A$255&amp;'Financing inputs USD'!$P$3:$P$255,0),MATCH('Gap analysis'!C$1,Yr_USD,0)),0)</f>
        <v>0</v>
      </c>
      <c r="D39" s="25">
        <f t="array" aca="1" ref="D39" ca="1">IFERROR(INDEX(INDIRECT($B39),MATCH($Q39&amp;$P39,'Financing inputs USD'!$A$3:$A$255&amp;'Financing inputs USD'!$P$3:$P$255,0),MATCH('Gap analysis'!D$1,Yr_USD,0)),0)</f>
        <v>0</v>
      </c>
      <c r="E39" s="25">
        <f t="array" aca="1" ref="E39" ca="1">IFERROR(INDEX(INDIRECT($B39),MATCH($Q39&amp;$P39,'Financing inputs USD'!$A$3:$A$255&amp;'Financing inputs USD'!$P$3:$P$255,0),MATCH('Gap analysis'!E$1,Yr_USD,0)),0)</f>
        <v>0</v>
      </c>
      <c r="F39" s="25">
        <f t="array" aca="1" ref="F39" ca="1">IFERROR(INDEX(INDIRECT($B39),MATCH($Q39&amp;$P39,'Financing inputs USD'!$A$3:$A$255&amp;'Financing inputs USD'!$P$3:$P$255,0),MATCH('Gap analysis'!F$1,Yr_USD,0)),0)</f>
        <v>0</v>
      </c>
      <c r="G39" s="25">
        <f t="array" aca="1" ref="G39" ca="1">IFERROR(INDEX(INDIRECT($B39),MATCH($Q39&amp;$P39,'Financing inputs USD'!$A$3:$A$255&amp;'Financing inputs USD'!$P$3:$P$255,0),MATCH('Gap analysis'!G$1,Yr_USD,0)),0)</f>
        <v>0</v>
      </c>
      <c r="H39" s="25">
        <f t="array" aca="1" ref="H39" ca="1">IFERROR(INDEX(INDIRECT($B39),MATCH($Q39&amp;$P39,'Financing inputs USD'!$A$3:$A$255&amp;'Financing inputs USD'!$P$3:$P$255,0),MATCH('Gap analysis'!H$1,Yr_USD,0)),0)</f>
        <v>0</v>
      </c>
      <c r="I39" s="25">
        <f t="array" aca="1" ref="I39" ca="1">IFERROR(INDEX(INDIRECT($B39),MATCH($Q39&amp;$P39,'Financing inputs USD'!$A$3:$A$255&amp;'Financing inputs USD'!$P$3:$P$255,0),MATCH('Gap analysis'!I$1,Yr_USD,0)),0)</f>
        <v>0</v>
      </c>
      <c r="J39" s="25">
        <f t="array" aca="1" ref="J39" ca="1">IFERROR(INDEX(INDIRECT($B39),MATCH($Q39&amp;$P39,'Financing inputs USD'!$A$3:$A$255&amp;'Financing inputs USD'!$P$3:$P$255,0),MATCH('Gap analysis'!J$1,Yr_USD,0)),0)</f>
        <v>0</v>
      </c>
      <c r="K39" s="25">
        <f t="array" aca="1" ref="K39" ca="1">IFERROR(INDEX(INDIRECT($B39),MATCH($Q39&amp;$P39,'Financing inputs USD'!$A$3:$A$255&amp;'Financing inputs USD'!$P$3:$P$255,0),MATCH('Gap analysis'!K$1,Yr_USD,0)),0)</f>
        <v>0</v>
      </c>
      <c r="L39" s="25">
        <f t="array" aca="1" ref="L39" ca="1">IFERROR(INDEX(INDIRECT($B39),MATCH($Q39&amp;$P39,'Financing inputs USD'!$A$3:$A$255&amp;'Financing inputs USD'!$P$3:$P$255,0),MATCH('Gap analysis'!L$1,Yr_USD,0)),0)</f>
        <v>0</v>
      </c>
      <c r="M39" s="25">
        <f t="array" aca="1" ref="M39" ca="1">IFERROR(INDEX(INDIRECT($B39),MATCH($Q39&amp;$P39,'Financing inputs USD'!$A$3:$A$255&amp;'Financing inputs USD'!$P$3:$P$255,0),MATCH('Gap analysis'!M$1,Yr_USD,0)),0)</f>
        <v>0</v>
      </c>
      <c r="N39" s="25">
        <f t="array" aca="1" ref="N39" ca="1">IFERROR(INDEX(INDIRECT($B39),MATCH($Q39&amp;$P39,'Financing inputs USD'!$A$3:$A$255&amp;'Financing inputs USD'!$P$3:$P$255,0),MATCH('Gap analysis'!N$1,Yr_USD,0)),0)</f>
        <v>0</v>
      </c>
      <c r="O39" s="25">
        <f t="array" aca="1" ref="O39" ca="1">IFERROR(INDEX(INDIRECT($B39),MATCH($Q39&amp;$P39,'Financing inputs USD'!$A$3:$A$255&amp;'Financing inputs USD'!$P$3:$P$255,0),MATCH('Gap analysis'!O$1,Yr_USD,0)),0)</f>
        <v>0</v>
      </c>
      <c r="P39" s="88" t="str">
        <f>A35</f>
        <v>Demand Generation</v>
      </c>
      <c r="Q39" s="93" t="s">
        <v>72</v>
      </c>
      <c r="R39" s="94" t="str">
        <f t="shared" ca="1" si="15"/>
        <v>Okay</v>
      </c>
      <c r="S39" s="125"/>
    </row>
    <row r="40" spans="1:35" s="16" customFormat="1" ht="15" customHeight="1" x14ac:dyDescent="0.25">
      <c r="A40" s="128"/>
      <c r="B40" s="1" t="s">
        <v>43</v>
      </c>
      <c r="C40" s="96">
        <f t="array" aca="1" ref="C40" ca="1">IFERROR(INDEX(INDIRECT($B40),MATCH($Q40&amp;$P40,'Financing inputs Euro'!$A$3:$A$255&amp;'Financing inputs Euro'!$P$3:$P$255,0),MATCH('Gap analysis'!C$1,Yr_Euro,0)),0)</f>
        <v>0</v>
      </c>
      <c r="D40" s="96">
        <f t="array" aca="1" ref="D40" ca="1">IFERROR(INDEX(INDIRECT($B40),MATCH($Q40&amp;$P40,'Financing inputs Euro'!$A$3:$A$255&amp;'Financing inputs Euro'!$P$3:$P$255,0),MATCH('Gap analysis'!D$1,Yr_Euro,0)),0)</f>
        <v>0</v>
      </c>
      <c r="E40" s="96">
        <f t="array" aca="1" ref="E40" ca="1">IFERROR(INDEX(INDIRECT($B40),MATCH($Q40&amp;$P40,'Financing inputs Euro'!$A$3:$A$255&amp;'Financing inputs Euro'!$P$3:$P$255,0),MATCH('Gap analysis'!E$1,Yr_Euro,0)),0)</f>
        <v>0</v>
      </c>
      <c r="F40" s="96">
        <f t="array" aca="1" ref="F40" ca="1">IFERROR(INDEX(INDIRECT($B40),MATCH($Q40&amp;$P40,'Financing inputs Euro'!$A$3:$A$255&amp;'Financing inputs Euro'!$P$3:$P$255,0),MATCH('Gap analysis'!F$1,Yr_Euro,0)),0)</f>
        <v>0</v>
      </c>
      <c r="G40" s="96">
        <f t="array" aca="1" ref="G40" ca="1">IFERROR(INDEX(INDIRECT($B40),MATCH($Q40&amp;$P40,'Financing inputs Euro'!$A$3:$A$255&amp;'Financing inputs Euro'!$P$3:$P$255,0),MATCH('Gap analysis'!G$1,Yr_Euro,0)),0)</f>
        <v>0</v>
      </c>
      <c r="H40" s="96">
        <f t="array" aca="1" ref="H40" ca="1">IFERROR(INDEX(INDIRECT($B40),MATCH($Q40&amp;$P40,'Financing inputs Euro'!$A$3:$A$255&amp;'Financing inputs Euro'!$P$3:$P$255,0),MATCH('Gap analysis'!H$1,Yr_Euro,0)),0)</f>
        <v>0</v>
      </c>
      <c r="I40" s="96">
        <f t="array" aca="1" ref="I40" ca="1">IFERROR(INDEX(INDIRECT($B40),MATCH($Q40&amp;$P40,'Financing inputs Euro'!$A$3:$A$255&amp;'Financing inputs Euro'!$P$3:$P$255,0),MATCH('Gap analysis'!I$1,Yr_Euro,0)),0)</f>
        <v>0</v>
      </c>
      <c r="J40" s="96">
        <f t="array" aca="1" ref="J40" ca="1">IFERROR(INDEX(INDIRECT($B40),MATCH($Q40&amp;$P40,'Financing inputs Euro'!$A$3:$A$255&amp;'Financing inputs Euro'!$P$3:$P$255,0),MATCH('Gap analysis'!J$1,Yr_Euro,0)),0)</f>
        <v>0</v>
      </c>
      <c r="K40" s="96">
        <f t="array" aca="1" ref="K40" ca="1">IFERROR(INDEX(INDIRECT($B40),MATCH($Q40&amp;$P40,'Financing inputs Euro'!$A$3:$A$255&amp;'Financing inputs Euro'!$P$3:$P$255,0),MATCH('Gap analysis'!K$1,Yr_Euro,0)),0)</f>
        <v>0</v>
      </c>
      <c r="L40" s="96">
        <f t="array" aca="1" ref="L40" ca="1">IFERROR(INDEX(INDIRECT($B40),MATCH($Q40&amp;$P40,'Financing inputs Euro'!$A$3:$A$255&amp;'Financing inputs Euro'!$P$3:$P$255,0),MATCH('Gap analysis'!L$1,Yr_Euro,0)),0)</f>
        <v>0</v>
      </c>
      <c r="M40" s="96">
        <f t="array" aca="1" ref="M40" ca="1">IFERROR(INDEX(INDIRECT($B40),MATCH($Q40&amp;$P40,'Financing inputs Euro'!$A$3:$A$255&amp;'Financing inputs Euro'!$P$3:$P$255,0),MATCH('Gap analysis'!M$1,Yr_Euro,0)),0)</f>
        <v>0</v>
      </c>
      <c r="N40" s="96">
        <f t="array" aca="1" ref="N40" ca="1">IFERROR(INDEX(INDIRECT($B40),MATCH($Q40&amp;$P40,'Financing inputs Euro'!$A$3:$A$255&amp;'Financing inputs Euro'!$P$3:$P$255,0),MATCH('Gap analysis'!N$1,Yr_Euro,0)),0)</f>
        <v>0</v>
      </c>
      <c r="O40" s="96">
        <f t="array" aca="1" ref="O40" ca="1">IFERROR(INDEX(INDIRECT($B40),MATCH($Q40&amp;$P40,'Financing inputs Euro'!$A$3:$A$255&amp;'Financing inputs Euro'!$P$3:$P$255,0),MATCH('Gap analysis'!O$1,Yr_Euro,0)),0)</f>
        <v>0</v>
      </c>
      <c r="P40" s="88" t="str">
        <f>A35</f>
        <v>Demand Generation</v>
      </c>
      <c r="Q40" s="93" t="s">
        <v>72</v>
      </c>
      <c r="R40" s="94" t="str">
        <f t="shared" ca="1" si="15"/>
        <v>Okay</v>
      </c>
      <c r="S40" s="125"/>
    </row>
    <row r="41" spans="1:35" x14ac:dyDescent="0.25">
      <c r="A41" s="128"/>
      <c r="B41" s="1" t="s">
        <v>83</v>
      </c>
      <c r="C41" s="97">
        <f t="array" aca="1" ref="C41" ca="1">IFERROR(INDEX(INDIRECT($B41),MATCH($Q41&amp;$P41,'Financing inputs local'!$A$3:$A$255&amp;'Financing inputs local'!$P$3:$P$255,0),MATCH('Gap analysis'!C$1,Yr_Local,0)),0)</f>
        <v>0</v>
      </c>
      <c r="D41" s="97">
        <f t="array" aca="1" ref="D41" ca="1">IFERROR(INDEX(INDIRECT($B41),MATCH($Q41&amp;$P41,'Financing inputs local'!$A$3:$A$255&amp;'Financing inputs local'!$P$3:$P$255,0),MATCH('Gap analysis'!D$1,Yr_Local,0)),0)</f>
        <v>0</v>
      </c>
      <c r="E41" s="97">
        <f t="array" aca="1" ref="E41" ca="1">IFERROR(INDEX(INDIRECT($B41),MATCH($Q41&amp;$P41,'Financing inputs local'!$A$3:$A$255&amp;'Financing inputs local'!$P$3:$P$255,0),MATCH('Gap analysis'!E$1,Yr_Local,0)),0)</f>
        <v>0</v>
      </c>
      <c r="F41" s="97">
        <f t="array" aca="1" ref="F41" ca="1">IFERROR(INDEX(INDIRECT($B41),MATCH($Q41&amp;$P41,'Financing inputs local'!$A$3:$A$255&amp;'Financing inputs local'!$P$3:$P$255,0),MATCH('Gap analysis'!F$1,Yr_Local,0)),0)</f>
        <v>0</v>
      </c>
      <c r="G41" s="97">
        <f t="array" aca="1" ref="G41" ca="1">IFERROR(INDEX(INDIRECT($B41),MATCH($Q41&amp;$P41,'Financing inputs local'!$A$3:$A$255&amp;'Financing inputs local'!$P$3:$P$255,0),MATCH('Gap analysis'!G$1,Yr_Local,0)),0)</f>
        <v>0</v>
      </c>
      <c r="H41" s="97">
        <f t="array" aca="1" ref="H41" ca="1">IFERROR(INDEX(INDIRECT($B41),MATCH($Q41&amp;$P41,'Financing inputs local'!$A$3:$A$255&amp;'Financing inputs local'!$P$3:$P$255,0),MATCH('Gap analysis'!H$1,Yr_Local,0)),0)</f>
        <v>0</v>
      </c>
      <c r="I41" s="97">
        <f t="array" aca="1" ref="I41" ca="1">IFERROR(INDEX(INDIRECT($B41),MATCH($Q41&amp;$P41,'Financing inputs local'!$A$3:$A$255&amp;'Financing inputs local'!$P$3:$P$255,0),MATCH('Gap analysis'!I$1,Yr_Local,0)),0)</f>
        <v>0</v>
      </c>
      <c r="J41" s="97">
        <f t="array" aca="1" ref="J41" ca="1">IFERROR(INDEX(INDIRECT($B41),MATCH($Q41&amp;$P41,'Financing inputs local'!$A$3:$A$255&amp;'Financing inputs local'!$P$3:$P$255,0),MATCH('Gap analysis'!J$1,Yr_Local,0)),0)</f>
        <v>0</v>
      </c>
      <c r="K41" s="97">
        <f t="array" aca="1" ref="K41" ca="1">IFERROR(INDEX(INDIRECT($B41),MATCH($Q41&amp;$P41,'Financing inputs local'!$A$3:$A$255&amp;'Financing inputs local'!$P$3:$P$255,0),MATCH('Gap analysis'!K$1,Yr_Local,0)),0)</f>
        <v>0</v>
      </c>
      <c r="L41" s="97">
        <f t="array" aca="1" ref="L41" ca="1">IFERROR(INDEX(INDIRECT($B41),MATCH($Q41&amp;$P41,'Financing inputs local'!$A$3:$A$255&amp;'Financing inputs local'!$P$3:$P$255,0),MATCH('Gap analysis'!L$1,Yr_Local,0)),0)</f>
        <v>0</v>
      </c>
      <c r="M41" s="97">
        <f t="array" aca="1" ref="M41" ca="1">IFERROR(INDEX(INDIRECT($B41),MATCH($Q41&amp;$P41,'Financing inputs local'!$A$3:$A$255&amp;'Financing inputs local'!$P$3:$P$255,0),MATCH('Gap analysis'!M$1,Yr_Local,0)),0)</f>
        <v>0</v>
      </c>
      <c r="N41" s="97">
        <f t="array" aca="1" ref="N41" ca="1">IFERROR(INDEX(INDIRECT($B41),MATCH($Q41&amp;$P41,'Financing inputs local'!$A$3:$A$255&amp;'Financing inputs local'!$P$3:$P$255,0),MATCH('Gap analysis'!N$1,Yr_Local,0)),0)</f>
        <v>0</v>
      </c>
      <c r="O41" s="97">
        <f t="array" aca="1" ref="O41" ca="1">IFERROR(INDEX(INDIRECT($B41),MATCH($Q41&amp;$P41,'Financing inputs local'!$A$3:$A$255&amp;'Financing inputs local'!$P$3:$P$255,0),MATCH('Gap analysis'!O$1,Yr_Local,0)),0)</f>
        <v>0</v>
      </c>
      <c r="P41" s="88" t="str">
        <f>A35</f>
        <v>Demand Generation</v>
      </c>
      <c r="Q41" s="93" t="s">
        <v>72</v>
      </c>
      <c r="R41" s="94" t="str">
        <f t="shared" ca="1" si="15"/>
        <v>Okay</v>
      </c>
      <c r="S41" s="125"/>
    </row>
    <row r="42" spans="1:35" s="16" customFormat="1" ht="15" customHeight="1" x14ac:dyDescent="0.25">
      <c r="A42" s="128" t="s">
        <v>0</v>
      </c>
      <c r="B42" s="1" t="s">
        <v>13</v>
      </c>
      <c r="C42" s="25" t="str">
        <f t="array" aca="1" ref="C42" ca="1">IFERROR(INDEX(INDIRECT($B42),MATCH($Q42&amp;$P42,'Financing inputs USD'!$A$3:$A$255&amp;'Financing inputs USD'!$P$3:$P$255,0),MATCH('Gap analysis'!C$1,Yr_USD,0)),0)</f>
        <v/>
      </c>
      <c r="D42" s="25" t="str">
        <f t="array" aca="1" ref="D42" ca="1">IFERROR(INDEX(INDIRECT($B42),MATCH($Q42&amp;$P42,'Financing inputs USD'!$A$3:$A$255&amp;'Financing inputs USD'!$P$3:$P$255,0),MATCH('Gap analysis'!D$1,Yr_USD,0)),0)</f>
        <v/>
      </c>
      <c r="E42" s="25" t="str">
        <f t="array" aca="1" ref="E42" ca="1">IFERROR(INDEX(INDIRECT($B42),MATCH($Q42&amp;$P42,'Financing inputs USD'!$A$3:$A$255&amp;'Financing inputs USD'!$P$3:$P$255,0),MATCH('Gap analysis'!E$1,Yr_USD,0)),0)</f>
        <v/>
      </c>
      <c r="F42" s="25" t="str">
        <f t="array" aca="1" ref="F42" ca="1">IFERROR(INDEX(INDIRECT($B42),MATCH($Q42&amp;$P42,'Financing inputs USD'!$A$3:$A$255&amp;'Financing inputs USD'!$P$3:$P$255,0),MATCH('Gap analysis'!F$1,Yr_USD,0)),0)</f>
        <v/>
      </c>
      <c r="G42" s="25" t="str">
        <f t="array" aca="1" ref="G42" ca="1">IFERROR(INDEX(INDIRECT($B42),MATCH($Q42&amp;$P42,'Financing inputs USD'!$A$3:$A$255&amp;'Financing inputs USD'!$P$3:$P$255,0),MATCH('Gap analysis'!G$1,Yr_USD,0)),0)</f>
        <v/>
      </c>
      <c r="H42" s="25" t="str">
        <f t="array" aca="1" ref="H42" ca="1">IFERROR(INDEX(INDIRECT($B42),MATCH($Q42&amp;$P42,'Financing inputs USD'!$A$3:$A$255&amp;'Financing inputs USD'!$P$3:$P$255,0),MATCH('Gap analysis'!H$1,Yr_USD,0)),0)</f>
        <v/>
      </c>
      <c r="I42" s="25" t="str">
        <f t="array" aca="1" ref="I42" ca="1">IFERROR(INDEX(INDIRECT($B42),MATCH($Q42&amp;$P42,'Financing inputs USD'!$A$3:$A$255&amp;'Financing inputs USD'!$P$3:$P$255,0),MATCH('Gap analysis'!I$1,Yr_USD,0)),0)</f>
        <v/>
      </c>
      <c r="J42" s="25" t="str">
        <f t="array" aca="1" ref="J42" ca="1">IFERROR(INDEX(INDIRECT($B42),MATCH($Q42&amp;$P42,'Financing inputs USD'!$A$3:$A$255&amp;'Financing inputs USD'!$P$3:$P$255,0),MATCH('Gap analysis'!J$1,Yr_USD,0)),0)</f>
        <v/>
      </c>
      <c r="K42" s="25" t="str">
        <f t="array" aca="1" ref="K42" ca="1">IFERROR(INDEX(INDIRECT($B42),MATCH($Q42&amp;$P42,'Financing inputs USD'!$A$3:$A$255&amp;'Financing inputs USD'!$P$3:$P$255,0),MATCH('Gap analysis'!K$1,Yr_USD,0)),0)</f>
        <v/>
      </c>
      <c r="L42" s="25" t="str">
        <f t="array" aca="1" ref="L42" ca="1">IFERROR(INDEX(INDIRECT($B42),MATCH($Q42&amp;$P42,'Financing inputs USD'!$A$3:$A$255&amp;'Financing inputs USD'!$P$3:$P$255,0),MATCH('Gap analysis'!L$1,Yr_USD,0)),0)</f>
        <v/>
      </c>
      <c r="M42" s="25" t="str">
        <f t="array" aca="1" ref="M42" ca="1">IFERROR(INDEX(INDIRECT($B42),MATCH($Q42&amp;$P42,'Financing inputs USD'!$A$3:$A$255&amp;'Financing inputs USD'!$P$3:$P$255,0),MATCH('Gap analysis'!M$1,Yr_USD,0)),0)</f>
        <v/>
      </c>
      <c r="N42" s="25" t="str">
        <f t="array" aca="1" ref="N42" ca="1">IFERROR(INDEX(INDIRECT($B42),MATCH($Q42&amp;$P42,'Financing inputs USD'!$A$3:$A$255&amp;'Financing inputs USD'!$P$3:$P$255,0),MATCH('Gap analysis'!N$1,Yr_USD,0)),0)</f>
        <v/>
      </c>
      <c r="O42" s="25">
        <f t="array" aca="1" ref="O42" ca="1">IFERROR(INDEX(INDIRECT($B42),MATCH($Q42&amp;$P42,'Financing inputs USD'!$A$3:$A$255&amp;'Financing inputs USD'!$P$3:$P$255,0),MATCH('Gap analysis'!O$1,Yr_USD,0)),0)</f>
        <v>0</v>
      </c>
      <c r="P42" s="88" t="str">
        <f>A35</f>
        <v>Demand Generation</v>
      </c>
      <c r="Q42" s="93" t="s">
        <v>0</v>
      </c>
      <c r="R42" s="94" t="str">
        <f t="shared" ca="1" si="15"/>
        <v>Okay</v>
      </c>
      <c r="S42" s="125"/>
    </row>
    <row r="43" spans="1:35" s="16" customFormat="1" ht="15" customHeight="1" x14ac:dyDescent="0.25">
      <c r="A43" s="128"/>
      <c r="B43" s="1" t="s">
        <v>43</v>
      </c>
      <c r="C43" s="96" t="str">
        <f t="array" aca="1" ref="C43" ca="1">IFERROR(INDEX(INDIRECT($B43),MATCH($Q43&amp;$P43,'Financing inputs Euro'!$A$3:$A$255&amp;'Financing inputs Euro'!$P$3:$P$255,0),MATCH('Gap analysis'!C$1,Yr_Euro,0)),0)</f>
        <v/>
      </c>
      <c r="D43" s="96" t="str">
        <f t="array" aca="1" ref="D43" ca="1">IFERROR(INDEX(INDIRECT($B43),MATCH($Q43&amp;$P43,'Financing inputs Euro'!$A$3:$A$255&amp;'Financing inputs Euro'!$P$3:$P$255,0),MATCH('Gap analysis'!D$1,Yr_Euro,0)),0)</f>
        <v/>
      </c>
      <c r="E43" s="96" t="str">
        <f t="array" aca="1" ref="E43" ca="1">IFERROR(INDEX(INDIRECT($B43),MATCH($Q43&amp;$P43,'Financing inputs Euro'!$A$3:$A$255&amp;'Financing inputs Euro'!$P$3:$P$255,0),MATCH('Gap analysis'!E$1,Yr_Euro,0)),0)</f>
        <v/>
      </c>
      <c r="F43" s="96" t="str">
        <f t="array" aca="1" ref="F43" ca="1">IFERROR(INDEX(INDIRECT($B43),MATCH($Q43&amp;$P43,'Financing inputs Euro'!$A$3:$A$255&amp;'Financing inputs Euro'!$P$3:$P$255,0),MATCH('Gap analysis'!F$1,Yr_Euro,0)),0)</f>
        <v/>
      </c>
      <c r="G43" s="96" t="str">
        <f t="array" aca="1" ref="G43" ca="1">IFERROR(INDEX(INDIRECT($B43),MATCH($Q43&amp;$P43,'Financing inputs Euro'!$A$3:$A$255&amp;'Financing inputs Euro'!$P$3:$P$255,0),MATCH('Gap analysis'!G$1,Yr_Euro,0)),0)</f>
        <v/>
      </c>
      <c r="H43" s="96" t="str">
        <f t="array" aca="1" ref="H43" ca="1">IFERROR(INDEX(INDIRECT($B43),MATCH($Q43&amp;$P43,'Financing inputs Euro'!$A$3:$A$255&amp;'Financing inputs Euro'!$P$3:$P$255,0),MATCH('Gap analysis'!H$1,Yr_Euro,0)),0)</f>
        <v/>
      </c>
      <c r="I43" s="96" t="str">
        <f t="array" aca="1" ref="I43" ca="1">IFERROR(INDEX(INDIRECT($B43),MATCH($Q43&amp;$P43,'Financing inputs Euro'!$A$3:$A$255&amp;'Financing inputs Euro'!$P$3:$P$255,0),MATCH('Gap analysis'!I$1,Yr_Euro,0)),0)</f>
        <v/>
      </c>
      <c r="J43" s="96" t="str">
        <f t="array" aca="1" ref="J43" ca="1">IFERROR(INDEX(INDIRECT($B43),MATCH($Q43&amp;$P43,'Financing inputs Euro'!$A$3:$A$255&amp;'Financing inputs Euro'!$P$3:$P$255,0),MATCH('Gap analysis'!J$1,Yr_Euro,0)),0)</f>
        <v/>
      </c>
      <c r="K43" s="96" t="str">
        <f t="array" aca="1" ref="K43" ca="1">IFERROR(INDEX(INDIRECT($B43),MATCH($Q43&amp;$P43,'Financing inputs Euro'!$A$3:$A$255&amp;'Financing inputs Euro'!$P$3:$P$255,0),MATCH('Gap analysis'!K$1,Yr_Euro,0)),0)</f>
        <v/>
      </c>
      <c r="L43" s="96" t="str">
        <f t="array" aca="1" ref="L43" ca="1">IFERROR(INDEX(INDIRECT($B43),MATCH($Q43&amp;$P43,'Financing inputs Euro'!$A$3:$A$255&amp;'Financing inputs Euro'!$P$3:$P$255,0),MATCH('Gap analysis'!L$1,Yr_Euro,0)),0)</f>
        <v/>
      </c>
      <c r="M43" s="96" t="str">
        <f t="array" aca="1" ref="M43" ca="1">IFERROR(INDEX(INDIRECT($B43),MATCH($Q43&amp;$P43,'Financing inputs Euro'!$A$3:$A$255&amp;'Financing inputs Euro'!$P$3:$P$255,0),MATCH('Gap analysis'!M$1,Yr_Euro,0)),0)</f>
        <v/>
      </c>
      <c r="N43" s="96" t="str">
        <f t="array" aca="1" ref="N43" ca="1">IFERROR(INDEX(INDIRECT($B43),MATCH($Q43&amp;$P43,'Financing inputs Euro'!$A$3:$A$255&amp;'Financing inputs Euro'!$P$3:$P$255,0),MATCH('Gap analysis'!N$1,Yr_Euro,0)),0)</f>
        <v/>
      </c>
      <c r="O43" s="96">
        <f t="array" aca="1" ref="O43" ca="1">IFERROR(INDEX(INDIRECT($B43),MATCH($Q43&amp;$P43,'Financing inputs Euro'!$A$3:$A$255&amp;'Financing inputs Euro'!$P$3:$P$255,0),MATCH('Gap analysis'!O$1,Yr_Euro,0)),0)</f>
        <v>0</v>
      </c>
      <c r="P43" s="88" t="str">
        <f>A35</f>
        <v>Demand Generation</v>
      </c>
      <c r="Q43" s="93" t="s">
        <v>0</v>
      </c>
      <c r="R43" s="94" t="str">
        <f t="shared" ca="1" si="15"/>
        <v>Okay</v>
      </c>
      <c r="S43" s="125"/>
    </row>
    <row r="44" spans="1:35" s="16" customFormat="1" ht="15" customHeight="1" x14ac:dyDescent="0.25">
      <c r="A44" s="128"/>
      <c r="B44" s="1" t="s">
        <v>83</v>
      </c>
      <c r="C44" s="97" t="str">
        <f t="array" aca="1" ref="C44" ca="1">IFERROR(INDEX(INDIRECT($B44),MATCH($Q44&amp;$P44,'Financing inputs local'!$A$3:$A$255&amp;'Financing inputs local'!$P$3:$P$255,0),MATCH('Gap analysis'!C$1,Yr_Local,0)),0)</f>
        <v/>
      </c>
      <c r="D44" s="97" t="str">
        <f t="array" aca="1" ref="D44" ca="1">IFERROR(INDEX(INDIRECT($B44),MATCH($Q44&amp;$P44,'Financing inputs local'!$A$3:$A$255&amp;'Financing inputs local'!$P$3:$P$255,0),MATCH('Gap analysis'!D$1,Yr_Local,0)),0)</f>
        <v/>
      </c>
      <c r="E44" s="97" t="str">
        <f t="array" aca="1" ref="E44" ca="1">IFERROR(INDEX(INDIRECT($B44),MATCH($Q44&amp;$P44,'Financing inputs local'!$A$3:$A$255&amp;'Financing inputs local'!$P$3:$P$255,0),MATCH('Gap analysis'!E$1,Yr_Local,0)),0)</f>
        <v/>
      </c>
      <c r="F44" s="97" t="str">
        <f t="array" aca="1" ref="F44" ca="1">IFERROR(INDEX(INDIRECT($B44),MATCH($Q44&amp;$P44,'Financing inputs local'!$A$3:$A$255&amp;'Financing inputs local'!$P$3:$P$255,0),MATCH('Gap analysis'!F$1,Yr_Local,0)),0)</f>
        <v/>
      </c>
      <c r="G44" s="97" t="str">
        <f t="array" aca="1" ref="G44" ca="1">IFERROR(INDEX(INDIRECT($B44),MATCH($Q44&amp;$P44,'Financing inputs local'!$A$3:$A$255&amp;'Financing inputs local'!$P$3:$P$255,0),MATCH('Gap analysis'!G$1,Yr_Local,0)),0)</f>
        <v/>
      </c>
      <c r="H44" s="97" t="str">
        <f t="array" aca="1" ref="H44" ca="1">IFERROR(INDEX(INDIRECT($B44),MATCH($Q44&amp;$P44,'Financing inputs local'!$A$3:$A$255&amp;'Financing inputs local'!$P$3:$P$255,0),MATCH('Gap analysis'!H$1,Yr_Local,0)),0)</f>
        <v/>
      </c>
      <c r="I44" s="97" t="str">
        <f t="array" aca="1" ref="I44" ca="1">IFERROR(INDEX(INDIRECT($B44),MATCH($Q44&amp;$P44,'Financing inputs local'!$A$3:$A$255&amp;'Financing inputs local'!$P$3:$P$255,0),MATCH('Gap analysis'!I$1,Yr_Local,0)),0)</f>
        <v/>
      </c>
      <c r="J44" s="97" t="str">
        <f t="array" aca="1" ref="J44" ca="1">IFERROR(INDEX(INDIRECT($B44),MATCH($Q44&amp;$P44,'Financing inputs local'!$A$3:$A$255&amp;'Financing inputs local'!$P$3:$P$255,0),MATCH('Gap analysis'!J$1,Yr_Local,0)),0)</f>
        <v/>
      </c>
      <c r="K44" s="97" t="str">
        <f t="array" aca="1" ref="K44" ca="1">IFERROR(INDEX(INDIRECT($B44),MATCH($Q44&amp;$P44,'Financing inputs local'!$A$3:$A$255&amp;'Financing inputs local'!$P$3:$P$255,0),MATCH('Gap analysis'!K$1,Yr_Local,0)),0)</f>
        <v/>
      </c>
      <c r="L44" s="97" t="str">
        <f t="array" aca="1" ref="L44" ca="1">IFERROR(INDEX(INDIRECT($B44),MATCH($Q44&amp;$P44,'Financing inputs local'!$A$3:$A$255&amp;'Financing inputs local'!$P$3:$P$255,0),MATCH('Gap analysis'!L$1,Yr_Local,0)),0)</f>
        <v/>
      </c>
      <c r="M44" s="97" t="str">
        <f t="array" aca="1" ref="M44" ca="1">IFERROR(INDEX(INDIRECT($B44),MATCH($Q44&amp;$P44,'Financing inputs local'!$A$3:$A$255&amp;'Financing inputs local'!$P$3:$P$255,0),MATCH('Gap analysis'!M$1,Yr_Local,0)),0)</f>
        <v/>
      </c>
      <c r="N44" s="97" t="str">
        <f t="array" aca="1" ref="N44" ca="1">IFERROR(INDEX(INDIRECT($B44),MATCH($Q44&amp;$P44,'Financing inputs local'!$A$3:$A$255&amp;'Financing inputs local'!$P$3:$P$255,0),MATCH('Gap analysis'!N$1,Yr_Local,0)),0)</f>
        <v/>
      </c>
      <c r="O44" s="97">
        <f t="array" aca="1" ref="O44" ca="1">IFERROR(INDEX(INDIRECT($B44),MATCH($Q44&amp;$P44,'Financing inputs local'!$A$3:$A$255&amp;'Financing inputs local'!$P$3:$P$255,0),MATCH('Gap analysis'!O$1,Yr_Local,0)),0)</f>
        <v>0</v>
      </c>
      <c r="P44" s="88" t="str">
        <f>A35</f>
        <v>Demand Generation</v>
      </c>
      <c r="Q44" s="93" t="s">
        <v>0</v>
      </c>
      <c r="R44" s="94" t="str">
        <f t="shared" ca="1" si="15"/>
        <v>Okay</v>
      </c>
      <c r="S44" s="125"/>
    </row>
    <row r="45" spans="1:35" x14ac:dyDescent="0.25">
      <c r="A45" s="101"/>
      <c r="B45" s="68"/>
      <c r="C45" s="25"/>
      <c r="D45" s="25"/>
      <c r="E45" s="25"/>
      <c r="F45" s="25"/>
      <c r="G45" s="25"/>
      <c r="H45" s="25"/>
      <c r="I45" s="25"/>
      <c r="J45" s="25"/>
      <c r="K45" s="25"/>
      <c r="L45" s="25"/>
      <c r="M45" s="25"/>
      <c r="N45" s="25"/>
      <c r="O45" s="25"/>
      <c r="P45" s="88" t="str">
        <f>A35</f>
        <v>Demand Generation</v>
      </c>
      <c r="Q45" s="95"/>
      <c r="R45" s="88"/>
      <c r="S45" s="125"/>
      <c r="U45" s="24"/>
    </row>
    <row r="46" spans="1:35" x14ac:dyDescent="0.25">
      <c r="A46" s="127" t="s">
        <v>4</v>
      </c>
      <c r="B46" s="1" t="s">
        <v>13</v>
      </c>
      <c r="C46" s="27">
        <f ca="1">IFERROR(C42-(C39+C36),0)</f>
        <v>0</v>
      </c>
      <c r="D46" s="27">
        <f t="shared" ref="D46:O46" ca="1" si="18">IFERROR(D42-(D39+D36),0)</f>
        <v>0</v>
      </c>
      <c r="E46" s="27">
        <f t="shared" ca="1" si="18"/>
        <v>0</v>
      </c>
      <c r="F46" s="27">
        <f t="shared" ca="1" si="18"/>
        <v>0</v>
      </c>
      <c r="G46" s="27">
        <f t="shared" ca="1" si="18"/>
        <v>0</v>
      </c>
      <c r="H46" s="27">
        <f t="shared" ca="1" si="18"/>
        <v>0</v>
      </c>
      <c r="I46" s="27">
        <f t="shared" ca="1" si="18"/>
        <v>0</v>
      </c>
      <c r="J46" s="27">
        <f t="shared" ca="1" si="18"/>
        <v>0</v>
      </c>
      <c r="K46" s="27">
        <f t="shared" ca="1" si="18"/>
        <v>0</v>
      </c>
      <c r="L46" s="27">
        <f t="shared" ca="1" si="18"/>
        <v>0</v>
      </c>
      <c r="M46" s="27">
        <f t="shared" ca="1" si="18"/>
        <v>0</v>
      </c>
      <c r="N46" s="27">
        <f t="shared" ca="1" si="18"/>
        <v>0</v>
      </c>
      <c r="O46" s="27">
        <f t="shared" ca="1" si="18"/>
        <v>0</v>
      </c>
      <c r="P46" s="88" t="str">
        <f>A35</f>
        <v>Demand Generation</v>
      </c>
      <c r="Q46" s="93" t="s">
        <v>4</v>
      </c>
      <c r="R46" s="94" t="str">
        <f ca="1">IF(ROUND(SUM(C46:N46),2)=ROUND(O46,2),"Okay","Check")</f>
        <v>Okay</v>
      </c>
      <c r="S46" s="125"/>
      <c r="U46" s="26"/>
    </row>
    <row r="47" spans="1:35" s="16" customFormat="1" x14ac:dyDescent="0.25">
      <c r="A47" s="127"/>
      <c r="B47" s="1" t="s">
        <v>43</v>
      </c>
      <c r="C47" s="98">
        <f t="shared" ref="C47:O47" ca="1" si="19">IFERROR(C43-(C40+C37),0)</f>
        <v>0</v>
      </c>
      <c r="D47" s="98">
        <f t="shared" ca="1" si="19"/>
        <v>0</v>
      </c>
      <c r="E47" s="98">
        <f t="shared" ca="1" si="19"/>
        <v>0</v>
      </c>
      <c r="F47" s="98">
        <f t="shared" ca="1" si="19"/>
        <v>0</v>
      </c>
      <c r="G47" s="98">
        <f t="shared" ca="1" si="19"/>
        <v>0</v>
      </c>
      <c r="H47" s="98">
        <f t="shared" ca="1" si="19"/>
        <v>0</v>
      </c>
      <c r="I47" s="98">
        <f t="shared" ca="1" si="19"/>
        <v>0</v>
      </c>
      <c r="J47" s="98">
        <f t="shared" ca="1" si="19"/>
        <v>0</v>
      </c>
      <c r="K47" s="98">
        <f t="shared" ca="1" si="19"/>
        <v>0</v>
      </c>
      <c r="L47" s="98">
        <f t="shared" ca="1" si="19"/>
        <v>0</v>
      </c>
      <c r="M47" s="98">
        <f t="shared" ca="1" si="19"/>
        <v>0</v>
      </c>
      <c r="N47" s="98">
        <f t="shared" ca="1" si="19"/>
        <v>0</v>
      </c>
      <c r="O47" s="98">
        <f t="shared" ca="1" si="19"/>
        <v>0</v>
      </c>
      <c r="P47" s="88" t="str">
        <f>A35</f>
        <v>Demand Generation</v>
      </c>
      <c r="Q47" s="93" t="s">
        <v>4</v>
      </c>
      <c r="R47" s="94" t="str">
        <f ca="1">IF(ROUND(SUM(C47:N47),2)=ROUND(O47,2),"Okay","Check")</f>
        <v>Okay</v>
      </c>
      <c r="S47" s="125"/>
    </row>
    <row r="48" spans="1:35" x14ac:dyDescent="0.25">
      <c r="A48" s="127"/>
      <c r="B48" s="1" t="s">
        <v>83</v>
      </c>
      <c r="C48" s="99">
        <f t="shared" ref="C48:O48" ca="1" si="20">IFERROR(C44-(C41+C38),0)</f>
        <v>0</v>
      </c>
      <c r="D48" s="99">
        <f t="shared" ca="1" si="20"/>
        <v>0</v>
      </c>
      <c r="E48" s="99">
        <f t="shared" ca="1" si="20"/>
        <v>0</v>
      </c>
      <c r="F48" s="99">
        <f t="shared" ca="1" si="20"/>
        <v>0</v>
      </c>
      <c r="G48" s="99">
        <f t="shared" ca="1" si="20"/>
        <v>0</v>
      </c>
      <c r="H48" s="99">
        <f t="shared" ca="1" si="20"/>
        <v>0</v>
      </c>
      <c r="I48" s="99">
        <f t="shared" ca="1" si="20"/>
        <v>0</v>
      </c>
      <c r="J48" s="99">
        <f t="shared" ca="1" si="20"/>
        <v>0</v>
      </c>
      <c r="K48" s="99">
        <f t="shared" ca="1" si="20"/>
        <v>0</v>
      </c>
      <c r="L48" s="99">
        <f t="shared" ca="1" si="20"/>
        <v>0</v>
      </c>
      <c r="M48" s="99">
        <f t="shared" ca="1" si="20"/>
        <v>0</v>
      </c>
      <c r="N48" s="99">
        <f t="shared" ca="1" si="20"/>
        <v>0</v>
      </c>
      <c r="O48" s="99">
        <f t="shared" ca="1" si="20"/>
        <v>0</v>
      </c>
      <c r="P48" s="88" t="str">
        <f>A35</f>
        <v>Demand Generation</v>
      </c>
      <c r="Q48" s="93" t="s">
        <v>4</v>
      </c>
      <c r="R48" s="94" t="str">
        <f ca="1">IF(ROUND(SUM(C48:N48),2)=ROUND(O48,2),"Okay","Check")</f>
        <v>Okay</v>
      </c>
      <c r="S48" s="125"/>
      <c r="U48" s="26"/>
    </row>
    <row r="49" spans="1:35" x14ac:dyDescent="0.25">
      <c r="A49" s="127"/>
      <c r="B49" s="1" t="s">
        <v>3</v>
      </c>
      <c r="C49" s="30" t="e">
        <f ca="1">IF(C42&gt;0,C46/C42,0)</f>
        <v>#VALUE!</v>
      </c>
      <c r="D49" s="30" t="e">
        <f t="shared" ref="D49:O49" ca="1" si="21">IF(D42&gt;0,D46/D42,0)</f>
        <v>#VALUE!</v>
      </c>
      <c r="E49" s="30" t="e">
        <f t="shared" ca="1" si="21"/>
        <v>#VALUE!</v>
      </c>
      <c r="F49" s="30" t="e">
        <f t="shared" ca="1" si="21"/>
        <v>#VALUE!</v>
      </c>
      <c r="G49" s="30" t="e">
        <f t="shared" ca="1" si="21"/>
        <v>#VALUE!</v>
      </c>
      <c r="H49" s="30" t="e">
        <f t="shared" ca="1" si="21"/>
        <v>#VALUE!</v>
      </c>
      <c r="I49" s="30" t="e">
        <f t="shared" ca="1" si="21"/>
        <v>#VALUE!</v>
      </c>
      <c r="J49" s="30" t="e">
        <f t="shared" ca="1" si="21"/>
        <v>#VALUE!</v>
      </c>
      <c r="K49" s="30" t="e">
        <f t="shared" ca="1" si="21"/>
        <v>#VALUE!</v>
      </c>
      <c r="L49" s="30" t="e">
        <f t="shared" ca="1" si="21"/>
        <v>#VALUE!</v>
      </c>
      <c r="M49" s="30" t="e">
        <f t="shared" ca="1" si="21"/>
        <v>#VALUE!</v>
      </c>
      <c r="N49" s="30" t="e">
        <f t="shared" ca="1" si="21"/>
        <v>#VALUE!</v>
      </c>
      <c r="O49" s="30">
        <f t="shared" ca="1" si="21"/>
        <v>0</v>
      </c>
      <c r="P49" s="88" t="str">
        <f>A35</f>
        <v>Demand Generation</v>
      </c>
      <c r="Q49" s="93" t="s">
        <v>4</v>
      </c>
      <c r="R49" s="89"/>
      <c r="S49" s="125"/>
    </row>
    <row r="50" spans="1:35" x14ac:dyDescent="0.25">
      <c r="A50" s="68"/>
      <c r="B50" s="68"/>
      <c r="C50" s="68"/>
      <c r="D50" s="68"/>
      <c r="E50" s="68"/>
      <c r="F50" s="68"/>
      <c r="G50" s="68"/>
      <c r="H50" s="68"/>
      <c r="I50" s="68"/>
      <c r="J50" s="68"/>
      <c r="K50" s="68"/>
      <c r="L50" s="68"/>
      <c r="M50" s="68"/>
      <c r="N50" s="68"/>
      <c r="O50" s="68"/>
      <c r="P50" s="2"/>
      <c r="U50" s="16" t="s">
        <v>84</v>
      </c>
      <c r="V50" s="16"/>
      <c r="W50" s="16"/>
      <c r="X50" s="16"/>
      <c r="Y50" s="16"/>
      <c r="Z50" s="16"/>
      <c r="AA50" s="16"/>
      <c r="AB50" s="16"/>
      <c r="AC50" s="16"/>
      <c r="AD50" s="16"/>
      <c r="AE50" s="16"/>
      <c r="AF50" s="16"/>
      <c r="AG50" s="16"/>
      <c r="AH50" s="16"/>
      <c r="AI50" s="16"/>
    </row>
    <row r="51" spans="1:35" x14ac:dyDescent="0.25">
      <c r="A51" s="126" t="str">
        <f>'Financing inputs'!A49:O49</f>
        <v>Service Delivery</v>
      </c>
      <c r="B51" s="126"/>
      <c r="C51" s="126"/>
      <c r="D51" s="126"/>
      <c r="E51" s="126"/>
      <c r="F51" s="126"/>
      <c r="G51" s="126"/>
      <c r="H51" s="126"/>
      <c r="I51" s="126"/>
      <c r="J51" s="126"/>
      <c r="K51" s="126"/>
      <c r="L51" s="126"/>
      <c r="M51" s="126"/>
      <c r="N51" s="126"/>
      <c r="O51" s="126"/>
      <c r="P51" s="87"/>
      <c r="Q51" s="87"/>
      <c r="R51" s="90"/>
      <c r="S51" s="125" t="s">
        <v>16</v>
      </c>
      <c r="U51" s="108" t="str">
        <f>A51</f>
        <v>Service Delivery</v>
      </c>
      <c r="V51" s="4">
        <f>$C$1</f>
        <v>0</v>
      </c>
      <c r="W51" s="4">
        <f>$D$1</f>
        <v>1</v>
      </c>
      <c r="X51" s="4">
        <f>$E$1</f>
        <v>2</v>
      </c>
      <c r="Y51" s="4">
        <f>$F$1</f>
        <v>3</v>
      </c>
      <c r="Z51" s="4">
        <f>$G$1</f>
        <v>4</v>
      </c>
      <c r="AA51" s="4">
        <f>$H$1</f>
        <v>5</v>
      </c>
      <c r="AB51" s="4">
        <f>$I$1</f>
        <v>6</v>
      </c>
      <c r="AC51" s="4">
        <f>$J$1</f>
        <v>7</v>
      </c>
      <c r="AD51" s="4">
        <f>$K$1</f>
        <v>8</v>
      </c>
      <c r="AE51" s="4">
        <f>$L$1</f>
        <v>9</v>
      </c>
      <c r="AF51" s="4">
        <f>$M$1</f>
        <v>10</v>
      </c>
      <c r="AG51" s="4">
        <f>$N$1</f>
        <v>11</v>
      </c>
      <c r="AH51" s="4" t="str">
        <f>$O$1</f>
        <v>Total</v>
      </c>
      <c r="AI51" s="16"/>
    </row>
    <row r="52" spans="1:35" ht="15" customHeight="1" x14ac:dyDescent="0.25">
      <c r="A52" s="128" t="s">
        <v>1</v>
      </c>
      <c r="B52" s="1" t="s">
        <v>13</v>
      </c>
      <c r="C52" s="25" t="str">
        <f t="array" aca="1" ref="C52" ca="1">IFERROR(INDEX(INDIRECT($B52),MATCH($Q52&amp;$P52,'Financing inputs USD'!$A$3:$A$255&amp;'Financing inputs USD'!$P$3:$P$255,0),MATCH('Gap analysis'!C$1,Yr_USD,0)),0)</f>
        <v/>
      </c>
      <c r="D52" s="25" t="str">
        <f t="array" aca="1" ref="D52" ca="1">IFERROR(INDEX(INDIRECT($B52),MATCH($Q52&amp;$P52,'Financing inputs USD'!$A$3:$A$255&amp;'Financing inputs USD'!$P$3:$P$255,0),MATCH('Gap analysis'!D$1,Yr_USD,0)),0)</f>
        <v/>
      </c>
      <c r="E52" s="25" t="str">
        <f t="array" aca="1" ref="E52" ca="1">IFERROR(INDEX(INDIRECT($B52),MATCH($Q52&amp;$P52,'Financing inputs USD'!$A$3:$A$255&amp;'Financing inputs USD'!$P$3:$P$255,0),MATCH('Gap analysis'!E$1,Yr_USD,0)),0)</f>
        <v/>
      </c>
      <c r="F52" s="25" t="str">
        <f t="array" aca="1" ref="F52" ca="1">IFERROR(INDEX(INDIRECT($B52),MATCH($Q52&amp;$P52,'Financing inputs USD'!$A$3:$A$255&amp;'Financing inputs USD'!$P$3:$P$255,0),MATCH('Gap analysis'!F$1,Yr_USD,0)),0)</f>
        <v/>
      </c>
      <c r="G52" s="25" t="str">
        <f t="array" aca="1" ref="G52" ca="1">IFERROR(INDEX(INDIRECT($B52),MATCH($Q52&amp;$P52,'Financing inputs USD'!$A$3:$A$255&amp;'Financing inputs USD'!$P$3:$P$255,0),MATCH('Gap analysis'!G$1,Yr_USD,0)),0)</f>
        <v/>
      </c>
      <c r="H52" s="25" t="str">
        <f t="array" aca="1" ref="H52" ca="1">IFERROR(INDEX(INDIRECT($B52),MATCH($Q52&amp;$P52,'Financing inputs USD'!$A$3:$A$255&amp;'Financing inputs USD'!$P$3:$P$255,0),MATCH('Gap analysis'!H$1,Yr_USD,0)),0)</f>
        <v/>
      </c>
      <c r="I52" s="25" t="str">
        <f t="array" aca="1" ref="I52" ca="1">IFERROR(INDEX(INDIRECT($B52),MATCH($Q52&amp;$P52,'Financing inputs USD'!$A$3:$A$255&amp;'Financing inputs USD'!$P$3:$P$255,0),MATCH('Gap analysis'!I$1,Yr_USD,0)),0)</f>
        <v/>
      </c>
      <c r="J52" s="25" t="str">
        <f t="array" aca="1" ref="J52" ca="1">IFERROR(INDEX(INDIRECT($B52),MATCH($Q52&amp;$P52,'Financing inputs USD'!$A$3:$A$255&amp;'Financing inputs USD'!$P$3:$P$255,0),MATCH('Gap analysis'!J$1,Yr_USD,0)),0)</f>
        <v/>
      </c>
      <c r="K52" s="25" t="str">
        <f t="array" aca="1" ref="K52" ca="1">IFERROR(INDEX(INDIRECT($B52),MATCH($Q52&amp;$P52,'Financing inputs USD'!$A$3:$A$255&amp;'Financing inputs USD'!$P$3:$P$255,0),MATCH('Gap analysis'!K$1,Yr_USD,0)),0)</f>
        <v/>
      </c>
      <c r="L52" s="25" t="str">
        <f t="array" aca="1" ref="L52" ca="1">IFERROR(INDEX(INDIRECT($B52),MATCH($Q52&amp;$P52,'Financing inputs USD'!$A$3:$A$255&amp;'Financing inputs USD'!$P$3:$P$255,0),MATCH('Gap analysis'!L$1,Yr_USD,0)),0)</f>
        <v/>
      </c>
      <c r="M52" s="25" t="str">
        <f t="array" aca="1" ref="M52" ca="1">IFERROR(INDEX(INDIRECT($B52),MATCH($Q52&amp;$P52,'Financing inputs USD'!$A$3:$A$255&amp;'Financing inputs USD'!$P$3:$P$255,0),MATCH('Gap analysis'!M$1,Yr_USD,0)),0)</f>
        <v/>
      </c>
      <c r="N52" s="25" t="str">
        <f t="array" aca="1" ref="N52" ca="1">IFERROR(INDEX(INDIRECT($B52),MATCH($Q52&amp;$P52,'Financing inputs USD'!$A$3:$A$255&amp;'Financing inputs USD'!$P$3:$P$255,0),MATCH('Gap analysis'!N$1,Yr_USD,0)),0)</f>
        <v/>
      </c>
      <c r="O52" s="25">
        <f t="array" aca="1" ref="O52" ca="1">IFERROR(INDEX(INDIRECT($B52),MATCH($Q52&amp;$P52,'Financing inputs USD'!$A$3:$A$255&amp;'Financing inputs USD'!$P$3:$P$255,0),MATCH('Gap analysis'!O$1,Yr_USD,0)),0)</f>
        <v>0</v>
      </c>
      <c r="P52" s="88" t="str">
        <f>A51</f>
        <v>Service Delivery</v>
      </c>
      <c r="Q52" s="93" t="s">
        <v>19</v>
      </c>
      <c r="R52" s="94" t="str">
        <f t="shared" ref="R52:R60" ca="1" si="22">IF(ROUND(SUM(C52:N52),2)=ROUND(O52,2),"Okay","Check")</f>
        <v>Okay</v>
      </c>
      <c r="S52" s="125"/>
      <c r="U52" s="108" t="str">
        <f>A52</f>
        <v>Government Coverage</v>
      </c>
      <c r="V52" s="69">
        <f t="shared" ref="V52:AH52" ca="1" si="23">IFERROR(C54/(C54+C57),0)</f>
        <v>0</v>
      </c>
      <c r="W52" s="69">
        <f t="shared" ca="1" si="23"/>
        <v>0</v>
      </c>
      <c r="X52" s="69">
        <f t="shared" ca="1" si="23"/>
        <v>0</v>
      </c>
      <c r="Y52" s="69">
        <f t="shared" ca="1" si="23"/>
        <v>0</v>
      </c>
      <c r="Z52" s="69">
        <f t="shared" ca="1" si="23"/>
        <v>0</v>
      </c>
      <c r="AA52" s="69">
        <f t="shared" ca="1" si="23"/>
        <v>0</v>
      </c>
      <c r="AB52" s="69">
        <f t="shared" ca="1" si="23"/>
        <v>0</v>
      </c>
      <c r="AC52" s="69">
        <f t="shared" ca="1" si="23"/>
        <v>0</v>
      </c>
      <c r="AD52" s="69">
        <f t="shared" ca="1" si="23"/>
        <v>0</v>
      </c>
      <c r="AE52" s="69">
        <f t="shared" ca="1" si="23"/>
        <v>0</v>
      </c>
      <c r="AF52" s="69">
        <f t="shared" ca="1" si="23"/>
        <v>0</v>
      </c>
      <c r="AG52" s="69">
        <f t="shared" ca="1" si="23"/>
        <v>0</v>
      </c>
      <c r="AH52" s="69">
        <f t="shared" ca="1" si="23"/>
        <v>0</v>
      </c>
      <c r="AI52" s="16"/>
    </row>
    <row r="53" spans="1:35" s="16" customFormat="1" ht="15" customHeight="1" x14ac:dyDescent="0.25">
      <c r="A53" s="128"/>
      <c r="B53" s="1" t="s">
        <v>43</v>
      </c>
      <c r="C53" s="96" t="str">
        <f t="array" aca="1" ref="C53" ca="1">IFERROR(INDEX(INDIRECT($B53),MATCH($Q53&amp;$P53,'Financing inputs Euro'!$A$3:$A$255&amp;'Financing inputs Euro'!$P$3:$P$255,0),MATCH('Gap analysis'!C$1,Yr_Euro,0)),0)</f>
        <v/>
      </c>
      <c r="D53" s="96" t="str">
        <f t="array" aca="1" ref="D53" ca="1">IFERROR(INDEX(INDIRECT($B53),MATCH($Q53&amp;$P53,'Financing inputs Euro'!$A$3:$A$255&amp;'Financing inputs Euro'!$P$3:$P$255,0),MATCH('Gap analysis'!D$1,Yr_Euro,0)),0)</f>
        <v/>
      </c>
      <c r="E53" s="96" t="str">
        <f t="array" aca="1" ref="E53" ca="1">IFERROR(INDEX(INDIRECT($B53),MATCH($Q53&amp;$P53,'Financing inputs Euro'!$A$3:$A$255&amp;'Financing inputs Euro'!$P$3:$P$255,0),MATCH('Gap analysis'!E$1,Yr_Euro,0)),0)</f>
        <v/>
      </c>
      <c r="F53" s="96" t="str">
        <f t="array" aca="1" ref="F53" ca="1">IFERROR(INDEX(INDIRECT($B53),MATCH($Q53&amp;$P53,'Financing inputs Euro'!$A$3:$A$255&amp;'Financing inputs Euro'!$P$3:$P$255,0),MATCH('Gap analysis'!F$1,Yr_Euro,0)),0)</f>
        <v/>
      </c>
      <c r="G53" s="96" t="str">
        <f t="array" aca="1" ref="G53" ca="1">IFERROR(INDEX(INDIRECT($B53),MATCH($Q53&amp;$P53,'Financing inputs Euro'!$A$3:$A$255&amp;'Financing inputs Euro'!$P$3:$P$255,0),MATCH('Gap analysis'!G$1,Yr_Euro,0)),0)</f>
        <v/>
      </c>
      <c r="H53" s="96" t="str">
        <f t="array" aca="1" ref="H53" ca="1">IFERROR(INDEX(INDIRECT($B53),MATCH($Q53&amp;$P53,'Financing inputs Euro'!$A$3:$A$255&amp;'Financing inputs Euro'!$P$3:$P$255,0),MATCH('Gap analysis'!H$1,Yr_Euro,0)),0)</f>
        <v/>
      </c>
      <c r="I53" s="96" t="str">
        <f t="array" aca="1" ref="I53" ca="1">IFERROR(INDEX(INDIRECT($B53),MATCH($Q53&amp;$P53,'Financing inputs Euro'!$A$3:$A$255&amp;'Financing inputs Euro'!$P$3:$P$255,0),MATCH('Gap analysis'!I$1,Yr_Euro,0)),0)</f>
        <v/>
      </c>
      <c r="J53" s="96" t="str">
        <f t="array" aca="1" ref="J53" ca="1">IFERROR(INDEX(INDIRECT($B53),MATCH($Q53&amp;$P53,'Financing inputs Euro'!$A$3:$A$255&amp;'Financing inputs Euro'!$P$3:$P$255,0),MATCH('Gap analysis'!J$1,Yr_Euro,0)),0)</f>
        <v/>
      </c>
      <c r="K53" s="96" t="str">
        <f t="array" aca="1" ref="K53" ca="1">IFERROR(INDEX(INDIRECT($B53),MATCH($Q53&amp;$P53,'Financing inputs Euro'!$A$3:$A$255&amp;'Financing inputs Euro'!$P$3:$P$255,0),MATCH('Gap analysis'!K$1,Yr_Euro,0)),0)</f>
        <v/>
      </c>
      <c r="L53" s="96" t="str">
        <f t="array" aca="1" ref="L53" ca="1">IFERROR(INDEX(INDIRECT($B53),MATCH($Q53&amp;$P53,'Financing inputs Euro'!$A$3:$A$255&amp;'Financing inputs Euro'!$P$3:$P$255,0),MATCH('Gap analysis'!L$1,Yr_Euro,0)),0)</f>
        <v/>
      </c>
      <c r="M53" s="96" t="str">
        <f t="array" aca="1" ref="M53" ca="1">IFERROR(INDEX(INDIRECT($B53),MATCH($Q53&amp;$P53,'Financing inputs Euro'!$A$3:$A$255&amp;'Financing inputs Euro'!$P$3:$P$255,0),MATCH('Gap analysis'!M$1,Yr_Euro,0)),0)</f>
        <v/>
      </c>
      <c r="N53" s="96" t="str">
        <f t="array" aca="1" ref="N53" ca="1">IFERROR(INDEX(INDIRECT($B53),MATCH($Q53&amp;$P53,'Financing inputs Euro'!$A$3:$A$255&amp;'Financing inputs Euro'!$P$3:$P$255,0),MATCH('Gap analysis'!N$1,Yr_Euro,0)),0)</f>
        <v/>
      </c>
      <c r="O53" s="96">
        <f t="array" aca="1" ref="O53" ca="1">IFERROR(INDEX(INDIRECT($B53),MATCH($Q53&amp;$P53,'Financing inputs Euro'!$A$3:$A$255&amp;'Financing inputs Euro'!$P$3:$P$255,0),MATCH('Gap analysis'!O$1,Yr_Euro,0)),0)</f>
        <v>0</v>
      </c>
      <c r="P53" s="88" t="str">
        <f>A51</f>
        <v>Service Delivery</v>
      </c>
      <c r="Q53" s="93" t="s">
        <v>19</v>
      </c>
      <c r="R53" s="94" t="str">
        <f t="shared" ca="1" si="22"/>
        <v>Okay</v>
      </c>
      <c r="S53" s="125"/>
      <c r="U53" s="108" t="str">
        <f>A55</f>
        <v>Donor Coverage</v>
      </c>
      <c r="V53" s="69">
        <f t="shared" ref="V53:AH53" ca="1" si="24">IFERROR(C57/(C54+C57),0)</f>
        <v>0</v>
      </c>
      <c r="W53" s="69">
        <f t="shared" ca="1" si="24"/>
        <v>0</v>
      </c>
      <c r="X53" s="69">
        <f t="shared" ca="1" si="24"/>
        <v>0</v>
      </c>
      <c r="Y53" s="69">
        <f t="shared" ca="1" si="24"/>
        <v>0</v>
      </c>
      <c r="Z53" s="69">
        <f t="shared" ca="1" si="24"/>
        <v>0</v>
      </c>
      <c r="AA53" s="69">
        <f t="shared" ca="1" si="24"/>
        <v>0</v>
      </c>
      <c r="AB53" s="69">
        <f t="shared" ca="1" si="24"/>
        <v>0</v>
      </c>
      <c r="AC53" s="69">
        <f t="shared" ca="1" si="24"/>
        <v>0</v>
      </c>
      <c r="AD53" s="69">
        <f t="shared" ca="1" si="24"/>
        <v>0</v>
      </c>
      <c r="AE53" s="69">
        <f t="shared" ca="1" si="24"/>
        <v>0</v>
      </c>
      <c r="AF53" s="69">
        <f t="shared" ca="1" si="24"/>
        <v>0</v>
      </c>
      <c r="AG53" s="69">
        <f t="shared" ca="1" si="24"/>
        <v>0</v>
      </c>
      <c r="AH53" s="69">
        <f t="shared" ca="1" si="24"/>
        <v>0</v>
      </c>
    </row>
    <row r="54" spans="1:35" ht="15" customHeight="1" x14ac:dyDescent="0.25">
      <c r="A54" s="128"/>
      <c r="B54" s="1" t="s">
        <v>83</v>
      </c>
      <c r="C54" s="97" t="str">
        <f t="array" aca="1" ref="C54" ca="1">IFERROR(INDEX(INDIRECT($B54),MATCH($Q54&amp;$P54,'Financing inputs local'!$A$3:$A$255&amp;'Financing inputs local'!$P$3:$P$255,0),MATCH('Gap analysis'!C$1,Yr_Local,0)),0)</f>
        <v/>
      </c>
      <c r="D54" s="97" t="str">
        <f t="array" aca="1" ref="D54" ca="1">IFERROR(INDEX(INDIRECT($B54),MATCH($Q54&amp;$P54,'Financing inputs local'!$A$3:$A$255&amp;'Financing inputs local'!$P$3:$P$255,0),MATCH('Gap analysis'!D$1,Yr_Local,0)),0)</f>
        <v/>
      </c>
      <c r="E54" s="97" t="str">
        <f t="array" aca="1" ref="E54" ca="1">IFERROR(INDEX(INDIRECT($B54),MATCH($Q54&amp;$P54,'Financing inputs local'!$A$3:$A$255&amp;'Financing inputs local'!$P$3:$P$255,0),MATCH('Gap analysis'!E$1,Yr_Local,0)),0)</f>
        <v/>
      </c>
      <c r="F54" s="97" t="str">
        <f t="array" aca="1" ref="F54" ca="1">IFERROR(INDEX(INDIRECT($B54),MATCH($Q54&amp;$P54,'Financing inputs local'!$A$3:$A$255&amp;'Financing inputs local'!$P$3:$P$255,0),MATCH('Gap analysis'!F$1,Yr_Local,0)),0)</f>
        <v/>
      </c>
      <c r="G54" s="97" t="str">
        <f t="array" aca="1" ref="G54" ca="1">IFERROR(INDEX(INDIRECT($B54),MATCH($Q54&amp;$P54,'Financing inputs local'!$A$3:$A$255&amp;'Financing inputs local'!$P$3:$P$255,0),MATCH('Gap analysis'!G$1,Yr_Local,0)),0)</f>
        <v/>
      </c>
      <c r="H54" s="97" t="str">
        <f t="array" aca="1" ref="H54" ca="1">IFERROR(INDEX(INDIRECT($B54),MATCH($Q54&amp;$P54,'Financing inputs local'!$A$3:$A$255&amp;'Financing inputs local'!$P$3:$P$255,0),MATCH('Gap analysis'!H$1,Yr_Local,0)),0)</f>
        <v/>
      </c>
      <c r="I54" s="97" t="str">
        <f t="array" aca="1" ref="I54" ca="1">IFERROR(INDEX(INDIRECT($B54),MATCH($Q54&amp;$P54,'Financing inputs local'!$A$3:$A$255&amp;'Financing inputs local'!$P$3:$P$255,0),MATCH('Gap analysis'!I$1,Yr_Local,0)),0)</f>
        <v/>
      </c>
      <c r="J54" s="97" t="str">
        <f t="array" aca="1" ref="J54" ca="1">IFERROR(INDEX(INDIRECT($B54),MATCH($Q54&amp;$P54,'Financing inputs local'!$A$3:$A$255&amp;'Financing inputs local'!$P$3:$P$255,0),MATCH('Gap analysis'!J$1,Yr_Local,0)),0)</f>
        <v/>
      </c>
      <c r="K54" s="97" t="str">
        <f t="array" aca="1" ref="K54" ca="1">IFERROR(INDEX(INDIRECT($B54),MATCH($Q54&amp;$P54,'Financing inputs local'!$A$3:$A$255&amp;'Financing inputs local'!$P$3:$P$255,0),MATCH('Gap analysis'!K$1,Yr_Local,0)),0)</f>
        <v/>
      </c>
      <c r="L54" s="97" t="str">
        <f t="array" aca="1" ref="L54" ca="1">IFERROR(INDEX(INDIRECT($B54),MATCH($Q54&amp;$P54,'Financing inputs local'!$A$3:$A$255&amp;'Financing inputs local'!$P$3:$P$255,0),MATCH('Gap analysis'!L$1,Yr_Local,0)),0)</f>
        <v/>
      </c>
      <c r="M54" s="97" t="str">
        <f t="array" aca="1" ref="M54" ca="1">IFERROR(INDEX(INDIRECT($B54),MATCH($Q54&amp;$P54,'Financing inputs local'!$A$3:$A$255&amp;'Financing inputs local'!$P$3:$P$255,0),MATCH('Gap analysis'!M$1,Yr_Local,0)),0)</f>
        <v/>
      </c>
      <c r="N54" s="97" t="str">
        <f t="array" aca="1" ref="N54" ca="1">IFERROR(INDEX(INDIRECT($B54),MATCH($Q54&amp;$P54,'Financing inputs local'!$A$3:$A$255&amp;'Financing inputs local'!$P$3:$P$255,0),MATCH('Gap analysis'!N$1,Yr_Local,0)),0)</f>
        <v/>
      </c>
      <c r="O54" s="97">
        <f t="array" aca="1" ref="O54" ca="1">IFERROR(INDEX(INDIRECT($B54),MATCH($Q54&amp;$P54,'Financing inputs local'!$A$3:$A$255&amp;'Financing inputs local'!$P$3:$P$255,0),MATCH('Gap analysis'!O$1,Yr_Local,0)),0)</f>
        <v>0</v>
      </c>
      <c r="P54" s="88" t="str">
        <f>A51</f>
        <v>Service Delivery</v>
      </c>
      <c r="Q54" s="93" t="s">
        <v>19</v>
      </c>
      <c r="R54" s="94" t="str">
        <f t="shared" ca="1" si="22"/>
        <v>Okay</v>
      </c>
      <c r="S54" s="125"/>
    </row>
    <row r="55" spans="1:35" ht="15" customHeight="1" x14ac:dyDescent="0.25">
      <c r="A55" s="128" t="s">
        <v>2</v>
      </c>
      <c r="B55" s="1" t="s">
        <v>13</v>
      </c>
      <c r="C55" s="25">
        <f t="array" aca="1" ref="C55" ca="1">IFERROR(INDEX(INDIRECT($B55),MATCH($Q55&amp;$P55,'Financing inputs USD'!$A$3:$A$255&amp;'Financing inputs USD'!$P$3:$P$255,0),MATCH('Gap analysis'!C$1,Yr_USD,0)),0)</f>
        <v>0</v>
      </c>
      <c r="D55" s="25">
        <f t="array" aca="1" ref="D55" ca="1">IFERROR(INDEX(INDIRECT($B55),MATCH($Q55&amp;$P55,'Financing inputs USD'!$A$3:$A$255&amp;'Financing inputs USD'!$P$3:$P$255,0),MATCH('Gap analysis'!D$1,Yr_USD,0)),0)</f>
        <v>0</v>
      </c>
      <c r="E55" s="25">
        <f t="array" aca="1" ref="E55" ca="1">IFERROR(INDEX(INDIRECT($B55),MATCH($Q55&amp;$P55,'Financing inputs USD'!$A$3:$A$255&amp;'Financing inputs USD'!$P$3:$P$255,0),MATCH('Gap analysis'!E$1,Yr_USD,0)),0)</f>
        <v>0</v>
      </c>
      <c r="F55" s="25">
        <f t="array" aca="1" ref="F55" ca="1">IFERROR(INDEX(INDIRECT($B55),MATCH($Q55&amp;$P55,'Financing inputs USD'!$A$3:$A$255&amp;'Financing inputs USD'!$P$3:$P$255,0),MATCH('Gap analysis'!F$1,Yr_USD,0)),0)</f>
        <v>0</v>
      </c>
      <c r="G55" s="25">
        <f t="array" aca="1" ref="G55" ca="1">IFERROR(INDEX(INDIRECT($B55),MATCH($Q55&amp;$P55,'Financing inputs USD'!$A$3:$A$255&amp;'Financing inputs USD'!$P$3:$P$255,0),MATCH('Gap analysis'!G$1,Yr_USD,0)),0)</f>
        <v>0</v>
      </c>
      <c r="H55" s="25">
        <f t="array" aca="1" ref="H55" ca="1">IFERROR(INDEX(INDIRECT($B55),MATCH($Q55&amp;$P55,'Financing inputs USD'!$A$3:$A$255&amp;'Financing inputs USD'!$P$3:$P$255,0),MATCH('Gap analysis'!H$1,Yr_USD,0)),0)</f>
        <v>0</v>
      </c>
      <c r="I55" s="25">
        <f t="array" aca="1" ref="I55" ca="1">IFERROR(INDEX(INDIRECT($B55),MATCH($Q55&amp;$P55,'Financing inputs USD'!$A$3:$A$255&amp;'Financing inputs USD'!$P$3:$P$255,0),MATCH('Gap analysis'!I$1,Yr_USD,0)),0)</f>
        <v>0</v>
      </c>
      <c r="J55" s="25">
        <f t="array" aca="1" ref="J55" ca="1">IFERROR(INDEX(INDIRECT($B55),MATCH($Q55&amp;$P55,'Financing inputs USD'!$A$3:$A$255&amp;'Financing inputs USD'!$P$3:$P$255,0),MATCH('Gap analysis'!J$1,Yr_USD,0)),0)</f>
        <v>0</v>
      </c>
      <c r="K55" s="25">
        <f t="array" aca="1" ref="K55" ca="1">IFERROR(INDEX(INDIRECT($B55),MATCH($Q55&amp;$P55,'Financing inputs USD'!$A$3:$A$255&amp;'Financing inputs USD'!$P$3:$P$255,0),MATCH('Gap analysis'!K$1,Yr_USD,0)),0)</f>
        <v>0</v>
      </c>
      <c r="L55" s="25">
        <f t="array" aca="1" ref="L55" ca="1">IFERROR(INDEX(INDIRECT($B55),MATCH($Q55&amp;$P55,'Financing inputs USD'!$A$3:$A$255&amp;'Financing inputs USD'!$P$3:$P$255,0),MATCH('Gap analysis'!L$1,Yr_USD,0)),0)</f>
        <v>0</v>
      </c>
      <c r="M55" s="25">
        <f t="array" aca="1" ref="M55" ca="1">IFERROR(INDEX(INDIRECT($B55),MATCH($Q55&amp;$P55,'Financing inputs USD'!$A$3:$A$255&amp;'Financing inputs USD'!$P$3:$P$255,0),MATCH('Gap analysis'!M$1,Yr_USD,0)),0)</f>
        <v>0</v>
      </c>
      <c r="N55" s="25">
        <f t="array" aca="1" ref="N55" ca="1">IFERROR(INDEX(INDIRECT($B55),MATCH($Q55&amp;$P55,'Financing inputs USD'!$A$3:$A$255&amp;'Financing inputs USD'!$P$3:$P$255,0),MATCH('Gap analysis'!N$1,Yr_USD,0)),0)</f>
        <v>0</v>
      </c>
      <c r="O55" s="25">
        <f t="array" aca="1" ref="O55" ca="1">IFERROR(INDEX(INDIRECT($B55),MATCH($Q55&amp;$P55,'Financing inputs USD'!$A$3:$A$255&amp;'Financing inputs USD'!$P$3:$P$255,0),MATCH('Gap analysis'!O$1,Yr_USD,0)),0)</f>
        <v>0</v>
      </c>
      <c r="P55" s="88" t="str">
        <f>A51</f>
        <v>Service Delivery</v>
      </c>
      <c r="Q55" s="93" t="s">
        <v>72</v>
      </c>
      <c r="R55" s="94" t="str">
        <f t="shared" ca="1" si="22"/>
        <v>Okay</v>
      </c>
      <c r="S55" s="125"/>
    </row>
    <row r="56" spans="1:35" s="16" customFormat="1" ht="15" customHeight="1" x14ac:dyDescent="0.25">
      <c r="A56" s="128"/>
      <c r="B56" s="1" t="s">
        <v>43</v>
      </c>
      <c r="C56" s="96">
        <f t="array" aca="1" ref="C56" ca="1">IFERROR(INDEX(INDIRECT($B56),MATCH($Q56&amp;$P56,'Financing inputs Euro'!$A$3:$A$255&amp;'Financing inputs Euro'!$P$3:$P$255,0),MATCH('Gap analysis'!C$1,Yr_Euro,0)),0)</f>
        <v>0</v>
      </c>
      <c r="D56" s="96">
        <f t="array" aca="1" ref="D56" ca="1">IFERROR(INDEX(INDIRECT($B56),MATCH($Q56&amp;$P56,'Financing inputs Euro'!$A$3:$A$255&amp;'Financing inputs Euro'!$P$3:$P$255,0),MATCH('Gap analysis'!D$1,Yr_Euro,0)),0)</f>
        <v>0</v>
      </c>
      <c r="E56" s="96">
        <f t="array" aca="1" ref="E56" ca="1">IFERROR(INDEX(INDIRECT($B56),MATCH($Q56&amp;$P56,'Financing inputs Euro'!$A$3:$A$255&amp;'Financing inputs Euro'!$P$3:$P$255,0),MATCH('Gap analysis'!E$1,Yr_Euro,0)),0)</f>
        <v>0</v>
      </c>
      <c r="F56" s="96">
        <f t="array" aca="1" ref="F56" ca="1">IFERROR(INDEX(INDIRECT($B56),MATCH($Q56&amp;$P56,'Financing inputs Euro'!$A$3:$A$255&amp;'Financing inputs Euro'!$P$3:$P$255,0),MATCH('Gap analysis'!F$1,Yr_Euro,0)),0)</f>
        <v>0</v>
      </c>
      <c r="G56" s="96">
        <f t="array" aca="1" ref="G56" ca="1">IFERROR(INDEX(INDIRECT($B56),MATCH($Q56&amp;$P56,'Financing inputs Euro'!$A$3:$A$255&amp;'Financing inputs Euro'!$P$3:$P$255,0),MATCH('Gap analysis'!G$1,Yr_Euro,0)),0)</f>
        <v>0</v>
      </c>
      <c r="H56" s="96">
        <f t="array" aca="1" ref="H56" ca="1">IFERROR(INDEX(INDIRECT($B56),MATCH($Q56&amp;$P56,'Financing inputs Euro'!$A$3:$A$255&amp;'Financing inputs Euro'!$P$3:$P$255,0),MATCH('Gap analysis'!H$1,Yr_Euro,0)),0)</f>
        <v>0</v>
      </c>
      <c r="I56" s="96">
        <f t="array" aca="1" ref="I56" ca="1">IFERROR(INDEX(INDIRECT($B56),MATCH($Q56&amp;$P56,'Financing inputs Euro'!$A$3:$A$255&amp;'Financing inputs Euro'!$P$3:$P$255,0),MATCH('Gap analysis'!I$1,Yr_Euro,0)),0)</f>
        <v>0</v>
      </c>
      <c r="J56" s="96">
        <f t="array" aca="1" ref="J56" ca="1">IFERROR(INDEX(INDIRECT($B56),MATCH($Q56&amp;$P56,'Financing inputs Euro'!$A$3:$A$255&amp;'Financing inputs Euro'!$P$3:$P$255,0),MATCH('Gap analysis'!J$1,Yr_Euro,0)),0)</f>
        <v>0</v>
      </c>
      <c r="K56" s="96">
        <f t="array" aca="1" ref="K56" ca="1">IFERROR(INDEX(INDIRECT($B56),MATCH($Q56&amp;$P56,'Financing inputs Euro'!$A$3:$A$255&amp;'Financing inputs Euro'!$P$3:$P$255,0),MATCH('Gap analysis'!K$1,Yr_Euro,0)),0)</f>
        <v>0</v>
      </c>
      <c r="L56" s="96">
        <f t="array" aca="1" ref="L56" ca="1">IFERROR(INDEX(INDIRECT($B56),MATCH($Q56&amp;$P56,'Financing inputs Euro'!$A$3:$A$255&amp;'Financing inputs Euro'!$P$3:$P$255,0),MATCH('Gap analysis'!L$1,Yr_Euro,0)),0)</f>
        <v>0</v>
      </c>
      <c r="M56" s="96">
        <f t="array" aca="1" ref="M56" ca="1">IFERROR(INDEX(INDIRECT($B56),MATCH($Q56&amp;$P56,'Financing inputs Euro'!$A$3:$A$255&amp;'Financing inputs Euro'!$P$3:$P$255,0),MATCH('Gap analysis'!M$1,Yr_Euro,0)),0)</f>
        <v>0</v>
      </c>
      <c r="N56" s="96">
        <f t="array" aca="1" ref="N56" ca="1">IFERROR(INDEX(INDIRECT($B56),MATCH($Q56&amp;$P56,'Financing inputs Euro'!$A$3:$A$255&amp;'Financing inputs Euro'!$P$3:$P$255,0),MATCH('Gap analysis'!N$1,Yr_Euro,0)),0)</f>
        <v>0</v>
      </c>
      <c r="O56" s="96">
        <f t="array" aca="1" ref="O56" ca="1">IFERROR(INDEX(INDIRECT($B56),MATCH($Q56&amp;$P56,'Financing inputs Euro'!$A$3:$A$255&amp;'Financing inputs Euro'!$P$3:$P$255,0),MATCH('Gap analysis'!O$1,Yr_Euro,0)),0)</f>
        <v>0</v>
      </c>
      <c r="P56" s="88" t="str">
        <f>A51</f>
        <v>Service Delivery</v>
      </c>
      <c r="Q56" s="93" t="s">
        <v>72</v>
      </c>
      <c r="R56" s="94" t="str">
        <f t="shared" ca="1" si="22"/>
        <v>Okay</v>
      </c>
      <c r="S56" s="125"/>
    </row>
    <row r="57" spans="1:35" ht="15" customHeight="1" x14ac:dyDescent="0.25">
      <c r="A57" s="128"/>
      <c r="B57" s="1" t="s">
        <v>83</v>
      </c>
      <c r="C57" s="97">
        <f t="array" aca="1" ref="C57" ca="1">IFERROR(INDEX(INDIRECT($B57),MATCH($Q57&amp;$P57,'Financing inputs local'!$A$3:$A$255&amp;'Financing inputs local'!$P$3:$P$255,0),MATCH('Gap analysis'!C$1,Yr_Local,0)),0)</f>
        <v>0</v>
      </c>
      <c r="D57" s="97">
        <f t="array" aca="1" ref="D57" ca="1">IFERROR(INDEX(INDIRECT($B57),MATCH($Q57&amp;$P57,'Financing inputs local'!$A$3:$A$255&amp;'Financing inputs local'!$P$3:$P$255,0),MATCH('Gap analysis'!D$1,Yr_Local,0)),0)</f>
        <v>0</v>
      </c>
      <c r="E57" s="97">
        <f t="array" aca="1" ref="E57" ca="1">IFERROR(INDEX(INDIRECT($B57),MATCH($Q57&amp;$P57,'Financing inputs local'!$A$3:$A$255&amp;'Financing inputs local'!$P$3:$P$255,0),MATCH('Gap analysis'!E$1,Yr_Local,0)),0)</f>
        <v>0</v>
      </c>
      <c r="F57" s="97">
        <f t="array" aca="1" ref="F57" ca="1">IFERROR(INDEX(INDIRECT($B57),MATCH($Q57&amp;$P57,'Financing inputs local'!$A$3:$A$255&amp;'Financing inputs local'!$P$3:$P$255,0),MATCH('Gap analysis'!F$1,Yr_Local,0)),0)</f>
        <v>0</v>
      </c>
      <c r="G57" s="97">
        <f t="array" aca="1" ref="G57" ca="1">IFERROR(INDEX(INDIRECT($B57),MATCH($Q57&amp;$P57,'Financing inputs local'!$A$3:$A$255&amp;'Financing inputs local'!$P$3:$P$255,0),MATCH('Gap analysis'!G$1,Yr_Local,0)),0)</f>
        <v>0</v>
      </c>
      <c r="H57" s="97">
        <f t="array" aca="1" ref="H57" ca="1">IFERROR(INDEX(INDIRECT($B57),MATCH($Q57&amp;$P57,'Financing inputs local'!$A$3:$A$255&amp;'Financing inputs local'!$P$3:$P$255,0),MATCH('Gap analysis'!H$1,Yr_Local,0)),0)</f>
        <v>0</v>
      </c>
      <c r="I57" s="97">
        <f t="array" aca="1" ref="I57" ca="1">IFERROR(INDEX(INDIRECT($B57),MATCH($Q57&amp;$P57,'Financing inputs local'!$A$3:$A$255&amp;'Financing inputs local'!$P$3:$P$255,0),MATCH('Gap analysis'!I$1,Yr_Local,0)),0)</f>
        <v>0</v>
      </c>
      <c r="J57" s="97">
        <f t="array" aca="1" ref="J57" ca="1">IFERROR(INDEX(INDIRECT($B57),MATCH($Q57&amp;$P57,'Financing inputs local'!$A$3:$A$255&amp;'Financing inputs local'!$P$3:$P$255,0),MATCH('Gap analysis'!J$1,Yr_Local,0)),0)</f>
        <v>0</v>
      </c>
      <c r="K57" s="97">
        <f t="array" aca="1" ref="K57" ca="1">IFERROR(INDEX(INDIRECT($B57),MATCH($Q57&amp;$P57,'Financing inputs local'!$A$3:$A$255&amp;'Financing inputs local'!$P$3:$P$255,0),MATCH('Gap analysis'!K$1,Yr_Local,0)),0)</f>
        <v>0</v>
      </c>
      <c r="L57" s="97">
        <f t="array" aca="1" ref="L57" ca="1">IFERROR(INDEX(INDIRECT($B57),MATCH($Q57&amp;$P57,'Financing inputs local'!$A$3:$A$255&amp;'Financing inputs local'!$P$3:$P$255,0),MATCH('Gap analysis'!L$1,Yr_Local,0)),0)</f>
        <v>0</v>
      </c>
      <c r="M57" s="97">
        <f t="array" aca="1" ref="M57" ca="1">IFERROR(INDEX(INDIRECT($B57),MATCH($Q57&amp;$P57,'Financing inputs local'!$A$3:$A$255&amp;'Financing inputs local'!$P$3:$P$255,0),MATCH('Gap analysis'!M$1,Yr_Local,0)),0)</f>
        <v>0</v>
      </c>
      <c r="N57" s="97">
        <f t="array" aca="1" ref="N57" ca="1">IFERROR(INDEX(INDIRECT($B57),MATCH($Q57&amp;$P57,'Financing inputs local'!$A$3:$A$255&amp;'Financing inputs local'!$P$3:$P$255,0),MATCH('Gap analysis'!N$1,Yr_Local,0)),0)</f>
        <v>0</v>
      </c>
      <c r="O57" s="97">
        <f t="array" aca="1" ref="O57" ca="1">IFERROR(INDEX(INDIRECT($B57),MATCH($Q57&amp;$P57,'Financing inputs local'!$A$3:$A$255&amp;'Financing inputs local'!$P$3:$P$255,0),MATCH('Gap analysis'!O$1,Yr_Local,0)),0)</f>
        <v>0</v>
      </c>
      <c r="P57" s="88" t="str">
        <f>A51</f>
        <v>Service Delivery</v>
      </c>
      <c r="Q57" s="93" t="s">
        <v>72</v>
      </c>
      <c r="R57" s="94" t="str">
        <f t="shared" ca="1" si="22"/>
        <v>Okay</v>
      </c>
      <c r="S57" s="125"/>
    </row>
    <row r="58" spans="1:35" s="16" customFormat="1" ht="15" customHeight="1" x14ac:dyDescent="0.25">
      <c r="A58" s="128" t="s">
        <v>0</v>
      </c>
      <c r="B58" s="1" t="s">
        <v>13</v>
      </c>
      <c r="C58" s="25" t="str">
        <f t="array" aca="1" ref="C58" ca="1">IFERROR(INDEX(INDIRECT($B58),MATCH($Q58&amp;$P58,'Financing inputs USD'!$A$3:$A$255&amp;'Financing inputs USD'!$P$3:$P$255,0),MATCH('Gap analysis'!C$1,Yr_USD,0)),0)</f>
        <v/>
      </c>
      <c r="D58" s="25" t="str">
        <f t="array" aca="1" ref="D58" ca="1">IFERROR(INDEX(INDIRECT($B58),MATCH($Q58&amp;$P58,'Financing inputs USD'!$A$3:$A$255&amp;'Financing inputs USD'!$P$3:$P$255,0),MATCH('Gap analysis'!D$1,Yr_USD,0)),0)</f>
        <v/>
      </c>
      <c r="E58" s="25" t="str">
        <f t="array" aca="1" ref="E58" ca="1">IFERROR(INDEX(INDIRECT($B58),MATCH($Q58&amp;$P58,'Financing inputs USD'!$A$3:$A$255&amp;'Financing inputs USD'!$P$3:$P$255,0),MATCH('Gap analysis'!E$1,Yr_USD,0)),0)</f>
        <v/>
      </c>
      <c r="F58" s="25" t="str">
        <f t="array" aca="1" ref="F58" ca="1">IFERROR(INDEX(INDIRECT($B58),MATCH($Q58&amp;$P58,'Financing inputs USD'!$A$3:$A$255&amp;'Financing inputs USD'!$P$3:$P$255,0),MATCH('Gap analysis'!F$1,Yr_USD,0)),0)</f>
        <v/>
      </c>
      <c r="G58" s="25" t="str">
        <f t="array" aca="1" ref="G58" ca="1">IFERROR(INDEX(INDIRECT($B58),MATCH($Q58&amp;$P58,'Financing inputs USD'!$A$3:$A$255&amp;'Financing inputs USD'!$P$3:$P$255,0),MATCH('Gap analysis'!G$1,Yr_USD,0)),0)</f>
        <v/>
      </c>
      <c r="H58" s="25" t="str">
        <f t="array" aca="1" ref="H58" ca="1">IFERROR(INDEX(INDIRECT($B58),MATCH($Q58&amp;$P58,'Financing inputs USD'!$A$3:$A$255&amp;'Financing inputs USD'!$P$3:$P$255,0),MATCH('Gap analysis'!H$1,Yr_USD,0)),0)</f>
        <v/>
      </c>
      <c r="I58" s="25" t="str">
        <f t="array" aca="1" ref="I58" ca="1">IFERROR(INDEX(INDIRECT($B58),MATCH($Q58&amp;$P58,'Financing inputs USD'!$A$3:$A$255&amp;'Financing inputs USD'!$P$3:$P$255,0),MATCH('Gap analysis'!I$1,Yr_USD,0)),0)</f>
        <v/>
      </c>
      <c r="J58" s="25" t="str">
        <f t="array" aca="1" ref="J58" ca="1">IFERROR(INDEX(INDIRECT($B58),MATCH($Q58&amp;$P58,'Financing inputs USD'!$A$3:$A$255&amp;'Financing inputs USD'!$P$3:$P$255,0),MATCH('Gap analysis'!J$1,Yr_USD,0)),0)</f>
        <v/>
      </c>
      <c r="K58" s="25" t="str">
        <f t="array" aca="1" ref="K58" ca="1">IFERROR(INDEX(INDIRECT($B58),MATCH($Q58&amp;$P58,'Financing inputs USD'!$A$3:$A$255&amp;'Financing inputs USD'!$P$3:$P$255,0),MATCH('Gap analysis'!K$1,Yr_USD,0)),0)</f>
        <v/>
      </c>
      <c r="L58" s="25" t="str">
        <f t="array" aca="1" ref="L58" ca="1">IFERROR(INDEX(INDIRECT($B58),MATCH($Q58&amp;$P58,'Financing inputs USD'!$A$3:$A$255&amp;'Financing inputs USD'!$P$3:$P$255,0),MATCH('Gap analysis'!L$1,Yr_USD,0)),0)</f>
        <v/>
      </c>
      <c r="M58" s="25" t="str">
        <f t="array" aca="1" ref="M58" ca="1">IFERROR(INDEX(INDIRECT($B58),MATCH($Q58&amp;$P58,'Financing inputs USD'!$A$3:$A$255&amp;'Financing inputs USD'!$P$3:$P$255,0),MATCH('Gap analysis'!M$1,Yr_USD,0)),0)</f>
        <v/>
      </c>
      <c r="N58" s="25" t="str">
        <f t="array" aca="1" ref="N58" ca="1">IFERROR(INDEX(INDIRECT($B58),MATCH($Q58&amp;$P58,'Financing inputs USD'!$A$3:$A$255&amp;'Financing inputs USD'!$P$3:$P$255,0),MATCH('Gap analysis'!N$1,Yr_USD,0)),0)</f>
        <v/>
      </c>
      <c r="O58" s="25">
        <f t="array" aca="1" ref="O58" ca="1">IFERROR(INDEX(INDIRECT($B58),MATCH($Q58&amp;$P58,'Financing inputs USD'!$A$3:$A$255&amp;'Financing inputs USD'!$P$3:$P$255,0),MATCH('Gap analysis'!O$1,Yr_USD,0)),0)</f>
        <v>0</v>
      </c>
      <c r="P58" s="88" t="str">
        <f>A51</f>
        <v>Service Delivery</v>
      </c>
      <c r="Q58" s="93" t="s">
        <v>0</v>
      </c>
      <c r="R58" s="94" t="str">
        <f t="shared" ca="1" si="22"/>
        <v>Okay</v>
      </c>
      <c r="S58" s="125"/>
    </row>
    <row r="59" spans="1:35" s="16" customFormat="1" ht="15" customHeight="1" x14ac:dyDescent="0.25">
      <c r="A59" s="128"/>
      <c r="B59" s="1" t="s">
        <v>43</v>
      </c>
      <c r="C59" s="96" t="str">
        <f t="array" aca="1" ref="C59" ca="1">IFERROR(INDEX(INDIRECT($B59),MATCH($Q59&amp;$P59,'Financing inputs Euro'!$A$3:$A$255&amp;'Financing inputs Euro'!$P$3:$P$255,0),MATCH('Gap analysis'!C$1,Yr_Euro,0)),0)</f>
        <v/>
      </c>
      <c r="D59" s="96" t="str">
        <f t="array" aca="1" ref="D59" ca="1">IFERROR(INDEX(INDIRECT($B59),MATCH($Q59&amp;$P59,'Financing inputs Euro'!$A$3:$A$255&amp;'Financing inputs Euro'!$P$3:$P$255,0),MATCH('Gap analysis'!D$1,Yr_Euro,0)),0)</f>
        <v/>
      </c>
      <c r="E59" s="96" t="str">
        <f t="array" aca="1" ref="E59" ca="1">IFERROR(INDEX(INDIRECT($B59),MATCH($Q59&amp;$P59,'Financing inputs Euro'!$A$3:$A$255&amp;'Financing inputs Euro'!$P$3:$P$255,0),MATCH('Gap analysis'!E$1,Yr_Euro,0)),0)</f>
        <v/>
      </c>
      <c r="F59" s="96" t="str">
        <f t="array" aca="1" ref="F59" ca="1">IFERROR(INDEX(INDIRECT($B59),MATCH($Q59&amp;$P59,'Financing inputs Euro'!$A$3:$A$255&amp;'Financing inputs Euro'!$P$3:$P$255,0),MATCH('Gap analysis'!F$1,Yr_Euro,0)),0)</f>
        <v/>
      </c>
      <c r="G59" s="96" t="str">
        <f t="array" aca="1" ref="G59" ca="1">IFERROR(INDEX(INDIRECT($B59),MATCH($Q59&amp;$P59,'Financing inputs Euro'!$A$3:$A$255&amp;'Financing inputs Euro'!$P$3:$P$255,0),MATCH('Gap analysis'!G$1,Yr_Euro,0)),0)</f>
        <v/>
      </c>
      <c r="H59" s="96" t="str">
        <f t="array" aca="1" ref="H59" ca="1">IFERROR(INDEX(INDIRECT($B59),MATCH($Q59&amp;$P59,'Financing inputs Euro'!$A$3:$A$255&amp;'Financing inputs Euro'!$P$3:$P$255,0),MATCH('Gap analysis'!H$1,Yr_Euro,0)),0)</f>
        <v/>
      </c>
      <c r="I59" s="96" t="str">
        <f t="array" aca="1" ref="I59" ca="1">IFERROR(INDEX(INDIRECT($B59),MATCH($Q59&amp;$P59,'Financing inputs Euro'!$A$3:$A$255&amp;'Financing inputs Euro'!$P$3:$P$255,0),MATCH('Gap analysis'!I$1,Yr_Euro,0)),0)</f>
        <v/>
      </c>
      <c r="J59" s="96" t="str">
        <f t="array" aca="1" ref="J59" ca="1">IFERROR(INDEX(INDIRECT($B59),MATCH($Q59&amp;$P59,'Financing inputs Euro'!$A$3:$A$255&amp;'Financing inputs Euro'!$P$3:$P$255,0),MATCH('Gap analysis'!J$1,Yr_Euro,0)),0)</f>
        <v/>
      </c>
      <c r="K59" s="96" t="str">
        <f t="array" aca="1" ref="K59" ca="1">IFERROR(INDEX(INDIRECT($B59),MATCH($Q59&amp;$P59,'Financing inputs Euro'!$A$3:$A$255&amp;'Financing inputs Euro'!$P$3:$P$255,0),MATCH('Gap analysis'!K$1,Yr_Euro,0)),0)</f>
        <v/>
      </c>
      <c r="L59" s="96" t="str">
        <f t="array" aca="1" ref="L59" ca="1">IFERROR(INDEX(INDIRECT($B59),MATCH($Q59&amp;$P59,'Financing inputs Euro'!$A$3:$A$255&amp;'Financing inputs Euro'!$P$3:$P$255,0),MATCH('Gap analysis'!L$1,Yr_Euro,0)),0)</f>
        <v/>
      </c>
      <c r="M59" s="96" t="str">
        <f t="array" aca="1" ref="M59" ca="1">IFERROR(INDEX(INDIRECT($B59),MATCH($Q59&amp;$P59,'Financing inputs Euro'!$A$3:$A$255&amp;'Financing inputs Euro'!$P$3:$P$255,0),MATCH('Gap analysis'!M$1,Yr_Euro,0)),0)</f>
        <v/>
      </c>
      <c r="N59" s="96" t="str">
        <f t="array" aca="1" ref="N59" ca="1">IFERROR(INDEX(INDIRECT($B59),MATCH($Q59&amp;$P59,'Financing inputs Euro'!$A$3:$A$255&amp;'Financing inputs Euro'!$P$3:$P$255,0),MATCH('Gap analysis'!N$1,Yr_Euro,0)),0)</f>
        <v/>
      </c>
      <c r="O59" s="96">
        <f t="array" aca="1" ref="O59" ca="1">IFERROR(INDEX(INDIRECT($B59),MATCH($Q59&amp;$P59,'Financing inputs Euro'!$A$3:$A$255&amp;'Financing inputs Euro'!$P$3:$P$255,0),MATCH('Gap analysis'!O$1,Yr_Euro,0)),0)</f>
        <v>0</v>
      </c>
      <c r="P59" s="88" t="str">
        <f>A51</f>
        <v>Service Delivery</v>
      </c>
      <c r="Q59" s="93" t="s">
        <v>0</v>
      </c>
      <c r="R59" s="94" t="str">
        <f t="shared" ca="1" si="22"/>
        <v>Okay</v>
      </c>
      <c r="S59" s="125"/>
    </row>
    <row r="60" spans="1:35" s="16" customFormat="1" ht="15" customHeight="1" x14ac:dyDescent="0.25">
      <c r="A60" s="128"/>
      <c r="B60" s="1" t="s">
        <v>83</v>
      </c>
      <c r="C60" s="97" t="str">
        <f t="array" aca="1" ref="C60" ca="1">IFERROR(INDEX(INDIRECT($B60),MATCH($Q60&amp;$P60,'Financing inputs local'!$A$3:$A$255&amp;'Financing inputs local'!$P$3:$P$255,0),MATCH('Gap analysis'!C$1,Yr_Local,0)),0)</f>
        <v/>
      </c>
      <c r="D60" s="97" t="str">
        <f t="array" aca="1" ref="D60" ca="1">IFERROR(INDEX(INDIRECT($B60),MATCH($Q60&amp;$P60,'Financing inputs local'!$A$3:$A$255&amp;'Financing inputs local'!$P$3:$P$255,0),MATCH('Gap analysis'!D$1,Yr_Local,0)),0)</f>
        <v/>
      </c>
      <c r="E60" s="97" t="str">
        <f t="array" aca="1" ref="E60" ca="1">IFERROR(INDEX(INDIRECT($B60),MATCH($Q60&amp;$P60,'Financing inputs local'!$A$3:$A$255&amp;'Financing inputs local'!$P$3:$P$255,0),MATCH('Gap analysis'!E$1,Yr_Local,0)),0)</f>
        <v/>
      </c>
      <c r="F60" s="97" t="str">
        <f t="array" aca="1" ref="F60" ca="1">IFERROR(INDEX(INDIRECT($B60),MATCH($Q60&amp;$P60,'Financing inputs local'!$A$3:$A$255&amp;'Financing inputs local'!$P$3:$P$255,0),MATCH('Gap analysis'!F$1,Yr_Local,0)),0)</f>
        <v/>
      </c>
      <c r="G60" s="97" t="str">
        <f t="array" aca="1" ref="G60" ca="1">IFERROR(INDEX(INDIRECT($B60),MATCH($Q60&amp;$P60,'Financing inputs local'!$A$3:$A$255&amp;'Financing inputs local'!$P$3:$P$255,0),MATCH('Gap analysis'!G$1,Yr_Local,0)),0)</f>
        <v/>
      </c>
      <c r="H60" s="97" t="str">
        <f t="array" aca="1" ref="H60" ca="1">IFERROR(INDEX(INDIRECT($B60),MATCH($Q60&amp;$P60,'Financing inputs local'!$A$3:$A$255&amp;'Financing inputs local'!$P$3:$P$255,0),MATCH('Gap analysis'!H$1,Yr_Local,0)),0)</f>
        <v/>
      </c>
      <c r="I60" s="97" t="str">
        <f t="array" aca="1" ref="I60" ca="1">IFERROR(INDEX(INDIRECT($B60),MATCH($Q60&amp;$P60,'Financing inputs local'!$A$3:$A$255&amp;'Financing inputs local'!$P$3:$P$255,0),MATCH('Gap analysis'!I$1,Yr_Local,0)),0)</f>
        <v/>
      </c>
      <c r="J60" s="97" t="str">
        <f t="array" aca="1" ref="J60" ca="1">IFERROR(INDEX(INDIRECT($B60),MATCH($Q60&amp;$P60,'Financing inputs local'!$A$3:$A$255&amp;'Financing inputs local'!$P$3:$P$255,0),MATCH('Gap analysis'!J$1,Yr_Local,0)),0)</f>
        <v/>
      </c>
      <c r="K60" s="97" t="str">
        <f t="array" aca="1" ref="K60" ca="1">IFERROR(INDEX(INDIRECT($B60),MATCH($Q60&amp;$P60,'Financing inputs local'!$A$3:$A$255&amp;'Financing inputs local'!$P$3:$P$255,0),MATCH('Gap analysis'!K$1,Yr_Local,0)),0)</f>
        <v/>
      </c>
      <c r="L60" s="97" t="str">
        <f t="array" aca="1" ref="L60" ca="1">IFERROR(INDEX(INDIRECT($B60),MATCH($Q60&amp;$P60,'Financing inputs local'!$A$3:$A$255&amp;'Financing inputs local'!$P$3:$P$255,0),MATCH('Gap analysis'!L$1,Yr_Local,0)),0)</f>
        <v/>
      </c>
      <c r="M60" s="97" t="str">
        <f t="array" aca="1" ref="M60" ca="1">IFERROR(INDEX(INDIRECT($B60),MATCH($Q60&amp;$P60,'Financing inputs local'!$A$3:$A$255&amp;'Financing inputs local'!$P$3:$P$255,0),MATCH('Gap analysis'!M$1,Yr_Local,0)),0)</f>
        <v/>
      </c>
      <c r="N60" s="97" t="str">
        <f t="array" aca="1" ref="N60" ca="1">IFERROR(INDEX(INDIRECT($B60),MATCH($Q60&amp;$P60,'Financing inputs local'!$A$3:$A$255&amp;'Financing inputs local'!$P$3:$P$255,0),MATCH('Gap analysis'!N$1,Yr_Local,0)),0)</f>
        <v/>
      </c>
      <c r="O60" s="97">
        <f t="array" aca="1" ref="O60" ca="1">IFERROR(INDEX(INDIRECT($B60),MATCH($Q60&amp;$P60,'Financing inputs local'!$A$3:$A$255&amp;'Financing inputs local'!$P$3:$P$255,0),MATCH('Gap analysis'!O$1,Yr_Local,0)),0)</f>
        <v>0</v>
      </c>
      <c r="P60" s="88" t="str">
        <f>A51</f>
        <v>Service Delivery</v>
      </c>
      <c r="Q60" s="93" t="s">
        <v>0</v>
      </c>
      <c r="R60" s="94" t="str">
        <f t="shared" ca="1" si="22"/>
        <v>Okay</v>
      </c>
      <c r="S60" s="125"/>
    </row>
    <row r="61" spans="1:35" x14ac:dyDescent="0.25">
      <c r="A61" s="101"/>
      <c r="B61" s="68"/>
      <c r="C61" s="25"/>
      <c r="D61" s="25"/>
      <c r="E61" s="25"/>
      <c r="F61" s="25"/>
      <c r="G61" s="25"/>
      <c r="H61" s="25"/>
      <c r="I61" s="25"/>
      <c r="J61" s="25"/>
      <c r="K61" s="25"/>
      <c r="L61" s="25"/>
      <c r="M61" s="25"/>
      <c r="N61" s="25"/>
      <c r="O61" s="25"/>
      <c r="P61" s="88" t="str">
        <f>A51</f>
        <v>Service Delivery</v>
      </c>
      <c r="Q61" s="95"/>
      <c r="R61" s="88"/>
      <c r="S61" s="125"/>
      <c r="U61" s="16"/>
    </row>
    <row r="62" spans="1:35" x14ac:dyDescent="0.25">
      <c r="A62" s="127" t="s">
        <v>4</v>
      </c>
      <c r="B62" s="1" t="s">
        <v>13</v>
      </c>
      <c r="C62" s="27">
        <f ca="1">IFERROR(C58-(C55+C52),0)</f>
        <v>0</v>
      </c>
      <c r="D62" s="27">
        <f t="shared" ref="D62:O62" ca="1" si="25">IFERROR(D58-(D55+D52),0)</f>
        <v>0</v>
      </c>
      <c r="E62" s="27">
        <f t="shared" ca="1" si="25"/>
        <v>0</v>
      </c>
      <c r="F62" s="27">
        <f t="shared" ca="1" si="25"/>
        <v>0</v>
      </c>
      <c r="G62" s="27">
        <f t="shared" ca="1" si="25"/>
        <v>0</v>
      </c>
      <c r="H62" s="27">
        <f t="shared" ca="1" si="25"/>
        <v>0</v>
      </c>
      <c r="I62" s="27">
        <f t="shared" ca="1" si="25"/>
        <v>0</v>
      </c>
      <c r="J62" s="27">
        <f t="shared" ca="1" si="25"/>
        <v>0</v>
      </c>
      <c r="K62" s="27">
        <f t="shared" ca="1" si="25"/>
        <v>0</v>
      </c>
      <c r="L62" s="27">
        <f t="shared" ca="1" si="25"/>
        <v>0</v>
      </c>
      <c r="M62" s="27">
        <f t="shared" ca="1" si="25"/>
        <v>0</v>
      </c>
      <c r="N62" s="27">
        <f t="shared" ca="1" si="25"/>
        <v>0</v>
      </c>
      <c r="O62" s="27">
        <f t="shared" ca="1" si="25"/>
        <v>0</v>
      </c>
      <c r="P62" s="88" t="str">
        <f>A51</f>
        <v>Service Delivery</v>
      </c>
      <c r="Q62" s="93" t="s">
        <v>4</v>
      </c>
      <c r="R62" s="94" t="str">
        <f ca="1">IF(ROUND(SUM(C62:N62),2)=ROUND(O62,2),"Okay","Check")</f>
        <v>Okay</v>
      </c>
      <c r="S62" s="125"/>
    </row>
    <row r="63" spans="1:35" s="16" customFormat="1" x14ac:dyDescent="0.25">
      <c r="A63" s="127"/>
      <c r="B63" s="1" t="s">
        <v>43</v>
      </c>
      <c r="C63" s="98">
        <f t="shared" ref="C63:O63" ca="1" si="26">IFERROR(C59-(C56+C53),0)</f>
        <v>0</v>
      </c>
      <c r="D63" s="98">
        <f t="shared" ca="1" si="26"/>
        <v>0</v>
      </c>
      <c r="E63" s="98">
        <f t="shared" ca="1" si="26"/>
        <v>0</v>
      </c>
      <c r="F63" s="98">
        <f t="shared" ca="1" si="26"/>
        <v>0</v>
      </c>
      <c r="G63" s="98">
        <f t="shared" ca="1" si="26"/>
        <v>0</v>
      </c>
      <c r="H63" s="98">
        <f t="shared" ca="1" si="26"/>
        <v>0</v>
      </c>
      <c r="I63" s="98">
        <f t="shared" ca="1" si="26"/>
        <v>0</v>
      </c>
      <c r="J63" s="98">
        <f t="shared" ca="1" si="26"/>
        <v>0</v>
      </c>
      <c r="K63" s="98">
        <f t="shared" ca="1" si="26"/>
        <v>0</v>
      </c>
      <c r="L63" s="98">
        <f t="shared" ca="1" si="26"/>
        <v>0</v>
      </c>
      <c r="M63" s="98">
        <f t="shared" ca="1" si="26"/>
        <v>0</v>
      </c>
      <c r="N63" s="98">
        <f t="shared" ca="1" si="26"/>
        <v>0</v>
      </c>
      <c r="O63" s="98">
        <f t="shared" ca="1" si="26"/>
        <v>0</v>
      </c>
      <c r="P63" s="88" t="str">
        <f>A51</f>
        <v>Service Delivery</v>
      </c>
      <c r="Q63" s="93" t="s">
        <v>4</v>
      </c>
      <c r="R63" s="94" t="str">
        <f ca="1">IF(ROUND(SUM(C63:N63),2)=ROUND(O63,2),"Okay","Check")</f>
        <v>Okay</v>
      </c>
      <c r="S63" s="125"/>
    </row>
    <row r="64" spans="1:35" x14ac:dyDescent="0.25">
      <c r="A64" s="127"/>
      <c r="B64" s="1" t="s">
        <v>83</v>
      </c>
      <c r="C64" s="99">
        <f t="shared" ref="C64:O64" ca="1" si="27">IFERROR(C60-(C57+C54),0)</f>
        <v>0</v>
      </c>
      <c r="D64" s="99">
        <f t="shared" ca="1" si="27"/>
        <v>0</v>
      </c>
      <c r="E64" s="99">
        <f t="shared" ca="1" si="27"/>
        <v>0</v>
      </c>
      <c r="F64" s="99">
        <f t="shared" ca="1" si="27"/>
        <v>0</v>
      </c>
      <c r="G64" s="99">
        <f t="shared" ca="1" si="27"/>
        <v>0</v>
      </c>
      <c r="H64" s="99">
        <f t="shared" ca="1" si="27"/>
        <v>0</v>
      </c>
      <c r="I64" s="99">
        <f t="shared" ca="1" si="27"/>
        <v>0</v>
      </c>
      <c r="J64" s="99">
        <f t="shared" ca="1" si="27"/>
        <v>0</v>
      </c>
      <c r="K64" s="99">
        <f t="shared" ca="1" si="27"/>
        <v>0</v>
      </c>
      <c r="L64" s="99">
        <f t="shared" ca="1" si="27"/>
        <v>0</v>
      </c>
      <c r="M64" s="99">
        <f t="shared" ca="1" si="27"/>
        <v>0</v>
      </c>
      <c r="N64" s="99">
        <f t="shared" ca="1" si="27"/>
        <v>0</v>
      </c>
      <c r="O64" s="99">
        <f t="shared" ca="1" si="27"/>
        <v>0</v>
      </c>
      <c r="P64" s="88" t="str">
        <f>A51</f>
        <v>Service Delivery</v>
      </c>
      <c r="Q64" s="93" t="s">
        <v>4</v>
      </c>
      <c r="R64" s="94" t="str">
        <f ca="1">IF(ROUND(SUM(C64:N64),2)=ROUND(O64,2),"Okay","Check")</f>
        <v>Okay</v>
      </c>
      <c r="S64" s="125"/>
    </row>
    <row r="65" spans="1:35" x14ac:dyDescent="0.25">
      <c r="A65" s="127"/>
      <c r="B65" s="1" t="s">
        <v>3</v>
      </c>
      <c r="C65" s="30" t="e">
        <f ca="1">IF(C58&gt;0,C62/C58,0)</f>
        <v>#VALUE!</v>
      </c>
      <c r="D65" s="30" t="e">
        <f t="shared" ref="D65:O65" ca="1" si="28">IF(D58&gt;0,D62/D58,0)</f>
        <v>#VALUE!</v>
      </c>
      <c r="E65" s="30" t="e">
        <f t="shared" ca="1" si="28"/>
        <v>#VALUE!</v>
      </c>
      <c r="F65" s="30" t="e">
        <f t="shared" ca="1" si="28"/>
        <v>#VALUE!</v>
      </c>
      <c r="G65" s="30" t="e">
        <f t="shared" ca="1" si="28"/>
        <v>#VALUE!</v>
      </c>
      <c r="H65" s="30" t="e">
        <f t="shared" ca="1" si="28"/>
        <v>#VALUE!</v>
      </c>
      <c r="I65" s="30" t="e">
        <f t="shared" ca="1" si="28"/>
        <v>#VALUE!</v>
      </c>
      <c r="J65" s="30" t="e">
        <f t="shared" ca="1" si="28"/>
        <v>#VALUE!</v>
      </c>
      <c r="K65" s="30" t="e">
        <f t="shared" ca="1" si="28"/>
        <v>#VALUE!</v>
      </c>
      <c r="L65" s="30" t="e">
        <f t="shared" ca="1" si="28"/>
        <v>#VALUE!</v>
      </c>
      <c r="M65" s="30" t="e">
        <f t="shared" ca="1" si="28"/>
        <v>#VALUE!</v>
      </c>
      <c r="N65" s="30" t="e">
        <f t="shared" ca="1" si="28"/>
        <v>#VALUE!</v>
      </c>
      <c r="O65" s="30">
        <f t="shared" ca="1" si="28"/>
        <v>0</v>
      </c>
      <c r="P65" s="88" t="str">
        <f>A51</f>
        <v>Service Delivery</v>
      </c>
      <c r="Q65" s="93" t="s">
        <v>4</v>
      </c>
      <c r="R65" s="89"/>
      <c r="S65" s="125"/>
    </row>
    <row r="66" spans="1:35" x14ac:dyDescent="0.25">
      <c r="A66" s="68"/>
      <c r="B66" s="68"/>
      <c r="C66" s="68"/>
      <c r="D66" s="68"/>
      <c r="E66" s="68"/>
      <c r="F66" s="68"/>
      <c r="G66" s="68"/>
      <c r="H66" s="68"/>
      <c r="I66" s="68"/>
      <c r="J66" s="68"/>
      <c r="K66" s="68"/>
      <c r="L66" s="68"/>
      <c r="M66" s="68"/>
      <c r="N66" s="68"/>
      <c r="O66" s="68"/>
      <c r="P66" s="2"/>
      <c r="U66" s="16" t="s">
        <v>84</v>
      </c>
      <c r="V66" s="16"/>
      <c r="W66" s="16"/>
      <c r="X66" s="16"/>
      <c r="Y66" s="16"/>
      <c r="Z66" s="16"/>
      <c r="AA66" s="16"/>
      <c r="AB66" s="16"/>
      <c r="AC66" s="16"/>
      <c r="AD66" s="16"/>
      <c r="AE66" s="16"/>
      <c r="AF66" s="16"/>
      <c r="AG66" s="16"/>
      <c r="AH66" s="16"/>
      <c r="AI66" s="16"/>
    </row>
    <row r="67" spans="1:35" x14ac:dyDescent="0.25">
      <c r="A67" s="126" t="str">
        <f>'Financing inputs'!A72:O72</f>
        <v>Contraceptive Security</v>
      </c>
      <c r="B67" s="126"/>
      <c r="C67" s="126"/>
      <c r="D67" s="126"/>
      <c r="E67" s="126"/>
      <c r="F67" s="126"/>
      <c r="G67" s="126"/>
      <c r="H67" s="126"/>
      <c r="I67" s="126"/>
      <c r="J67" s="126"/>
      <c r="K67" s="126"/>
      <c r="L67" s="126"/>
      <c r="M67" s="126"/>
      <c r="N67" s="126"/>
      <c r="O67" s="126"/>
      <c r="P67" s="87"/>
      <c r="Q67" s="87"/>
      <c r="R67" s="90"/>
      <c r="S67" s="125" t="s">
        <v>16</v>
      </c>
      <c r="U67" s="108" t="str">
        <f>A67</f>
        <v>Contraceptive Security</v>
      </c>
      <c r="V67" s="4">
        <f>$C$1</f>
        <v>0</v>
      </c>
      <c r="W67" s="4">
        <f>$D$1</f>
        <v>1</v>
      </c>
      <c r="X67" s="4">
        <f>$E$1</f>
        <v>2</v>
      </c>
      <c r="Y67" s="4">
        <f>$F$1</f>
        <v>3</v>
      </c>
      <c r="Z67" s="4">
        <f>$G$1</f>
        <v>4</v>
      </c>
      <c r="AA67" s="4">
        <f>$H$1</f>
        <v>5</v>
      </c>
      <c r="AB67" s="4">
        <f>$I$1</f>
        <v>6</v>
      </c>
      <c r="AC67" s="4">
        <f>$J$1</f>
        <v>7</v>
      </c>
      <c r="AD67" s="4">
        <f>$K$1</f>
        <v>8</v>
      </c>
      <c r="AE67" s="4">
        <f>$L$1</f>
        <v>9</v>
      </c>
      <c r="AF67" s="4">
        <f>$M$1</f>
        <v>10</v>
      </c>
      <c r="AG67" s="4">
        <f>$N$1</f>
        <v>11</v>
      </c>
      <c r="AH67" s="4" t="str">
        <f>$O$1</f>
        <v>Total</v>
      </c>
      <c r="AI67" s="16"/>
    </row>
    <row r="68" spans="1:35" ht="15" customHeight="1" x14ac:dyDescent="0.25">
      <c r="A68" s="128" t="s">
        <v>1</v>
      </c>
      <c r="B68" s="1" t="s">
        <v>13</v>
      </c>
      <c r="C68" s="25" t="str">
        <f t="array" aca="1" ref="C68" ca="1">IFERROR(INDEX(INDIRECT($B68),MATCH($Q68&amp;$P68,'Financing inputs USD'!$A$3:$A$255&amp;'Financing inputs USD'!$P$3:$P$255,0),MATCH('Gap analysis'!C$1,Yr_USD,0)),0)</f>
        <v/>
      </c>
      <c r="D68" s="25" t="str">
        <f t="array" aca="1" ref="D68" ca="1">IFERROR(INDEX(INDIRECT($B68),MATCH($Q68&amp;$P68,'Financing inputs USD'!$A$3:$A$255&amp;'Financing inputs USD'!$P$3:$P$255,0),MATCH('Gap analysis'!D$1,Yr_USD,0)),0)</f>
        <v/>
      </c>
      <c r="E68" s="25" t="str">
        <f t="array" aca="1" ref="E68" ca="1">IFERROR(INDEX(INDIRECT($B68),MATCH($Q68&amp;$P68,'Financing inputs USD'!$A$3:$A$255&amp;'Financing inputs USD'!$P$3:$P$255,0),MATCH('Gap analysis'!E$1,Yr_USD,0)),0)</f>
        <v/>
      </c>
      <c r="F68" s="25" t="str">
        <f t="array" aca="1" ref="F68" ca="1">IFERROR(INDEX(INDIRECT($B68),MATCH($Q68&amp;$P68,'Financing inputs USD'!$A$3:$A$255&amp;'Financing inputs USD'!$P$3:$P$255,0),MATCH('Gap analysis'!F$1,Yr_USD,0)),0)</f>
        <v/>
      </c>
      <c r="G68" s="25" t="str">
        <f t="array" aca="1" ref="G68" ca="1">IFERROR(INDEX(INDIRECT($B68),MATCH($Q68&amp;$P68,'Financing inputs USD'!$A$3:$A$255&amp;'Financing inputs USD'!$P$3:$P$255,0),MATCH('Gap analysis'!G$1,Yr_USD,0)),0)</f>
        <v/>
      </c>
      <c r="H68" s="25" t="str">
        <f t="array" aca="1" ref="H68" ca="1">IFERROR(INDEX(INDIRECT($B68),MATCH($Q68&amp;$P68,'Financing inputs USD'!$A$3:$A$255&amp;'Financing inputs USD'!$P$3:$P$255,0),MATCH('Gap analysis'!H$1,Yr_USD,0)),0)</f>
        <v/>
      </c>
      <c r="I68" s="25" t="str">
        <f t="array" aca="1" ref="I68" ca="1">IFERROR(INDEX(INDIRECT($B68),MATCH($Q68&amp;$P68,'Financing inputs USD'!$A$3:$A$255&amp;'Financing inputs USD'!$P$3:$P$255,0),MATCH('Gap analysis'!I$1,Yr_USD,0)),0)</f>
        <v/>
      </c>
      <c r="J68" s="25" t="str">
        <f t="array" aca="1" ref="J68" ca="1">IFERROR(INDEX(INDIRECT($B68),MATCH($Q68&amp;$P68,'Financing inputs USD'!$A$3:$A$255&amp;'Financing inputs USD'!$P$3:$P$255,0),MATCH('Gap analysis'!J$1,Yr_USD,0)),0)</f>
        <v/>
      </c>
      <c r="K68" s="25" t="str">
        <f t="array" aca="1" ref="K68" ca="1">IFERROR(INDEX(INDIRECT($B68),MATCH($Q68&amp;$P68,'Financing inputs USD'!$A$3:$A$255&amp;'Financing inputs USD'!$P$3:$P$255,0),MATCH('Gap analysis'!K$1,Yr_USD,0)),0)</f>
        <v/>
      </c>
      <c r="L68" s="25" t="str">
        <f t="array" aca="1" ref="L68" ca="1">IFERROR(INDEX(INDIRECT($B68),MATCH($Q68&amp;$P68,'Financing inputs USD'!$A$3:$A$255&amp;'Financing inputs USD'!$P$3:$P$255,0),MATCH('Gap analysis'!L$1,Yr_USD,0)),0)</f>
        <v/>
      </c>
      <c r="M68" s="25" t="str">
        <f t="array" aca="1" ref="M68" ca="1">IFERROR(INDEX(INDIRECT($B68),MATCH($Q68&amp;$P68,'Financing inputs USD'!$A$3:$A$255&amp;'Financing inputs USD'!$P$3:$P$255,0),MATCH('Gap analysis'!M$1,Yr_USD,0)),0)</f>
        <v/>
      </c>
      <c r="N68" s="25" t="str">
        <f t="array" aca="1" ref="N68" ca="1">IFERROR(INDEX(INDIRECT($B68),MATCH($Q68&amp;$P68,'Financing inputs USD'!$A$3:$A$255&amp;'Financing inputs USD'!$P$3:$P$255,0),MATCH('Gap analysis'!N$1,Yr_USD,0)),0)</f>
        <v/>
      </c>
      <c r="O68" s="25">
        <f t="array" aca="1" ref="O68" ca="1">IFERROR(INDEX(INDIRECT($B68),MATCH($Q68&amp;$P68,'Financing inputs USD'!$A$3:$A$255&amp;'Financing inputs USD'!$P$3:$P$255,0),MATCH('Gap analysis'!O$1,Yr_USD,0)),0)</f>
        <v>0</v>
      </c>
      <c r="P68" s="88" t="str">
        <f>A67</f>
        <v>Contraceptive Security</v>
      </c>
      <c r="Q68" s="93" t="s">
        <v>19</v>
      </c>
      <c r="R68" s="94" t="str">
        <f t="shared" ref="R68:R76" ca="1" si="29">IF(ROUND(SUM(C68:N68),2)=ROUND(O68,2),"Okay","Check")</f>
        <v>Okay</v>
      </c>
      <c r="S68" s="125"/>
      <c r="U68" s="108" t="str">
        <f>A68</f>
        <v>Government Coverage</v>
      </c>
      <c r="V68" s="69">
        <f t="shared" ref="V68:AH68" ca="1" si="30">IFERROR(C70/(C70+C73),0)</f>
        <v>0</v>
      </c>
      <c r="W68" s="69">
        <f t="shared" ca="1" si="30"/>
        <v>0</v>
      </c>
      <c r="X68" s="69">
        <f t="shared" ca="1" si="30"/>
        <v>0</v>
      </c>
      <c r="Y68" s="69">
        <f t="shared" ca="1" si="30"/>
        <v>0</v>
      </c>
      <c r="Z68" s="69">
        <f t="shared" ca="1" si="30"/>
        <v>0</v>
      </c>
      <c r="AA68" s="69">
        <f t="shared" ca="1" si="30"/>
        <v>0</v>
      </c>
      <c r="AB68" s="69">
        <f t="shared" ca="1" si="30"/>
        <v>0</v>
      </c>
      <c r="AC68" s="69">
        <f t="shared" ca="1" si="30"/>
        <v>0</v>
      </c>
      <c r="AD68" s="69">
        <f t="shared" ca="1" si="30"/>
        <v>0</v>
      </c>
      <c r="AE68" s="69">
        <f t="shared" ca="1" si="30"/>
        <v>0</v>
      </c>
      <c r="AF68" s="69">
        <f t="shared" ca="1" si="30"/>
        <v>0</v>
      </c>
      <c r="AG68" s="69">
        <f t="shared" ca="1" si="30"/>
        <v>0</v>
      </c>
      <c r="AH68" s="69">
        <f t="shared" ca="1" si="30"/>
        <v>0</v>
      </c>
      <c r="AI68" s="16"/>
    </row>
    <row r="69" spans="1:35" s="16" customFormat="1" ht="15" customHeight="1" x14ac:dyDescent="0.25">
      <c r="A69" s="128"/>
      <c r="B69" s="1" t="s">
        <v>43</v>
      </c>
      <c r="C69" s="96" t="str">
        <f t="array" aca="1" ref="C69" ca="1">IFERROR(INDEX(INDIRECT($B69),MATCH($Q69&amp;$P69,'Financing inputs Euro'!$A$3:$A$255&amp;'Financing inputs Euro'!$P$3:$P$255,0),MATCH('Gap analysis'!C$1,Yr_Euro,0)),0)</f>
        <v/>
      </c>
      <c r="D69" s="96" t="str">
        <f t="array" aca="1" ref="D69" ca="1">IFERROR(INDEX(INDIRECT($B69),MATCH($Q69&amp;$P69,'Financing inputs Euro'!$A$3:$A$255&amp;'Financing inputs Euro'!$P$3:$P$255,0),MATCH('Gap analysis'!D$1,Yr_Euro,0)),0)</f>
        <v/>
      </c>
      <c r="E69" s="96" t="str">
        <f t="array" aca="1" ref="E69" ca="1">IFERROR(INDEX(INDIRECT($B69),MATCH($Q69&amp;$P69,'Financing inputs Euro'!$A$3:$A$255&amp;'Financing inputs Euro'!$P$3:$P$255,0),MATCH('Gap analysis'!E$1,Yr_Euro,0)),0)</f>
        <v/>
      </c>
      <c r="F69" s="96" t="str">
        <f t="array" aca="1" ref="F69" ca="1">IFERROR(INDEX(INDIRECT($B69),MATCH($Q69&amp;$P69,'Financing inputs Euro'!$A$3:$A$255&amp;'Financing inputs Euro'!$P$3:$P$255,0),MATCH('Gap analysis'!F$1,Yr_Euro,0)),0)</f>
        <v/>
      </c>
      <c r="G69" s="96" t="str">
        <f t="array" aca="1" ref="G69" ca="1">IFERROR(INDEX(INDIRECT($B69),MATCH($Q69&amp;$P69,'Financing inputs Euro'!$A$3:$A$255&amp;'Financing inputs Euro'!$P$3:$P$255,0),MATCH('Gap analysis'!G$1,Yr_Euro,0)),0)</f>
        <v/>
      </c>
      <c r="H69" s="96" t="str">
        <f t="array" aca="1" ref="H69" ca="1">IFERROR(INDEX(INDIRECT($B69),MATCH($Q69&amp;$P69,'Financing inputs Euro'!$A$3:$A$255&amp;'Financing inputs Euro'!$P$3:$P$255,0),MATCH('Gap analysis'!H$1,Yr_Euro,0)),0)</f>
        <v/>
      </c>
      <c r="I69" s="96" t="str">
        <f t="array" aca="1" ref="I69" ca="1">IFERROR(INDEX(INDIRECT($B69),MATCH($Q69&amp;$P69,'Financing inputs Euro'!$A$3:$A$255&amp;'Financing inputs Euro'!$P$3:$P$255,0),MATCH('Gap analysis'!I$1,Yr_Euro,0)),0)</f>
        <v/>
      </c>
      <c r="J69" s="96" t="str">
        <f t="array" aca="1" ref="J69" ca="1">IFERROR(INDEX(INDIRECT($B69),MATCH($Q69&amp;$P69,'Financing inputs Euro'!$A$3:$A$255&amp;'Financing inputs Euro'!$P$3:$P$255,0),MATCH('Gap analysis'!J$1,Yr_Euro,0)),0)</f>
        <v/>
      </c>
      <c r="K69" s="96" t="str">
        <f t="array" aca="1" ref="K69" ca="1">IFERROR(INDEX(INDIRECT($B69),MATCH($Q69&amp;$P69,'Financing inputs Euro'!$A$3:$A$255&amp;'Financing inputs Euro'!$P$3:$P$255,0),MATCH('Gap analysis'!K$1,Yr_Euro,0)),0)</f>
        <v/>
      </c>
      <c r="L69" s="96" t="str">
        <f t="array" aca="1" ref="L69" ca="1">IFERROR(INDEX(INDIRECT($B69),MATCH($Q69&amp;$P69,'Financing inputs Euro'!$A$3:$A$255&amp;'Financing inputs Euro'!$P$3:$P$255,0),MATCH('Gap analysis'!L$1,Yr_Euro,0)),0)</f>
        <v/>
      </c>
      <c r="M69" s="96" t="str">
        <f t="array" aca="1" ref="M69" ca="1">IFERROR(INDEX(INDIRECT($B69),MATCH($Q69&amp;$P69,'Financing inputs Euro'!$A$3:$A$255&amp;'Financing inputs Euro'!$P$3:$P$255,0),MATCH('Gap analysis'!M$1,Yr_Euro,0)),0)</f>
        <v/>
      </c>
      <c r="N69" s="96" t="str">
        <f t="array" aca="1" ref="N69" ca="1">IFERROR(INDEX(INDIRECT($B69),MATCH($Q69&amp;$P69,'Financing inputs Euro'!$A$3:$A$255&amp;'Financing inputs Euro'!$P$3:$P$255,0),MATCH('Gap analysis'!N$1,Yr_Euro,0)),0)</f>
        <v/>
      </c>
      <c r="O69" s="96">
        <f t="array" aca="1" ref="O69" ca="1">IFERROR(INDEX(INDIRECT($B69),MATCH($Q69&amp;$P69,'Financing inputs Euro'!$A$3:$A$255&amp;'Financing inputs Euro'!$P$3:$P$255,0),MATCH('Gap analysis'!O$1,Yr_Euro,0)),0)</f>
        <v>0</v>
      </c>
      <c r="P69" s="88" t="str">
        <f>A67</f>
        <v>Contraceptive Security</v>
      </c>
      <c r="Q69" s="93" t="s">
        <v>19</v>
      </c>
      <c r="R69" s="94" t="str">
        <f t="shared" ca="1" si="29"/>
        <v>Okay</v>
      </c>
      <c r="S69" s="125"/>
      <c r="U69" s="108" t="str">
        <f>A71</f>
        <v>Donor Coverage</v>
      </c>
      <c r="V69" s="69">
        <f t="shared" ref="V69:AH69" ca="1" si="31">IFERROR(C73/(C70+C73),0)</f>
        <v>0</v>
      </c>
      <c r="W69" s="69">
        <f t="shared" ca="1" si="31"/>
        <v>0</v>
      </c>
      <c r="X69" s="69">
        <f t="shared" ca="1" si="31"/>
        <v>0</v>
      </c>
      <c r="Y69" s="69">
        <f t="shared" ca="1" si="31"/>
        <v>0</v>
      </c>
      <c r="Z69" s="69">
        <f t="shared" ca="1" si="31"/>
        <v>0</v>
      </c>
      <c r="AA69" s="69">
        <f t="shared" ca="1" si="31"/>
        <v>0</v>
      </c>
      <c r="AB69" s="69">
        <f t="shared" ca="1" si="31"/>
        <v>0</v>
      </c>
      <c r="AC69" s="69">
        <f t="shared" ca="1" si="31"/>
        <v>0</v>
      </c>
      <c r="AD69" s="69">
        <f t="shared" ca="1" si="31"/>
        <v>0</v>
      </c>
      <c r="AE69" s="69">
        <f t="shared" ca="1" si="31"/>
        <v>0</v>
      </c>
      <c r="AF69" s="69">
        <f t="shared" ca="1" si="31"/>
        <v>0</v>
      </c>
      <c r="AG69" s="69">
        <f t="shared" ca="1" si="31"/>
        <v>0</v>
      </c>
      <c r="AH69" s="69">
        <f t="shared" ca="1" si="31"/>
        <v>0</v>
      </c>
    </row>
    <row r="70" spans="1:35" ht="15" customHeight="1" x14ac:dyDescent="0.25">
      <c r="A70" s="128"/>
      <c r="B70" s="1" t="s">
        <v>83</v>
      </c>
      <c r="C70" s="97" t="str">
        <f t="array" aca="1" ref="C70" ca="1">IFERROR(INDEX(INDIRECT($B70),MATCH($Q70&amp;$P70,'Financing inputs local'!$A$3:$A$255&amp;'Financing inputs local'!$P$3:$P$255,0),MATCH('Gap analysis'!C$1,Yr_Local,0)),0)</f>
        <v/>
      </c>
      <c r="D70" s="97" t="str">
        <f t="array" aca="1" ref="D70" ca="1">IFERROR(INDEX(INDIRECT($B70),MATCH($Q70&amp;$P70,'Financing inputs local'!$A$3:$A$255&amp;'Financing inputs local'!$P$3:$P$255,0),MATCH('Gap analysis'!D$1,Yr_Local,0)),0)</f>
        <v/>
      </c>
      <c r="E70" s="97" t="str">
        <f t="array" aca="1" ref="E70" ca="1">IFERROR(INDEX(INDIRECT($B70),MATCH($Q70&amp;$P70,'Financing inputs local'!$A$3:$A$255&amp;'Financing inputs local'!$P$3:$P$255,0),MATCH('Gap analysis'!E$1,Yr_Local,0)),0)</f>
        <v/>
      </c>
      <c r="F70" s="97" t="str">
        <f t="array" aca="1" ref="F70" ca="1">IFERROR(INDEX(INDIRECT($B70),MATCH($Q70&amp;$P70,'Financing inputs local'!$A$3:$A$255&amp;'Financing inputs local'!$P$3:$P$255,0),MATCH('Gap analysis'!F$1,Yr_Local,0)),0)</f>
        <v/>
      </c>
      <c r="G70" s="97" t="str">
        <f t="array" aca="1" ref="G70" ca="1">IFERROR(INDEX(INDIRECT($B70),MATCH($Q70&amp;$P70,'Financing inputs local'!$A$3:$A$255&amp;'Financing inputs local'!$P$3:$P$255,0),MATCH('Gap analysis'!G$1,Yr_Local,0)),0)</f>
        <v/>
      </c>
      <c r="H70" s="97" t="str">
        <f t="array" aca="1" ref="H70" ca="1">IFERROR(INDEX(INDIRECT($B70),MATCH($Q70&amp;$P70,'Financing inputs local'!$A$3:$A$255&amp;'Financing inputs local'!$P$3:$P$255,0),MATCH('Gap analysis'!H$1,Yr_Local,0)),0)</f>
        <v/>
      </c>
      <c r="I70" s="97" t="str">
        <f t="array" aca="1" ref="I70" ca="1">IFERROR(INDEX(INDIRECT($B70),MATCH($Q70&amp;$P70,'Financing inputs local'!$A$3:$A$255&amp;'Financing inputs local'!$P$3:$P$255,0),MATCH('Gap analysis'!I$1,Yr_Local,0)),0)</f>
        <v/>
      </c>
      <c r="J70" s="97" t="str">
        <f t="array" aca="1" ref="J70" ca="1">IFERROR(INDEX(INDIRECT($B70),MATCH($Q70&amp;$P70,'Financing inputs local'!$A$3:$A$255&amp;'Financing inputs local'!$P$3:$P$255,0),MATCH('Gap analysis'!J$1,Yr_Local,0)),0)</f>
        <v/>
      </c>
      <c r="K70" s="97" t="str">
        <f t="array" aca="1" ref="K70" ca="1">IFERROR(INDEX(INDIRECT($B70),MATCH($Q70&amp;$P70,'Financing inputs local'!$A$3:$A$255&amp;'Financing inputs local'!$P$3:$P$255,0),MATCH('Gap analysis'!K$1,Yr_Local,0)),0)</f>
        <v/>
      </c>
      <c r="L70" s="97" t="str">
        <f t="array" aca="1" ref="L70" ca="1">IFERROR(INDEX(INDIRECT($B70),MATCH($Q70&amp;$P70,'Financing inputs local'!$A$3:$A$255&amp;'Financing inputs local'!$P$3:$P$255,0),MATCH('Gap analysis'!L$1,Yr_Local,0)),0)</f>
        <v/>
      </c>
      <c r="M70" s="97" t="str">
        <f t="array" aca="1" ref="M70" ca="1">IFERROR(INDEX(INDIRECT($B70),MATCH($Q70&amp;$P70,'Financing inputs local'!$A$3:$A$255&amp;'Financing inputs local'!$P$3:$P$255,0),MATCH('Gap analysis'!M$1,Yr_Local,0)),0)</f>
        <v/>
      </c>
      <c r="N70" s="97" t="str">
        <f t="array" aca="1" ref="N70" ca="1">IFERROR(INDEX(INDIRECT($B70),MATCH($Q70&amp;$P70,'Financing inputs local'!$A$3:$A$255&amp;'Financing inputs local'!$P$3:$P$255,0),MATCH('Gap analysis'!N$1,Yr_Local,0)),0)</f>
        <v/>
      </c>
      <c r="O70" s="97">
        <f t="array" aca="1" ref="O70" ca="1">IFERROR(INDEX(INDIRECT($B70),MATCH($Q70&amp;$P70,'Financing inputs local'!$A$3:$A$255&amp;'Financing inputs local'!$P$3:$P$255,0),MATCH('Gap analysis'!O$1,Yr_Local,0)),0)</f>
        <v>0</v>
      </c>
      <c r="P70" s="88" t="str">
        <f>A67</f>
        <v>Contraceptive Security</v>
      </c>
      <c r="Q70" s="93" t="s">
        <v>19</v>
      </c>
      <c r="R70" s="94" t="str">
        <f t="shared" ca="1" si="29"/>
        <v>Okay</v>
      </c>
      <c r="S70" s="125"/>
    </row>
    <row r="71" spans="1:35" ht="15" customHeight="1" x14ac:dyDescent="0.25">
      <c r="A71" s="128" t="s">
        <v>2</v>
      </c>
      <c r="B71" s="1" t="s">
        <v>13</v>
      </c>
      <c r="C71" s="25">
        <f t="array" aca="1" ref="C71" ca="1">IFERROR(INDEX(INDIRECT($B71),MATCH($Q71&amp;$P71,'Financing inputs USD'!$A$3:$A$255&amp;'Financing inputs USD'!$P$3:$P$255,0),MATCH('Gap analysis'!C$1,Yr_USD,0)),0)</f>
        <v>0</v>
      </c>
      <c r="D71" s="25">
        <f t="array" aca="1" ref="D71" ca="1">IFERROR(INDEX(INDIRECT($B71),MATCH($Q71&amp;$P71,'Financing inputs USD'!$A$3:$A$255&amp;'Financing inputs USD'!$P$3:$P$255,0),MATCH('Gap analysis'!D$1,Yr_USD,0)),0)</f>
        <v>0</v>
      </c>
      <c r="E71" s="25">
        <f t="array" aca="1" ref="E71" ca="1">IFERROR(INDEX(INDIRECT($B71),MATCH($Q71&amp;$P71,'Financing inputs USD'!$A$3:$A$255&amp;'Financing inputs USD'!$P$3:$P$255,0),MATCH('Gap analysis'!E$1,Yr_USD,0)),0)</f>
        <v>0</v>
      </c>
      <c r="F71" s="25">
        <f t="array" aca="1" ref="F71" ca="1">IFERROR(INDEX(INDIRECT($B71),MATCH($Q71&amp;$P71,'Financing inputs USD'!$A$3:$A$255&amp;'Financing inputs USD'!$P$3:$P$255,0),MATCH('Gap analysis'!F$1,Yr_USD,0)),0)</f>
        <v>0</v>
      </c>
      <c r="G71" s="25">
        <f t="array" aca="1" ref="G71" ca="1">IFERROR(INDEX(INDIRECT($B71),MATCH($Q71&amp;$P71,'Financing inputs USD'!$A$3:$A$255&amp;'Financing inputs USD'!$P$3:$P$255,0),MATCH('Gap analysis'!G$1,Yr_USD,0)),0)</f>
        <v>0</v>
      </c>
      <c r="H71" s="25">
        <f t="array" aca="1" ref="H71" ca="1">IFERROR(INDEX(INDIRECT($B71),MATCH($Q71&amp;$P71,'Financing inputs USD'!$A$3:$A$255&amp;'Financing inputs USD'!$P$3:$P$255,0),MATCH('Gap analysis'!H$1,Yr_USD,0)),0)</f>
        <v>0</v>
      </c>
      <c r="I71" s="25">
        <f t="array" aca="1" ref="I71" ca="1">IFERROR(INDEX(INDIRECT($B71),MATCH($Q71&amp;$P71,'Financing inputs USD'!$A$3:$A$255&amp;'Financing inputs USD'!$P$3:$P$255,0),MATCH('Gap analysis'!I$1,Yr_USD,0)),0)</f>
        <v>0</v>
      </c>
      <c r="J71" s="25">
        <f t="array" aca="1" ref="J71" ca="1">IFERROR(INDEX(INDIRECT($B71),MATCH($Q71&amp;$P71,'Financing inputs USD'!$A$3:$A$255&amp;'Financing inputs USD'!$P$3:$P$255,0),MATCH('Gap analysis'!J$1,Yr_USD,0)),0)</f>
        <v>0</v>
      </c>
      <c r="K71" s="25">
        <f t="array" aca="1" ref="K71" ca="1">IFERROR(INDEX(INDIRECT($B71),MATCH($Q71&amp;$P71,'Financing inputs USD'!$A$3:$A$255&amp;'Financing inputs USD'!$P$3:$P$255,0),MATCH('Gap analysis'!K$1,Yr_USD,0)),0)</f>
        <v>0</v>
      </c>
      <c r="L71" s="25">
        <f t="array" aca="1" ref="L71" ca="1">IFERROR(INDEX(INDIRECT($B71),MATCH($Q71&amp;$P71,'Financing inputs USD'!$A$3:$A$255&amp;'Financing inputs USD'!$P$3:$P$255,0),MATCH('Gap analysis'!L$1,Yr_USD,0)),0)</f>
        <v>0</v>
      </c>
      <c r="M71" s="25">
        <f t="array" aca="1" ref="M71" ca="1">IFERROR(INDEX(INDIRECT($B71),MATCH($Q71&amp;$P71,'Financing inputs USD'!$A$3:$A$255&amp;'Financing inputs USD'!$P$3:$P$255,0),MATCH('Gap analysis'!M$1,Yr_USD,0)),0)</f>
        <v>0</v>
      </c>
      <c r="N71" s="25">
        <f t="array" aca="1" ref="N71" ca="1">IFERROR(INDEX(INDIRECT($B71),MATCH($Q71&amp;$P71,'Financing inputs USD'!$A$3:$A$255&amp;'Financing inputs USD'!$P$3:$P$255,0),MATCH('Gap analysis'!N$1,Yr_USD,0)),0)</f>
        <v>0</v>
      </c>
      <c r="O71" s="25">
        <f t="array" aca="1" ref="O71" ca="1">IFERROR(INDEX(INDIRECT($B71),MATCH($Q71&amp;$P71,'Financing inputs USD'!$A$3:$A$255&amp;'Financing inputs USD'!$P$3:$P$255,0),MATCH('Gap analysis'!O$1,Yr_USD,0)),0)</f>
        <v>0</v>
      </c>
      <c r="P71" s="88" t="str">
        <f>A67</f>
        <v>Contraceptive Security</v>
      </c>
      <c r="Q71" s="93" t="s">
        <v>72</v>
      </c>
      <c r="R71" s="94" t="str">
        <f t="shared" ca="1" si="29"/>
        <v>Okay</v>
      </c>
      <c r="S71" s="125"/>
    </row>
    <row r="72" spans="1:35" s="16" customFormat="1" ht="15" customHeight="1" x14ac:dyDescent="0.25">
      <c r="A72" s="128"/>
      <c r="B72" s="1" t="s">
        <v>43</v>
      </c>
      <c r="C72" s="96">
        <f t="array" aca="1" ref="C72" ca="1">IFERROR(INDEX(INDIRECT($B72),MATCH($Q72&amp;$P72,'Financing inputs Euro'!$A$3:$A$255&amp;'Financing inputs Euro'!$P$3:$P$255,0),MATCH('Gap analysis'!C$1,Yr_Euro,0)),0)</f>
        <v>0</v>
      </c>
      <c r="D72" s="96">
        <f t="array" aca="1" ref="D72" ca="1">IFERROR(INDEX(INDIRECT($B72),MATCH($Q72&amp;$P72,'Financing inputs Euro'!$A$3:$A$255&amp;'Financing inputs Euro'!$P$3:$P$255,0),MATCH('Gap analysis'!D$1,Yr_Euro,0)),0)</f>
        <v>0</v>
      </c>
      <c r="E72" s="96">
        <f t="array" aca="1" ref="E72" ca="1">IFERROR(INDEX(INDIRECT($B72),MATCH($Q72&amp;$P72,'Financing inputs Euro'!$A$3:$A$255&amp;'Financing inputs Euro'!$P$3:$P$255,0),MATCH('Gap analysis'!E$1,Yr_Euro,0)),0)</f>
        <v>0</v>
      </c>
      <c r="F72" s="96">
        <f t="array" aca="1" ref="F72" ca="1">IFERROR(INDEX(INDIRECT($B72),MATCH($Q72&amp;$P72,'Financing inputs Euro'!$A$3:$A$255&amp;'Financing inputs Euro'!$P$3:$P$255,0),MATCH('Gap analysis'!F$1,Yr_Euro,0)),0)</f>
        <v>0</v>
      </c>
      <c r="G72" s="96">
        <f t="array" aca="1" ref="G72" ca="1">IFERROR(INDEX(INDIRECT($B72),MATCH($Q72&amp;$P72,'Financing inputs Euro'!$A$3:$A$255&amp;'Financing inputs Euro'!$P$3:$P$255,0),MATCH('Gap analysis'!G$1,Yr_Euro,0)),0)</f>
        <v>0</v>
      </c>
      <c r="H72" s="96">
        <f t="array" aca="1" ref="H72" ca="1">IFERROR(INDEX(INDIRECT($B72),MATCH($Q72&amp;$P72,'Financing inputs Euro'!$A$3:$A$255&amp;'Financing inputs Euro'!$P$3:$P$255,0),MATCH('Gap analysis'!H$1,Yr_Euro,0)),0)</f>
        <v>0</v>
      </c>
      <c r="I72" s="96">
        <f t="array" aca="1" ref="I72" ca="1">IFERROR(INDEX(INDIRECT($B72),MATCH($Q72&amp;$P72,'Financing inputs Euro'!$A$3:$A$255&amp;'Financing inputs Euro'!$P$3:$P$255,0),MATCH('Gap analysis'!I$1,Yr_Euro,0)),0)</f>
        <v>0</v>
      </c>
      <c r="J72" s="96">
        <f t="array" aca="1" ref="J72" ca="1">IFERROR(INDEX(INDIRECT($B72),MATCH($Q72&amp;$P72,'Financing inputs Euro'!$A$3:$A$255&amp;'Financing inputs Euro'!$P$3:$P$255,0),MATCH('Gap analysis'!J$1,Yr_Euro,0)),0)</f>
        <v>0</v>
      </c>
      <c r="K72" s="96">
        <f t="array" aca="1" ref="K72" ca="1">IFERROR(INDEX(INDIRECT($B72),MATCH($Q72&amp;$P72,'Financing inputs Euro'!$A$3:$A$255&amp;'Financing inputs Euro'!$P$3:$P$255,0),MATCH('Gap analysis'!K$1,Yr_Euro,0)),0)</f>
        <v>0</v>
      </c>
      <c r="L72" s="96">
        <f t="array" aca="1" ref="L72" ca="1">IFERROR(INDEX(INDIRECT($B72),MATCH($Q72&amp;$P72,'Financing inputs Euro'!$A$3:$A$255&amp;'Financing inputs Euro'!$P$3:$P$255,0),MATCH('Gap analysis'!L$1,Yr_Euro,0)),0)</f>
        <v>0</v>
      </c>
      <c r="M72" s="96">
        <f t="array" aca="1" ref="M72" ca="1">IFERROR(INDEX(INDIRECT($B72),MATCH($Q72&amp;$P72,'Financing inputs Euro'!$A$3:$A$255&amp;'Financing inputs Euro'!$P$3:$P$255,0),MATCH('Gap analysis'!M$1,Yr_Euro,0)),0)</f>
        <v>0</v>
      </c>
      <c r="N72" s="96">
        <f t="array" aca="1" ref="N72" ca="1">IFERROR(INDEX(INDIRECT($B72),MATCH($Q72&amp;$P72,'Financing inputs Euro'!$A$3:$A$255&amp;'Financing inputs Euro'!$P$3:$P$255,0),MATCH('Gap analysis'!N$1,Yr_Euro,0)),0)</f>
        <v>0</v>
      </c>
      <c r="O72" s="96">
        <f t="array" aca="1" ref="O72" ca="1">IFERROR(INDEX(INDIRECT($B72),MATCH($Q72&amp;$P72,'Financing inputs Euro'!$A$3:$A$255&amp;'Financing inputs Euro'!$P$3:$P$255,0),MATCH('Gap analysis'!O$1,Yr_Euro,0)),0)</f>
        <v>0</v>
      </c>
      <c r="P72" s="88" t="str">
        <f>A67</f>
        <v>Contraceptive Security</v>
      </c>
      <c r="Q72" s="93" t="s">
        <v>72</v>
      </c>
      <c r="R72" s="94" t="str">
        <f t="shared" ca="1" si="29"/>
        <v>Okay</v>
      </c>
      <c r="S72" s="125"/>
    </row>
    <row r="73" spans="1:35" ht="15" customHeight="1" x14ac:dyDescent="0.25">
      <c r="A73" s="128"/>
      <c r="B73" s="1" t="s">
        <v>83</v>
      </c>
      <c r="C73" s="97">
        <f t="array" aca="1" ref="C73" ca="1">IFERROR(INDEX(INDIRECT($B73),MATCH($Q73&amp;$P73,'Financing inputs local'!$A$3:$A$255&amp;'Financing inputs local'!$P$3:$P$255,0),MATCH('Gap analysis'!C$1,Yr_Local,0)),0)</f>
        <v>0</v>
      </c>
      <c r="D73" s="97">
        <f t="array" aca="1" ref="D73" ca="1">IFERROR(INDEX(INDIRECT($B73),MATCH($Q73&amp;$P73,'Financing inputs local'!$A$3:$A$255&amp;'Financing inputs local'!$P$3:$P$255,0),MATCH('Gap analysis'!D$1,Yr_Local,0)),0)</f>
        <v>0</v>
      </c>
      <c r="E73" s="97">
        <f t="array" aca="1" ref="E73" ca="1">IFERROR(INDEX(INDIRECT($B73),MATCH($Q73&amp;$P73,'Financing inputs local'!$A$3:$A$255&amp;'Financing inputs local'!$P$3:$P$255,0),MATCH('Gap analysis'!E$1,Yr_Local,0)),0)</f>
        <v>0</v>
      </c>
      <c r="F73" s="97">
        <f t="array" aca="1" ref="F73" ca="1">IFERROR(INDEX(INDIRECT($B73),MATCH($Q73&amp;$P73,'Financing inputs local'!$A$3:$A$255&amp;'Financing inputs local'!$P$3:$P$255,0),MATCH('Gap analysis'!F$1,Yr_Local,0)),0)</f>
        <v>0</v>
      </c>
      <c r="G73" s="97">
        <f t="array" aca="1" ref="G73" ca="1">IFERROR(INDEX(INDIRECT($B73),MATCH($Q73&amp;$P73,'Financing inputs local'!$A$3:$A$255&amp;'Financing inputs local'!$P$3:$P$255,0),MATCH('Gap analysis'!G$1,Yr_Local,0)),0)</f>
        <v>0</v>
      </c>
      <c r="H73" s="97">
        <f t="array" aca="1" ref="H73" ca="1">IFERROR(INDEX(INDIRECT($B73),MATCH($Q73&amp;$P73,'Financing inputs local'!$A$3:$A$255&amp;'Financing inputs local'!$P$3:$P$255,0),MATCH('Gap analysis'!H$1,Yr_Local,0)),0)</f>
        <v>0</v>
      </c>
      <c r="I73" s="97">
        <f t="array" aca="1" ref="I73" ca="1">IFERROR(INDEX(INDIRECT($B73),MATCH($Q73&amp;$P73,'Financing inputs local'!$A$3:$A$255&amp;'Financing inputs local'!$P$3:$P$255,0),MATCH('Gap analysis'!I$1,Yr_Local,0)),0)</f>
        <v>0</v>
      </c>
      <c r="J73" s="97">
        <f t="array" aca="1" ref="J73" ca="1">IFERROR(INDEX(INDIRECT($B73),MATCH($Q73&amp;$P73,'Financing inputs local'!$A$3:$A$255&amp;'Financing inputs local'!$P$3:$P$255,0),MATCH('Gap analysis'!J$1,Yr_Local,0)),0)</f>
        <v>0</v>
      </c>
      <c r="K73" s="97">
        <f t="array" aca="1" ref="K73" ca="1">IFERROR(INDEX(INDIRECT($B73),MATCH($Q73&amp;$P73,'Financing inputs local'!$A$3:$A$255&amp;'Financing inputs local'!$P$3:$P$255,0),MATCH('Gap analysis'!K$1,Yr_Local,0)),0)</f>
        <v>0</v>
      </c>
      <c r="L73" s="97">
        <f t="array" aca="1" ref="L73" ca="1">IFERROR(INDEX(INDIRECT($B73),MATCH($Q73&amp;$P73,'Financing inputs local'!$A$3:$A$255&amp;'Financing inputs local'!$P$3:$P$255,0),MATCH('Gap analysis'!L$1,Yr_Local,0)),0)</f>
        <v>0</v>
      </c>
      <c r="M73" s="97">
        <f t="array" aca="1" ref="M73" ca="1">IFERROR(INDEX(INDIRECT($B73),MATCH($Q73&amp;$P73,'Financing inputs local'!$A$3:$A$255&amp;'Financing inputs local'!$P$3:$P$255,0),MATCH('Gap analysis'!M$1,Yr_Local,0)),0)</f>
        <v>0</v>
      </c>
      <c r="N73" s="97">
        <f t="array" aca="1" ref="N73" ca="1">IFERROR(INDEX(INDIRECT($B73),MATCH($Q73&amp;$P73,'Financing inputs local'!$A$3:$A$255&amp;'Financing inputs local'!$P$3:$P$255,0),MATCH('Gap analysis'!N$1,Yr_Local,0)),0)</f>
        <v>0</v>
      </c>
      <c r="O73" s="97">
        <f t="array" aca="1" ref="O73" ca="1">IFERROR(INDEX(INDIRECT($B73),MATCH($Q73&amp;$P73,'Financing inputs local'!$A$3:$A$255&amp;'Financing inputs local'!$P$3:$P$255,0),MATCH('Gap analysis'!O$1,Yr_Local,0)),0)</f>
        <v>0</v>
      </c>
      <c r="P73" s="88" t="str">
        <f>A67</f>
        <v>Contraceptive Security</v>
      </c>
      <c r="Q73" s="93" t="s">
        <v>72</v>
      </c>
      <c r="R73" s="94" t="str">
        <f t="shared" ca="1" si="29"/>
        <v>Okay</v>
      </c>
      <c r="S73" s="125"/>
    </row>
    <row r="74" spans="1:35" s="16" customFormat="1" ht="15" customHeight="1" x14ac:dyDescent="0.25">
      <c r="A74" s="128" t="s">
        <v>0</v>
      </c>
      <c r="B74" s="1" t="s">
        <v>13</v>
      </c>
      <c r="C74" s="25" t="str">
        <f t="array" aca="1" ref="C74" ca="1">IFERROR(INDEX(INDIRECT($B74),MATCH($Q74&amp;$P74,'Financing inputs USD'!$A$3:$A$255&amp;'Financing inputs USD'!$P$3:$P$255,0),MATCH('Gap analysis'!C$1,Yr_USD,0)),0)</f>
        <v/>
      </c>
      <c r="D74" s="25" t="str">
        <f t="array" aca="1" ref="D74" ca="1">IFERROR(INDEX(INDIRECT($B74),MATCH($Q74&amp;$P74,'Financing inputs USD'!$A$3:$A$255&amp;'Financing inputs USD'!$P$3:$P$255,0),MATCH('Gap analysis'!D$1,Yr_USD,0)),0)</f>
        <v/>
      </c>
      <c r="E74" s="25" t="str">
        <f t="array" aca="1" ref="E74" ca="1">IFERROR(INDEX(INDIRECT($B74),MATCH($Q74&amp;$P74,'Financing inputs USD'!$A$3:$A$255&amp;'Financing inputs USD'!$P$3:$P$255,0),MATCH('Gap analysis'!E$1,Yr_USD,0)),0)</f>
        <v/>
      </c>
      <c r="F74" s="25" t="str">
        <f t="array" aca="1" ref="F74" ca="1">IFERROR(INDEX(INDIRECT($B74),MATCH($Q74&amp;$P74,'Financing inputs USD'!$A$3:$A$255&amp;'Financing inputs USD'!$P$3:$P$255,0),MATCH('Gap analysis'!F$1,Yr_USD,0)),0)</f>
        <v/>
      </c>
      <c r="G74" s="25" t="str">
        <f t="array" aca="1" ref="G74" ca="1">IFERROR(INDEX(INDIRECT($B74),MATCH($Q74&amp;$P74,'Financing inputs USD'!$A$3:$A$255&amp;'Financing inputs USD'!$P$3:$P$255,0),MATCH('Gap analysis'!G$1,Yr_USD,0)),0)</f>
        <v/>
      </c>
      <c r="H74" s="25" t="str">
        <f t="array" aca="1" ref="H74" ca="1">IFERROR(INDEX(INDIRECT($B74),MATCH($Q74&amp;$P74,'Financing inputs USD'!$A$3:$A$255&amp;'Financing inputs USD'!$P$3:$P$255,0),MATCH('Gap analysis'!H$1,Yr_USD,0)),0)</f>
        <v/>
      </c>
      <c r="I74" s="25" t="str">
        <f t="array" aca="1" ref="I74" ca="1">IFERROR(INDEX(INDIRECT($B74),MATCH($Q74&amp;$P74,'Financing inputs USD'!$A$3:$A$255&amp;'Financing inputs USD'!$P$3:$P$255,0),MATCH('Gap analysis'!I$1,Yr_USD,0)),0)</f>
        <v/>
      </c>
      <c r="J74" s="25" t="str">
        <f t="array" aca="1" ref="J74" ca="1">IFERROR(INDEX(INDIRECT($B74),MATCH($Q74&amp;$P74,'Financing inputs USD'!$A$3:$A$255&amp;'Financing inputs USD'!$P$3:$P$255,0),MATCH('Gap analysis'!J$1,Yr_USD,0)),0)</f>
        <v/>
      </c>
      <c r="K74" s="25" t="str">
        <f t="array" aca="1" ref="K74" ca="1">IFERROR(INDEX(INDIRECT($B74),MATCH($Q74&amp;$P74,'Financing inputs USD'!$A$3:$A$255&amp;'Financing inputs USD'!$P$3:$P$255,0),MATCH('Gap analysis'!K$1,Yr_USD,0)),0)</f>
        <v/>
      </c>
      <c r="L74" s="25" t="str">
        <f t="array" aca="1" ref="L74" ca="1">IFERROR(INDEX(INDIRECT($B74),MATCH($Q74&amp;$P74,'Financing inputs USD'!$A$3:$A$255&amp;'Financing inputs USD'!$P$3:$P$255,0),MATCH('Gap analysis'!L$1,Yr_USD,0)),0)</f>
        <v/>
      </c>
      <c r="M74" s="25" t="str">
        <f t="array" aca="1" ref="M74" ca="1">IFERROR(INDEX(INDIRECT($B74),MATCH($Q74&amp;$P74,'Financing inputs USD'!$A$3:$A$255&amp;'Financing inputs USD'!$P$3:$P$255,0),MATCH('Gap analysis'!M$1,Yr_USD,0)),0)</f>
        <v/>
      </c>
      <c r="N74" s="25" t="str">
        <f t="array" aca="1" ref="N74" ca="1">IFERROR(INDEX(INDIRECT($B74),MATCH($Q74&amp;$P74,'Financing inputs USD'!$A$3:$A$255&amp;'Financing inputs USD'!$P$3:$P$255,0),MATCH('Gap analysis'!N$1,Yr_USD,0)),0)</f>
        <v/>
      </c>
      <c r="O74" s="25">
        <f t="array" aca="1" ref="O74" ca="1">IFERROR(INDEX(INDIRECT($B74),MATCH($Q74&amp;$P74,'Financing inputs USD'!$A$3:$A$255&amp;'Financing inputs USD'!$P$3:$P$255,0),MATCH('Gap analysis'!O$1,Yr_USD,0)),0)</f>
        <v>0</v>
      </c>
      <c r="P74" s="88" t="str">
        <f>A67</f>
        <v>Contraceptive Security</v>
      </c>
      <c r="Q74" s="93" t="s">
        <v>0</v>
      </c>
      <c r="R74" s="94" t="str">
        <f t="shared" ca="1" si="29"/>
        <v>Okay</v>
      </c>
      <c r="S74" s="125"/>
    </row>
    <row r="75" spans="1:35" s="16" customFormat="1" ht="15" customHeight="1" x14ac:dyDescent="0.25">
      <c r="A75" s="128"/>
      <c r="B75" s="1" t="s">
        <v>43</v>
      </c>
      <c r="C75" s="96" t="str">
        <f t="array" aca="1" ref="C75" ca="1">IFERROR(INDEX(INDIRECT($B75),MATCH($Q75&amp;$P75,'Financing inputs Euro'!$A$3:$A$255&amp;'Financing inputs Euro'!$P$3:$P$255,0),MATCH('Gap analysis'!C$1,Yr_Euro,0)),0)</f>
        <v/>
      </c>
      <c r="D75" s="96" t="str">
        <f t="array" aca="1" ref="D75" ca="1">IFERROR(INDEX(INDIRECT($B75),MATCH($Q75&amp;$P75,'Financing inputs Euro'!$A$3:$A$255&amp;'Financing inputs Euro'!$P$3:$P$255,0),MATCH('Gap analysis'!D$1,Yr_Euro,0)),0)</f>
        <v/>
      </c>
      <c r="E75" s="96" t="str">
        <f t="array" aca="1" ref="E75" ca="1">IFERROR(INDEX(INDIRECT($B75),MATCH($Q75&amp;$P75,'Financing inputs Euro'!$A$3:$A$255&amp;'Financing inputs Euro'!$P$3:$P$255,0),MATCH('Gap analysis'!E$1,Yr_Euro,0)),0)</f>
        <v/>
      </c>
      <c r="F75" s="96" t="str">
        <f t="array" aca="1" ref="F75" ca="1">IFERROR(INDEX(INDIRECT($B75),MATCH($Q75&amp;$P75,'Financing inputs Euro'!$A$3:$A$255&amp;'Financing inputs Euro'!$P$3:$P$255,0),MATCH('Gap analysis'!F$1,Yr_Euro,0)),0)</f>
        <v/>
      </c>
      <c r="G75" s="96" t="str">
        <f t="array" aca="1" ref="G75" ca="1">IFERROR(INDEX(INDIRECT($B75),MATCH($Q75&amp;$P75,'Financing inputs Euro'!$A$3:$A$255&amp;'Financing inputs Euro'!$P$3:$P$255,0),MATCH('Gap analysis'!G$1,Yr_Euro,0)),0)</f>
        <v/>
      </c>
      <c r="H75" s="96" t="str">
        <f t="array" aca="1" ref="H75" ca="1">IFERROR(INDEX(INDIRECT($B75),MATCH($Q75&amp;$P75,'Financing inputs Euro'!$A$3:$A$255&amp;'Financing inputs Euro'!$P$3:$P$255,0),MATCH('Gap analysis'!H$1,Yr_Euro,0)),0)</f>
        <v/>
      </c>
      <c r="I75" s="96" t="str">
        <f t="array" aca="1" ref="I75" ca="1">IFERROR(INDEX(INDIRECT($B75),MATCH($Q75&amp;$P75,'Financing inputs Euro'!$A$3:$A$255&amp;'Financing inputs Euro'!$P$3:$P$255,0),MATCH('Gap analysis'!I$1,Yr_Euro,0)),0)</f>
        <v/>
      </c>
      <c r="J75" s="96" t="str">
        <f t="array" aca="1" ref="J75" ca="1">IFERROR(INDEX(INDIRECT($B75),MATCH($Q75&amp;$P75,'Financing inputs Euro'!$A$3:$A$255&amp;'Financing inputs Euro'!$P$3:$P$255,0),MATCH('Gap analysis'!J$1,Yr_Euro,0)),0)</f>
        <v/>
      </c>
      <c r="K75" s="96" t="str">
        <f t="array" aca="1" ref="K75" ca="1">IFERROR(INDEX(INDIRECT($B75),MATCH($Q75&amp;$P75,'Financing inputs Euro'!$A$3:$A$255&amp;'Financing inputs Euro'!$P$3:$P$255,0),MATCH('Gap analysis'!K$1,Yr_Euro,0)),0)</f>
        <v/>
      </c>
      <c r="L75" s="96" t="str">
        <f t="array" aca="1" ref="L75" ca="1">IFERROR(INDEX(INDIRECT($B75),MATCH($Q75&amp;$P75,'Financing inputs Euro'!$A$3:$A$255&amp;'Financing inputs Euro'!$P$3:$P$255,0),MATCH('Gap analysis'!L$1,Yr_Euro,0)),0)</f>
        <v/>
      </c>
      <c r="M75" s="96" t="str">
        <f t="array" aca="1" ref="M75" ca="1">IFERROR(INDEX(INDIRECT($B75),MATCH($Q75&amp;$P75,'Financing inputs Euro'!$A$3:$A$255&amp;'Financing inputs Euro'!$P$3:$P$255,0),MATCH('Gap analysis'!M$1,Yr_Euro,0)),0)</f>
        <v/>
      </c>
      <c r="N75" s="96" t="str">
        <f t="array" aca="1" ref="N75" ca="1">IFERROR(INDEX(INDIRECT($B75),MATCH($Q75&amp;$P75,'Financing inputs Euro'!$A$3:$A$255&amp;'Financing inputs Euro'!$P$3:$P$255,0),MATCH('Gap analysis'!N$1,Yr_Euro,0)),0)</f>
        <v/>
      </c>
      <c r="O75" s="96">
        <f t="array" aca="1" ref="O75" ca="1">IFERROR(INDEX(INDIRECT($B75),MATCH($Q75&amp;$P75,'Financing inputs Euro'!$A$3:$A$255&amp;'Financing inputs Euro'!$P$3:$P$255,0),MATCH('Gap analysis'!O$1,Yr_Euro,0)),0)</f>
        <v>0</v>
      </c>
      <c r="P75" s="88" t="str">
        <f>A67</f>
        <v>Contraceptive Security</v>
      </c>
      <c r="Q75" s="93" t="s">
        <v>0</v>
      </c>
      <c r="R75" s="94" t="str">
        <f t="shared" ca="1" si="29"/>
        <v>Okay</v>
      </c>
      <c r="S75" s="125"/>
    </row>
    <row r="76" spans="1:35" s="16" customFormat="1" ht="15" customHeight="1" x14ac:dyDescent="0.25">
      <c r="A76" s="128"/>
      <c r="B76" s="1" t="s">
        <v>83</v>
      </c>
      <c r="C76" s="97" t="str">
        <f t="array" aca="1" ref="C76" ca="1">IFERROR(INDEX(INDIRECT($B76),MATCH($Q76&amp;$P76,'Financing inputs local'!$A$3:$A$255&amp;'Financing inputs local'!$P$3:$P$255,0),MATCH('Gap analysis'!C$1,Yr_Local,0)),0)</f>
        <v/>
      </c>
      <c r="D76" s="97" t="str">
        <f t="array" aca="1" ref="D76" ca="1">IFERROR(INDEX(INDIRECT($B76),MATCH($Q76&amp;$P76,'Financing inputs local'!$A$3:$A$255&amp;'Financing inputs local'!$P$3:$P$255,0),MATCH('Gap analysis'!D$1,Yr_Local,0)),0)</f>
        <v/>
      </c>
      <c r="E76" s="97" t="str">
        <f t="array" aca="1" ref="E76" ca="1">IFERROR(INDEX(INDIRECT($B76),MATCH($Q76&amp;$P76,'Financing inputs local'!$A$3:$A$255&amp;'Financing inputs local'!$P$3:$P$255,0),MATCH('Gap analysis'!E$1,Yr_Local,0)),0)</f>
        <v/>
      </c>
      <c r="F76" s="97" t="str">
        <f t="array" aca="1" ref="F76" ca="1">IFERROR(INDEX(INDIRECT($B76),MATCH($Q76&amp;$P76,'Financing inputs local'!$A$3:$A$255&amp;'Financing inputs local'!$P$3:$P$255,0),MATCH('Gap analysis'!F$1,Yr_Local,0)),0)</f>
        <v/>
      </c>
      <c r="G76" s="97" t="str">
        <f t="array" aca="1" ref="G76" ca="1">IFERROR(INDEX(INDIRECT($B76),MATCH($Q76&amp;$P76,'Financing inputs local'!$A$3:$A$255&amp;'Financing inputs local'!$P$3:$P$255,0),MATCH('Gap analysis'!G$1,Yr_Local,0)),0)</f>
        <v/>
      </c>
      <c r="H76" s="97" t="str">
        <f t="array" aca="1" ref="H76" ca="1">IFERROR(INDEX(INDIRECT($B76),MATCH($Q76&amp;$P76,'Financing inputs local'!$A$3:$A$255&amp;'Financing inputs local'!$P$3:$P$255,0),MATCH('Gap analysis'!H$1,Yr_Local,0)),0)</f>
        <v/>
      </c>
      <c r="I76" s="97" t="str">
        <f t="array" aca="1" ref="I76" ca="1">IFERROR(INDEX(INDIRECT($B76),MATCH($Q76&amp;$P76,'Financing inputs local'!$A$3:$A$255&amp;'Financing inputs local'!$P$3:$P$255,0),MATCH('Gap analysis'!I$1,Yr_Local,0)),0)</f>
        <v/>
      </c>
      <c r="J76" s="97" t="str">
        <f t="array" aca="1" ref="J76" ca="1">IFERROR(INDEX(INDIRECT($B76),MATCH($Q76&amp;$P76,'Financing inputs local'!$A$3:$A$255&amp;'Financing inputs local'!$P$3:$P$255,0),MATCH('Gap analysis'!J$1,Yr_Local,0)),0)</f>
        <v/>
      </c>
      <c r="K76" s="97" t="str">
        <f t="array" aca="1" ref="K76" ca="1">IFERROR(INDEX(INDIRECT($B76),MATCH($Q76&amp;$P76,'Financing inputs local'!$A$3:$A$255&amp;'Financing inputs local'!$P$3:$P$255,0),MATCH('Gap analysis'!K$1,Yr_Local,0)),0)</f>
        <v/>
      </c>
      <c r="L76" s="97" t="str">
        <f t="array" aca="1" ref="L76" ca="1">IFERROR(INDEX(INDIRECT($B76),MATCH($Q76&amp;$P76,'Financing inputs local'!$A$3:$A$255&amp;'Financing inputs local'!$P$3:$P$255,0),MATCH('Gap analysis'!L$1,Yr_Local,0)),0)</f>
        <v/>
      </c>
      <c r="M76" s="97" t="str">
        <f t="array" aca="1" ref="M76" ca="1">IFERROR(INDEX(INDIRECT($B76),MATCH($Q76&amp;$P76,'Financing inputs local'!$A$3:$A$255&amp;'Financing inputs local'!$P$3:$P$255,0),MATCH('Gap analysis'!M$1,Yr_Local,0)),0)</f>
        <v/>
      </c>
      <c r="N76" s="97" t="str">
        <f t="array" aca="1" ref="N76" ca="1">IFERROR(INDEX(INDIRECT($B76),MATCH($Q76&amp;$P76,'Financing inputs local'!$A$3:$A$255&amp;'Financing inputs local'!$P$3:$P$255,0),MATCH('Gap analysis'!N$1,Yr_Local,0)),0)</f>
        <v/>
      </c>
      <c r="O76" s="97">
        <f t="array" aca="1" ref="O76" ca="1">IFERROR(INDEX(INDIRECT($B76),MATCH($Q76&amp;$P76,'Financing inputs local'!$A$3:$A$255&amp;'Financing inputs local'!$P$3:$P$255,0),MATCH('Gap analysis'!O$1,Yr_Local,0)),0)</f>
        <v>0</v>
      </c>
      <c r="P76" s="88" t="str">
        <f>A67</f>
        <v>Contraceptive Security</v>
      </c>
      <c r="Q76" s="93" t="s">
        <v>0</v>
      </c>
      <c r="R76" s="94" t="str">
        <f t="shared" ca="1" si="29"/>
        <v>Okay</v>
      </c>
      <c r="S76" s="125"/>
    </row>
    <row r="77" spans="1:35" x14ac:dyDescent="0.25">
      <c r="A77" s="101"/>
      <c r="B77" s="68"/>
      <c r="C77" s="25"/>
      <c r="D77" s="25"/>
      <c r="E77" s="25"/>
      <c r="F77" s="25"/>
      <c r="G77" s="25"/>
      <c r="H77" s="25"/>
      <c r="I77" s="25"/>
      <c r="J77" s="25"/>
      <c r="K77" s="25"/>
      <c r="L77" s="25"/>
      <c r="M77" s="25"/>
      <c r="N77" s="25"/>
      <c r="O77" s="25"/>
      <c r="P77" s="88" t="str">
        <f>A67</f>
        <v>Contraceptive Security</v>
      </c>
      <c r="Q77" s="95"/>
      <c r="R77" s="88"/>
      <c r="S77" s="125"/>
    </row>
    <row r="78" spans="1:35" x14ac:dyDescent="0.25">
      <c r="A78" s="127" t="s">
        <v>4</v>
      </c>
      <c r="B78" s="1" t="s">
        <v>13</v>
      </c>
      <c r="C78" s="27">
        <f ca="1">IFERROR(C74-(C71+C68),0)</f>
        <v>0</v>
      </c>
      <c r="D78" s="27">
        <f t="shared" ref="D78:O78" ca="1" si="32">IFERROR(D74-(D71+D68),0)</f>
        <v>0</v>
      </c>
      <c r="E78" s="27">
        <f t="shared" ca="1" si="32"/>
        <v>0</v>
      </c>
      <c r="F78" s="27">
        <f t="shared" ca="1" si="32"/>
        <v>0</v>
      </c>
      <c r="G78" s="27">
        <f t="shared" ca="1" si="32"/>
        <v>0</v>
      </c>
      <c r="H78" s="27">
        <f t="shared" ca="1" si="32"/>
        <v>0</v>
      </c>
      <c r="I78" s="27">
        <f t="shared" ca="1" si="32"/>
        <v>0</v>
      </c>
      <c r="J78" s="27">
        <f t="shared" ca="1" si="32"/>
        <v>0</v>
      </c>
      <c r="K78" s="27">
        <f t="shared" ca="1" si="32"/>
        <v>0</v>
      </c>
      <c r="L78" s="27">
        <f t="shared" ca="1" si="32"/>
        <v>0</v>
      </c>
      <c r="M78" s="27">
        <f t="shared" ca="1" si="32"/>
        <v>0</v>
      </c>
      <c r="N78" s="27">
        <f t="shared" ca="1" si="32"/>
        <v>0</v>
      </c>
      <c r="O78" s="27">
        <f t="shared" ca="1" si="32"/>
        <v>0</v>
      </c>
      <c r="P78" s="88" t="str">
        <f>A67</f>
        <v>Contraceptive Security</v>
      </c>
      <c r="Q78" s="93" t="s">
        <v>4</v>
      </c>
      <c r="R78" s="94" t="str">
        <f ca="1">IF(ROUND(SUM(C78:N78),2)=ROUND(O78,2),"Okay","Check")</f>
        <v>Okay</v>
      </c>
      <c r="S78" s="125"/>
    </row>
    <row r="79" spans="1:35" s="16" customFormat="1" x14ac:dyDescent="0.25">
      <c r="A79" s="127"/>
      <c r="B79" s="1" t="s">
        <v>43</v>
      </c>
      <c r="C79" s="98">
        <f t="shared" ref="C79:O79" ca="1" si="33">IFERROR(C75-(C72+C69),0)</f>
        <v>0</v>
      </c>
      <c r="D79" s="98">
        <f t="shared" ca="1" si="33"/>
        <v>0</v>
      </c>
      <c r="E79" s="98">
        <f t="shared" ca="1" si="33"/>
        <v>0</v>
      </c>
      <c r="F79" s="98">
        <f t="shared" ca="1" si="33"/>
        <v>0</v>
      </c>
      <c r="G79" s="98">
        <f t="shared" ca="1" si="33"/>
        <v>0</v>
      </c>
      <c r="H79" s="98">
        <f t="shared" ca="1" si="33"/>
        <v>0</v>
      </c>
      <c r="I79" s="98">
        <f t="shared" ca="1" si="33"/>
        <v>0</v>
      </c>
      <c r="J79" s="98">
        <f t="shared" ca="1" si="33"/>
        <v>0</v>
      </c>
      <c r="K79" s="98">
        <f t="shared" ca="1" si="33"/>
        <v>0</v>
      </c>
      <c r="L79" s="98">
        <f t="shared" ca="1" si="33"/>
        <v>0</v>
      </c>
      <c r="M79" s="98">
        <f t="shared" ca="1" si="33"/>
        <v>0</v>
      </c>
      <c r="N79" s="98">
        <f t="shared" ca="1" si="33"/>
        <v>0</v>
      </c>
      <c r="O79" s="98">
        <f t="shared" ca="1" si="33"/>
        <v>0</v>
      </c>
      <c r="P79" s="88" t="str">
        <f>A67</f>
        <v>Contraceptive Security</v>
      </c>
      <c r="Q79" s="93" t="s">
        <v>4</v>
      </c>
      <c r="R79" s="94" t="str">
        <f ca="1">IF(ROUND(SUM(C79:N79),2)=ROUND(O79,2),"Okay","Check")</f>
        <v>Okay</v>
      </c>
      <c r="S79" s="125"/>
    </row>
    <row r="80" spans="1:35" x14ac:dyDescent="0.25">
      <c r="A80" s="127"/>
      <c r="B80" s="1" t="s">
        <v>83</v>
      </c>
      <c r="C80" s="99">
        <f t="shared" ref="C80:O80" ca="1" si="34">IFERROR(C76-(C73+C70),0)</f>
        <v>0</v>
      </c>
      <c r="D80" s="99">
        <f t="shared" ca="1" si="34"/>
        <v>0</v>
      </c>
      <c r="E80" s="99">
        <f t="shared" ca="1" si="34"/>
        <v>0</v>
      </c>
      <c r="F80" s="99">
        <f t="shared" ca="1" si="34"/>
        <v>0</v>
      </c>
      <c r="G80" s="99">
        <f t="shared" ca="1" si="34"/>
        <v>0</v>
      </c>
      <c r="H80" s="99">
        <f t="shared" ca="1" si="34"/>
        <v>0</v>
      </c>
      <c r="I80" s="99">
        <f t="shared" ca="1" si="34"/>
        <v>0</v>
      </c>
      <c r="J80" s="99">
        <f t="shared" ca="1" si="34"/>
        <v>0</v>
      </c>
      <c r="K80" s="99">
        <f t="shared" ca="1" si="34"/>
        <v>0</v>
      </c>
      <c r="L80" s="99">
        <f t="shared" ca="1" si="34"/>
        <v>0</v>
      </c>
      <c r="M80" s="99">
        <f t="shared" ca="1" si="34"/>
        <v>0</v>
      </c>
      <c r="N80" s="99">
        <f t="shared" ca="1" si="34"/>
        <v>0</v>
      </c>
      <c r="O80" s="99">
        <f t="shared" ca="1" si="34"/>
        <v>0</v>
      </c>
      <c r="P80" s="88" t="str">
        <f>A67</f>
        <v>Contraceptive Security</v>
      </c>
      <c r="Q80" s="93" t="s">
        <v>4</v>
      </c>
      <c r="R80" s="94" t="str">
        <f ca="1">IF(ROUND(SUM(C80:N80),2)=ROUND(O80,2),"Okay","Check")</f>
        <v>Okay</v>
      </c>
      <c r="S80" s="125"/>
    </row>
    <row r="81" spans="1:35" x14ac:dyDescent="0.25">
      <c r="A81" s="127"/>
      <c r="B81" s="1" t="s">
        <v>3</v>
      </c>
      <c r="C81" s="30" t="e">
        <f ca="1">IF(C74&gt;0,C78/C74,0)</f>
        <v>#VALUE!</v>
      </c>
      <c r="D81" s="30" t="e">
        <f t="shared" ref="D81:O81" ca="1" si="35">IF(D74&gt;0,D78/D74,0)</f>
        <v>#VALUE!</v>
      </c>
      <c r="E81" s="30" t="e">
        <f t="shared" ca="1" si="35"/>
        <v>#VALUE!</v>
      </c>
      <c r="F81" s="30" t="e">
        <f t="shared" ca="1" si="35"/>
        <v>#VALUE!</v>
      </c>
      <c r="G81" s="30" t="e">
        <f t="shared" ca="1" si="35"/>
        <v>#VALUE!</v>
      </c>
      <c r="H81" s="30" t="e">
        <f t="shared" ca="1" si="35"/>
        <v>#VALUE!</v>
      </c>
      <c r="I81" s="30" t="e">
        <f t="shared" ca="1" si="35"/>
        <v>#VALUE!</v>
      </c>
      <c r="J81" s="30" t="e">
        <f t="shared" ca="1" si="35"/>
        <v>#VALUE!</v>
      </c>
      <c r="K81" s="30" t="e">
        <f t="shared" ca="1" si="35"/>
        <v>#VALUE!</v>
      </c>
      <c r="L81" s="30" t="e">
        <f t="shared" ca="1" si="35"/>
        <v>#VALUE!</v>
      </c>
      <c r="M81" s="30" t="e">
        <f t="shared" ca="1" si="35"/>
        <v>#VALUE!</v>
      </c>
      <c r="N81" s="30" t="e">
        <f t="shared" ca="1" si="35"/>
        <v>#VALUE!</v>
      </c>
      <c r="O81" s="30">
        <f t="shared" ca="1" si="35"/>
        <v>0</v>
      </c>
      <c r="P81" s="88" t="str">
        <f>A67</f>
        <v>Contraceptive Security</v>
      </c>
      <c r="Q81" s="93" t="s">
        <v>4</v>
      </c>
      <c r="R81" s="89"/>
      <c r="S81" s="125"/>
    </row>
    <row r="82" spans="1:35" x14ac:dyDescent="0.25">
      <c r="A82" s="68"/>
      <c r="B82" s="68"/>
      <c r="C82" s="68"/>
      <c r="D82" s="68"/>
      <c r="E82" s="68"/>
      <c r="F82" s="68"/>
      <c r="G82" s="68"/>
      <c r="H82" s="68"/>
      <c r="I82" s="68"/>
      <c r="J82" s="68"/>
      <c r="K82" s="68"/>
      <c r="L82" s="68"/>
      <c r="M82" s="68"/>
      <c r="N82" s="68"/>
      <c r="O82" s="68"/>
      <c r="P82" s="2"/>
      <c r="U82" s="16" t="s">
        <v>84</v>
      </c>
      <c r="V82" s="16"/>
      <c r="W82" s="16"/>
      <c r="X82" s="16"/>
      <c r="Y82" s="16"/>
      <c r="Z82" s="16"/>
      <c r="AA82" s="16"/>
      <c r="AB82" s="16"/>
      <c r="AC82" s="16"/>
      <c r="AD82" s="16"/>
      <c r="AE82" s="16"/>
      <c r="AF82" s="16"/>
      <c r="AG82" s="16"/>
      <c r="AH82" s="16"/>
      <c r="AI82" s="16"/>
    </row>
    <row r="83" spans="1:35" x14ac:dyDescent="0.25">
      <c r="A83" s="126" t="str">
        <f>'Financing inputs'!A95:O95</f>
        <v>Policy and Enabling Environment</v>
      </c>
      <c r="B83" s="126"/>
      <c r="C83" s="126"/>
      <c r="D83" s="126"/>
      <c r="E83" s="126"/>
      <c r="F83" s="126"/>
      <c r="G83" s="126"/>
      <c r="H83" s="126"/>
      <c r="I83" s="126"/>
      <c r="J83" s="126"/>
      <c r="K83" s="126"/>
      <c r="L83" s="126"/>
      <c r="M83" s="126"/>
      <c r="N83" s="126"/>
      <c r="O83" s="126"/>
      <c r="P83" s="87"/>
      <c r="Q83" s="87"/>
      <c r="R83" s="90"/>
      <c r="S83" s="125" t="s">
        <v>16</v>
      </c>
      <c r="U83" s="108" t="str">
        <f>A83</f>
        <v>Policy and Enabling Environment</v>
      </c>
      <c r="V83" s="4">
        <f>$C$1</f>
        <v>0</v>
      </c>
      <c r="W83" s="4">
        <f>$D$1</f>
        <v>1</v>
      </c>
      <c r="X83" s="4">
        <f>$E$1</f>
        <v>2</v>
      </c>
      <c r="Y83" s="4">
        <f>$F$1</f>
        <v>3</v>
      </c>
      <c r="Z83" s="4">
        <f>$G$1</f>
        <v>4</v>
      </c>
      <c r="AA83" s="4">
        <f>$H$1</f>
        <v>5</v>
      </c>
      <c r="AB83" s="4">
        <f>$I$1</f>
        <v>6</v>
      </c>
      <c r="AC83" s="4">
        <f>$J$1</f>
        <v>7</v>
      </c>
      <c r="AD83" s="4">
        <f>$K$1</f>
        <v>8</v>
      </c>
      <c r="AE83" s="4">
        <f>$L$1</f>
        <v>9</v>
      </c>
      <c r="AF83" s="4">
        <f>$M$1</f>
        <v>10</v>
      </c>
      <c r="AG83" s="4">
        <f>$N$1</f>
        <v>11</v>
      </c>
      <c r="AH83" s="4" t="str">
        <f>$O$1</f>
        <v>Total</v>
      </c>
      <c r="AI83" s="16"/>
    </row>
    <row r="84" spans="1:35" ht="15" customHeight="1" x14ac:dyDescent="0.25">
      <c r="A84" s="128" t="s">
        <v>1</v>
      </c>
      <c r="B84" s="1" t="s">
        <v>13</v>
      </c>
      <c r="C84" s="25" t="str">
        <f t="array" aca="1" ref="C84" ca="1">IFERROR(INDEX(INDIRECT($B84),MATCH($Q84&amp;$P84,'Financing inputs USD'!$A$3:$A$255&amp;'Financing inputs USD'!$P$3:$P$255,0),MATCH('Gap analysis'!C$1,Yr_USD,0)),0)</f>
        <v/>
      </c>
      <c r="D84" s="25" t="str">
        <f t="array" aca="1" ref="D84" ca="1">IFERROR(INDEX(INDIRECT($B84),MATCH($Q84&amp;$P84,'Financing inputs USD'!$A$3:$A$255&amp;'Financing inputs USD'!$P$3:$P$255,0),MATCH('Gap analysis'!D$1,Yr_USD,0)),0)</f>
        <v/>
      </c>
      <c r="E84" s="25" t="str">
        <f t="array" aca="1" ref="E84" ca="1">IFERROR(INDEX(INDIRECT($B84),MATCH($Q84&amp;$P84,'Financing inputs USD'!$A$3:$A$255&amp;'Financing inputs USD'!$P$3:$P$255,0),MATCH('Gap analysis'!E$1,Yr_USD,0)),0)</f>
        <v/>
      </c>
      <c r="F84" s="25" t="str">
        <f t="array" aca="1" ref="F84" ca="1">IFERROR(INDEX(INDIRECT($B84),MATCH($Q84&amp;$P84,'Financing inputs USD'!$A$3:$A$255&amp;'Financing inputs USD'!$P$3:$P$255,0),MATCH('Gap analysis'!F$1,Yr_USD,0)),0)</f>
        <v/>
      </c>
      <c r="G84" s="25" t="str">
        <f t="array" aca="1" ref="G84" ca="1">IFERROR(INDEX(INDIRECT($B84),MATCH($Q84&amp;$P84,'Financing inputs USD'!$A$3:$A$255&amp;'Financing inputs USD'!$P$3:$P$255,0),MATCH('Gap analysis'!G$1,Yr_USD,0)),0)</f>
        <v/>
      </c>
      <c r="H84" s="25" t="str">
        <f t="array" aca="1" ref="H84" ca="1">IFERROR(INDEX(INDIRECT($B84),MATCH($Q84&amp;$P84,'Financing inputs USD'!$A$3:$A$255&amp;'Financing inputs USD'!$P$3:$P$255,0),MATCH('Gap analysis'!H$1,Yr_USD,0)),0)</f>
        <v/>
      </c>
      <c r="I84" s="25" t="str">
        <f t="array" aca="1" ref="I84" ca="1">IFERROR(INDEX(INDIRECT($B84),MATCH($Q84&amp;$P84,'Financing inputs USD'!$A$3:$A$255&amp;'Financing inputs USD'!$P$3:$P$255,0),MATCH('Gap analysis'!I$1,Yr_USD,0)),0)</f>
        <v/>
      </c>
      <c r="J84" s="25" t="str">
        <f t="array" aca="1" ref="J84" ca="1">IFERROR(INDEX(INDIRECT($B84),MATCH($Q84&amp;$P84,'Financing inputs USD'!$A$3:$A$255&amp;'Financing inputs USD'!$P$3:$P$255,0),MATCH('Gap analysis'!J$1,Yr_USD,0)),0)</f>
        <v/>
      </c>
      <c r="K84" s="25" t="str">
        <f t="array" aca="1" ref="K84" ca="1">IFERROR(INDEX(INDIRECT($B84),MATCH($Q84&amp;$P84,'Financing inputs USD'!$A$3:$A$255&amp;'Financing inputs USD'!$P$3:$P$255,0),MATCH('Gap analysis'!K$1,Yr_USD,0)),0)</f>
        <v/>
      </c>
      <c r="L84" s="25" t="str">
        <f t="array" aca="1" ref="L84" ca="1">IFERROR(INDEX(INDIRECT($B84),MATCH($Q84&amp;$P84,'Financing inputs USD'!$A$3:$A$255&amp;'Financing inputs USD'!$P$3:$P$255,0),MATCH('Gap analysis'!L$1,Yr_USD,0)),0)</f>
        <v/>
      </c>
      <c r="M84" s="25" t="str">
        <f t="array" aca="1" ref="M84" ca="1">IFERROR(INDEX(INDIRECT($B84),MATCH($Q84&amp;$P84,'Financing inputs USD'!$A$3:$A$255&amp;'Financing inputs USD'!$P$3:$P$255,0),MATCH('Gap analysis'!M$1,Yr_USD,0)),0)</f>
        <v/>
      </c>
      <c r="N84" s="25" t="str">
        <f t="array" aca="1" ref="N84" ca="1">IFERROR(INDEX(INDIRECT($B84),MATCH($Q84&amp;$P84,'Financing inputs USD'!$A$3:$A$255&amp;'Financing inputs USD'!$P$3:$P$255,0),MATCH('Gap analysis'!N$1,Yr_USD,0)),0)</f>
        <v/>
      </c>
      <c r="O84" s="25">
        <f t="array" aca="1" ref="O84" ca="1">IFERROR(INDEX(INDIRECT($B84),MATCH($Q84&amp;$P84,'Financing inputs USD'!$A$3:$A$255&amp;'Financing inputs USD'!$P$3:$P$255,0),MATCH('Gap analysis'!O$1,Yr_USD,0)),0)</f>
        <v>0</v>
      </c>
      <c r="P84" s="88" t="str">
        <f>A83</f>
        <v>Policy and Enabling Environment</v>
      </c>
      <c r="Q84" s="93" t="s">
        <v>19</v>
      </c>
      <c r="R84" s="94" t="str">
        <f t="shared" ref="R84:R92" ca="1" si="36">IF(ROUND(SUM(C84:N84),2)=ROUND(O84,2),"Okay","Check")</f>
        <v>Okay</v>
      </c>
      <c r="S84" s="125"/>
      <c r="U84" s="108" t="str">
        <f>A84</f>
        <v>Government Coverage</v>
      </c>
      <c r="V84" s="69">
        <f t="shared" ref="V84:AH84" ca="1" si="37">IFERROR(C86/(C86+C89),0)</f>
        <v>0</v>
      </c>
      <c r="W84" s="69">
        <f t="shared" ca="1" si="37"/>
        <v>0</v>
      </c>
      <c r="X84" s="69">
        <f t="shared" ca="1" si="37"/>
        <v>0</v>
      </c>
      <c r="Y84" s="69">
        <f t="shared" ca="1" si="37"/>
        <v>0</v>
      </c>
      <c r="Z84" s="69">
        <f t="shared" ca="1" si="37"/>
        <v>0</v>
      </c>
      <c r="AA84" s="69">
        <f t="shared" ca="1" si="37"/>
        <v>0</v>
      </c>
      <c r="AB84" s="69">
        <f t="shared" ca="1" si="37"/>
        <v>0</v>
      </c>
      <c r="AC84" s="69">
        <f t="shared" ca="1" si="37"/>
        <v>0</v>
      </c>
      <c r="AD84" s="69">
        <f t="shared" ca="1" si="37"/>
        <v>0</v>
      </c>
      <c r="AE84" s="69">
        <f t="shared" ca="1" si="37"/>
        <v>0</v>
      </c>
      <c r="AF84" s="69">
        <f t="shared" ca="1" si="37"/>
        <v>0</v>
      </c>
      <c r="AG84" s="69">
        <f t="shared" ca="1" si="37"/>
        <v>0</v>
      </c>
      <c r="AH84" s="69">
        <f t="shared" ca="1" si="37"/>
        <v>0</v>
      </c>
      <c r="AI84" s="16"/>
    </row>
    <row r="85" spans="1:35" s="16" customFormat="1" ht="15" customHeight="1" x14ac:dyDescent="0.25">
      <c r="A85" s="128"/>
      <c r="B85" s="1" t="s">
        <v>43</v>
      </c>
      <c r="C85" s="96" t="str">
        <f t="array" aca="1" ref="C85" ca="1">IFERROR(INDEX(INDIRECT($B85),MATCH($Q85&amp;$P85,'Financing inputs Euro'!$A$3:$A$255&amp;'Financing inputs Euro'!$P$3:$P$255,0),MATCH('Gap analysis'!C$1,Yr_Euro,0)),0)</f>
        <v/>
      </c>
      <c r="D85" s="96" t="str">
        <f t="array" aca="1" ref="D85" ca="1">IFERROR(INDEX(INDIRECT($B85),MATCH($Q85&amp;$P85,'Financing inputs Euro'!$A$3:$A$255&amp;'Financing inputs Euro'!$P$3:$P$255,0),MATCH('Gap analysis'!D$1,Yr_Euro,0)),0)</f>
        <v/>
      </c>
      <c r="E85" s="96" t="str">
        <f t="array" aca="1" ref="E85" ca="1">IFERROR(INDEX(INDIRECT($B85),MATCH($Q85&amp;$P85,'Financing inputs Euro'!$A$3:$A$255&amp;'Financing inputs Euro'!$P$3:$P$255,0),MATCH('Gap analysis'!E$1,Yr_Euro,0)),0)</f>
        <v/>
      </c>
      <c r="F85" s="96" t="str">
        <f t="array" aca="1" ref="F85" ca="1">IFERROR(INDEX(INDIRECT($B85),MATCH($Q85&amp;$P85,'Financing inputs Euro'!$A$3:$A$255&amp;'Financing inputs Euro'!$P$3:$P$255,0),MATCH('Gap analysis'!F$1,Yr_Euro,0)),0)</f>
        <v/>
      </c>
      <c r="G85" s="96" t="str">
        <f t="array" aca="1" ref="G85" ca="1">IFERROR(INDEX(INDIRECT($B85),MATCH($Q85&amp;$P85,'Financing inputs Euro'!$A$3:$A$255&amp;'Financing inputs Euro'!$P$3:$P$255,0),MATCH('Gap analysis'!G$1,Yr_Euro,0)),0)</f>
        <v/>
      </c>
      <c r="H85" s="96" t="str">
        <f t="array" aca="1" ref="H85" ca="1">IFERROR(INDEX(INDIRECT($B85),MATCH($Q85&amp;$P85,'Financing inputs Euro'!$A$3:$A$255&amp;'Financing inputs Euro'!$P$3:$P$255,0),MATCH('Gap analysis'!H$1,Yr_Euro,0)),0)</f>
        <v/>
      </c>
      <c r="I85" s="96" t="str">
        <f t="array" aca="1" ref="I85" ca="1">IFERROR(INDEX(INDIRECT($B85),MATCH($Q85&amp;$P85,'Financing inputs Euro'!$A$3:$A$255&amp;'Financing inputs Euro'!$P$3:$P$255,0),MATCH('Gap analysis'!I$1,Yr_Euro,0)),0)</f>
        <v/>
      </c>
      <c r="J85" s="96" t="str">
        <f t="array" aca="1" ref="J85" ca="1">IFERROR(INDEX(INDIRECT($B85),MATCH($Q85&amp;$P85,'Financing inputs Euro'!$A$3:$A$255&amp;'Financing inputs Euro'!$P$3:$P$255,0),MATCH('Gap analysis'!J$1,Yr_Euro,0)),0)</f>
        <v/>
      </c>
      <c r="K85" s="96" t="str">
        <f t="array" aca="1" ref="K85" ca="1">IFERROR(INDEX(INDIRECT($B85),MATCH($Q85&amp;$P85,'Financing inputs Euro'!$A$3:$A$255&amp;'Financing inputs Euro'!$P$3:$P$255,0),MATCH('Gap analysis'!K$1,Yr_Euro,0)),0)</f>
        <v/>
      </c>
      <c r="L85" s="96" t="str">
        <f t="array" aca="1" ref="L85" ca="1">IFERROR(INDEX(INDIRECT($B85),MATCH($Q85&amp;$P85,'Financing inputs Euro'!$A$3:$A$255&amp;'Financing inputs Euro'!$P$3:$P$255,0),MATCH('Gap analysis'!L$1,Yr_Euro,0)),0)</f>
        <v/>
      </c>
      <c r="M85" s="96" t="str">
        <f t="array" aca="1" ref="M85" ca="1">IFERROR(INDEX(INDIRECT($B85),MATCH($Q85&amp;$P85,'Financing inputs Euro'!$A$3:$A$255&amp;'Financing inputs Euro'!$P$3:$P$255,0),MATCH('Gap analysis'!M$1,Yr_Euro,0)),0)</f>
        <v/>
      </c>
      <c r="N85" s="96" t="str">
        <f t="array" aca="1" ref="N85" ca="1">IFERROR(INDEX(INDIRECT($B85),MATCH($Q85&amp;$P85,'Financing inputs Euro'!$A$3:$A$255&amp;'Financing inputs Euro'!$P$3:$P$255,0),MATCH('Gap analysis'!N$1,Yr_Euro,0)),0)</f>
        <v/>
      </c>
      <c r="O85" s="96">
        <f t="array" aca="1" ref="O85" ca="1">IFERROR(INDEX(INDIRECT($B85),MATCH($Q85&amp;$P85,'Financing inputs Euro'!$A$3:$A$255&amp;'Financing inputs Euro'!$P$3:$P$255,0),MATCH('Gap analysis'!O$1,Yr_Euro,0)),0)</f>
        <v>0</v>
      </c>
      <c r="P85" s="88" t="str">
        <f>A83</f>
        <v>Policy and Enabling Environment</v>
      </c>
      <c r="Q85" s="93" t="s">
        <v>19</v>
      </c>
      <c r="R85" s="94" t="str">
        <f t="shared" ca="1" si="36"/>
        <v>Okay</v>
      </c>
      <c r="S85" s="125"/>
      <c r="U85" s="108" t="str">
        <f>A87</f>
        <v>Donor Coverage</v>
      </c>
      <c r="V85" s="69">
        <f t="shared" ref="V85:AH85" ca="1" si="38">IFERROR(C89/(C86+C89),0)</f>
        <v>0</v>
      </c>
      <c r="W85" s="69">
        <f t="shared" ca="1" si="38"/>
        <v>0</v>
      </c>
      <c r="X85" s="69">
        <f t="shared" ca="1" si="38"/>
        <v>0</v>
      </c>
      <c r="Y85" s="69">
        <f t="shared" ca="1" si="38"/>
        <v>0</v>
      </c>
      <c r="Z85" s="69">
        <f t="shared" ca="1" si="38"/>
        <v>0</v>
      </c>
      <c r="AA85" s="69">
        <f t="shared" ca="1" si="38"/>
        <v>0</v>
      </c>
      <c r="AB85" s="69">
        <f t="shared" ca="1" si="38"/>
        <v>0</v>
      </c>
      <c r="AC85" s="69">
        <f t="shared" ca="1" si="38"/>
        <v>0</v>
      </c>
      <c r="AD85" s="69">
        <f t="shared" ca="1" si="38"/>
        <v>0</v>
      </c>
      <c r="AE85" s="69">
        <f t="shared" ca="1" si="38"/>
        <v>0</v>
      </c>
      <c r="AF85" s="69">
        <f t="shared" ca="1" si="38"/>
        <v>0</v>
      </c>
      <c r="AG85" s="69">
        <f t="shared" ca="1" si="38"/>
        <v>0</v>
      </c>
      <c r="AH85" s="69">
        <f t="shared" ca="1" si="38"/>
        <v>0</v>
      </c>
    </row>
    <row r="86" spans="1:35" ht="15" customHeight="1" x14ac:dyDescent="0.25">
      <c r="A86" s="128"/>
      <c r="B86" s="1" t="s">
        <v>83</v>
      </c>
      <c r="C86" s="97" t="str">
        <f t="array" aca="1" ref="C86" ca="1">IFERROR(INDEX(INDIRECT($B86),MATCH($Q86&amp;$P86,'Financing inputs local'!$A$3:$A$255&amp;'Financing inputs local'!$P$3:$P$255,0),MATCH('Gap analysis'!C$1,Yr_Local,0)),0)</f>
        <v/>
      </c>
      <c r="D86" s="97" t="str">
        <f t="array" aca="1" ref="D86" ca="1">IFERROR(INDEX(INDIRECT($B86),MATCH($Q86&amp;$P86,'Financing inputs local'!$A$3:$A$255&amp;'Financing inputs local'!$P$3:$P$255,0),MATCH('Gap analysis'!D$1,Yr_Local,0)),0)</f>
        <v/>
      </c>
      <c r="E86" s="97" t="str">
        <f t="array" aca="1" ref="E86" ca="1">IFERROR(INDEX(INDIRECT($B86),MATCH($Q86&amp;$P86,'Financing inputs local'!$A$3:$A$255&amp;'Financing inputs local'!$P$3:$P$255,0),MATCH('Gap analysis'!E$1,Yr_Local,0)),0)</f>
        <v/>
      </c>
      <c r="F86" s="97" t="str">
        <f t="array" aca="1" ref="F86" ca="1">IFERROR(INDEX(INDIRECT($B86),MATCH($Q86&amp;$P86,'Financing inputs local'!$A$3:$A$255&amp;'Financing inputs local'!$P$3:$P$255,0),MATCH('Gap analysis'!F$1,Yr_Local,0)),0)</f>
        <v/>
      </c>
      <c r="G86" s="97" t="str">
        <f t="array" aca="1" ref="G86" ca="1">IFERROR(INDEX(INDIRECT($B86),MATCH($Q86&amp;$P86,'Financing inputs local'!$A$3:$A$255&amp;'Financing inputs local'!$P$3:$P$255,0),MATCH('Gap analysis'!G$1,Yr_Local,0)),0)</f>
        <v/>
      </c>
      <c r="H86" s="97" t="str">
        <f t="array" aca="1" ref="H86" ca="1">IFERROR(INDEX(INDIRECT($B86),MATCH($Q86&amp;$P86,'Financing inputs local'!$A$3:$A$255&amp;'Financing inputs local'!$P$3:$P$255,0),MATCH('Gap analysis'!H$1,Yr_Local,0)),0)</f>
        <v/>
      </c>
      <c r="I86" s="97" t="str">
        <f t="array" aca="1" ref="I86" ca="1">IFERROR(INDEX(INDIRECT($B86),MATCH($Q86&amp;$P86,'Financing inputs local'!$A$3:$A$255&amp;'Financing inputs local'!$P$3:$P$255,0),MATCH('Gap analysis'!I$1,Yr_Local,0)),0)</f>
        <v/>
      </c>
      <c r="J86" s="97" t="str">
        <f t="array" aca="1" ref="J86" ca="1">IFERROR(INDEX(INDIRECT($B86),MATCH($Q86&amp;$P86,'Financing inputs local'!$A$3:$A$255&amp;'Financing inputs local'!$P$3:$P$255,0),MATCH('Gap analysis'!J$1,Yr_Local,0)),0)</f>
        <v/>
      </c>
      <c r="K86" s="97" t="str">
        <f t="array" aca="1" ref="K86" ca="1">IFERROR(INDEX(INDIRECT($B86),MATCH($Q86&amp;$P86,'Financing inputs local'!$A$3:$A$255&amp;'Financing inputs local'!$P$3:$P$255,0),MATCH('Gap analysis'!K$1,Yr_Local,0)),0)</f>
        <v/>
      </c>
      <c r="L86" s="97" t="str">
        <f t="array" aca="1" ref="L86" ca="1">IFERROR(INDEX(INDIRECT($B86),MATCH($Q86&amp;$P86,'Financing inputs local'!$A$3:$A$255&amp;'Financing inputs local'!$P$3:$P$255,0),MATCH('Gap analysis'!L$1,Yr_Local,0)),0)</f>
        <v/>
      </c>
      <c r="M86" s="97" t="str">
        <f t="array" aca="1" ref="M86" ca="1">IFERROR(INDEX(INDIRECT($B86),MATCH($Q86&amp;$P86,'Financing inputs local'!$A$3:$A$255&amp;'Financing inputs local'!$P$3:$P$255,0),MATCH('Gap analysis'!M$1,Yr_Local,0)),0)</f>
        <v/>
      </c>
      <c r="N86" s="97" t="str">
        <f t="array" aca="1" ref="N86" ca="1">IFERROR(INDEX(INDIRECT($B86),MATCH($Q86&amp;$P86,'Financing inputs local'!$A$3:$A$255&amp;'Financing inputs local'!$P$3:$P$255,0),MATCH('Gap analysis'!N$1,Yr_Local,0)),0)</f>
        <v/>
      </c>
      <c r="O86" s="97">
        <f t="array" aca="1" ref="O86" ca="1">IFERROR(INDEX(INDIRECT($B86),MATCH($Q86&amp;$P86,'Financing inputs local'!$A$3:$A$255&amp;'Financing inputs local'!$P$3:$P$255,0),MATCH('Gap analysis'!O$1,Yr_Local,0)),0)</f>
        <v>0</v>
      </c>
      <c r="P86" s="88" t="str">
        <f>A83</f>
        <v>Policy and Enabling Environment</v>
      </c>
      <c r="Q86" s="93" t="s">
        <v>19</v>
      </c>
      <c r="R86" s="94" t="str">
        <f t="shared" ca="1" si="36"/>
        <v>Okay</v>
      </c>
      <c r="S86" s="125"/>
    </row>
    <row r="87" spans="1:35" ht="15" customHeight="1" x14ac:dyDescent="0.25">
      <c r="A87" s="128" t="s">
        <v>2</v>
      </c>
      <c r="B87" s="1" t="s">
        <v>13</v>
      </c>
      <c r="C87" s="25">
        <f t="array" aca="1" ref="C87" ca="1">IFERROR(INDEX(INDIRECT($B87),MATCH($Q87&amp;$P87,'Financing inputs USD'!$A$3:$A$255&amp;'Financing inputs USD'!$P$3:$P$255,0),MATCH('Gap analysis'!C$1,Yr_USD,0)),0)</f>
        <v>0</v>
      </c>
      <c r="D87" s="25">
        <f t="array" aca="1" ref="D87" ca="1">IFERROR(INDEX(INDIRECT($B87),MATCH($Q87&amp;$P87,'Financing inputs USD'!$A$3:$A$255&amp;'Financing inputs USD'!$P$3:$P$255,0),MATCH('Gap analysis'!D$1,Yr_USD,0)),0)</f>
        <v>0</v>
      </c>
      <c r="E87" s="25">
        <f t="array" aca="1" ref="E87" ca="1">IFERROR(INDEX(INDIRECT($B87),MATCH($Q87&amp;$P87,'Financing inputs USD'!$A$3:$A$255&amp;'Financing inputs USD'!$P$3:$P$255,0),MATCH('Gap analysis'!E$1,Yr_USD,0)),0)</f>
        <v>0</v>
      </c>
      <c r="F87" s="25">
        <f t="array" aca="1" ref="F87" ca="1">IFERROR(INDEX(INDIRECT($B87),MATCH($Q87&amp;$P87,'Financing inputs USD'!$A$3:$A$255&amp;'Financing inputs USD'!$P$3:$P$255,0),MATCH('Gap analysis'!F$1,Yr_USD,0)),0)</f>
        <v>0</v>
      </c>
      <c r="G87" s="25">
        <f t="array" aca="1" ref="G87" ca="1">IFERROR(INDEX(INDIRECT($B87),MATCH($Q87&amp;$P87,'Financing inputs USD'!$A$3:$A$255&amp;'Financing inputs USD'!$P$3:$P$255,0),MATCH('Gap analysis'!G$1,Yr_USD,0)),0)</f>
        <v>0</v>
      </c>
      <c r="H87" s="25">
        <f t="array" aca="1" ref="H87" ca="1">IFERROR(INDEX(INDIRECT($B87),MATCH($Q87&amp;$P87,'Financing inputs USD'!$A$3:$A$255&amp;'Financing inputs USD'!$P$3:$P$255,0),MATCH('Gap analysis'!H$1,Yr_USD,0)),0)</f>
        <v>0</v>
      </c>
      <c r="I87" s="25">
        <f t="array" aca="1" ref="I87" ca="1">IFERROR(INDEX(INDIRECT($B87),MATCH($Q87&amp;$P87,'Financing inputs USD'!$A$3:$A$255&amp;'Financing inputs USD'!$P$3:$P$255,0),MATCH('Gap analysis'!I$1,Yr_USD,0)),0)</f>
        <v>0</v>
      </c>
      <c r="J87" s="25">
        <f t="array" aca="1" ref="J87" ca="1">IFERROR(INDEX(INDIRECT($B87),MATCH($Q87&amp;$P87,'Financing inputs USD'!$A$3:$A$255&amp;'Financing inputs USD'!$P$3:$P$255,0),MATCH('Gap analysis'!J$1,Yr_USD,0)),0)</f>
        <v>0</v>
      </c>
      <c r="K87" s="25">
        <f t="array" aca="1" ref="K87" ca="1">IFERROR(INDEX(INDIRECT($B87),MATCH($Q87&amp;$P87,'Financing inputs USD'!$A$3:$A$255&amp;'Financing inputs USD'!$P$3:$P$255,0),MATCH('Gap analysis'!K$1,Yr_USD,0)),0)</f>
        <v>0</v>
      </c>
      <c r="L87" s="25">
        <f t="array" aca="1" ref="L87" ca="1">IFERROR(INDEX(INDIRECT($B87),MATCH($Q87&amp;$P87,'Financing inputs USD'!$A$3:$A$255&amp;'Financing inputs USD'!$P$3:$P$255,0),MATCH('Gap analysis'!L$1,Yr_USD,0)),0)</f>
        <v>0</v>
      </c>
      <c r="M87" s="25">
        <f t="array" aca="1" ref="M87" ca="1">IFERROR(INDEX(INDIRECT($B87),MATCH($Q87&amp;$P87,'Financing inputs USD'!$A$3:$A$255&amp;'Financing inputs USD'!$P$3:$P$255,0),MATCH('Gap analysis'!M$1,Yr_USD,0)),0)</f>
        <v>0</v>
      </c>
      <c r="N87" s="25">
        <f t="array" aca="1" ref="N87" ca="1">IFERROR(INDEX(INDIRECT($B87),MATCH($Q87&amp;$P87,'Financing inputs USD'!$A$3:$A$255&amp;'Financing inputs USD'!$P$3:$P$255,0),MATCH('Gap analysis'!N$1,Yr_USD,0)),0)</f>
        <v>0</v>
      </c>
      <c r="O87" s="25">
        <f t="array" aca="1" ref="O87" ca="1">IFERROR(INDEX(INDIRECT($B87),MATCH($Q87&amp;$P87,'Financing inputs USD'!$A$3:$A$255&amp;'Financing inputs USD'!$P$3:$P$255,0),MATCH('Gap analysis'!O$1,Yr_USD,0)),0)</f>
        <v>0</v>
      </c>
      <c r="P87" s="88" t="str">
        <f>A83</f>
        <v>Policy and Enabling Environment</v>
      </c>
      <c r="Q87" s="93" t="s">
        <v>72</v>
      </c>
      <c r="R87" s="94" t="str">
        <f t="shared" ca="1" si="36"/>
        <v>Okay</v>
      </c>
      <c r="S87" s="125"/>
    </row>
    <row r="88" spans="1:35" s="16" customFormat="1" ht="15" customHeight="1" x14ac:dyDescent="0.25">
      <c r="A88" s="128"/>
      <c r="B88" s="1" t="s">
        <v>43</v>
      </c>
      <c r="C88" s="96">
        <f t="array" aca="1" ref="C88" ca="1">IFERROR(INDEX(INDIRECT($B88),MATCH($Q88&amp;$P88,'Financing inputs Euro'!$A$3:$A$255&amp;'Financing inputs Euro'!$P$3:$P$255,0),MATCH('Gap analysis'!C$1,Yr_Euro,0)),0)</f>
        <v>0</v>
      </c>
      <c r="D88" s="96">
        <f t="array" aca="1" ref="D88" ca="1">IFERROR(INDEX(INDIRECT($B88),MATCH($Q88&amp;$P88,'Financing inputs Euro'!$A$3:$A$255&amp;'Financing inputs Euro'!$P$3:$P$255,0),MATCH('Gap analysis'!D$1,Yr_Euro,0)),0)</f>
        <v>0</v>
      </c>
      <c r="E88" s="96">
        <f t="array" aca="1" ref="E88" ca="1">IFERROR(INDEX(INDIRECT($B88),MATCH($Q88&amp;$P88,'Financing inputs Euro'!$A$3:$A$255&amp;'Financing inputs Euro'!$P$3:$P$255,0),MATCH('Gap analysis'!E$1,Yr_Euro,0)),0)</f>
        <v>0</v>
      </c>
      <c r="F88" s="96">
        <f t="array" aca="1" ref="F88" ca="1">IFERROR(INDEX(INDIRECT($B88),MATCH($Q88&amp;$P88,'Financing inputs Euro'!$A$3:$A$255&amp;'Financing inputs Euro'!$P$3:$P$255,0),MATCH('Gap analysis'!F$1,Yr_Euro,0)),0)</f>
        <v>0</v>
      </c>
      <c r="G88" s="96">
        <f t="array" aca="1" ref="G88" ca="1">IFERROR(INDEX(INDIRECT($B88),MATCH($Q88&amp;$P88,'Financing inputs Euro'!$A$3:$A$255&amp;'Financing inputs Euro'!$P$3:$P$255,0),MATCH('Gap analysis'!G$1,Yr_Euro,0)),0)</f>
        <v>0</v>
      </c>
      <c r="H88" s="96">
        <f t="array" aca="1" ref="H88" ca="1">IFERROR(INDEX(INDIRECT($B88),MATCH($Q88&amp;$P88,'Financing inputs Euro'!$A$3:$A$255&amp;'Financing inputs Euro'!$P$3:$P$255,0),MATCH('Gap analysis'!H$1,Yr_Euro,0)),0)</f>
        <v>0</v>
      </c>
      <c r="I88" s="96">
        <f t="array" aca="1" ref="I88" ca="1">IFERROR(INDEX(INDIRECT($B88),MATCH($Q88&amp;$P88,'Financing inputs Euro'!$A$3:$A$255&amp;'Financing inputs Euro'!$P$3:$P$255,0),MATCH('Gap analysis'!I$1,Yr_Euro,0)),0)</f>
        <v>0</v>
      </c>
      <c r="J88" s="96">
        <f t="array" aca="1" ref="J88" ca="1">IFERROR(INDEX(INDIRECT($B88),MATCH($Q88&amp;$P88,'Financing inputs Euro'!$A$3:$A$255&amp;'Financing inputs Euro'!$P$3:$P$255,0),MATCH('Gap analysis'!J$1,Yr_Euro,0)),0)</f>
        <v>0</v>
      </c>
      <c r="K88" s="96">
        <f t="array" aca="1" ref="K88" ca="1">IFERROR(INDEX(INDIRECT($B88),MATCH($Q88&amp;$P88,'Financing inputs Euro'!$A$3:$A$255&amp;'Financing inputs Euro'!$P$3:$P$255,0),MATCH('Gap analysis'!K$1,Yr_Euro,0)),0)</f>
        <v>0</v>
      </c>
      <c r="L88" s="96">
        <f t="array" aca="1" ref="L88" ca="1">IFERROR(INDEX(INDIRECT($B88),MATCH($Q88&amp;$P88,'Financing inputs Euro'!$A$3:$A$255&amp;'Financing inputs Euro'!$P$3:$P$255,0),MATCH('Gap analysis'!L$1,Yr_Euro,0)),0)</f>
        <v>0</v>
      </c>
      <c r="M88" s="96">
        <f t="array" aca="1" ref="M88" ca="1">IFERROR(INDEX(INDIRECT($B88),MATCH($Q88&amp;$P88,'Financing inputs Euro'!$A$3:$A$255&amp;'Financing inputs Euro'!$P$3:$P$255,0),MATCH('Gap analysis'!M$1,Yr_Euro,0)),0)</f>
        <v>0</v>
      </c>
      <c r="N88" s="96">
        <f t="array" aca="1" ref="N88" ca="1">IFERROR(INDEX(INDIRECT($B88),MATCH($Q88&amp;$P88,'Financing inputs Euro'!$A$3:$A$255&amp;'Financing inputs Euro'!$P$3:$P$255,0),MATCH('Gap analysis'!N$1,Yr_Euro,0)),0)</f>
        <v>0</v>
      </c>
      <c r="O88" s="96">
        <f t="array" aca="1" ref="O88" ca="1">IFERROR(INDEX(INDIRECT($B88),MATCH($Q88&amp;$P88,'Financing inputs Euro'!$A$3:$A$255&amp;'Financing inputs Euro'!$P$3:$P$255,0),MATCH('Gap analysis'!O$1,Yr_Euro,0)),0)</f>
        <v>0</v>
      </c>
      <c r="P88" s="88" t="str">
        <f>A83</f>
        <v>Policy and Enabling Environment</v>
      </c>
      <c r="Q88" s="93" t="s">
        <v>72</v>
      </c>
      <c r="R88" s="94" t="str">
        <f t="shared" ca="1" si="36"/>
        <v>Okay</v>
      </c>
      <c r="S88" s="125"/>
    </row>
    <row r="89" spans="1:35" ht="15" customHeight="1" x14ac:dyDescent="0.25">
      <c r="A89" s="128"/>
      <c r="B89" s="1" t="s">
        <v>83</v>
      </c>
      <c r="C89" s="97">
        <f t="array" aca="1" ref="C89" ca="1">IFERROR(INDEX(INDIRECT($B89),MATCH($Q89&amp;$P89,'Financing inputs local'!$A$3:$A$255&amp;'Financing inputs local'!$P$3:$P$255,0),MATCH('Gap analysis'!C$1,Yr_Local,0)),0)</f>
        <v>0</v>
      </c>
      <c r="D89" s="97">
        <f t="array" aca="1" ref="D89" ca="1">IFERROR(INDEX(INDIRECT($B89),MATCH($Q89&amp;$P89,'Financing inputs local'!$A$3:$A$255&amp;'Financing inputs local'!$P$3:$P$255,0),MATCH('Gap analysis'!D$1,Yr_Local,0)),0)</f>
        <v>0</v>
      </c>
      <c r="E89" s="97">
        <f t="array" aca="1" ref="E89" ca="1">IFERROR(INDEX(INDIRECT($B89),MATCH($Q89&amp;$P89,'Financing inputs local'!$A$3:$A$255&amp;'Financing inputs local'!$P$3:$P$255,0),MATCH('Gap analysis'!E$1,Yr_Local,0)),0)</f>
        <v>0</v>
      </c>
      <c r="F89" s="97">
        <f t="array" aca="1" ref="F89" ca="1">IFERROR(INDEX(INDIRECT($B89),MATCH($Q89&amp;$P89,'Financing inputs local'!$A$3:$A$255&amp;'Financing inputs local'!$P$3:$P$255,0),MATCH('Gap analysis'!F$1,Yr_Local,0)),0)</f>
        <v>0</v>
      </c>
      <c r="G89" s="97">
        <f t="array" aca="1" ref="G89" ca="1">IFERROR(INDEX(INDIRECT($B89),MATCH($Q89&amp;$P89,'Financing inputs local'!$A$3:$A$255&amp;'Financing inputs local'!$P$3:$P$255,0),MATCH('Gap analysis'!G$1,Yr_Local,0)),0)</f>
        <v>0</v>
      </c>
      <c r="H89" s="97">
        <f t="array" aca="1" ref="H89" ca="1">IFERROR(INDEX(INDIRECT($B89),MATCH($Q89&amp;$P89,'Financing inputs local'!$A$3:$A$255&amp;'Financing inputs local'!$P$3:$P$255,0),MATCH('Gap analysis'!H$1,Yr_Local,0)),0)</f>
        <v>0</v>
      </c>
      <c r="I89" s="97">
        <f t="array" aca="1" ref="I89" ca="1">IFERROR(INDEX(INDIRECT($B89),MATCH($Q89&amp;$P89,'Financing inputs local'!$A$3:$A$255&amp;'Financing inputs local'!$P$3:$P$255,0),MATCH('Gap analysis'!I$1,Yr_Local,0)),0)</f>
        <v>0</v>
      </c>
      <c r="J89" s="97">
        <f t="array" aca="1" ref="J89" ca="1">IFERROR(INDEX(INDIRECT($B89),MATCH($Q89&amp;$P89,'Financing inputs local'!$A$3:$A$255&amp;'Financing inputs local'!$P$3:$P$255,0),MATCH('Gap analysis'!J$1,Yr_Local,0)),0)</f>
        <v>0</v>
      </c>
      <c r="K89" s="97">
        <f t="array" aca="1" ref="K89" ca="1">IFERROR(INDEX(INDIRECT($B89),MATCH($Q89&amp;$P89,'Financing inputs local'!$A$3:$A$255&amp;'Financing inputs local'!$P$3:$P$255,0),MATCH('Gap analysis'!K$1,Yr_Local,0)),0)</f>
        <v>0</v>
      </c>
      <c r="L89" s="97">
        <f t="array" aca="1" ref="L89" ca="1">IFERROR(INDEX(INDIRECT($B89),MATCH($Q89&amp;$P89,'Financing inputs local'!$A$3:$A$255&amp;'Financing inputs local'!$P$3:$P$255,0),MATCH('Gap analysis'!L$1,Yr_Local,0)),0)</f>
        <v>0</v>
      </c>
      <c r="M89" s="97">
        <f t="array" aca="1" ref="M89" ca="1">IFERROR(INDEX(INDIRECT($B89),MATCH($Q89&amp;$P89,'Financing inputs local'!$A$3:$A$255&amp;'Financing inputs local'!$P$3:$P$255,0),MATCH('Gap analysis'!M$1,Yr_Local,0)),0)</f>
        <v>0</v>
      </c>
      <c r="N89" s="97">
        <f t="array" aca="1" ref="N89" ca="1">IFERROR(INDEX(INDIRECT($B89),MATCH($Q89&amp;$P89,'Financing inputs local'!$A$3:$A$255&amp;'Financing inputs local'!$P$3:$P$255,0),MATCH('Gap analysis'!N$1,Yr_Local,0)),0)</f>
        <v>0</v>
      </c>
      <c r="O89" s="97">
        <f t="array" aca="1" ref="O89" ca="1">IFERROR(INDEX(INDIRECT($B89),MATCH($Q89&amp;$P89,'Financing inputs local'!$A$3:$A$255&amp;'Financing inputs local'!$P$3:$P$255,0),MATCH('Gap analysis'!O$1,Yr_Local,0)),0)</f>
        <v>0</v>
      </c>
      <c r="P89" s="88" t="str">
        <f>A83</f>
        <v>Policy and Enabling Environment</v>
      </c>
      <c r="Q89" s="93" t="s">
        <v>72</v>
      </c>
      <c r="R89" s="94" t="str">
        <f t="shared" ca="1" si="36"/>
        <v>Okay</v>
      </c>
      <c r="S89" s="125"/>
    </row>
    <row r="90" spans="1:35" s="16" customFormat="1" ht="15" customHeight="1" x14ac:dyDescent="0.25">
      <c r="A90" s="128" t="s">
        <v>0</v>
      </c>
      <c r="B90" s="1" t="s">
        <v>13</v>
      </c>
      <c r="C90" s="25" t="str">
        <f t="array" aca="1" ref="C90" ca="1">IFERROR(INDEX(INDIRECT($B90),MATCH($Q90&amp;$P90,'Financing inputs USD'!$A$3:$A$255&amp;'Financing inputs USD'!$P$3:$P$255,0),MATCH('Gap analysis'!C$1,Yr_USD,0)),0)</f>
        <v/>
      </c>
      <c r="D90" s="25" t="str">
        <f t="array" aca="1" ref="D90" ca="1">IFERROR(INDEX(INDIRECT($B90),MATCH($Q90&amp;$P90,'Financing inputs USD'!$A$3:$A$255&amp;'Financing inputs USD'!$P$3:$P$255,0),MATCH('Gap analysis'!D$1,Yr_USD,0)),0)</f>
        <v/>
      </c>
      <c r="E90" s="25" t="str">
        <f t="array" aca="1" ref="E90" ca="1">IFERROR(INDEX(INDIRECT($B90),MATCH($Q90&amp;$P90,'Financing inputs USD'!$A$3:$A$255&amp;'Financing inputs USD'!$P$3:$P$255,0),MATCH('Gap analysis'!E$1,Yr_USD,0)),0)</f>
        <v/>
      </c>
      <c r="F90" s="25" t="str">
        <f t="array" aca="1" ref="F90" ca="1">IFERROR(INDEX(INDIRECT($B90),MATCH($Q90&amp;$P90,'Financing inputs USD'!$A$3:$A$255&amp;'Financing inputs USD'!$P$3:$P$255,0),MATCH('Gap analysis'!F$1,Yr_USD,0)),0)</f>
        <v/>
      </c>
      <c r="G90" s="25" t="str">
        <f t="array" aca="1" ref="G90" ca="1">IFERROR(INDEX(INDIRECT($B90),MATCH($Q90&amp;$P90,'Financing inputs USD'!$A$3:$A$255&amp;'Financing inputs USD'!$P$3:$P$255,0),MATCH('Gap analysis'!G$1,Yr_USD,0)),0)</f>
        <v/>
      </c>
      <c r="H90" s="25" t="str">
        <f t="array" aca="1" ref="H90" ca="1">IFERROR(INDEX(INDIRECT($B90),MATCH($Q90&amp;$P90,'Financing inputs USD'!$A$3:$A$255&amp;'Financing inputs USD'!$P$3:$P$255,0),MATCH('Gap analysis'!H$1,Yr_USD,0)),0)</f>
        <v/>
      </c>
      <c r="I90" s="25" t="str">
        <f t="array" aca="1" ref="I90" ca="1">IFERROR(INDEX(INDIRECT($B90),MATCH($Q90&amp;$P90,'Financing inputs USD'!$A$3:$A$255&amp;'Financing inputs USD'!$P$3:$P$255,0),MATCH('Gap analysis'!I$1,Yr_USD,0)),0)</f>
        <v/>
      </c>
      <c r="J90" s="25" t="str">
        <f t="array" aca="1" ref="J90" ca="1">IFERROR(INDEX(INDIRECT($B90),MATCH($Q90&amp;$P90,'Financing inputs USD'!$A$3:$A$255&amp;'Financing inputs USD'!$P$3:$P$255,0),MATCH('Gap analysis'!J$1,Yr_USD,0)),0)</f>
        <v/>
      </c>
      <c r="K90" s="25" t="str">
        <f t="array" aca="1" ref="K90" ca="1">IFERROR(INDEX(INDIRECT($B90),MATCH($Q90&amp;$P90,'Financing inputs USD'!$A$3:$A$255&amp;'Financing inputs USD'!$P$3:$P$255,0),MATCH('Gap analysis'!K$1,Yr_USD,0)),0)</f>
        <v/>
      </c>
      <c r="L90" s="25" t="str">
        <f t="array" aca="1" ref="L90" ca="1">IFERROR(INDEX(INDIRECT($B90),MATCH($Q90&amp;$P90,'Financing inputs USD'!$A$3:$A$255&amp;'Financing inputs USD'!$P$3:$P$255,0),MATCH('Gap analysis'!L$1,Yr_USD,0)),0)</f>
        <v/>
      </c>
      <c r="M90" s="25" t="str">
        <f t="array" aca="1" ref="M90" ca="1">IFERROR(INDEX(INDIRECT($B90),MATCH($Q90&amp;$P90,'Financing inputs USD'!$A$3:$A$255&amp;'Financing inputs USD'!$P$3:$P$255,0),MATCH('Gap analysis'!M$1,Yr_USD,0)),0)</f>
        <v/>
      </c>
      <c r="N90" s="25" t="str">
        <f t="array" aca="1" ref="N90" ca="1">IFERROR(INDEX(INDIRECT($B90),MATCH($Q90&amp;$P90,'Financing inputs USD'!$A$3:$A$255&amp;'Financing inputs USD'!$P$3:$P$255,0),MATCH('Gap analysis'!N$1,Yr_USD,0)),0)</f>
        <v/>
      </c>
      <c r="O90" s="25">
        <f t="array" aca="1" ref="O90" ca="1">IFERROR(INDEX(INDIRECT($B90),MATCH($Q90&amp;$P90,'Financing inputs USD'!$A$3:$A$255&amp;'Financing inputs USD'!$P$3:$P$255,0),MATCH('Gap analysis'!O$1,Yr_USD,0)),0)</f>
        <v>0</v>
      </c>
      <c r="P90" s="88" t="str">
        <f>A83</f>
        <v>Policy and Enabling Environment</v>
      </c>
      <c r="Q90" s="93" t="s">
        <v>0</v>
      </c>
      <c r="R90" s="94" t="str">
        <f t="shared" ca="1" si="36"/>
        <v>Okay</v>
      </c>
      <c r="S90" s="125"/>
    </row>
    <row r="91" spans="1:35" s="16" customFormat="1" ht="15" customHeight="1" x14ac:dyDescent="0.25">
      <c r="A91" s="128"/>
      <c r="B91" s="1" t="s">
        <v>43</v>
      </c>
      <c r="C91" s="96" t="str">
        <f t="array" aca="1" ref="C91" ca="1">IFERROR(INDEX(INDIRECT($B91),MATCH($Q91&amp;$P91,'Financing inputs Euro'!$A$3:$A$255&amp;'Financing inputs Euro'!$P$3:$P$255,0),MATCH('Gap analysis'!C$1,Yr_Euro,0)),0)</f>
        <v/>
      </c>
      <c r="D91" s="96" t="str">
        <f t="array" aca="1" ref="D91" ca="1">IFERROR(INDEX(INDIRECT($B91),MATCH($Q91&amp;$P91,'Financing inputs Euro'!$A$3:$A$255&amp;'Financing inputs Euro'!$P$3:$P$255,0),MATCH('Gap analysis'!D$1,Yr_Euro,0)),0)</f>
        <v/>
      </c>
      <c r="E91" s="96" t="str">
        <f t="array" aca="1" ref="E91" ca="1">IFERROR(INDEX(INDIRECT($B91),MATCH($Q91&amp;$P91,'Financing inputs Euro'!$A$3:$A$255&amp;'Financing inputs Euro'!$P$3:$P$255,0),MATCH('Gap analysis'!E$1,Yr_Euro,0)),0)</f>
        <v/>
      </c>
      <c r="F91" s="96" t="str">
        <f t="array" aca="1" ref="F91" ca="1">IFERROR(INDEX(INDIRECT($B91),MATCH($Q91&amp;$P91,'Financing inputs Euro'!$A$3:$A$255&amp;'Financing inputs Euro'!$P$3:$P$255,0),MATCH('Gap analysis'!F$1,Yr_Euro,0)),0)</f>
        <v/>
      </c>
      <c r="G91" s="96" t="str">
        <f t="array" aca="1" ref="G91" ca="1">IFERROR(INDEX(INDIRECT($B91),MATCH($Q91&amp;$P91,'Financing inputs Euro'!$A$3:$A$255&amp;'Financing inputs Euro'!$P$3:$P$255,0),MATCH('Gap analysis'!G$1,Yr_Euro,0)),0)</f>
        <v/>
      </c>
      <c r="H91" s="96" t="str">
        <f t="array" aca="1" ref="H91" ca="1">IFERROR(INDEX(INDIRECT($B91),MATCH($Q91&amp;$P91,'Financing inputs Euro'!$A$3:$A$255&amp;'Financing inputs Euro'!$P$3:$P$255,0),MATCH('Gap analysis'!H$1,Yr_Euro,0)),0)</f>
        <v/>
      </c>
      <c r="I91" s="96" t="str">
        <f t="array" aca="1" ref="I91" ca="1">IFERROR(INDEX(INDIRECT($B91),MATCH($Q91&amp;$P91,'Financing inputs Euro'!$A$3:$A$255&amp;'Financing inputs Euro'!$P$3:$P$255,0),MATCH('Gap analysis'!I$1,Yr_Euro,0)),0)</f>
        <v/>
      </c>
      <c r="J91" s="96" t="str">
        <f t="array" aca="1" ref="J91" ca="1">IFERROR(INDEX(INDIRECT($B91),MATCH($Q91&amp;$P91,'Financing inputs Euro'!$A$3:$A$255&amp;'Financing inputs Euro'!$P$3:$P$255,0),MATCH('Gap analysis'!J$1,Yr_Euro,0)),0)</f>
        <v/>
      </c>
      <c r="K91" s="96" t="str">
        <f t="array" aca="1" ref="K91" ca="1">IFERROR(INDEX(INDIRECT($B91),MATCH($Q91&amp;$P91,'Financing inputs Euro'!$A$3:$A$255&amp;'Financing inputs Euro'!$P$3:$P$255,0),MATCH('Gap analysis'!K$1,Yr_Euro,0)),0)</f>
        <v/>
      </c>
      <c r="L91" s="96" t="str">
        <f t="array" aca="1" ref="L91" ca="1">IFERROR(INDEX(INDIRECT($B91),MATCH($Q91&amp;$P91,'Financing inputs Euro'!$A$3:$A$255&amp;'Financing inputs Euro'!$P$3:$P$255,0),MATCH('Gap analysis'!L$1,Yr_Euro,0)),0)</f>
        <v/>
      </c>
      <c r="M91" s="96" t="str">
        <f t="array" aca="1" ref="M91" ca="1">IFERROR(INDEX(INDIRECT($B91),MATCH($Q91&amp;$P91,'Financing inputs Euro'!$A$3:$A$255&amp;'Financing inputs Euro'!$P$3:$P$255,0),MATCH('Gap analysis'!M$1,Yr_Euro,0)),0)</f>
        <v/>
      </c>
      <c r="N91" s="96" t="str">
        <f t="array" aca="1" ref="N91" ca="1">IFERROR(INDEX(INDIRECT($B91),MATCH($Q91&amp;$P91,'Financing inputs Euro'!$A$3:$A$255&amp;'Financing inputs Euro'!$P$3:$P$255,0),MATCH('Gap analysis'!N$1,Yr_Euro,0)),0)</f>
        <v/>
      </c>
      <c r="O91" s="96">
        <f t="array" aca="1" ref="O91" ca="1">IFERROR(INDEX(INDIRECT($B91),MATCH($Q91&amp;$P91,'Financing inputs Euro'!$A$3:$A$255&amp;'Financing inputs Euro'!$P$3:$P$255,0),MATCH('Gap analysis'!O$1,Yr_Euro,0)),0)</f>
        <v>0</v>
      </c>
      <c r="P91" s="88" t="str">
        <f>A83</f>
        <v>Policy and Enabling Environment</v>
      </c>
      <c r="Q91" s="93" t="s">
        <v>0</v>
      </c>
      <c r="R91" s="94" t="str">
        <f t="shared" ca="1" si="36"/>
        <v>Okay</v>
      </c>
      <c r="S91" s="125"/>
    </row>
    <row r="92" spans="1:35" s="16" customFormat="1" ht="15" customHeight="1" x14ac:dyDescent="0.25">
      <c r="A92" s="128"/>
      <c r="B92" s="1" t="s">
        <v>83</v>
      </c>
      <c r="C92" s="97" t="str">
        <f t="array" aca="1" ref="C92" ca="1">IFERROR(INDEX(INDIRECT($B92),MATCH($Q92&amp;$P92,'Financing inputs local'!$A$3:$A$255&amp;'Financing inputs local'!$P$3:$P$255,0),MATCH('Gap analysis'!C$1,Yr_Local,0)),0)</f>
        <v/>
      </c>
      <c r="D92" s="97" t="str">
        <f t="array" aca="1" ref="D92" ca="1">IFERROR(INDEX(INDIRECT($B92),MATCH($Q92&amp;$P92,'Financing inputs local'!$A$3:$A$255&amp;'Financing inputs local'!$P$3:$P$255,0),MATCH('Gap analysis'!D$1,Yr_Local,0)),0)</f>
        <v/>
      </c>
      <c r="E92" s="97" t="str">
        <f t="array" aca="1" ref="E92" ca="1">IFERROR(INDEX(INDIRECT($B92),MATCH($Q92&amp;$P92,'Financing inputs local'!$A$3:$A$255&amp;'Financing inputs local'!$P$3:$P$255,0),MATCH('Gap analysis'!E$1,Yr_Local,0)),0)</f>
        <v/>
      </c>
      <c r="F92" s="97" t="str">
        <f t="array" aca="1" ref="F92" ca="1">IFERROR(INDEX(INDIRECT($B92),MATCH($Q92&amp;$P92,'Financing inputs local'!$A$3:$A$255&amp;'Financing inputs local'!$P$3:$P$255,0),MATCH('Gap analysis'!F$1,Yr_Local,0)),0)</f>
        <v/>
      </c>
      <c r="G92" s="97" t="str">
        <f t="array" aca="1" ref="G92" ca="1">IFERROR(INDEX(INDIRECT($B92),MATCH($Q92&amp;$P92,'Financing inputs local'!$A$3:$A$255&amp;'Financing inputs local'!$P$3:$P$255,0),MATCH('Gap analysis'!G$1,Yr_Local,0)),0)</f>
        <v/>
      </c>
      <c r="H92" s="97" t="str">
        <f t="array" aca="1" ref="H92" ca="1">IFERROR(INDEX(INDIRECT($B92),MATCH($Q92&amp;$P92,'Financing inputs local'!$A$3:$A$255&amp;'Financing inputs local'!$P$3:$P$255,0),MATCH('Gap analysis'!H$1,Yr_Local,0)),0)</f>
        <v/>
      </c>
      <c r="I92" s="97" t="str">
        <f t="array" aca="1" ref="I92" ca="1">IFERROR(INDEX(INDIRECT($B92),MATCH($Q92&amp;$P92,'Financing inputs local'!$A$3:$A$255&amp;'Financing inputs local'!$P$3:$P$255,0),MATCH('Gap analysis'!I$1,Yr_Local,0)),0)</f>
        <v/>
      </c>
      <c r="J92" s="97" t="str">
        <f t="array" aca="1" ref="J92" ca="1">IFERROR(INDEX(INDIRECT($B92),MATCH($Q92&amp;$P92,'Financing inputs local'!$A$3:$A$255&amp;'Financing inputs local'!$P$3:$P$255,0),MATCH('Gap analysis'!J$1,Yr_Local,0)),0)</f>
        <v/>
      </c>
      <c r="K92" s="97" t="str">
        <f t="array" aca="1" ref="K92" ca="1">IFERROR(INDEX(INDIRECT($B92),MATCH($Q92&amp;$P92,'Financing inputs local'!$A$3:$A$255&amp;'Financing inputs local'!$P$3:$P$255,0),MATCH('Gap analysis'!K$1,Yr_Local,0)),0)</f>
        <v/>
      </c>
      <c r="L92" s="97" t="str">
        <f t="array" aca="1" ref="L92" ca="1">IFERROR(INDEX(INDIRECT($B92),MATCH($Q92&amp;$P92,'Financing inputs local'!$A$3:$A$255&amp;'Financing inputs local'!$P$3:$P$255,0),MATCH('Gap analysis'!L$1,Yr_Local,0)),0)</f>
        <v/>
      </c>
      <c r="M92" s="97" t="str">
        <f t="array" aca="1" ref="M92" ca="1">IFERROR(INDEX(INDIRECT($B92),MATCH($Q92&amp;$P92,'Financing inputs local'!$A$3:$A$255&amp;'Financing inputs local'!$P$3:$P$255,0),MATCH('Gap analysis'!M$1,Yr_Local,0)),0)</f>
        <v/>
      </c>
      <c r="N92" s="97" t="str">
        <f t="array" aca="1" ref="N92" ca="1">IFERROR(INDEX(INDIRECT($B92),MATCH($Q92&amp;$P92,'Financing inputs local'!$A$3:$A$255&amp;'Financing inputs local'!$P$3:$P$255,0),MATCH('Gap analysis'!N$1,Yr_Local,0)),0)</f>
        <v/>
      </c>
      <c r="O92" s="97">
        <f t="array" aca="1" ref="O92" ca="1">IFERROR(INDEX(INDIRECT($B92),MATCH($Q92&amp;$P92,'Financing inputs local'!$A$3:$A$255&amp;'Financing inputs local'!$P$3:$P$255,0),MATCH('Gap analysis'!O$1,Yr_Local,0)),0)</f>
        <v>0</v>
      </c>
      <c r="P92" s="88" t="str">
        <f>A83</f>
        <v>Policy and Enabling Environment</v>
      </c>
      <c r="Q92" s="93" t="s">
        <v>0</v>
      </c>
      <c r="R92" s="94" t="str">
        <f t="shared" ca="1" si="36"/>
        <v>Okay</v>
      </c>
      <c r="S92" s="125"/>
    </row>
    <row r="93" spans="1:35" x14ac:dyDescent="0.25">
      <c r="A93" s="101"/>
      <c r="B93" s="68"/>
      <c r="C93" s="25"/>
      <c r="D93" s="25"/>
      <c r="E93" s="25"/>
      <c r="F93" s="25"/>
      <c r="G93" s="25"/>
      <c r="H93" s="25"/>
      <c r="I93" s="25"/>
      <c r="J93" s="25"/>
      <c r="K93" s="25"/>
      <c r="L93" s="25"/>
      <c r="M93" s="25"/>
      <c r="N93" s="25"/>
      <c r="O93" s="25"/>
      <c r="P93" s="88" t="str">
        <f>A83</f>
        <v>Policy and Enabling Environment</v>
      </c>
      <c r="Q93" s="95"/>
      <c r="R93" s="88"/>
      <c r="S93" s="125"/>
    </row>
    <row r="94" spans="1:35" x14ac:dyDescent="0.25">
      <c r="A94" s="127" t="s">
        <v>4</v>
      </c>
      <c r="B94" s="1" t="s">
        <v>13</v>
      </c>
      <c r="C94" s="27">
        <f ca="1">IFERROR(C90-(C87+C84),0)</f>
        <v>0</v>
      </c>
      <c r="D94" s="27">
        <f t="shared" ref="D94:O94" ca="1" si="39">IFERROR(D90-(D87+D84),0)</f>
        <v>0</v>
      </c>
      <c r="E94" s="27">
        <f t="shared" ca="1" si="39"/>
        <v>0</v>
      </c>
      <c r="F94" s="27">
        <f t="shared" ca="1" si="39"/>
        <v>0</v>
      </c>
      <c r="G94" s="27">
        <f t="shared" ca="1" si="39"/>
        <v>0</v>
      </c>
      <c r="H94" s="27">
        <f t="shared" ca="1" si="39"/>
        <v>0</v>
      </c>
      <c r="I94" s="27">
        <f t="shared" ca="1" si="39"/>
        <v>0</v>
      </c>
      <c r="J94" s="27">
        <f t="shared" ca="1" si="39"/>
        <v>0</v>
      </c>
      <c r="K94" s="27">
        <f t="shared" ca="1" si="39"/>
        <v>0</v>
      </c>
      <c r="L94" s="27">
        <f t="shared" ca="1" si="39"/>
        <v>0</v>
      </c>
      <c r="M94" s="27">
        <f t="shared" ca="1" si="39"/>
        <v>0</v>
      </c>
      <c r="N94" s="27">
        <f t="shared" ca="1" si="39"/>
        <v>0</v>
      </c>
      <c r="O94" s="27">
        <f t="shared" ca="1" si="39"/>
        <v>0</v>
      </c>
      <c r="P94" s="88" t="str">
        <f>A83</f>
        <v>Policy and Enabling Environment</v>
      </c>
      <c r="Q94" s="93" t="s">
        <v>4</v>
      </c>
      <c r="R94" s="94" t="str">
        <f ca="1">IF(ROUND(SUM(C94:N94),2)=ROUND(O94,2),"Okay","Check")</f>
        <v>Okay</v>
      </c>
      <c r="S94" s="125"/>
    </row>
    <row r="95" spans="1:35" s="16" customFormat="1" x14ac:dyDescent="0.25">
      <c r="A95" s="127"/>
      <c r="B95" s="1" t="s">
        <v>43</v>
      </c>
      <c r="C95" s="98">
        <f t="shared" ref="C95:O95" ca="1" si="40">IFERROR(C91-(C88+C85),0)</f>
        <v>0</v>
      </c>
      <c r="D95" s="98">
        <f t="shared" ca="1" si="40"/>
        <v>0</v>
      </c>
      <c r="E95" s="98">
        <f t="shared" ca="1" si="40"/>
        <v>0</v>
      </c>
      <c r="F95" s="98">
        <f t="shared" ca="1" si="40"/>
        <v>0</v>
      </c>
      <c r="G95" s="98">
        <f t="shared" ca="1" si="40"/>
        <v>0</v>
      </c>
      <c r="H95" s="98">
        <f t="shared" ca="1" si="40"/>
        <v>0</v>
      </c>
      <c r="I95" s="98">
        <f t="shared" ca="1" si="40"/>
        <v>0</v>
      </c>
      <c r="J95" s="98">
        <f t="shared" ca="1" si="40"/>
        <v>0</v>
      </c>
      <c r="K95" s="98">
        <f t="shared" ca="1" si="40"/>
        <v>0</v>
      </c>
      <c r="L95" s="98">
        <f t="shared" ca="1" si="40"/>
        <v>0</v>
      </c>
      <c r="M95" s="98">
        <f t="shared" ca="1" si="40"/>
        <v>0</v>
      </c>
      <c r="N95" s="98">
        <f t="shared" ca="1" si="40"/>
        <v>0</v>
      </c>
      <c r="O95" s="98">
        <f t="shared" ca="1" si="40"/>
        <v>0</v>
      </c>
      <c r="P95" s="88" t="str">
        <f>A83</f>
        <v>Policy and Enabling Environment</v>
      </c>
      <c r="Q95" s="93" t="s">
        <v>4</v>
      </c>
      <c r="R95" s="94" t="str">
        <f ca="1">IF(ROUND(SUM(C95:N95),2)=ROUND(O95,2),"Okay","Check")</f>
        <v>Okay</v>
      </c>
      <c r="S95" s="125"/>
    </row>
    <row r="96" spans="1:35" x14ac:dyDescent="0.25">
      <c r="A96" s="127"/>
      <c r="B96" s="1" t="s">
        <v>83</v>
      </c>
      <c r="C96" s="99">
        <f t="shared" ref="C96:O96" ca="1" si="41">IFERROR(C92-(C89+C86),0)</f>
        <v>0</v>
      </c>
      <c r="D96" s="99">
        <f t="shared" ca="1" si="41"/>
        <v>0</v>
      </c>
      <c r="E96" s="99">
        <f t="shared" ca="1" si="41"/>
        <v>0</v>
      </c>
      <c r="F96" s="99">
        <f t="shared" ca="1" si="41"/>
        <v>0</v>
      </c>
      <c r="G96" s="99">
        <f t="shared" ca="1" si="41"/>
        <v>0</v>
      </c>
      <c r="H96" s="99">
        <f t="shared" ca="1" si="41"/>
        <v>0</v>
      </c>
      <c r="I96" s="99">
        <f t="shared" ca="1" si="41"/>
        <v>0</v>
      </c>
      <c r="J96" s="99">
        <f t="shared" ca="1" si="41"/>
        <v>0</v>
      </c>
      <c r="K96" s="99">
        <f t="shared" ca="1" si="41"/>
        <v>0</v>
      </c>
      <c r="L96" s="99">
        <f t="shared" ca="1" si="41"/>
        <v>0</v>
      </c>
      <c r="M96" s="99">
        <f t="shared" ca="1" si="41"/>
        <v>0</v>
      </c>
      <c r="N96" s="99">
        <f t="shared" ca="1" si="41"/>
        <v>0</v>
      </c>
      <c r="O96" s="99">
        <f t="shared" ca="1" si="41"/>
        <v>0</v>
      </c>
      <c r="P96" s="88" t="str">
        <f>A83</f>
        <v>Policy and Enabling Environment</v>
      </c>
      <c r="Q96" s="93" t="s">
        <v>4</v>
      </c>
      <c r="R96" s="94" t="str">
        <f ca="1">IF(ROUND(SUM(C96:N96),2)=ROUND(O96,2),"Okay","Check")</f>
        <v>Okay</v>
      </c>
      <c r="S96" s="125"/>
    </row>
    <row r="97" spans="1:35" x14ac:dyDescent="0.25">
      <c r="A97" s="127"/>
      <c r="B97" s="1" t="s">
        <v>3</v>
      </c>
      <c r="C97" s="30" t="e">
        <f ca="1">IF(C90&gt;0,C94/C90,0)</f>
        <v>#VALUE!</v>
      </c>
      <c r="D97" s="30" t="e">
        <f t="shared" ref="D97:O97" ca="1" si="42">IF(D90&gt;0,D94/D90,0)</f>
        <v>#VALUE!</v>
      </c>
      <c r="E97" s="30" t="e">
        <f t="shared" ca="1" si="42"/>
        <v>#VALUE!</v>
      </c>
      <c r="F97" s="30" t="e">
        <f t="shared" ca="1" si="42"/>
        <v>#VALUE!</v>
      </c>
      <c r="G97" s="30" t="e">
        <f t="shared" ca="1" si="42"/>
        <v>#VALUE!</v>
      </c>
      <c r="H97" s="30" t="e">
        <f t="shared" ca="1" si="42"/>
        <v>#VALUE!</v>
      </c>
      <c r="I97" s="30" t="e">
        <f t="shared" ca="1" si="42"/>
        <v>#VALUE!</v>
      </c>
      <c r="J97" s="30" t="e">
        <f t="shared" ca="1" si="42"/>
        <v>#VALUE!</v>
      </c>
      <c r="K97" s="30" t="e">
        <f t="shared" ca="1" si="42"/>
        <v>#VALUE!</v>
      </c>
      <c r="L97" s="30" t="e">
        <f t="shared" ca="1" si="42"/>
        <v>#VALUE!</v>
      </c>
      <c r="M97" s="30" t="e">
        <f t="shared" ca="1" si="42"/>
        <v>#VALUE!</v>
      </c>
      <c r="N97" s="30" t="e">
        <f t="shared" ca="1" si="42"/>
        <v>#VALUE!</v>
      </c>
      <c r="O97" s="30">
        <f t="shared" ca="1" si="42"/>
        <v>0</v>
      </c>
      <c r="P97" s="88" t="str">
        <f>A83</f>
        <v>Policy and Enabling Environment</v>
      </c>
      <c r="Q97" s="93" t="s">
        <v>4</v>
      </c>
      <c r="R97" s="89"/>
      <c r="S97" s="125"/>
    </row>
    <row r="98" spans="1:35" x14ac:dyDescent="0.25">
      <c r="A98" s="68"/>
      <c r="B98" s="68"/>
      <c r="C98" s="68"/>
      <c r="D98" s="68"/>
      <c r="E98" s="68"/>
      <c r="F98" s="68"/>
      <c r="G98" s="68"/>
      <c r="H98" s="68"/>
      <c r="I98" s="68"/>
      <c r="J98" s="68"/>
      <c r="K98" s="68"/>
      <c r="L98" s="68"/>
      <c r="M98" s="68"/>
      <c r="N98" s="68"/>
      <c r="O98" s="68"/>
      <c r="P98" s="2"/>
      <c r="U98" s="16" t="s">
        <v>84</v>
      </c>
      <c r="V98" s="16"/>
      <c r="W98" s="16"/>
      <c r="X98" s="16"/>
      <c r="Y98" s="16"/>
      <c r="Z98" s="16"/>
      <c r="AA98" s="16"/>
      <c r="AB98" s="16"/>
      <c r="AC98" s="16"/>
      <c r="AD98" s="16"/>
      <c r="AE98" s="16"/>
      <c r="AF98" s="16"/>
      <c r="AG98" s="16"/>
      <c r="AH98" s="16"/>
      <c r="AI98" s="16"/>
    </row>
    <row r="99" spans="1:35" x14ac:dyDescent="0.25">
      <c r="A99" s="126" t="str">
        <f>'Financing inputs'!A118:O118</f>
        <v>Financing</v>
      </c>
      <c r="B99" s="126"/>
      <c r="C99" s="126"/>
      <c r="D99" s="126"/>
      <c r="E99" s="126"/>
      <c r="F99" s="126"/>
      <c r="G99" s="126"/>
      <c r="H99" s="126"/>
      <c r="I99" s="126"/>
      <c r="J99" s="126"/>
      <c r="K99" s="126"/>
      <c r="L99" s="126"/>
      <c r="M99" s="126"/>
      <c r="N99" s="126"/>
      <c r="O99" s="126"/>
      <c r="P99" s="87"/>
      <c r="Q99" s="87"/>
      <c r="R99" s="90"/>
      <c r="S99" s="125" t="s">
        <v>16</v>
      </c>
      <c r="U99" s="108" t="str">
        <f>A99</f>
        <v>Financing</v>
      </c>
      <c r="V99" s="4">
        <f>$C$1</f>
        <v>0</v>
      </c>
      <c r="W99" s="4">
        <f>$D$1</f>
        <v>1</v>
      </c>
      <c r="X99" s="4">
        <f>$E$1</f>
        <v>2</v>
      </c>
      <c r="Y99" s="4">
        <f>$F$1</f>
        <v>3</v>
      </c>
      <c r="Z99" s="4">
        <f>$G$1</f>
        <v>4</v>
      </c>
      <c r="AA99" s="4">
        <f>$H$1</f>
        <v>5</v>
      </c>
      <c r="AB99" s="4">
        <f>$I$1</f>
        <v>6</v>
      </c>
      <c r="AC99" s="4">
        <f>$J$1</f>
        <v>7</v>
      </c>
      <c r="AD99" s="4">
        <f>$K$1</f>
        <v>8</v>
      </c>
      <c r="AE99" s="4">
        <f>$L$1</f>
        <v>9</v>
      </c>
      <c r="AF99" s="4">
        <f>$M$1</f>
        <v>10</v>
      </c>
      <c r="AG99" s="4">
        <f>$N$1</f>
        <v>11</v>
      </c>
      <c r="AH99" s="4" t="str">
        <f>$O$1</f>
        <v>Total</v>
      </c>
      <c r="AI99" s="16"/>
    </row>
    <row r="100" spans="1:35" ht="15" customHeight="1" x14ac:dyDescent="0.25">
      <c r="A100" s="128" t="s">
        <v>1</v>
      </c>
      <c r="B100" s="1" t="s">
        <v>13</v>
      </c>
      <c r="C100" s="25" t="str">
        <f t="array" aca="1" ref="C100" ca="1">IFERROR(INDEX(INDIRECT($B100),MATCH($Q100&amp;$P100,'Financing inputs USD'!$A$3:$A$255&amp;'Financing inputs USD'!$P$3:$P$255,0),MATCH('Gap analysis'!C$1,Yr_USD,0)),0)</f>
        <v/>
      </c>
      <c r="D100" s="25" t="str">
        <f t="array" aca="1" ref="D100" ca="1">IFERROR(INDEX(INDIRECT($B100),MATCH($Q100&amp;$P100,'Financing inputs USD'!$A$3:$A$255&amp;'Financing inputs USD'!$P$3:$P$255,0),MATCH('Gap analysis'!D$1,Yr_USD,0)),0)</f>
        <v/>
      </c>
      <c r="E100" s="25" t="str">
        <f t="array" aca="1" ref="E100" ca="1">IFERROR(INDEX(INDIRECT($B100),MATCH($Q100&amp;$P100,'Financing inputs USD'!$A$3:$A$255&amp;'Financing inputs USD'!$P$3:$P$255,0),MATCH('Gap analysis'!E$1,Yr_USD,0)),0)</f>
        <v/>
      </c>
      <c r="F100" s="25" t="str">
        <f t="array" aca="1" ref="F100" ca="1">IFERROR(INDEX(INDIRECT($B100),MATCH($Q100&amp;$P100,'Financing inputs USD'!$A$3:$A$255&amp;'Financing inputs USD'!$P$3:$P$255,0),MATCH('Gap analysis'!F$1,Yr_USD,0)),0)</f>
        <v/>
      </c>
      <c r="G100" s="25" t="str">
        <f t="array" aca="1" ref="G100" ca="1">IFERROR(INDEX(INDIRECT($B100),MATCH($Q100&amp;$P100,'Financing inputs USD'!$A$3:$A$255&amp;'Financing inputs USD'!$P$3:$P$255,0),MATCH('Gap analysis'!G$1,Yr_USD,0)),0)</f>
        <v/>
      </c>
      <c r="H100" s="25" t="str">
        <f t="array" aca="1" ref="H100" ca="1">IFERROR(INDEX(INDIRECT($B100),MATCH($Q100&amp;$P100,'Financing inputs USD'!$A$3:$A$255&amp;'Financing inputs USD'!$P$3:$P$255,0),MATCH('Gap analysis'!H$1,Yr_USD,0)),0)</f>
        <v/>
      </c>
      <c r="I100" s="25" t="str">
        <f t="array" aca="1" ref="I100" ca="1">IFERROR(INDEX(INDIRECT($B100),MATCH($Q100&amp;$P100,'Financing inputs USD'!$A$3:$A$255&amp;'Financing inputs USD'!$P$3:$P$255,0),MATCH('Gap analysis'!I$1,Yr_USD,0)),0)</f>
        <v/>
      </c>
      <c r="J100" s="25" t="str">
        <f t="array" aca="1" ref="J100" ca="1">IFERROR(INDEX(INDIRECT($B100),MATCH($Q100&amp;$P100,'Financing inputs USD'!$A$3:$A$255&amp;'Financing inputs USD'!$P$3:$P$255,0),MATCH('Gap analysis'!J$1,Yr_USD,0)),0)</f>
        <v/>
      </c>
      <c r="K100" s="25" t="str">
        <f t="array" aca="1" ref="K100" ca="1">IFERROR(INDEX(INDIRECT($B100),MATCH($Q100&amp;$P100,'Financing inputs USD'!$A$3:$A$255&amp;'Financing inputs USD'!$P$3:$P$255,0),MATCH('Gap analysis'!K$1,Yr_USD,0)),0)</f>
        <v/>
      </c>
      <c r="L100" s="25" t="str">
        <f t="array" aca="1" ref="L100" ca="1">IFERROR(INDEX(INDIRECT($B100),MATCH($Q100&amp;$P100,'Financing inputs USD'!$A$3:$A$255&amp;'Financing inputs USD'!$P$3:$P$255,0),MATCH('Gap analysis'!L$1,Yr_USD,0)),0)</f>
        <v/>
      </c>
      <c r="M100" s="25" t="str">
        <f t="array" aca="1" ref="M100" ca="1">IFERROR(INDEX(INDIRECT($B100),MATCH($Q100&amp;$P100,'Financing inputs USD'!$A$3:$A$255&amp;'Financing inputs USD'!$P$3:$P$255,0),MATCH('Gap analysis'!M$1,Yr_USD,0)),0)</f>
        <v/>
      </c>
      <c r="N100" s="25" t="str">
        <f t="array" aca="1" ref="N100" ca="1">IFERROR(INDEX(INDIRECT($B100),MATCH($Q100&amp;$P100,'Financing inputs USD'!$A$3:$A$255&amp;'Financing inputs USD'!$P$3:$P$255,0),MATCH('Gap analysis'!N$1,Yr_USD,0)),0)</f>
        <v/>
      </c>
      <c r="O100" s="25">
        <f t="array" aca="1" ref="O100" ca="1">IFERROR(INDEX(INDIRECT($B100),MATCH($Q100&amp;$P100,'Financing inputs USD'!$A$3:$A$255&amp;'Financing inputs USD'!$P$3:$P$255,0),MATCH('Gap analysis'!O$1,Yr_USD,0)),0)</f>
        <v>0</v>
      </c>
      <c r="P100" s="88" t="str">
        <f>A99</f>
        <v>Financing</v>
      </c>
      <c r="Q100" s="93" t="s">
        <v>19</v>
      </c>
      <c r="R100" s="94" t="str">
        <f t="shared" ref="R100:R108" ca="1" si="43">IF(ROUND(SUM(C100:N100),2)=ROUND(O100,2),"Okay","Check")</f>
        <v>Okay</v>
      </c>
      <c r="S100" s="125"/>
      <c r="U100" s="108" t="str">
        <f>A100</f>
        <v>Government Coverage</v>
      </c>
      <c r="V100" s="69">
        <f t="shared" ref="V100:AH100" ca="1" si="44">IFERROR(C102/(C102+C105),0)</f>
        <v>0</v>
      </c>
      <c r="W100" s="69">
        <f t="shared" ca="1" si="44"/>
        <v>0</v>
      </c>
      <c r="X100" s="69">
        <f t="shared" ca="1" si="44"/>
        <v>0</v>
      </c>
      <c r="Y100" s="69">
        <f t="shared" ca="1" si="44"/>
        <v>0</v>
      </c>
      <c r="Z100" s="69">
        <f t="shared" ca="1" si="44"/>
        <v>0</v>
      </c>
      <c r="AA100" s="69">
        <f t="shared" ca="1" si="44"/>
        <v>0</v>
      </c>
      <c r="AB100" s="69">
        <f t="shared" ca="1" si="44"/>
        <v>0</v>
      </c>
      <c r="AC100" s="69">
        <f t="shared" ca="1" si="44"/>
        <v>0</v>
      </c>
      <c r="AD100" s="69">
        <f t="shared" ca="1" si="44"/>
        <v>0</v>
      </c>
      <c r="AE100" s="69">
        <f t="shared" ca="1" si="44"/>
        <v>0</v>
      </c>
      <c r="AF100" s="69">
        <f t="shared" ca="1" si="44"/>
        <v>0</v>
      </c>
      <c r="AG100" s="69">
        <f t="shared" ca="1" si="44"/>
        <v>0</v>
      </c>
      <c r="AH100" s="69">
        <f t="shared" ca="1" si="44"/>
        <v>0</v>
      </c>
      <c r="AI100" s="16"/>
    </row>
    <row r="101" spans="1:35" s="16" customFormat="1" ht="15" customHeight="1" x14ac:dyDescent="0.25">
      <c r="A101" s="128"/>
      <c r="B101" s="1" t="s">
        <v>43</v>
      </c>
      <c r="C101" s="96" t="str">
        <f t="array" aca="1" ref="C101" ca="1">IFERROR(INDEX(INDIRECT($B101),MATCH($Q101&amp;$P101,'Financing inputs Euro'!$A$3:$A$255&amp;'Financing inputs Euro'!$P$3:$P$255,0),MATCH('Gap analysis'!C$1,Yr_Euro,0)),0)</f>
        <v/>
      </c>
      <c r="D101" s="96" t="str">
        <f t="array" aca="1" ref="D101" ca="1">IFERROR(INDEX(INDIRECT($B101),MATCH($Q101&amp;$P101,'Financing inputs Euro'!$A$3:$A$255&amp;'Financing inputs Euro'!$P$3:$P$255,0),MATCH('Gap analysis'!D$1,Yr_Euro,0)),0)</f>
        <v/>
      </c>
      <c r="E101" s="96" t="str">
        <f t="array" aca="1" ref="E101" ca="1">IFERROR(INDEX(INDIRECT($B101),MATCH($Q101&amp;$P101,'Financing inputs Euro'!$A$3:$A$255&amp;'Financing inputs Euro'!$P$3:$P$255,0),MATCH('Gap analysis'!E$1,Yr_Euro,0)),0)</f>
        <v/>
      </c>
      <c r="F101" s="96" t="str">
        <f t="array" aca="1" ref="F101" ca="1">IFERROR(INDEX(INDIRECT($B101),MATCH($Q101&amp;$P101,'Financing inputs Euro'!$A$3:$A$255&amp;'Financing inputs Euro'!$P$3:$P$255,0),MATCH('Gap analysis'!F$1,Yr_Euro,0)),0)</f>
        <v/>
      </c>
      <c r="G101" s="96" t="str">
        <f t="array" aca="1" ref="G101" ca="1">IFERROR(INDEX(INDIRECT($B101),MATCH($Q101&amp;$P101,'Financing inputs Euro'!$A$3:$A$255&amp;'Financing inputs Euro'!$P$3:$P$255,0),MATCH('Gap analysis'!G$1,Yr_Euro,0)),0)</f>
        <v/>
      </c>
      <c r="H101" s="96" t="str">
        <f t="array" aca="1" ref="H101" ca="1">IFERROR(INDEX(INDIRECT($B101),MATCH($Q101&amp;$P101,'Financing inputs Euro'!$A$3:$A$255&amp;'Financing inputs Euro'!$P$3:$P$255,0),MATCH('Gap analysis'!H$1,Yr_Euro,0)),0)</f>
        <v/>
      </c>
      <c r="I101" s="96" t="str">
        <f t="array" aca="1" ref="I101" ca="1">IFERROR(INDEX(INDIRECT($B101),MATCH($Q101&amp;$P101,'Financing inputs Euro'!$A$3:$A$255&amp;'Financing inputs Euro'!$P$3:$P$255,0),MATCH('Gap analysis'!I$1,Yr_Euro,0)),0)</f>
        <v/>
      </c>
      <c r="J101" s="96" t="str">
        <f t="array" aca="1" ref="J101" ca="1">IFERROR(INDEX(INDIRECT($B101),MATCH($Q101&amp;$P101,'Financing inputs Euro'!$A$3:$A$255&amp;'Financing inputs Euro'!$P$3:$P$255,0),MATCH('Gap analysis'!J$1,Yr_Euro,0)),0)</f>
        <v/>
      </c>
      <c r="K101" s="96" t="str">
        <f t="array" aca="1" ref="K101" ca="1">IFERROR(INDEX(INDIRECT($B101),MATCH($Q101&amp;$P101,'Financing inputs Euro'!$A$3:$A$255&amp;'Financing inputs Euro'!$P$3:$P$255,0),MATCH('Gap analysis'!K$1,Yr_Euro,0)),0)</f>
        <v/>
      </c>
      <c r="L101" s="96" t="str">
        <f t="array" aca="1" ref="L101" ca="1">IFERROR(INDEX(INDIRECT($B101),MATCH($Q101&amp;$P101,'Financing inputs Euro'!$A$3:$A$255&amp;'Financing inputs Euro'!$P$3:$P$255,0),MATCH('Gap analysis'!L$1,Yr_Euro,0)),0)</f>
        <v/>
      </c>
      <c r="M101" s="96" t="str">
        <f t="array" aca="1" ref="M101" ca="1">IFERROR(INDEX(INDIRECT($B101),MATCH($Q101&amp;$P101,'Financing inputs Euro'!$A$3:$A$255&amp;'Financing inputs Euro'!$P$3:$P$255,0),MATCH('Gap analysis'!M$1,Yr_Euro,0)),0)</f>
        <v/>
      </c>
      <c r="N101" s="96" t="str">
        <f t="array" aca="1" ref="N101" ca="1">IFERROR(INDEX(INDIRECT($B101),MATCH($Q101&amp;$P101,'Financing inputs Euro'!$A$3:$A$255&amp;'Financing inputs Euro'!$P$3:$P$255,0),MATCH('Gap analysis'!N$1,Yr_Euro,0)),0)</f>
        <v/>
      </c>
      <c r="O101" s="96">
        <f t="array" aca="1" ref="O101" ca="1">IFERROR(INDEX(INDIRECT($B101),MATCH($Q101&amp;$P101,'Financing inputs Euro'!$A$3:$A$255&amp;'Financing inputs Euro'!$P$3:$P$255,0),MATCH('Gap analysis'!O$1,Yr_Euro,0)),0)</f>
        <v>0</v>
      </c>
      <c r="P101" s="88" t="str">
        <f>A99</f>
        <v>Financing</v>
      </c>
      <c r="Q101" s="93" t="s">
        <v>19</v>
      </c>
      <c r="R101" s="94" t="str">
        <f t="shared" ca="1" si="43"/>
        <v>Okay</v>
      </c>
      <c r="S101" s="125"/>
      <c r="U101" s="108" t="str">
        <f>A103</f>
        <v>Donor Coverage</v>
      </c>
      <c r="V101" s="69">
        <f t="shared" ref="V101:AH101" ca="1" si="45">IFERROR(C105/(C102+C105),0)</f>
        <v>0</v>
      </c>
      <c r="W101" s="69">
        <f t="shared" ca="1" si="45"/>
        <v>0</v>
      </c>
      <c r="X101" s="69">
        <f t="shared" ca="1" si="45"/>
        <v>0</v>
      </c>
      <c r="Y101" s="69">
        <f t="shared" ca="1" si="45"/>
        <v>0</v>
      </c>
      <c r="Z101" s="69">
        <f t="shared" ca="1" si="45"/>
        <v>0</v>
      </c>
      <c r="AA101" s="69">
        <f t="shared" ca="1" si="45"/>
        <v>0</v>
      </c>
      <c r="AB101" s="69">
        <f t="shared" ca="1" si="45"/>
        <v>0</v>
      </c>
      <c r="AC101" s="69">
        <f t="shared" ca="1" si="45"/>
        <v>0</v>
      </c>
      <c r="AD101" s="69">
        <f t="shared" ca="1" si="45"/>
        <v>0</v>
      </c>
      <c r="AE101" s="69">
        <f t="shared" ca="1" si="45"/>
        <v>0</v>
      </c>
      <c r="AF101" s="69">
        <f t="shared" ca="1" si="45"/>
        <v>0</v>
      </c>
      <c r="AG101" s="69">
        <f t="shared" ca="1" si="45"/>
        <v>0</v>
      </c>
      <c r="AH101" s="69">
        <f t="shared" ca="1" si="45"/>
        <v>0</v>
      </c>
    </row>
    <row r="102" spans="1:35" ht="15" customHeight="1" x14ac:dyDescent="0.25">
      <c r="A102" s="128"/>
      <c r="B102" s="1" t="s">
        <v>83</v>
      </c>
      <c r="C102" s="97" t="str">
        <f t="array" aca="1" ref="C102" ca="1">IFERROR(INDEX(INDIRECT($B102),MATCH($Q102&amp;$P102,'Financing inputs local'!$A$3:$A$255&amp;'Financing inputs local'!$P$3:$P$255,0),MATCH('Gap analysis'!C$1,Yr_Local,0)),0)</f>
        <v/>
      </c>
      <c r="D102" s="97" t="str">
        <f t="array" aca="1" ref="D102" ca="1">IFERROR(INDEX(INDIRECT($B102),MATCH($Q102&amp;$P102,'Financing inputs local'!$A$3:$A$255&amp;'Financing inputs local'!$P$3:$P$255,0),MATCH('Gap analysis'!D$1,Yr_Local,0)),0)</f>
        <v/>
      </c>
      <c r="E102" s="97" t="str">
        <f t="array" aca="1" ref="E102" ca="1">IFERROR(INDEX(INDIRECT($B102),MATCH($Q102&amp;$P102,'Financing inputs local'!$A$3:$A$255&amp;'Financing inputs local'!$P$3:$P$255,0),MATCH('Gap analysis'!E$1,Yr_Local,0)),0)</f>
        <v/>
      </c>
      <c r="F102" s="97" t="str">
        <f t="array" aca="1" ref="F102" ca="1">IFERROR(INDEX(INDIRECT($B102),MATCH($Q102&amp;$P102,'Financing inputs local'!$A$3:$A$255&amp;'Financing inputs local'!$P$3:$P$255,0),MATCH('Gap analysis'!F$1,Yr_Local,0)),0)</f>
        <v/>
      </c>
      <c r="G102" s="97" t="str">
        <f t="array" aca="1" ref="G102" ca="1">IFERROR(INDEX(INDIRECT($B102),MATCH($Q102&amp;$P102,'Financing inputs local'!$A$3:$A$255&amp;'Financing inputs local'!$P$3:$P$255,0),MATCH('Gap analysis'!G$1,Yr_Local,0)),0)</f>
        <v/>
      </c>
      <c r="H102" s="97" t="str">
        <f t="array" aca="1" ref="H102" ca="1">IFERROR(INDEX(INDIRECT($B102),MATCH($Q102&amp;$P102,'Financing inputs local'!$A$3:$A$255&amp;'Financing inputs local'!$P$3:$P$255,0),MATCH('Gap analysis'!H$1,Yr_Local,0)),0)</f>
        <v/>
      </c>
      <c r="I102" s="97" t="str">
        <f t="array" aca="1" ref="I102" ca="1">IFERROR(INDEX(INDIRECT($B102),MATCH($Q102&amp;$P102,'Financing inputs local'!$A$3:$A$255&amp;'Financing inputs local'!$P$3:$P$255,0),MATCH('Gap analysis'!I$1,Yr_Local,0)),0)</f>
        <v/>
      </c>
      <c r="J102" s="97" t="str">
        <f t="array" aca="1" ref="J102" ca="1">IFERROR(INDEX(INDIRECT($B102),MATCH($Q102&amp;$P102,'Financing inputs local'!$A$3:$A$255&amp;'Financing inputs local'!$P$3:$P$255,0),MATCH('Gap analysis'!J$1,Yr_Local,0)),0)</f>
        <v/>
      </c>
      <c r="K102" s="97" t="str">
        <f t="array" aca="1" ref="K102" ca="1">IFERROR(INDEX(INDIRECT($B102),MATCH($Q102&amp;$P102,'Financing inputs local'!$A$3:$A$255&amp;'Financing inputs local'!$P$3:$P$255,0),MATCH('Gap analysis'!K$1,Yr_Local,0)),0)</f>
        <v/>
      </c>
      <c r="L102" s="97" t="str">
        <f t="array" aca="1" ref="L102" ca="1">IFERROR(INDEX(INDIRECT($B102),MATCH($Q102&amp;$P102,'Financing inputs local'!$A$3:$A$255&amp;'Financing inputs local'!$P$3:$P$255,0),MATCH('Gap analysis'!L$1,Yr_Local,0)),0)</f>
        <v/>
      </c>
      <c r="M102" s="97" t="str">
        <f t="array" aca="1" ref="M102" ca="1">IFERROR(INDEX(INDIRECT($B102),MATCH($Q102&amp;$P102,'Financing inputs local'!$A$3:$A$255&amp;'Financing inputs local'!$P$3:$P$255,0),MATCH('Gap analysis'!M$1,Yr_Local,0)),0)</f>
        <v/>
      </c>
      <c r="N102" s="97" t="str">
        <f t="array" aca="1" ref="N102" ca="1">IFERROR(INDEX(INDIRECT($B102),MATCH($Q102&amp;$P102,'Financing inputs local'!$A$3:$A$255&amp;'Financing inputs local'!$P$3:$P$255,0),MATCH('Gap analysis'!N$1,Yr_Local,0)),0)</f>
        <v/>
      </c>
      <c r="O102" s="97">
        <f t="array" aca="1" ref="O102" ca="1">IFERROR(INDEX(INDIRECT($B102),MATCH($Q102&amp;$P102,'Financing inputs local'!$A$3:$A$255&amp;'Financing inputs local'!$P$3:$P$255,0),MATCH('Gap analysis'!O$1,Yr_Local,0)),0)</f>
        <v>0</v>
      </c>
      <c r="P102" s="88" t="str">
        <f>A99</f>
        <v>Financing</v>
      </c>
      <c r="Q102" s="93" t="s">
        <v>19</v>
      </c>
      <c r="R102" s="94" t="str">
        <f t="shared" ca="1" si="43"/>
        <v>Okay</v>
      </c>
      <c r="S102" s="125"/>
    </row>
    <row r="103" spans="1:35" ht="15" customHeight="1" x14ac:dyDescent="0.25">
      <c r="A103" s="128" t="s">
        <v>2</v>
      </c>
      <c r="B103" s="1" t="s">
        <v>13</v>
      </c>
      <c r="C103" s="25">
        <f t="array" aca="1" ref="C103" ca="1">IFERROR(INDEX(INDIRECT($B103),MATCH($Q103&amp;$P103,'Financing inputs USD'!$A$3:$A$255&amp;'Financing inputs USD'!$P$3:$P$255,0),MATCH('Gap analysis'!C$1,Yr_USD,0)),0)</f>
        <v>0</v>
      </c>
      <c r="D103" s="25">
        <f t="array" aca="1" ref="D103" ca="1">IFERROR(INDEX(INDIRECT($B103),MATCH($Q103&amp;$P103,'Financing inputs USD'!$A$3:$A$255&amp;'Financing inputs USD'!$P$3:$P$255,0),MATCH('Gap analysis'!D$1,Yr_USD,0)),0)</f>
        <v>0</v>
      </c>
      <c r="E103" s="25">
        <f t="array" aca="1" ref="E103" ca="1">IFERROR(INDEX(INDIRECT($B103),MATCH($Q103&amp;$P103,'Financing inputs USD'!$A$3:$A$255&amp;'Financing inputs USD'!$P$3:$P$255,0),MATCH('Gap analysis'!E$1,Yr_USD,0)),0)</f>
        <v>0</v>
      </c>
      <c r="F103" s="25">
        <f t="array" aca="1" ref="F103" ca="1">IFERROR(INDEX(INDIRECT($B103),MATCH($Q103&amp;$P103,'Financing inputs USD'!$A$3:$A$255&amp;'Financing inputs USD'!$P$3:$P$255,0),MATCH('Gap analysis'!F$1,Yr_USD,0)),0)</f>
        <v>0</v>
      </c>
      <c r="G103" s="25">
        <f t="array" aca="1" ref="G103" ca="1">IFERROR(INDEX(INDIRECT($B103),MATCH($Q103&amp;$P103,'Financing inputs USD'!$A$3:$A$255&amp;'Financing inputs USD'!$P$3:$P$255,0),MATCH('Gap analysis'!G$1,Yr_USD,0)),0)</f>
        <v>0</v>
      </c>
      <c r="H103" s="25">
        <f t="array" aca="1" ref="H103" ca="1">IFERROR(INDEX(INDIRECT($B103),MATCH($Q103&amp;$P103,'Financing inputs USD'!$A$3:$A$255&amp;'Financing inputs USD'!$P$3:$P$255,0),MATCH('Gap analysis'!H$1,Yr_USD,0)),0)</f>
        <v>0</v>
      </c>
      <c r="I103" s="25">
        <f t="array" aca="1" ref="I103" ca="1">IFERROR(INDEX(INDIRECT($B103),MATCH($Q103&amp;$P103,'Financing inputs USD'!$A$3:$A$255&amp;'Financing inputs USD'!$P$3:$P$255,0),MATCH('Gap analysis'!I$1,Yr_USD,0)),0)</f>
        <v>0</v>
      </c>
      <c r="J103" s="25">
        <f t="array" aca="1" ref="J103" ca="1">IFERROR(INDEX(INDIRECT($B103),MATCH($Q103&amp;$P103,'Financing inputs USD'!$A$3:$A$255&amp;'Financing inputs USD'!$P$3:$P$255,0),MATCH('Gap analysis'!J$1,Yr_USD,0)),0)</f>
        <v>0</v>
      </c>
      <c r="K103" s="25">
        <f t="array" aca="1" ref="K103" ca="1">IFERROR(INDEX(INDIRECT($B103),MATCH($Q103&amp;$P103,'Financing inputs USD'!$A$3:$A$255&amp;'Financing inputs USD'!$P$3:$P$255,0),MATCH('Gap analysis'!K$1,Yr_USD,0)),0)</f>
        <v>0</v>
      </c>
      <c r="L103" s="25">
        <f t="array" aca="1" ref="L103" ca="1">IFERROR(INDEX(INDIRECT($B103),MATCH($Q103&amp;$P103,'Financing inputs USD'!$A$3:$A$255&amp;'Financing inputs USD'!$P$3:$P$255,0),MATCH('Gap analysis'!L$1,Yr_USD,0)),0)</f>
        <v>0</v>
      </c>
      <c r="M103" s="25">
        <f t="array" aca="1" ref="M103" ca="1">IFERROR(INDEX(INDIRECT($B103),MATCH($Q103&amp;$P103,'Financing inputs USD'!$A$3:$A$255&amp;'Financing inputs USD'!$P$3:$P$255,0),MATCH('Gap analysis'!M$1,Yr_USD,0)),0)</f>
        <v>0</v>
      </c>
      <c r="N103" s="25">
        <f t="array" aca="1" ref="N103" ca="1">IFERROR(INDEX(INDIRECT($B103),MATCH($Q103&amp;$P103,'Financing inputs USD'!$A$3:$A$255&amp;'Financing inputs USD'!$P$3:$P$255,0),MATCH('Gap analysis'!N$1,Yr_USD,0)),0)</f>
        <v>0</v>
      </c>
      <c r="O103" s="25">
        <f t="array" aca="1" ref="O103" ca="1">IFERROR(INDEX(INDIRECT($B103),MATCH($Q103&amp;$P103,'Financing inputs USD'!$A$3:$A$255&amp;'Financing inputs USD'!$P$3:$P$255,0),MATCH('Gap analysis'!O$1,Yr_USD,0)),0)</f>
        <v>0</v>
      </c>
      <c r="P103" s="88" t="str">
        <f>A99</f>
        <v>Financing</v>
      </c>
      <c r="Q103" s="93" t="s">
        <v>72</v>
      </c>
      <c r="R103" s="94" t="str">
        <f t="shared" ca="1" si="43"/>
        <v>Okay</v>
      </c>
      <c r="S103" s="125"/>
    </row>
    <row r="104" spans="1:35" s="16" customFormat="1" ht="15" customHeight="1" x14ac:dyDescent="0.25">
      <c r="A104" s="128"/>
      <c r="B104" s="1" t="s">
        <v>43</v>
      </c>
      <c r="C104" s="96">
        <f t="array" aca="1" ref="C104" ca="1">IFERROR(INDEX(INDIRECT($B104),MATCH($Q104&amp;$P104,'Financing inputs Euro'!$A$3:$A$255&amp;'Financing inputs Euro'!$P$3:$P$255,0),MATCH('Gap analysis'!C$1,Yr_Euro,0)),0)</f>
        <v>0</v>
      </c>
      <c r="D104" s="96">
        <f t="array" aca="1" ref="D104" ca="1">IFERROR(INDEX(INDIRECT($B104),MATCH($Q104&amp;$P104,'Financing inputs Euro'!$A$3:$A$255&amp;'Financing inputs Euro'!$P$3:$P$255,0),MATCH('Gap analysis'!D$1,Yr_Euro,0)),0)</f>
        <v>0</v>
      </c>
      <c r="E104" s="96">
        <f t="array" aca="1" ref="E104" ca="1">IFERROR(INDEX(INDIRECT($B104),MATCH($Q104&amp;$P104,'Financing inputs Euro'!$A$3:$A$255&amp;'Financing inputs Euro'!$P$3:$P$255,0),MATCH('Gap analysis'!E$1,Yr_Euro,0)),0)</f>
        <v>0</v>
      </c>
      <c r="F104" s="96">
        <f t="array" aca="1" ref="F104" ca="1">IFERROR(INDEX(INDIRECT($B104),MATCH($Q104&amp;$P104,'Financing inputs Euro'!$A$3:$A$255&amp;'Financing inputs Euro'!$P$3:$P$255,0),MATCH('Gap analysis'!F$1,Yr_Euro,0)),0)</f>
        <v>0</v>
      </c>
      <c r="G104" s="96">
        <f t="array" aca="1" ref="G104" ca="1">IFERROR(INDEX(INDIRECT($B104),MATCH($Q104&amp;$P104,'Financing inputs Euro'!$A$3:$A$255&amp;'Financing inputs Euro'!$P$3:$P$255,0),MATCH('Gap analysis'!G$1,Yr_Euro,0)),0)</f>
        <v>0</v>
      </c>
      <c r="H104" s="96">
        <f t="array" aca="1" ref="H104" ca="1">IFERROR(INDEX(INDIRECT($B104),MATCH($Q104&amp;$P104,'Financing inputs Euro'!$A$3:$A$255&amp;'Financing inputs Euro'!$P$3:$P$255,0),MATCH('Gap analysis'!H$1,Yr_Euro,0)),0)</f>
        <v>0</v>
      </c>
      <c r="I104" s="96">
        <f t="array" aca="1" ref="I104" ca="1">IFERROR(INDEX(INDIRECT($B104),MATCH($Q104&amp;$P104,'Financing inputs Euro'!$A$3:$A$255&amp;'Financing inputs Euro'!$P$3:$P$255,0),MATCH('Gap analysis'!I$1,Yr_Euro,0)),0)</f>
        <v>0</v>
      </c>
      <c r="J104" s="96">
        <f t="array" aca="1" ref="J104" ca="1">IFERROR(INDEX(INDIRECT($B104),MATCH($Q104&amp;$P104,'Financing inputs Euro'!$A$3:$A$255&amp;'Financing inputs Euro'!$P$3:$P$255,0),MATCH('Gap analysis'!J$1,Yr_Euro,0)),0)</f>
        <v>0</v>
      </c>
      <c r="K104" s="96">
        <f t="array" aca="1" ref="K104" ca="1">IFERROR(INDEX(INDIRECT($B104),MATCH($Q104&amp;$P104,'Financing inputs Euro'!$A$3:$A$255&amp;'Financing inputs Euro'!$P$3:$P$255,0),MATCH('Gap analysis'!K$1,Yr_Euro,0)),0)</f>
        <v>0</v>
      </c>
      <c r="L104" s="96">
        <f t="array" aca="1" ref="L104" ca="1">IFERROR(INDEX(INDIRECT($B104),MATCH($Q104&amp;$P104,'Financing inputs Euro'!$A$3:$A$255&amp;'Financing inputs Euro'!$P$3:$P$255,0),MATCH('Gap analysis'!L$1,Yr_Euro,0)),0)</f>
        <v>0</v>
      </c>
      <c r="M104" s="96">
        <f t="array" aca="1" ref="M104" ca="1">IFERROR(INDEX(INDIRECT($B104),MATCH($Q104&amp;$P104,'Financing inputs Euro'!$A$3:$A$255&amp;'Financing inputs Euro'!$P$3:$P$255,0),MATCH('Gap analysis'!M$1,Yr_Euro,0)),0)</f>
        <v>0</v>
      </c>
      <c r="N104" s="96">
        <f t="array" aca="1" ref="N104" ca="1">IFERROR(INDEX(INDIRECT($B104),MATCH($Q104&amp;$P104,'Financing inputs Euro'!$A$3:$A$255&amp;'Financing inputs Euro'!$P$3:$P$255,0),MATCH('Gap analysis'!N$1,Yr_Euro,0)),0)</f>
        <v>0</v>
      </c>
      <c r="O104" s="96">
        <f t="array" aca="1" ref="O104" ca="1">IFERROR(INDEX(INDIRECT($B104),MATCH($Q104&amp;$P104,'Financing inputs Euro'!$A$3:$A$255&amp;'Financing inputs Euro'!$P$3:$P$255,0),MATCH('Gap analysis'!O$1,Yr_Euro,0)),0)</f>
        <v>0</v>
      </c>
      <c r="P104" s="88" t="str">
        <f>A99</f>
        <v>Financing</v>
      </c>
      <c r="Q104" s="93" t="s">
        <v>72</v>
      </c>
      <c r="R104" s="94" t="str">
        <f t="shared" ca="1" si="43"/>
        <v>Okay</v>
      </c>
      <c r="S104" s="125"/>
    </row>
    <row r="105" spans="1:35" ht="15" customHeight="1" x14ac:dyDescent="0.25">
      <c r="A105" s="128"/>
      <c r="B105" s="1" t="s">
        <v>83</v>
      </c>
      <c r="C105" s="97">
        <f t="array" aca="1" ref="C105" ca="1">IFERROR(INDEX(INDIRECT($B105),MATCH($Q105&amp;$P105,'Financing inputs local'!$A$3:$A$255&amp;'Financing inputs local'!$P$3:$P$255,0),MATCH('Gap analysis'!C$1,Yr_Local,0)),0)</f>
        <v>0</v>
      </c>
      <c r="D105" s="97">
        <f t="array" aca="1" ref="D105" ca="1">IFERROR(INDEX(INDIRECT($B105),MATCH($Q105&amp;$P105,'Financing inputs local'!$A$3:$A$255&amp;'Financing inputs local'!$P$3:$P$255,0),MATCH('Gap analysis'!D$1,Yr_Local,0)),0)</f>
        <v>0</v>
      </c>
      <c r="E105" s="97">
        <f t="array" aca="1" ref="E105" ca="1">IFERROR(INDEX(INDIRECT($B105),MATCH($Q105&amp;$P105,'Financing inputs local'!$A$3:$A$255&amp;'Financing inputs local'!$P$3:$P$255,0),MATCH('Gap analysis'!E$1,Yr_Local,0)),0)</f>
        <v>0</v>
      </c>
      <c r="F105" s="97">
        <f t="array" aca="1" ref="F105" ca="1">IFERROR(INDEX(INDIRECT($B105),MATCH($Q105&amp;$P105,'Financing inputs local'!$A$3:$A$255&amp;'Financing inputs local'!$P$3:$P$255,0),MATCH('Gap analysis'!F$1,Yr_Local,0)),0)</f>
        <v>0</v>
      </c>
      <c r="G105" s="97">
        <f t="array" aca="1" ref="G105" ca="1">IFERROR(INDEX(INDIRECT($B105),MATCH($Q105&amp;$P105,'Financing inputs local'!$A$3:$A$255&amp;'Financing inputs local'!$P$3:$P$255,0),MATCH('Gap analysis'!G$1,Yr_Local,0)),0)</f>
        <v>0</v>
      </c>
      <c r="H105" s="97">
        <f t="array" aca="1" ref="H105" ca="1">IFERROR(INDEX(INDIRECT($B105),MATCH($Q105&amp;$P105,'Financing inputs local'!$A$3:$A$255&amp;'Financing inputs local'!$P$3:$P$255,0),MATCH('Gap analysis'!H$1,Yr_Local,0)),0)</f>
        <v>0</v>
      </c>
      <c r="I105" s="97">
        <f t="array" aca="1" ref="I105" ca="1">IFERROR(INDEX(INDIRECT($B105),MATCH($Q105&amp;$P105,'Financing inputs local'!$A$3:$A$255&amp;'Financing inputs local'!$P$3:$P$255,0),MATCH('Gap analysis'!I$1,Yr_Local,0)),0)</f>
        <v>0</v>
      </c>
      <c r="J105" s="97">
        <f t="array" aca="1" ref="J105" ca="1">IFERROR(INDEX(INDIRECT($B105),MATCH($Q105&amp;$P105,'Financing inputs local'!$A$3:$A$255&amp;'Financing inputs local'!$P$3:$P$255,0),MATCH('Gap analysis'!J$1,Yr_Local,0)),0)</f>
        <v>0</v>
      </c>
      <c r="K105" s="97">
        <f t="array" aca="1" ref="K105" ca="1">IFERROR(INDEX(INDIRECT($B105),MATCH($Q105&amp;$P105,'Financing inputs local'!$A$3:$A$255&amp;'Financing inputs local'!$P$3:$P$255,0),MATCH('Gap analysis'!K$1,Yr_Local,0)),0)</f>
        <v>0</v>
      </c>
      <c r="L105" s="97">
        <f t="array" aca="1" ref="L105" ca="1">IFERROR(INDEX(INDIRECT($B105),MATCH($Q105&amp;$P105,'Financing inputs local'!$A$3:$A$255&amp;'Financing inputs local'!$P$3:$P$255,0),MATCH('Gap analysis'!L$1,Yr_Local,0)),0)</f>
        <v>0</v>
      </c>
      <c r="M105" s="97">
        <f t="array" aca="1" ref="M105" ca="1">IFERROR(INDEX(INDIRECT($B105),MATCH($Q105&amp;$P105,'Financing inputs local'!$A$3:$A$255&amp;'Financing inputs local'!$P$3:$P$255,0),MATCH('Gap analysis'!M$1,Yr_Local,0)),0)</f>
        <v>0</v>
      </c>
      <c r="N105" s="97">
        <f t="array" aca="1" ref="N105" ca="1">IFERROR(INDEX(INDIRECT($B105),MATCH($Q105&amp;$P105,'Financing inputs local'!$A$3:$A$255&amp;'Financing inputs local'!$P$3:$P$255,0),MATCH('Gap analysis'!N$1,Yr_Local,0)),0)</f>
        <v>0</v>
      </c>
      <c r="O105" s="97">
        <f t="array" aca="1" ref="O105" ca="1">IFERROR(INDEX(INDIRECT($B105),MATCH($Q105&amp;$P105,'Financing inputs local'!$A$3:$A$255&amp;'Financing inputs local'!$P$3:$P$255,0),MATCH('Gap analysis'!O$1,Yr_Local,0)),0)</f>
        <v>0</v>
      </c>
      <c r="P105" s="88" t="str">
        <f>A99</f>
        <v>Financing</v>
      </c>
      <c r="Q105" s="93" t="s">
        <v>72</v>
      </c>
      <c r="R105" s="94" t="str">
        <f t="shared" ca="1" si="43"/>
        <v>Okay</v>
      </c>
      <c r="S105" s="125"/>
    </row>
    <row r="106" spans="1:35" s="16" customFormat="1" ht="15" customHeight="1" x14ac:dyDescent="0.25">
      <c r="A106" s="128" t="s">
        <v>0</v>
      </c>
      <c r="B106" s="1" t="s">
        <v>13</v>
      </c>
      <c r="C106" s="25" t="str">
        <f t="array" aca="1" ref="C106" ca="1">IFERROR(INDEX(INDIRECT($B106),MATCH($Q106&amp;$P106,'Financing inputs USD'!$A$3:$A$255&amp;'Financing inputs USD'!$P$3:$P$255,0),MATCH('Gap analysis'!C$1,Yr_USD,0)),0)</f>
        <v/>
      </c>
      <c r="D106" s="25" t="str">
        <f t="array" aca="1" ref="D106" ca="1">IFERROR(INDEX(INDIRECT($B106),MATCH($Q106&amp;$P106,'Financing inputs USD'!$A$3:$A$255&amp;'Financing inputs USD'!$P$3:$P$255,0),MATCH('Gap analysis'!D$1,Yr_USD,0)),0)</f>
        <v/>
      </c>
      <c r="E106" s="25" t="str">
        <f t="array" aca="1" ref="E106" ca="1">IFERROR(INDEX(INDIRECT($B106),MATCH($Q106&amp;$P106,'Financing inputs USD'!$A$3:$A$255&amp;'Financing inputs USD'!$P$3:$P$255,0),MATCH('Gap analysis'!E$1,Yr_USD,0)),0)</f>
        <v/>
      </c>
      <c r="F106" s="25" t="str">
        <f t="array" aca="1" ref="F106" ca="1">IFERROR(INDEX(INDIRECT($B106),MATCH($Q106&amp;$P106,'Financing inputs USD'!$A$3:$A$255&amp;'Financing inputs USD'!$P$3:$P$255,0),MATCH('Gap analysis'!F$1,Yr_USD,0)),0)</f>
        <v/>
      </c>
      <c r="G106" s="25" t="str">
        <f t="array" aca="1" ref="G106" ca="1">IFERROR(INDEX(INDIRECT($B106),MATCH($Q106&amp;$P106,'Financing inputs USD'!$A$3:$A$255&amp;'Financing inputs USD'!$P$3:$P$255,0),MATCH('Gap analysis'!G$1,Yr_USD,0)),0)</f>
        <v/>
      </c>
      <c r="H106" s="25" t="str">
        <f t="array" aca="1" ref="H106" ca="1">IFERROR(INDEX(INDIRECT($B106),MATCH($Q106&amp;$P106,'Financing inputs USD'!$A$3:$A$255&amp;'Financing inputs USD'!$P$3:$P$255,0),MATCH('Gap analysis'!H$1,Yr_USD,0)),0)</f>
        <v/>
      </c>
      <c r="I106" s="25" t="str">
        <f t="array" aca="1" ref="I106" ca="1">IFERROR(INDEX(INDIRECT($B106),MATCH($Q106&amp;$P106,'Financing inputs USD'!$A$3:$A$255&amp;'Financing inputs USD'!$P$3:$P$255,0),MATCH('Gap analysis'!I$1,Yr_USD,0)),0)</f>
        <v/>
      </c>
      <c r="J106" s="25" t="str">
        <f t="array" aca="1" ref="J106" ca="1">IFERROR(INDEX(INDIRECT($B106),MATCH($Q106&amp;$P106,'Financing inputs USD'!$A$3:$A$255&amp;'Financing inputs USD'!$P$3:$P$255,0),MATCH('Gap analysis'!J$1,Yr_USD,0)),0)</f>
        <v/>
      </c>
      <c r="K106" s="25" t="str">
        <f t="array" aca="1" ref="K106" ca="1">IFERROR(INDEX(INDIRECT($B106),MATCH($Q106&amp;$P106,'Financing inputs USD'!$A$3:$A$255&amp;'Financing inputs USD'!$P$3:$P$255,0),MATCH('Gap analysis'!K$1,Yr_USD,0)),0)</f>
        <v/>
      </c>
      <c r="L106" s="25" t="str">
        <f t="array" aca="1" ref="L106" ca="1">IFERROR(INDEX(INDIRECT($B106),MATCH($Q106&amp;$P106,'Financing inputs USD'!$A$3:$A$255&amp;'Financing inputs USD'!$P$3:$P$255,0),MATCH('Gap analysis'!L$1,Yr_USD,0)),0)</f>
        <v/>
      </c>
      <c r="M106" s="25" t="str">
        <f t="array" aca="1" ref="M106" ca="1">IFERROR(INDEX(INDIRECT($B106),MATCH($Q106&amp;$P106,'Financing inputs USD'!$A$3:$A$255&amp;'Financing inputs USD'!$P$3:$P$255,0),MATCH('Gap analysis'!M$1,Yr_USD,0)),0)</f>
        <v/>
      </c>
      <c r="N106" s="25" t="str">
        <f t="array" aca="1" ref="N106" ca="1">IFERROR(INDEX(INDIRECT($B106),MATCH($Q106&amp;$P106,'Financing inputs USD'!$A$3:$A$255&amp;'Financing inputs USD'!$P$3:$P$255,0),MATCH('Gap analysis'!N$1,Yr_USD,0)),0)</f>
        <v/>
      </c>
      <c r="O106" s="25">
        <f t="array" aca="1" ref="O106" ca="1">IFERROR(INDEX(INDIRECT($B106),MATCH($Q106&amp;$P106,'Financing inputs USD'!$A$3:$A$255&amp;'Financing inputs USD'!$P$3:$P$255,0),MATCH('Gap analysis'!O$1,Yr_USD,0)),0)</f>
        <v>0</v>
      </c>
      <c r="P106" s="88" t="str">
        <f>A99</f>
        <v>Financing</v>
      </c>
      <c r="Q106" s="93" t="s">
        <v>0</v>
      </c>
      <c r="R106" s="94" t="str">
        <f t="shared" ca="1" si="43"/>
        <v>Okay</v>
      </c>
      <c r="S106" s="125"/>
    </row>
    <row r="107" spans="1:35" s="16" customFormat="1" ht="15" customHeight="1" x14ac:dyDescent="0.25">
      <c r="A107" s="128"/>
      <c r="B107" s="1" t="s">
        <v>43</v>
      </c>
      <c r="C107" s="96" t="str">
        <f t="array" aca="1" ref="C107" ca="1">IFERROR(INDEX(INDIRECT($B107),MATCH($Q107&amp;$P107,'Financing inputs Euro'!$A$3:$A$255&amp;'Financing inputs Euro'!$P$3:$P$255,0),MATCH('Gap analysis'!C$1,Yr_Euro,0)),0)</f>
        <v/>
      </c>
      <c r="D107" s="96" t="str">
        <f t="array" aca="1" ref="D107" ca="1">IFERROR(INDEX(INDIRECT($B107),MATCH($Q107&amp;$P107,'Financing inputs Euro'!$A$3:$A$255&amp;'Financing inputs Euro'!$P$3:$P$255,0),MATCH('Gap analysis'!D$1,Yr_Euro,0)),0)</f>
        <v/>
      </c>
      <c r="E107" s="96" t="str">
        <f t="array" aca="1" ref="E107" ca="1">IFERROR(INDEX(INDIRECT($B107),MATCH($Q107&amp;$P107,'Financing inputs Euro'!$A$3:$A$255&amp;'Financing inputs Euro'!$P$3:$P$255,0),MATCH('Gap analysis'!E$1,Yr_Euro,0)),0)</f>
        <v/>
      </c>
      <c r="F107" s="96" t="str">
        <f t="array" aca="1" ref="F107" ca="1">IFERROR(INDEX(INDIRECT($B107),MATCH($Q107&amp;$P107,'Financing inputs Euro'!$A$3:$A$255&amp;'Financing inputs Euro'!$P$3:$P$255,0),MATCH('Gap analysis'!F$1,Yr_Euro,0)),0)</f>
        <v/>
      </c>
      <c r="G107" s="96" t="str">
        <f t="array" aca="1" ref="G107" ca="1">IFERROR(INDEX(INDIRECT($B107),MATCH($Q107&amp;$P107,'Financing inputs Euro'!$A$3:$A$255&amp;'Financing inputs Euro'!$P$3:$P$255,0),MATCH('Gap analysis'!G$1,Yr_Euro,0)),0)</f>
        <v/>
      </c>
      <c r="H107" s="96" t="str">
        <f t="array" aca="1" ref="H107" ca="1">IFERROR(INDEX(INDIRECT($B107),MATCH($Q107&amp;$P107,'Financing inputs Euro'!$A$3:$A$255&amp;'Financing inputs Euro'!$P$3:$P$255,0),MATCH('Gap analysis'!H$1,Yr_Euro,0)),0)</f>
        <v/>
      </c>
      <c r="I107" s="96" t="str">
        <f t="array" aca="1" ref="I107" ca="1">IFERROR(INDEX(INDIRECT($B107),MATCH($Q107&amp;$P107,'Financing inputs Euro'!$A$3:$A$255&amp;'Financing inputs Euro'!$P$3:$P$255,0),MATCH('Gap analysis'!I$1,Yr_Euro,0)),0)</f>
        <v/>
      </c>
      <c r="J107" s="96" t="str">
        <f t="array" aca="1" ref="J107" ca="1">IFERROR(INDEX(INDIRECT($B107),MATCH($Q107&amp;$P107,'Financing inputs Euro'!$A$3:$A$255&amp;'Financing inputs Euro'!$P$3:$P$255,0),MATCH('Gap analysis'!J$1,Yr_Euro,0)),0)</f>
        <v/>
      </c>
      <c r="K107" s="96" t="str">
        <f t="array" aca="1" ref="K107" ca="1">IFERROR(INDEX(INDIRECT($B107),MATCH($Q107&amp;$P107,'Financing inputs Euro'!$A$3:$A$255&amp;'Financing inputs Euro'!$P$3:$P$255,0),MATCH('Gap analysis'!K$1,Yr_Euro,0)),0)</f>
        <v/>
      </c>
      <c r="L107" s="96" t="str">
        <f t="array" aca="1" ref="L107" ca="1">IFERROR(INDEX(INDIRECT($B107),MATCH($Q107&amp;$P107,'Financing inputs Euro'!$A$3:$A$255&amp;'Financing inputs Euro'!$P$3:$P$255,0),MATCH('Gap analysis'!L$1,Yr_Euro,0)),0)</f>
        <v/>
      </c>
      <c r="M107" s="96" t="str">
        <f t="array" aca="1" ref="M107" ca="1">IFERROR(INDEX(INDIRECT($B107),MATCH($Q107&amp;$P107,'Financing inputs Euro'!$A$3:$A$255&amp;'Financing inputs Euro'!$P$3:$P$255,0),MATCH('Gap analysis'!M$1,Yr_Euro,0)),0)</f>
        <v/>
      </c>
      <c r="N107" s="96" t="str">
        <f t="array" aca="1" ref="N107" ca="1">IFERROR(INDEX(INDIRECT($B107),MATCH($Q107&amp;$P107,'Financing inputs Euro'!$A$3:$A$255&amp;'Financing inputs Euro'!$P$3:$P$255,0),MATCH('Gap analysis'!N$1,Yr_Euro,0)),0)</f>
        <v/>
      </c>
      <c r="O107" s="96">
        <f t="array" aca="1" ref="O107" ca="1">IFERROR(INDEX(INDIRECT($B107),MATCH($Q107&amp;$P107,'Financing inputs Euro'!$A$3:$A$255&amp;'Financing inputs Euro'!$P$3:$P$255,0),MATCH('Gap analysis'!O$1,Yr_Euro,0)),0)</f>
        <v>0</v>
      </c>
      <c r="P107" s="88" t="str">
        <f>A99</f>
        <v>Financing</v>
      </c>
      <c r="Q107" s="93" t="s">
        <v>0</v>
      </c>
      <c r="R107" s="94" t="str">
        <f t="shared" ca="1" si="43"/>
        <v>Okay</v>
      </c>
      <c r="S107" s="125"/>
    </row>
    <row r="108" spans="1:35" s="16" customFormat="1" ht="15" customHeight="1" x14ac:dyDescent="0.25">
      <c r="A108" s="128"/>
      <c r="B108" s="1" t="s">
        <v>83</v>
      </c>
      <c r="C108" s="97" t="str">
        <f t="array" aca="1" ref="C108" ca="1">IFERROR(INDEX(INDIRECT($B108),MATCH($Q108&amp;$P108,'Financing inputs local'!$A$3:$A$255&amp;'Financing inputs local'!$P$3:$P$255,0),MATCH('Gap analysis'!C$1,Yr_Local,0)),0)</f>
        <v/>
      </c>
      <c r="D108" s="97" t="str">
        <f t="array" aca="1" ref="D108" ca="1">IFERROR(INDEX(INDIRECT($B108),MATCH($Q108&amp;$P108,'Financing inputs local'!$A$3:$A$255&amp;'Financing inputs local'!$P$3:$P$255,0),MATCH('Gap analysis'!D$1,Yr_Local,0)),0)</f>
        <v/>
      </c>
      <c r="E108" s="97" t="str">
        <f t="array" aca="1" ref="E108" ca="1">IFERROR(INDEX(INDIRECT($B108),MATCH($Q108&amp;$P108,'Financing inputs local'!$A$3:$A$255&amp;'Financing inputs local'!$P$3:$P$255,0),MATCH('Gap analysis'!E$1,Yr_Local,0)),0)</f>
        <v/>
      </c>
      <c r="F108" s="97" t="str">
        <f t="array" aca="1" ref="F108" ca="1">IFERROR(INDEX(INDIRECT($B108),MATCH($Q108&amp;$P108,'Financing inputs local'!$A$3:$A$255&amp;'Financing inputs local'!$P$3:$P$255,0),MATCH('Gap analysis'!F$1,Yr_Local,0)),0)</f>
        <v/>
      </c>
      <c r="G108" s="97" t="str">
        <f t="array" aca="1" ref="G108" ca="1">IFERROR(INDEX(INDIRECT($B108),MATCH($Q108&amp;$P108,'Financing inputs local'!$A$3:$A$255&amp;'Financing inputs local'!$P$3:$P$255,0),MATCH('Gap analysis'!G$1,Yr_Local,0)),0)</f>
        <v/>
      </c>
      <c r="H108" s="97" t="str">
        <f t="array" aca="1" ref="H108" ca="1">IFERROR(INDEX(INDIRECT($B108),MATCH($Q108&amp;$P108,'Financing inputs local'!$A$3:$A$255&amp;'Financing inputs local'!$P$3:$P$255,0),MATCH('Gap analysis'!H$1,Yr_Local,0)),0)</f>
        <v/>
      </c>
      <c r="I108" s="97" t="str">
        <f t="array" aca="1" ref="I108" ca="1">IFERROR(INDEX(INDIRECT($B108),MATCH($Q108&amp;$P108,'Financing inputs local'!$A$3:$A$255&amp;'Financing inputs local'!$P$3:$P$255,0),MATCH('Gap analysis'!I$1,Yr_Local,0)),0)</f>
        <v/>
      </c>
      <c r="J108" s="97" t="str">
        <f t="array" aca="1" ref="J108" ca="1">IFERROR(INDEX(INDIRECT($B108),MATCH($Q108&amp;$P108,'Financing inputs local'!$A$3:$A$255&amp;'Financing inputs local'!$P$3:$P$255,0),MATCH('Gap analysis'!J$1,Yr_Local,0)),0)</f>
        <v/>
      </c>
      <c r="K108" s="97" t="str">
        <f t="array" aca="1" ref="K108" ca="1">IFERROR(INDEX(INDIRECT($B108),MATCH($Q108&amp;$P108,'Financing inputs local'!$A$3:$A$255&amp;'Financing inputs local'!$P$3:$P$255,0),MATCH('Gap analysis'!K$1,Yr_Local,0)),0)</f>
        <v/>
      </c>
      <c r="L108" s="97" t="str">
        <f t="array" aca="1" ref="L108" ca="1">IFERROR(INDEX(INDIRECT($B108),MATCH($Q108&amp;$P108,'Financing inputs local'!$A$3:$A$255&amp;'Financing inputs local'!$P$3:$P$255,0),MATCH('Gap analysis'!L$1,Yr_Local,0)),0)</f>
        <v/>
      </c>
      <c r="M108" s="97" t="str">
        <f t="array" aca="1" ref="M108" ca="1">IFERROR(INDEX(INDIRECT($B108),MATCH($Q108&amp;$P108,'Financing inputs local'!$A$3:$A$255&amp;'Financing inputs local'!$P$3:$P$255,0),MATCH('Gap analysis'!M$1,Yr_Local,0)),0)</f>
        <v/>
      </c>
      <c r="N108" s="97" t="str">
        <f t="array" aca="1" ref="N108" ca="1">IFERROR(INDEX(INDIRECT($B108),MATCH($Q108&amp;$P108,'Financing inputs local'!$A$3:$A$255&amp;'Financing inputs local'!$P$3:$P$255,0),MATCH('Gap analysis'!N$1,Yr_Local,0)),0)</f>
        <v/>
      </c>
      <c r="O108" s="97">
        <f t="array" aca="1" ref="O108" ca="1">IFERROR(INDEX(INDIRECT($B108),MATCH($Q108&amp;$P108,'Financing inputs local'!$A$3:$A$255&amp;'Financing inputs local'!$P$3:$P$255,0),MATCH('Gap analysis'!O$1,Yr_Local,0)),0)</f>
        <v>0</v>
      </c>
      <c r="P108" s="88" t="str">
        <f>A99</f>
        <v>Financing</v>
      </c>
      <c r="Q108" s="93" t="s">
        <v>0</v>
      </c>
      <c r="R108" s="94" t="str">
        <f t="shared" ca="1" si="43"/>
        <v>Okay</v>
      </c>
      <c r="S108" s="125"/>
    </row>
    <row r="109" spans="1:35" x14ac:dyDescent="0.25">
      <c r="A109" s="101"/>
      <c r="B109" s="68"/>
      <c r="C109" s="25"/>
      <c r="D109" s="25"/>
      <c r="E109" s="25"/>
      <c r="F109" s="25"/>
      <c r="G109" s="25"/>
      <c r="H109" s="25"/>
      <c r="I109" s="25"/>
      <c r="J109" s="25"/>
      <c r="K109" s="25"/>
      <c r="L109" s="25"/>
      <c r="M109" s="25"/>
      <c r="N109" s="25"/>
      <c r="O109" s="25"/>
      <c r="P109" s="88" t="str">
        <f>A99</f>
        <v>Financing</v>
      </c>
      <c r="Q109" s="95"/>
      <c r="R109" s="88"/>
      <c r="S109" s="125"/>
    </row>
    <row r="110" spans="1:35" x14ac:dyDescent="0.25">
      <c r="A110" s="127" t="s">
        <v>4</v>
      </c>
      <c r="B110" s="1" t="s">
        <v>13</v>
      </c>
      <c r="C110" s="27">
        <f ca="1">IFERROR(C106-(C103+C100),0)</f>
        <v>0</v>
      </c>
      <c r="D110" s="27">
        <f t="shared" ref="D110:O110" ca="1" si="46">IFERROR(D106-(D103+D100),0)</f>
        <v>0</v>
      </c>
      <c r="E110" s="27">
        <f t="shared" ca="1" si="46"/>
        <v>0</v>
      </c>
      <c r="F110" s="27">
        <f t="shared" ca="1" si="46"/>
        <v>0</v>
      </c>
      <c r="G110" s="27">
        <f t="shared" ca="1" si="46"/>
        <v>0</v>
      </c>
      <c r="H110" s="27">
        <f t="shared" ca="1" si="46"/>
        <v>0</v>
      </c>
      <c r="I110" s="27">
        <f t="shared" ca="1" si="46"/>
        <v>0</v>
      </c>
      <c r="J110" s="27">
        <f t="shared" ca="1" si="46"/>
        <v>0</v>
      </c>
      <c r="K110" s="27">
        <f t="shared" ca="1" si="46"/>
        <v>0</v>
      </c>
      <c r="L110" s="27">
        <f t="shared" ca="1" si="46"/>
        <v>0</v>
      </c>
      <c r="M110" s="27">
        <f t="shared" ca="1" si="46"/>
        <v>0</v>
      </c>
      <c r="N110" s="27">
        <f t="shared" ca="1" si="46"/>
        <v>0</v>
      </c>
      <c r="O110" s="27">
        <f t="shared" ca="1" si="46"/>
        <v>0</v>
      </c>
      <c r="P110" s="88" t="str">
        <f>A99</f>
        <v>Financing</v>
      </c>
      <c r="Q110" s="93" t="s">
        <v>4</v>
      </c>
      <c r="R110" s="94" t="str">
        <f ca="1">IF(ROUND(SUM(C110:N110),2)=ROUND(O110,2),"Okay","Check")</f>
        <v>Okay</v>
      </c>
      <c r="S110" s="125"/>
    </row>
    <row r="111" spans="1:35" s="16" customFormat="1" x14ac:dyDescent="0.25">
      <c r="A111" s="127"/>
      <c r="B111" s="1" t="s">
        <v>43</v>
      </c>
      <c r="C111" s="98">
        <f t="shared" ref="C111:O111" ca="1" si="47">IFERROR(C107-(C104+C101),0)</f>
        <v>0</v>
      </c>
      <c r="D111" s="98">
        <f t="shared" ca="1" si="47"/>
        <v>0</v>
      </c>
      <c r="E111" s="98">
        <f t="shared" ca="1" si="47"/>
        <v>0</v>
      </c>
      <c r="F111" s="98">
        <f t="shared" ca="1" si="47"/>
        <v>0</v>
      </c>
      <c r="G111" s="98">
        <f t="shared" ca="1" si="47"/>
        <v>0</v>
      </c>
      <c r="H111" s="98">
        <f t="shared" ca="1" si="47"/>
        <v>0</v>
      </c>
      <c r="I111" s="98">
        <f t="shared" ca="1" si="47"/>
        <v>0</v>
      </c>
      <c r="J111" s="98">
        <f t="shared" ca="1" si="47"/>
        <v>0</v>
      </c>
      <c r="K111" s="98">
        <f t="shared" ca="1" si="47"/>
        <v>0</v>
      </c>
      <c r="L111" s="98">
        <f t="shared" ca="1" si="47"/>
        <v>0</v>
      </c>
      <c r="M111" s="98">
        <f t="shared" ca="1" si="47"/>
        <v>0</v>
      </c>
      <c r="N111" s="98">
        <f t="shared" ca="1" si="47"/>
        <v>0</v>
      </c>
      <c r="O111" s="98">
        <f t="shared" ca="1" si="47"/>
        <v>0</v>
      </c>
      <c r="P111" s="88" t="str">
        <f>A99</f>
        <v>Financing</v>
      </c>
      <c r="Q111" s="93" t="s">
        <v>4</v>
      </c>
      <c r="R111" s="94" t="str">
        <f ca="1">IF(ROUND(SUM(C111:N111),2)=ROUND(O111,2),"Okay","Check")</f>
        <v>Okay</v>
      </c>
      <c r="S111" s="125"/>
    </row>
    <row r="112" spans="1:35" x14ac:dyDescent="0.25">
      <c r="A112" s="127"/>
      <c r="B112" s="1" t="s">
        <v>83</v>
      </c>
      <c r="C112" s="99">
        <f t="shared" ref="C112:O112" ca="1" si="48">IFERROR(C108-(C105+C102),0)</f>
        <v>0</v>
      </c>
      <c r="D112" s="99">
        <f t="shared" ca="1" si="48"/>
        <v>0</v>
      </c>
      <c r="E112" s="99">
        <f t="shared" ca="1" si="48"/>
        <v>0</v>
      </c>
      <c r="F112" s="99">
        <f t="shared" ca="1" si="48"/>
        <v>0</v>
      </c>
      <c r="G112" s="99">
        <f t="shared" ca="1" si="48"/>
        <v>0</v>
      </c>
      <c r="H112" s="99">
        <f t="shared" ca="1" si="48"/>
        <v>0</v>
      </c>
      <c r="I112" s="99">
        <f t="shared" ca="1" si="48"/>
        <v>0</v>
      </c>
      <c r="J112" s="99">
        <f t="shared" ca="1" si="48"/>
        <v>0</v>
      </c>
      <c r="K112" s="99">
        <f t="shared" ca="1" si="48"/>
        <v>0</v>
      </c>
      <c r="L112" s="99">
        <f t="shared" ca="1" si="48"/>
        <v>0</v>
      </c>
      <c r="M112" s="99">
        <f t="shared" ca="1" si="48"/>
        <v>0</v>
      </c>
      <c r="N112" s="99">
        <f t="shared" ca="1" si="48"/>
        <v>0</v>
      </c>
      <c r="O112" s="99">
        <f t="shared" ca="1" si="48"/>
        <v>0</v>
      </c>
      <c r="P112" s="88" t="str">
        <f>A99</f>
        <v>Financing</v>
      </c>
      <c r="Q112" s="93" t="s">
        <v>4</v>
      </c>
      <c r="R112" s="94" t="str">
        <f ca="1">IF(ROUND(SUM(C112:N112),2)=ROUND(O112,2),"Okay","Check")</f>
        <v>Okay</v>
      </c>
      <c r="S112" s="125"/>
    </row>
    <row r="113" spans="1:35" x14ac:dyDescent="0.25">
      <c r="A113" s="127"/>
      <c r="B113" s="1" t="s">
        <v>3</v>
      </c>
      <c r="C113" s="30" t="e">
        <f ca="1">IF(C106&gt;0,C110/C106,0)</f>
        <v>#VALUE!</v>
      </c>
      <c r="D113" s="30" t="e">
        <f t="shared" ref="D113:O113" ca="1" si="49">IF(D106&gt;0,D110/D106,0)</f>
        <v>#VALUE!</v>
      </c>
      <c r="E113" s="30" t="e">
        <f t="shared" ca="1" si="49"/>
        <v>#VALUE!</v>
      </c>
      <c r="F113" s="30" t="e">
        <f t="shared" ca="1" si="49"/>
        <v>#VALUE!</v>
      </c>
      <c r="G113" s="30" t="e">
        <f t="shared" ca="1" si="49"/>
        <v>#VALUE!</v>
      </c>
      <c r="H113" s="30" t="e">
        <f t="shared" ca="1" si="49"/>
        <v>#VALUE!</v>
      </c>
      <c r="I113" s="30" t="e">
        <f t="shared" ca="1" si="49"/>
        <v>#VALUE!</v>
      </c>
      <c r="J113" s="30" t="e">
        <f t="shared" ca="1" si="49"/>
        <v>#VALUE!</v>
      </c>
      <c r="K113" s="30" t="e">
        <f t="shared" ca="1" si="49"/>
        <v>#VALUE!</v>
      </c>
      <c r="L113" s="30" t="e">
        <f t="shared" ca="1" si="49"/>
        <v>#VALUE!</v>
      </c>
      <c r="M113" s="30" t="e">
        <f t="shared" ca="1" si="49"/>
        <v>#VALUE!</v>
      </c>
      <c r="N113" s="30" t="e">
        <f t="shared" ca="1" si="49"/>
        <v>#VALUE!</v>
      </c>
      <c r="O113" s="30">
        <f t="shared" ca="1" si="49"/>
        <v>0</v>
      </c>
      <c r="P113" s="88" t="str">
        <f>A99</f>
        <v>Financing</v>
      </c>
      <c r="Q113" s="93" t="s">
        <v>4</v>
      </c>
      <c r="R113" s="89"/>
      <c r="S113" s="125"/>
    </row>
    <row r="114" spans="1:35" x14ac:dyDescent="0.25">
      <c r="A114" s="68"/>
      <c r="B114" s="68"/>
      <c r="C114" s="68"/>
      <c r="D114" s="68"/>
      <c r="E114" s="68"/>
      <c r="F114" s="68"/>
      <c r="G114" s="68"/>
      <c r="H114" s="68"/>
      <c r="I114" s="68"/>
      <c r="J114" s="68"/>
      <c r="K114" s="68"/>
      <c r="L114" s="68"/>
      <c r="M114" s="68"/>
      <c r="N114" s="68"/>
      <c r="O114" s="68"/>
      <c r="P114" s="2"/>
      <c r="U114" s="16" t="s">
        <v>84</v>
      </c>
      <c r="V114" s="16"/>
      <c r="W114" s="16"/>
      <c r="X114" s="16"/>
      <c r="Y114" s="16"/>
      <c r="Z114" s="16"/>
      <c r="AA114" s="16"/>
      <c r="AB114" s="16"/>
      <c r="AC114" s="16"/>
      <c r="AD114" s="16"/>
      <c r="AE114" s="16"/>
      <c r="AF114" s="16"/>
      <c r="AG114" s="16"/>
      <c r="AH114" s="16"/>
      <c r="AI114" s="16"/>
    </row>
    <row r="115" spans="1:35" x14ac:dyDescent="0.25">
      <c r="A115" s="126" t="str">
        <f>'Financing inputs'!A141:O141</f>
        <v>Stewardship, Management and Accountability</v>
      </c>
      <c r="B115" s="126"/>
      <c r="C115" s="126"/>
      <c r="D115" s="126"/>
      <c r="E115" s="126"/>
      <c r="F115" s="126"/>
      <c r="G115" s="126"/>
      <c r="H115" s="126"/>
      <c r="I115" s="126"/>
      <c r="J115" s="126"/>
      <c r="K115" s="126"/>
      <c r="L115" s="126"/>
      <c r="M115" s="126"/>
      <c r="N115" s="126"/>
      <c r="O115" s="126"/>
      <c r="P115" s="87"/>
      <c r="Q115" s="87"/>
      <c r="R115" s="90"/>
      <c r="S115" s="125" t="s">
        <v>16</v>
      </c>
      <c r="U115" s="108" t="str">
        <f>A115</f>
        <v>Stewardship, Management and Accountability</v>
      </c>
      <c r="V115" s="4">
        <f>$C$1</f>
        <v>0</v>
      </c>
      <c r="W115" s="4">
        <f>$D$1</f>
        <v>1</v>
      </c>
      <c r="X115" s="4">
        <f>$E$1</f>
        <v>2</v>
      </c>
      <c r="Y115" s="4">
        <f>$F$1</f>
        <v>3</v>
      </c>
      <c r="Z115" s="4">
        <f>$G$1</f>
        <v>4</v>
      </c>
      <c r="AA115" s="4">
        <f>$H$1</f>
        <v>5</v>
      </c>
      <c r="AB115" s="4">
        <f>$I$1</f>
        <v>6</v>
      </c>
      <c r="AC115" s="4">
        <f>$J$1</f>
        <v>7</v>
      </c>
      <c r="AD115" s="4">
        <f>$K$1</f>
        <v>8</v>
      </c>
      <c r="AE115" s="4">
        <f>$L$1</f>
        <v>9</v>
      </c>
      <c r="AF115" s="4">
        <f>$M$1</f>
        <v>10</v>
      </c>
      <c r="AG115" s="4">
        <f>$N$1</f>
        <v>11</v>
      </c>
      <c r="AH115" s="4" t="str">
        <f>$O$1</f>
        <v>Total</v>
      </c>
      <c r="AI115" s="16"/>
    </row>
    <row r="116" spans="1:35" ht="15" customHeight="1" x14ac:dyDescent="0.25">
      <c r="A116" s="128" t="s">
        <v>1</v>
      </c>
      <c r="B116" s="1" t="s">
        <v>13</v>
      </c>
      <c r="C116" s="25" t="str">
        <f t="array" aca="1" ref="C116" ca="1">IFERROR(INDEX(INDIRECT($B116),MATCH($Q116&amp;$P116,'Financing inputs USD'!$A$3:$A$255&amp;'Financing inputs USD'!$P$3:$P$255,0),MATCH('Gap analysis'!C$1,Yr_USD,0)),0)</f>
        <v/>
      </c>
      <c r="D116" s="25" t="str">
        <f t="array" aca="1" ref="D116" ca="1">IFERROR(INDEX(INDIRECT($B116),MATCH($Q116&amp;$P116,'Financing inputs USD'!$A$3:$A$255&amp;'Financing inputs USD'!$P$3:$P$255,0),MATCH('Gap analysis'!D$1,Yr_USD,0)),0)</f>
        <v/>
      </c>
      <c r="E116" s="25" t="str">
        <f t="array" aca="1" ref="E116" ca="1">IFERROR(INDEX(INDIRECT($B116),MATCH($Q116&amp;$P116,'Financing inputs USD'!$A$3:$A$255&amp;'Financing inputs USD'!$P$3:$P$255,0),MATCH('Gap analysis'!E$1,Yr_USD,0)),0)</f>
        <v/>
      </c>
      <c r="F116" s="25" t="str">
        <f t="array" aca="1" ref="F116" ca="1">IFERROR(INDEX(INDIRECT($B116),MATCH($Q116&amp;$P116,'Financing inputs USD'!$A$3:$A$255&amp;'Financing inputs USD'!$P$3:$P$255,0),MATCH('Gap analysis'!F$1,Yr_USD,0)),0)</f>
        <v/>
      </c>
      <c r="G116" s="25" t="str">
        <f t="array" aca="1" ref="G116" ca="1">IFERROR(INDEX(INDIRECT($B116),MATCH($Q116&amp;$P116,'Financing inputs USD'!$A$3:$A$255&amp;'Financing inputs USD'!$P$3:$P$255,0),MATCH('Gap analysis'!G$1,Yr_USD,0)),0)</f>
        <v/>
      </c>
      <c r="H116" s="25" t="str">
        <f t="array" aca="1" ref="H116" ca="1">IFERROR(INDEX(INDIRECT($B116),MATCH($Q116&amp;$P116,'Financing inputs USD'!$A$3:$A$255&amp;'Financing inputs USD'!$P$3:$P$255,0),MATCH('Gap analysis'!H$1,Yr_USD,0)),0)</f>
        <v/>
      </c>
      <c r="I116" s="25" t="str">
        <f t="array" aca="1" ref="I116" ca="1">IFERROR(INDEX(INDIRECT($B116),MATCH($Q116&amp;$P116,'Financing inputs USD'!$A$3:$A$255&amp;'Financing inputs USD'!$P$3:$P$255,0),MATCH('Gap analysis'!I$1,Yr_USD,0)),0)</f>
        <v/>
      </c>
      <c r="J116" s="25" t="str">
        <f t="array" aca="1" ref="J116" ca="1">IFERROR(INDEX(INDIRECT($B116),MATCH($Q116&amp;$P116,'Financing inputs USD'!$A$3:$A$255&amp;'Financing inputs USD'!$P$3:$P$255,0),MATCH('Gap analysis'!J$1,Yr_USD,0)),0)</f>
        <v/>
      </c>
      <c r="K116" s="25" t="str">
        <f t="array" aca="1" ref="K116" ca="1">IFERROR(INDEX(INDIRECT($B116),MATCH($Q116&amp;$P116,'Financing inputs USD'!$A$3:$A$255&amp;'Financing inputs USD'!$P$3:$P$255,0),MATCH('Gap analysis'!K$1,Yr_USD,0)),0)</f>
        <v/>
      </c>
      <c r="L116" s="25" t="str">
        <f t="array" aca="1" ref="L116" ca="1">IFERROR(INDEX(INDIRECT($B116),MATCH($Q116&amp;$P116,'Financing inputs USD'!$A$3:$A$255&amp;'Financing inputs USD'!$P$3:$P$255,0),MATCH('Gap analysis'!L$1,Yr_USD,0)),0)</f>
        <v/>
      </c>
      <c r="M116" s="25" t="str">
        <f t="array" aca="1" ref="M116" ca="1">IFERROR(INDEX(INDIRECT($B116),MATCH($Q116&amp;$P116,'Financing inputs USD'!$A$3:$A$255&amp;'Financing inputs USD'!$P$3:$P$255,0),MATCH('Gap analysis'!M$1,Yr_USD,0)),0)</f>
        <v/>
      </c>
      <c r="N116" s="25" t="str">
        <f t="array" aca="1" ref="N116" ca="1">IFERROR(INDEX(INDIRECT($B116),MATCH($Q116&amp;$P116,'Financing inputs USD'!$A$3:$A$255&amp;'Financing inputs USD'!$P$3:$P$255,0),MATCH('Gap analysis'!N$1,Yr_USD,0)),0)</f>
        <v/>
      </c>
      <c r="O116" s="25">
        <f t="array" aca="1" ref="O116" ca="1">IFERROR(INDEX(INDIRECT($B116),MATCH($Q116&amp;$P116,'Financing inputs USD'!$A$3:$A$255&amp;'Financing inputs USD'!$P$3:$P$255,0),MATCH('Gap analysis'!O$1,Yr_USD,0)),0)</f>
        <v>0</v>
      </c>
      <c r="P116" s="88" t="str">
        <f>A115</f>
        <v>Stewardship, Management and Accountability</v>
      </c>
      <c r="Q116" s="93" t="s">
        <v>19</v>
      </c>
      <c r="R116" s="94" t="str">
        <f t="shared" ref="R116:R124" ca="1" si="50">IF(ROUND(SUM(C116:N116),2)=ROUND(O116,2),"Okay","Check")</f>
        <v>Okay</v>
      </c>
      <c r="S116" s="125"/>
      <c r="U116" s="108" t="str">
        <f>A116</f>
        <v>Government Coverage</v>
      </c>
      <c r="V116" s="69">
        <f t="shared" ref="V116:AH116" ca="1" si="51">IFERROR(C118/(C118+C121),0)</f>
        <v>0</v>
      </c>
      <c r="W116" s="69">
        <f t="shared" ca="1" si="51"/>
        <v>0</v>
      </c>
      <c r="X116" s="69">
        <f t="shared" ca="1" si="51"/>
        <v>0</v>
      </c>
      <c r="Y116" s="69">
        <f t="shared" ca="1" si="51"/>
        <v>0</v>
      </c>
      <c r="Z116" s="69">
        <f t="shared" ca="1" si="51"/>
        <v>0</v>
      </c>
      <c r="AA116" s="69">
        <f t="shared" ca="1" si="51"/>
        <v>0</v>
      </c>
      <c r="AB116" s="69">
        <f t="shared" ca="1" si="51"/>
        <v>0</v>
      </c>
      <c r="AC116" s="69">
        <f t="shared" ca="1" si="51"/>
        <v>0</v>
      </c>
      <c r="AD116" s="69">
        <f t="shared" ca="1" si="51"/>
        <v>0</v>
      </c>
      <c r="AE116" s="69">
        <f t="shared" ca="1" si="51"/>
        <v>0</v>
      </c>
      <c r="AF116" s="69">
        <f t="shared" ca="1" si="51"/>
        <v>0</v>
      </c>
      <c r="AG116" s="69">
        <f t="shared" ca="1" si="51"/>
        <v>0</v>
      </c>
      <c r="AH116" s="69">
        <f t="shared" ca="1" si="51"/>
        <v>0</v>
      </c>
      <c r="AI116" s="16"/>
    </row>
    <row r="117" spans="1:35" s="16" customFormat="1" ht="15" customHeight="1" x14ac:dyDescent="0.25">
      <c r="A117" s="128"/>
      <c r="B117" s="1" t="s">
        <v>43</v>
      </c>
      <c r="C117" s="96" t="str">
        <f t="array" aca="1" ref="C117" ca="1">IFERROR(INDEX(INDIRECT($B117),MATCH($Q117&amp;$P117,'Financing inputs Euro'!$A$3:$A$255&amp;'Financing inputs Euro'!$P$3:$P$255,0),MATCH('Gap analysis'!C$1,Yr_Euro,0)),0)</f>
        <v/>
      </c>
      <c r="D117" s="96" t="str">
        <f t="array" aca="1" ref="D117" ca="1">IFERROR(INDEX(INDIRECT($B117),MATCH($Q117&amp;$P117,'Financing inputs Euro'!$A$3:$A$255&amp;'Financing inputs Euro'!$P$3:$P$255,0),MATCH('Gap analysis'!D$1,Yr_Euro,0)),0)</f>
        <v/>
      </c>
      <c r="E117" s="96" t="str">
        <f t="array" aca="1" ref="E117" ca="1">IFERROR(INDEX(INDIRECT($B117),MATCH($Q117&amp;$P117,'Financing inputs Euro'!$A$3:$A$255&amp;'Financing inputs Euro'!$P$3:$P$255,0),MATCH('Gap analysis'!E$1,Yr_Euro,0)),0)</f>
        <v/>
      </c>
      <c r="F117" s="96" t="str">
        <f t="array" aca="1" ref="F117" ca="1">IFERROR(INDEX(INDIRECT($B117),MATCH($Q117&amp;$P117,'Financing inputs Euro'!$A$3:$A$255&amp;'Financing inputs Euro'!$P$3:$P$255,0),MATCH('Gap analysis'!F$1,Yr_Euro,0)),0)</f>
        <v/>
      </c>
      <c r="G117" s="96" t="str">
        <f t="array" aca="1" ref="G117" ca="1">IFERROR(INDEX(INDIRECT($B117),MATCH($Q117&amp;$P117,'Financing inputs Euro'!$A$3:$A$255&amp;'Financing inputs Euro'!$P$3:$P$255,0),MATCH('Gap analysis'!G$1,Yr_Euro,0)),0)</f>
        <v/>
      </c>
      <c r="H117" s="96" t="str">
        <f t="array" aca="1" ref="H117" ca="1">IFERROR(INDEX(INDIRECT($B117),MATCH($Q117&amp;$P117,'Financing inputs Euro'!$A$3:$A$255&amp;'Financing inputs Euro'!$P$3:$P$255,0),MATCH('Gap analysis'!H$1,Yr_Euro,0)),0)</f>
        <v/>
      </c>
      <c r="I117" s="96" t="str">
        <f t="array" aca="1" ref="I117" ca="1">IFERROR(INDEX(INDIRECT($B117),MATCH($Q117&amp;$P117,'Financing inputs Euro'!$A$3:$A$255&amp;'Financing inputs Euro'!$P$3:$P$255,0),MATCH('Gap analysis'!I$1,Yr_Euro,0)),0)</f>
        <v/>
      </c>
      <c r="J117" s="96" t="str">
        <f t="array" aca="1" ref="J117" ca="1">IFERROR(INDEX(INDIRECT($B117),MATCH($Q117&amp;$P117,'Financing inputs Euro'!$A$3:$A$255&amp;'Financing inputs Euro'!$P$3:$P$255,0),MATCH('Gap analysis'!J$1,Yr_Euro,0)),0)</f>
        <v/>
      </c>
      <c r="K117" s="96" t="str">
        <f t="array" aca="1" ref="K117" ca="1">IFERROR(INDEX(INDIRECT($B117),MATCH($Q117&amp;$P117,'Financing inputs Euro'!$A$3:$A$255&amp;'Financing inputs Euro'!$P$3:$P$255,0),MATCH('Gap analysis'!K$1,Yr_Euro,0)),0)</f>
        <v/>
      </c>
      <c r="L117" s="96" t="str">
        <f t="array" aca="1" ref="L117" ca="1">IFERROR(INDEX(INDIRECT($B117),MATCH($Q117&amp;$P117,'Financing inputs Euro'!$A$3:$A$255&amp;'Financing inputs Euro'!$P$3:$P$255,0),MATCH('Gap analysis'!L$1,Yr_Euro,0)),0)</f>
        <v/>
      </c>
      <c r="M117" s="96" t="str">
        <f t="array" aca="1" ref="M117" ca="1">IFERROR(INDEX(INDIRECT($B117),MATCH($Q117&amp;$P117,'Financing inputs Euro'!$A$3:$A$255&amp;'Financing inputs Euro'!$P$3:$P$255,0),MATCH('Gap analysis'!M$1,Yr_Euro,0)),0)</f>
        <v/>
      </c>
      <c r="N117" s="96" t="str">
        <f t="array" aca="1" ref="N117" ca="1">IFERROR(INDEX(INDIRECT($B117),MATCH($Q117&amp;$P117,'Financing inputs Euro'!$A$3:$A$255&amp;'Financing inputs Euro'!$P$3:$P$255,0),MATCH('Gap analysis'!N$1,Yr_Euro,0)),0)</f>
        <v/>
      </c>
      <c r="O117" s="96">
        <f t="array" aca="1" ref="O117" ca="1">IFERROR(INDEX(INDIRECT($B117),MATCH($Q117&amp;$P117,'Financing inputs Euro'!$A$3:$A$255&amp;'Financing inputs Euro'!$P$3:$P$255,0),MATCH('Gap analysis'!O$1,Yr_Euro,0)),0)</f>
        <v>0</v>
      </c>
      <c r="P117" s="88" t="str">
        <f>A115</f>
        <v>Stewardship, Management and Accountability</v>
      </c>
      <c r="Q117" s="93" t="s">
        <v>19</v>
      </c>
      <c r="R117" s="94" t="str">
        <f t="shared" ca="1" si="50"/>
        <v>Okay</v>
      </c>
      <c r="S117" s="125"/>
      <c r="U117" s="108" t="str">
        <f>A119</f>
        <v>Donor Coverage</v>
      </c>
      <c r="V117" s="69">
        <f t="shared" ref="V117:AH117" ca="1" si="52">IFERROR(C121/(C118+C121),0)</f>
        <v>0</v>
      </c>
      <c r="W117" s="69">
        <f t="shared" ca="1" si="52"/>
        <v>0</v>
      </c>
      <c r="X117" s="69">
        <f t="shared" ca="1" si="52"/>
        <v>0</v>
      </c>
      <c r="Y117" s="69">
        <f t="shared" ca="1" si="52"/>
        <v>0</v>
      </c>
      <c r="Z117" s="69">
        <f t="shared" ca="1" si="52"/>
        <v>0</v>
      </c>
      <c r="AA117" s="69">
        <f t="shared" ca="1" si="52"/>
        <v>0</v>
      </c>
      <c r="AB117" s="69">
        <f t="shared" ca="1" si="52"/>
        <v>0</v>
      </c>
      <c r="AC117" s="69">
        <f t="shared" ca="1" si="52"/>
        <v>0</v>
      </c>
      <c r="AD117" s="69">
        <f t="shared" ca="1" si="52"/>
        <v>0</v>
      </c>
      <c r="AE117" s="69">
        <f t="shared" ca="1" si="52"/>
        <v>0</v>
      </c>
      <c r="AF117" s="69">
        <f t="shared" ca="1" si="52"/>
        <v>0</v>
      </c>
      <c r="AG117" s="69">
        <f t="shared" ca="1" si="52"/>
        <v>0</v>
      </c>
      <c r="AH117" s="69">
        <f t="shared" ca="1" si="52"/>
        <v>0</v>
      </c>
    </row>
    <row r="118" spans="1:35" ht="15" customHeight="1" x14ac:dyDescent="0.25">
      <c r="A118" s="128"/>
      <c r="B118" s="1" t="s">
        <v>83</v>
      </c>
      <c r="C118" s="97" t="str">
        <f t="array" aca="1" ref="C118" ca="1">IFERROR(INDEX(INDIRECT($B118),MATCH($Q118&amp;$P118,'Financing inputs local'!$A$3:$A$255&amp;'Financing inputs local'!$P$3:$P$255,0),MATCH('Gap analysis'!C$1,Yr_Local,0)),0)</f>
        <v/>
      </c>
      <c r="D118" s="97" t="str">
        <f t="array" aca="1" ref="D118" ca="1">IFERROR(INDEX(INDIRECT($B118),MATCH($Q118&amp;$P118,'Financing inputs local'!$A$3:$A$255&amp;'Financing inputs local'!$P$3:$P$255,0),MATCH('Gap analysis'!D$1,Yr_Local,0)),0)</f>
        <v/>
      </c>
      <c r="E118" s="97" t="str">
        <f t="array" aca="1" ref="E118" ca="1">IFERROR(INDEX(INDIRECT($B118),MATCH($Q118&amp;$P118,'Financing inputs local'!$A$3:$A$255&amp;'Financing inputs local'!$P$3:$P$255,0),MATCH('Gap analysis'!E$1,Yr_Local,0)),0)</f>
        <v/>
      </c>
      <c r="F118" s="97" t="str">
        <f t="array" aca="1" ref="F118" ca="1">IFERROR(INDEX(INDIRECT($B118),MATCH($Q118&amp;$P118,'Financing inputs local'!$A$3:$A$255&amp;'Financing inputs local'!$P$3:$P$255,0),MATCH('Gap analysis'!F$1,Yr_Local,0)),0)</f>
        <v/>
      </c>
      <c r="G118" s="97" t="str">
        <f t="array" aca="1" ref="G118" ca="1">IFERROR(INDEX(INDIRECT($B118),MATCH($Q118&amp;$P118,'Financing inputs local'!$A$3:$A$255&amp;'Financing inputs local'!$P$3:$P$255,0),MATCH('Gap analysis'!G$1,Yr_Local,0)),0)</f>
        <v/>
      </c>
      <c r="H118" s="97" t="str">
        <f t="array" aca="1" ref="H118" ca="1">IFERROR(INDEX(INDIRECT($B118),MATCH($Q118&amp;$P118,'Financing inputs local'!$A$3:$A$255&amp;'Financing inputs local'!$P$3:$P$255,0),MATCH('Gap analysis'!H$1,Yr_Local,0)),0)</f>
        <v/>
      </c>
      <c r="I118" s="97" t="str">
        <f t="array" aca="1" ref="I118" ca="1">IFERROR(INDEX(INDIRECT($B118),MATCH($Q118&amp;$P118,'Financing inputs local'!$A$3:$A$255&amp;'Financing inputs local'!$P$3:$P$255,0),MATCH('Gap analysis'!I$1,Yr_Local,0)),0)</f>
        <v/>
      </c>
      <c r="J118" s="97" t="str">
        <f t="array" aca="1" ref="J118" ca="1">IFERROR(INDEX(INDIRECT($B118),MATCH($Q118&amp;$P118,'Financing inputs local'!$A$3:$A$255&amp;'Financing inputs local'!$P$3:$P$255,0),MATCH('Gap analysis'!J$1,Yr_Local,0)),0)</f>
        <v/>
      </c>
      <c r="K118" s="97" t="str">
        <f t="array" aca="1" ref="K118" ca="1">IFERROR(INDEX(INDIRECT($B118),MATCH($Q118&amp;$P118,'Financing inputs local'!$A$3:$A$255&amp;'Financing inputs local'!$P$3:$P$255,0),MATCH('Gap analysis'!K$1,Yr_Local,0)),0)</f>
        <v/>
      </c>
      <c r="L118" s="97" t="str">
        <f t="array" aca="1" ref="L118" ca="1">IFERROR(INDEX(INDIRECT($B118),MATCH($Q118&amp;$P118,'Financing inputs local'!$A$3:$A$255&amp;'Financing inputs local'!$P$3:$P$255,0),MATCH('Gap analysis'!L$1,Yr_Local,0)),0)</f>
        <v/>
      </c>
      <c r="M118" s="97" t="str">
        <f t="array" aca="1" ref="M118" ca="1">IFERROR(INDEX(INDIRECT($B118),MATCH($Q118&amp;$P118,'Financing inputs local'!$A$3:$A$255&amp;'Financing inputs local'!$P$3:$P$255,0),MATCH('Gap analysis'!M$1,Yr_Local,0)),0)</f>
        <v/>
      </c>
      <c r="N118" s="97" t="str">
        <f t="array" aca="1" ref="N118" ca="1">IFERROR(INDEX(INDIRECT($B118),MATCH($Q118&amp;$P118,'Financing inputs local'!$A$3:$A$255&amp;'Financing inputs local'!$P$3:$P$255,0),MATCH('Gap analysis'!N$1,Yr_Local,0)),0)</f>
        <v/>
      </c>
      <c r="O118" s="97">
        <f t="array" aca="1" ref="O118" ca="1">IFERROR(INDEX(INDIRECT($B118),MATCH($Q118&amp;$P118,'Financing inputs local'!$A$3:$A$255&amp;'Financing inputs local'!$P$3:$P$255,0),MATCH('Gap analysis'!O$1,Yr_Local,0)),0)</f>
        <v>0</v>
      </c>
      <c r="P118" s="88" t="str">
        <f>A115</f>
        <v>Stewardship, Management and Accountability</v>
      </c>
      <c r="Q118" s="93" t="s">
        <v>19</v>
      </c>
      <c r="R118" s="94" t="str">
        <f t="shared" ca="1" si="50"/>
        <v>Okay</v>
      </c>
      <c r="S118" s="125"/>
    </row>
    <row r="119" spans="1:35" ht="15" customHeight="1" x14ac:dyDescent="0.25">
      <c r="A119" s="128" t="s">
        <v>2</v>
      </c>
      <c r="B119" s="1" t="s">
        <v>13</v>
      </c>
      <c r="C119" s="25">
        <f t="array" aca="1" ref="C119" ca="1">IFERROR(INDEX(INDIRECT($B119),MATCH($Q119&amp;$P119,'Financing inputs USD'!$A$3:$A$255&amp;'Financing inputs USD'!$P$3:$P$255,0),MATCH('Gap analysis'!C$1,Yr_USD,0)),0)</f>
        <v>0</v>
      </c>
      <c r="D119" s="25">
        <f t="array" aca="1" ref="D119" ca="1">IFERROR(INDEX(INDIRECT($B119),MATCH($Q119&amp;$P119,'Financing inputs USD'!$A$3:$A$255&amp;'Financing inputs USD'!$P$3:$P$255,0),MATCH('Gap analysis'!D$1,Yr_USD,0)),0)</f>
        <v>0</v>
      </c>
      <c r="E119" s="25">
        <f t="array" aca="1" ref="E119" ca="1">IFERROR(INDEX(INDIRECT($B119),MATCH($Q119&amp;$P119,'Financing inputs USD'!$A$3:$A$255&amp;'Financing inputs USD'!$P$3:$P$255,0),MATCH('Gap analysis'!E$1,Yr_USD,0)),0)</f>
        <v>0</v>
      </c>
      <c r="F119" s="25">
        <f t="array" aca="1" ref="F119" ca="1">IFERROR(INDEX(INDIRECT($B119),MATCH($Q119&amp;$P119,'Financing inputs USD'!$A$3:$A$255&amp;'Financing inputs USD'!$P$3:$P$255,0),MATCH('Gap analysis'!F$1,Yr_USD,0)),0)</f>
        <v>0</v>
      </c>
      <c r="G119" s="25">
        <f t="array" aca="1" ref="G119" ca="1">IFERROR(INDEX(INDIRECT($B119),MATCH($Q119&amp;$P119,'Financing inputs USD'!$A$3:$A$255&amp;'Financing inputs USD'!$P$3:$P$255,0),MATCH('Gap analysis'!G$1,Yr_USD,0)),0)</f>
        <v>0</v>
      </c>
      <c r="H119" s="25">
        <f t="array" aca="1" ref="H119" ca="1">IFERROR(INDEX(INDIRECT($B119),MATCH($Q119&amp;$P119,'Financing inputs USD'!$A$3:$A$255&amp;'Financing inputs USD'!$P$3:$P$255,0),MATCH('Gap analysis'!H$1,Yr_USD,0)),0)</f>
        <v>0</v>
      </c>
      <c r="I119" s="25">
        <f t="array" aca="1" ref="I119" ca="1">IFERROR(INDEX(INDIRECT($B119),MATCH($Q119&amp;$P119,'Financing inputs USD'!$A$3:$A$255&amp;'Financing inputs USD'!$P$3:$P$255,0),MATCH('Gap analysis'!I$1,Yr_USD,0)),0)</f>
        <v>0</v>
      </c>
      <c r="J119" s="25">
        <f t="array" aca="1" ref="J119" ca="1">IFERROR(INDEX(INDIRECT($B119),MATCH($Q119&amp;$P119,'Financing inputs USD'!$A$3:$A$255&amp;'Financing inputs USD'!$P$3:$P$255,0),MATCH('Gap analysis'!J$1,Yr_USD,0)),0)</f>
        <v>0</v>
      </c>
      <c r="K119" s="25">
        <f t="array" aca="1" ref="K119" ca="1">IFERROR(INDEX(INDIRECT($B119),MATCH($Q119&amp;$P119,'Financing inputs USD'!$A$3:$A$255&amp;'Financing inputs USD'!$P$3:$P$255,0),MATCH('Gap analysis'!K$1,Yr_USD,0)),0)</f>
        <v>0</v>
      </c>
      <c r="L119" s="25">
        <f t="array" aca="1" ref="L119" ca="1">IFERROR(INDEX(INDIRECT($B119),MATCH($Q119&amp;$P119,'Financing inputs USD'!$A$3:$A$255&amp;'Financing inputs USD'!$P$3:$P$255,0),MATCH('Gap analysis'!L$1,Yr_USD,0)),0)</f>
        <v>0</v>
      </c>
      <c r="M119" s="25">
        <f t="array" aca="1" ref="M119" ca="1">IFERROR(INDEX(INDIRECT($B119),MATCH($Q119&amp;$P119,'Financing inputs USD'!$A$3:$A$255&amp;'Financing inputs USD'!$P$3:$P$255,0),MATCH('Gap analysis'!M$1,Yr_USD,0)),0)</f>
        <v>0</v>
      </c>
      <c r="N119" s="25">
        <f t="array" aca="1" ref="N119" ca="1">IFERROR(INDEX(INDIRECT($B119),MATCH($Q119&amp;$P119,'Financing inputs USD'!$A$3:$A$255&amp;'Financing inputs USD'!$P$3:$P$255,0),MATCH('Gap analysis'!N$1,Yr_USD,0)),0)</f>
        <v>0</v>
      </c>
      <c r="O119" s="25">
        <f t="array" aca="1" ref="O119" ca="1">IFERROR(INDEX(INDIRECT($B119),MATCH($Q119&amp;$P119,'Financing inputs USD'!$A$3:$A$255&amp;'Financing inputs USD'!$P$3:$P$255,0),MATCH('Gap analysis'!O$1,Yr_USD,0)),0)</f>
        <v>0</v>
      </c>
      <c r="P119" s="88" t="str">
        <f>A115</f>
        <v>Stewardship, Management and Accountability</v>
      </c>
      <c r="Q119" s="93" t="s">
        <v>72</v>
      </c>
      <c r="R119" s="94" t="str">
        <f t="shared" ca="1" si="50"/>
        <v>Okay</v>
      </c>
      <c r="S119" s="125"/>
    </row>
    <row r="120" spans="1:35" s="16" customFormat="1" ht="15" customHeight="1" x14ac:dyDescent="0.25">
      <c r="A120" s="128"/>
      <c r="B120" s="1" t="s">
        <v>43</v>
      </c>
      <c r="C120" s="96">
        <f t="array" aca="1" ref="C120" ca="1">IFERROR(INDEX(INDIRECT($B120),MATCH($Q120&amp;$P120,'Financing inputs Euro'!$A$3:$A$255&amp;'Financing inputs Euro'!$P$3:$P$255,0),MATCH('Gap analysis'!C$1,Yr_Euro,0)),0)</f>
        <v>0</v>
      </c>
      <c r="D120" s="96">
        <f t="array" aca="1" ref="D120" ca="1">IFERROR(INDEX(INDIRECT($B120),MATCH($Q120&amp;$P120,'Financing inputs Euro'!$A$3:$A$255&amp;'Financing inputs Euro'!$P$3:$P$255,0),MATCH('Gap analysis'!D$1,Yr_Euro,0)),0)</f>
        <v>0</v>
      </c>
      <c r="E120" s="96">
        <f t="array" aca="1" ref="E120" ca="1">IFERROR(INDEX(INDIRECT($B120),MATCH($Q120&amp;$P120,'Financing inputs Euro'!$A$3:$A$255&amp;'Financing inputs Euro'!$P$3:$P$255,0),MATCH('Gap analysis'!E$1,Yr_Euro,0)),0)</f>
        <v>0</v>
      </c>
      <c r="F120" s="96">
        <f t="array" aca="1" ref="F120" ca="1">IFERROR(INDEX(INDIRECT($B120),MATCH($Q120&amp;$P120,'Financing inputs Euro'!$A$3:$A$255&amp;'Financing inputs Euro'!$P$3:$P$255,0),MATCH('Gap analysis'!F$1,Yr_Euro,0)),0)</f>
        <v>0</v>
      </c>
      <c r="G120" s="96">
        <f t="array" aca="1" ref="G120" ca="1">IFERROR(INDEX(INDIRECT($B120),MATCH($Q120&amp;$P120,'Financing inputs Euro'!$A$3:$A$255&amp;'Financing inputs Euro'!$P$3:$P$255,0),MATCH('Gap analysis'!G$1,Yr_Euro,0)),0)</f>
        <v>0</v>
      </c>
      <c r="H120" s="96">
        <f t="array" aca="1" ref="H120" ca="1">IFERROR(INDEX(INDIRECT($B120),MATCH($Q120&amp;$P120,'Financing inputs Euro'!$A$3:$A$255&amp;'Financing inputs Euro'!$P$3:$P$255,0),MATCH('Gap analysis'!H$1,Yr_Euro,0)),0)</f>
        <v>0</v>
      </c>
      <c r="I120" s="96">
        <f t="array" aca="1" ref="I120" ca="1">IFERROR(INDEX(INDIRECT($B120),MATCH($Q120&amp;$P120,'Financing inputs Euro'!$A$3:$A$255&amp;'Financing inputs Euro'!$P$3:$P$255,0),MATCH('Gap analysis'!I$1,Yr_Euro,0)),0)</f>
        <v>0</v>
      </c>
      <c r="J120" s="96">
        <f t="array" aca="1" ref="J120" ca="1">IFERROR(INDEX(INDIRECT($B120),MATCH($Q120&amp;$P120,'Financing inputs Euro'!$A$3:$A$255&amp;'Financing inputs Euro'!$P$3:$P$255,0),MATCH('Gap analysis'!J$1,Yr_Euro,0)),0)</f>
        <v>0</v>
      </c>
      <c r="K120" s="96">
        <f t="array" aca="1" ref="K120" ca="1">IFERROR(INDEX(INDIRECT($B120),MATCH($Q120&amp;$P120,'Financing inputs Euro'!$A$3:$A$255&amp;'Financing inputs Euro'!$P$3:$P$255,0),MATCH('Gap analysis'!K$1,Yr_Euro,0)),0)</f>
        <v>0</v>
      </c>
      <c r="L120" s="96">
        <f t="array" aca="1" ref="L120" ca="1">IFERROR(INDEX(INDIRECT($B120),MATCH($Q120&amp;$P120,'Financing inputs Euro'!$A$3:$A$255&amp;'Financing inputs Euro'!$P$3:$P$255,0),MATCH('Gap analysis'!L$1,Yr_Euro,0)),0)</f>
        <v>0</v>
      </c>
      <c r="M120" s="96">
        <f t="array" aca="1" ref="M120" ca="1">IFERROR(INDEX(INDIRECT($B120),MATCH($Q120&amp;$P120,'Financing inputs Euro'!$A$3:$A$255&amp;'Financing inputs Euro'!$P$3:$P$255,0),MATCH('Gap analysis'!M$1,Yr_Euro,0)),0)</f>
        <v>0</v>
      </c>
      <c r="N120" s="96">
        <f t="array" aca="1" ref="N120" ca="1">IFERROR(INDEX(INDIRECT($B120),MATCH($Q120&amp;$P120,'Financing inputs Euro'!$A$3:$A$255&amp;'Financing inputs Euro'!$P$3:$P$255,0),MATCH('Gap analysis'!N$1,Yr_Euro,0)),0)</f>
        <v>0</v>
      </c>
      <c r="O120" s="96">
        <f t="array" aca="1" ref="O120" ca="1">IFERROR(INDEX(INDIRECT($B120),MATCH($Q120&amp;$P120,'Financing inputs Euro'!$A$3:$A$255&amp;'Financing inputs Euro'!$P$3:$P$255,0),MATCH('Gap analysis'!O$1,Yr_Euro,0)),0)</f>
        <v>0</v>
      </c>
      <c r="P120" s="88" t="str">
        <f>A115</f>
        <v>Stewardship, Management and Accountability</v>
      </c>
      <c r="Q120" s="93" t="s">
        <v>72</v>
      </c>
      <c r="R120" s="94" t="str">
        <f t="shared" ca="1" si="50"/>
        <v>Okay</v>
      </c>
      <c r="S120" s="125"/>
    </row>
    <row r="121" spans="1:35" ht="15" customHeight="1" x14ac:dyDescent="0.25">
      <c r="A121" s="128"/>
      <c r="B121" s="1" t="s">
        <v>83</v>
      </c>
      <c r="C121" s="97">
        <f t="array" aca="1" ref="C121" ca="1">IFERROR(INDEX(INDIRECT($B121),MATCH($Q121&amp;$P121,'Financing inputs local'!$A$3:$A$255&amp;'Financing inputs local'!$P$3:$P$255,0),MATCH('Gap analysis'!C$1,Yr_Local,0)),0)</f>
        <v>0</v>
      </c>
      <c r="D121" s="97">
        <f t="array" aca="1" ref="D121" ca="1">IFERROR(INDEX(INDIRECT($B121),MATCH($Q121&amp;$P121,'Financing inputs local'!$A$3:$A$255&amp;'Financing inputs local'!$P$3:$P$255,0),MATCH('Gap analysis'!D$1,Yr_Local,0)),0)</f>
        <v>0</v>
      </c>
      <c r="E121" s="97">
        <f t="array" aca="1" ref="E121" ca="1">IFERROR(INDEX(INDIRECT($B121),MATCH($Q121&amp;$P121,'Financing inputs local'!$A$3:$A$255&amp;'Financing inputs local'!$P$3:$P$255,0),MATCH('Gap analysis'!E$1,Yr_Local,0)),0)</f>
        <v>0</v>
      </c>
      <c r="F121" s="97">
        <f t="array" aca="1" ref="F121" ca="1">IFERROR(INDEX(INDIRECT($B121),MATCH($Q121&amp;$P121,'Financing inputs local'!$A$3:$A$255&amp;'Financing inputs local'!$P$3:$P$255,0),MATCH('Gap analysis'!F$1,Yr_Local,0)),0)</f>
        <v>0</v>
      </c>
      <c r="G121" s="97">
        <f t="array" aca="1" ref="G121" ca="1">IFERROR(INDEX(INDIRECT($B121),MATCH($Q121&amp;$P121,'Financing inputs local'!$A$3:$A$255&amp;'Financing inputs local'!$P$3:$P$255,0),MATCH('Gap analysis'!G$1,Yr_Local,0)),0)</f>
        <v>0</v>
      </c>
      <c r="H121" s="97">
        <f t="array" aca="1" ref="H121" ca="1">IFERROR(INDEX(INDIRECT($B121),MATCH($Q121&amp;$P121,'Financing inputs local'!$A$3:$A$255&amp;'Financing inputs local'!$P$3:$P$255,0),MATCH('Gap analysis'!H$1,Yr_Local,0)),0)</f>
        <v>0</v>
      </c>
      <c r="I121" s="97">
        <f t="array" aca="1" ref="I121" ca="1">IFERROR(INDEX(INDIRECT($B121),MATCH($Q121&amp;$P121,'Financing inputs local'!$A$3:$A$255&amp;'Financing inputs local'!$P$3:$P$255,0),MATCH('Gap analysis'!I$1,Yr_Local,0)),0)</f>
        <v>0</v>
      </c>
      <c r="J121" s="97">
        <f t="array" aca="1" ref="J121" ca="1">IFERROR(INDEX(INDIRECT($B121),MATCH($Q121&amp;$P121,'Financing inputs local'!$A$3:$A$255&amp;'Financing inputs local'!$P$3:$P$255,0),MATCH('Gap analysis'!J$1,Yr_Local,0)),0)</f>
        <v>0</v>
      </c>
      <c r="K121" s="97">
        <f t="array" aca="1" ref="K121" ca="1">IFERROR(INDEX(INDIRECT($B121),MATCH($Q121&amp;$P121,'Financing inputs local'!$A$3:$A$255&amp;'Financing inputs local'!$P$3:$P$255,0),MATCH('Gap analysis'!K$1,Yr_Local,0)),0)</f>
        <v>0</v>
      </c>
      <c r="L121" s="97">
        <f t="array" aca="1" ref="L121" ca="1">IFERROR(INDEX(INDIRECT($B121),MATCH($Q121&amp;$P121,'Financing inputs local'!$A$3:$A$255&amp;'Financing inputs local'!$P$3:$P$255,0),MATCH('Gap analysis'!L$1,Yr_Local,0)),0)</f>
        <v>0</v>
      </c>
      <c r="M121" s="97">
        <f t="array" aca="1" ref="M121" ca="1">IFERROR(INDEX(INDIRECT($B121),MATCH($Q121&amp;$P121,'Financing inputs local'!$A$3:$A$255&amp;'Financing inputs local'!$P$3:$P$255,0),MATCH('Gap analysis'!M$1,Yr_Local,0)),0)</f>
        <v>0</v>
      </c>
      <c r="N121" s="97">
        <f t="array" aca="1" ref="N121" ca="1">IFERROR(INDEX(INDIRECT($B121),MATCH($Q121&amp;$P121,'Financing inputs local'!$A$3:$A$255&amp;'Financing inputs local'!$P$3:$P$255,0),MATCH('Gap analysis'!N$1,Yr_Local,0)),0)</f>
        <v>0</v>
      </c>
      <c r="O121" s="97">
        <f t="array" aca="1" ref="O121" ca="1">IFERROR(INDEX(INDIRECT($B121),MATCH($Q121&amp;$P121,'Financing inputs local'!$A$3:$A$255&amp;'Financing inputs local'!$P$3:$P$255,0),MATCH('Gap analysis'!O$1,Yr_Local,0)),0)</f>
        <v>0</v>
      </c>
      <c r="P121" s="88" t="str">
        <f>A115</f>
        <v>Stewardship, Management and Accountability</v>
      </c>
      <c r="Q121" s="93" t="s">
        <v>72</v>
      </c>
      <c r="R121" s="94" t="str">
        <f t="shared" ca="1" si="50"/>
        <v>Okay</v>
      </c>
      <c r="S121" s="125"/>
    </row>
    <row r="122" spans="1:35" s="16" customFormat="1" ht="15" customHeight="1" x14ac:dyDescent="0.25">
      <c r="A122" s="128" t="s">
        <v>0</v>
      </c>
      <c r="B122" s="1" t="s">
        <v>13</v>
      </c>
      <c r="C122" s="25" t="str">
        <f t="array" aca="1" ref="C122" ca="1">IFERROR(INDEX(INDIRECT($B122),MATCH($Q122&amp;$P122,'Financing inputs USD'!$A$3:$A$255&amp;'Financing inputs USD'!$P$3:$P$255,0),MATCH('Gap analysis'!C$1,Yr_USD,0)),0)</f>
        <v/>
      </c>
      <c r="D122" s="25" t="str">
        <f t="array" aca="1" ref="D122" ca="1">IFERROR(INDEX(INDIRECT($B122),MATCH($Q122&amp;$P122,'Financing inputs USD'!$A$3:$A$255&amp;'Financing inputs USD'!$P$3:$P$255,0),MATCH('Gap analysis'!D$1,Yr_USD,0)),0)</f>
        <v/>
      </c>
      <c r="E122" s="25" t="str">
        <f t="array" aca="1" ref="E122" ca="1">IFERROR(INDEX(INDIRECT($B122),MATCH($Q122&amp;$P122,'Financing inputs USD'!$A$3:$A$255&amp;'Financing inputs USD'!$P$3:$P$255,0),MATCH('Gap analysis'!E$1,Yr_USD,0)),0)</f>
        <v/>
      </c>
      <c r="F122" s="25" t="str">
        <f t="array" aca="1" ref="F122" ca="1">IFERROR(INDEX(INDIRECT($B122),MATCH($Q122&amp;$P122,'Financing inputs USD'!$A$3:$A$255&amp;'Financing inputs USD'!$P$3:$P$255,0),MATCH('Gap analysis'!F$1,Yr_USD,0)),0)</f>
        <v/>
      </c>
      <c r="G122" s="25" t="str">
        <f t="array" aca="1" ref="G122" ca="1">IFERROR(INDEX(INDIRECT($B122),MATCH($Q122&amp;$P122,'Financing inputs USD'!$A$3:$A$255&amp;'Financing inputs USD'!$P$3:$P$255,0),MATCH('Gap analysis'!G$1,Yr_USD,0)),0)</f>
        <v/>
      </c>
      <c r="H122" s="25" t="str">
        <f t="array" aca="1" ref="H122" ca="1">IFERROR(INDEX(INDIRECT($B122),MATCH($Q122&amp;$P122,'Financing inputs USD'!$A$3:$A$255&amp;'Financing inputs USD'!$P$3:$P$255,0),MATCH('Gap analysis'!H$1,Yr_USD,0)),0)</f>
        <v/>
      </c>
      <c r="I122" s="25" t="str">
        <f t="array" aca="1" ref="I122" ca="1">IFERROR(INDEX(INDIRECT($B122),MATCH($Q122&amp;$P122,'Financing inputs USD'!$A$3:$A$255&amp;'Financing inputs USD'!$P$3:$P$255,0),MATCH('Gap analysis'!I$1,Yr_USD,0)),0)</f>
        <v/>
      </c>
      <c r="J122" s="25" t="str">
        <f t="array" aca="1" ref="J122" ca="1">IFERROR(INDEX(INDIRECT($B122),MATCH($Q122&amp;$P122,'Financing inputs USD'!$A$3:$A$255&amp;'Financing inputs USD'!$P$3:$P$255,0),MATCH('Gap analysis'!J$1,Yr_USD,0)),0)</f>
        <v/>
      </c>
      <c r="K122" s="25" t="str">
        <f t="array" aca="1" ref="K122" ca="1">IFERROR(INDEX(INDIRECT($B122),MATCH($Q122&amp;$P122,'Financing inputs USD'!$A$3:$A$255&amp;'Financing inputs USD'!$P$3:$P$255,0),MATCH('Gap analysis'!K$1,Yr_USD,0)),0)</f>
        <v/>
      </c>
      <c r="L122" s="25" t="str">
        <f t="array" aca="1" ref="L122" ca="1">IFERROR(INDEX(INDIRECT($B122),MATCH($Q122&amp;$P122,'Financing inputs USD'!$A$3:$A$255&amp;'Financing inputs USD'!$P$3:$P$255,0),MATCH('Gap analysis'!L$1,Yr_USD,0)),0)</f>
        <v/>
      </c>
      <c r="M122" s="25" t="str">
        <f t="array" aca="1" ref="M122" ca="1">IFERROR(INDEX(INDIRECT($B122),MATCH($Q122&amp;$P122,'Financing inputs USD'!$A$3:$A$255&amp;'Financing inputs USD'!$P$3:$P$255,0),MATCH('Gap analysis'!M$1,Yr_USD,0)),0)</f>
        <v/>
      </c>
      <c r="N122" s="25" t="str">
        <f t="array" aca="1" ref="N122" ca="1">IFERROR(INDEX(INDIRECT($B122),MATCH($Q122&amp;$P122,'Financing inputs USD'!$A$3:$A$255&amp;'Financing inputs USD'!$P$3:$P$255,0),MATCH('Gap analysis'!N$1,Yr_USD,0)),0)</f>
        <v/>
      </c>
      <c r="O122" s="25">
        <f t="array" aca="1" ref="O122" ca="1">IFERROR(INDEX(INDIRECT($B122),MATCH($Q122&amp;$P122,'Financing inputs USD'!$A$3:$A$255&amp;'Financing inputs USD'!$P$3:$P$255,0),MATCH('Gap analysis'!O$1,Yr_USD,0)),0)</f>
        <v>0</v>
      </c>
      <c r="P122" s="88" t="str">
        <f>A115</f>
        <v>Stewardship, Management and Accountability</v>
      </c>
      <c r="Q122" s="93" t="s">
        <v>0</v>
      </c>
      <c r="R122" s="94" t="str">
        <f t="shared" ca="1" si="50"/>
        <v>Okay</v>
      </c>
      <c r="S122" s="125"/>
    </row>
    <row r="123" spans="1:35" s="16" customFormat="1" ht="15" customHeight="1" x14ac:dyDescent="0.25">
      <c r="A123" s="128"/>
      <c r="B123" s="1" t="s">
        <v>43</v>
      </c>
      <c r="C123" s="96" t="str">
        <f t="array" aca="1" ref="C123" ca="1">IFERROR(INDEX(INDIRECT($B123),MATCH($Q123&amp;$P123,'Financing inputs Euro'!$A$3:$A$255&amp;'Financing inputs Euro'!$P$3:$P$255,0),MATCH('Gap analysis'!C$1,Yr_Euro,0)),0)</f>
        <v/>
      </c>
      <c r="D123" s="96" t="str">
        <f t="array" aca="1" ref="D123" ca="1">IFERROR(INDEX(INDIRECT($B123),MATCH($Q123&amp;$P123,'Financing inputs Euro'!$A$3:$A$255&amp;'Financing inputs Euro'!$P$3:$P$255,0),MATCH('Gap analysis'!D$1,Yr_Euro,0)),0)</f>
        <v/>
      </c>
      <c r="E123" s="96" t="str">
        <f t="array" aca="1" ref="E123" ca="1">IFERROR(INDEX(INDIRECT($B123),MATCH($Q123&amp;$P123,'Financing inputs Euro'!$A$3:$A$255&amp;'Financing inputs Euro'!$P$3:$P$255,0),MATCH('Gap analysis'!E$1,Yr_Euro,0)),0)</f>
        <v/>
      </c>
      <c r="F123" s="96" t="str">
        <f t="array" aca="1" ref="F123" ca="1">IFERROR(INDEX(INDIRECT($B123),MATCH($Q123&amp;$P123,'Financing inputs Euro'!$A$3:$A$255&amp;'Financing inputs Euro'!$P$3:$P$255,0),MATCH('Gap analysis'!F$1,Yr_Euro,0)),0)</f>
        <v/>
      </c>
      <c r="G123" s="96" t="str">
        <f t="array" aca="1" ref="G123" ca="1">IFERROR(INDEX(INDIRECT($B123),MATCH($Q123&amp;$P123,'Financing inputs Euro'!$A$3:$A$255&amp;'Financing inputs Euro'!$P$3:$P$255,0),MATCH('Gap analysis'!G$1,Yr_Euro,0)),0)</f>
        <v/>
      </c>
      <c r="H123" s="96" t="str">
        <f t="array" aca="1" ref="H123" ca="1">IFERROR(INDEX(INDIRECT($B123),MATCH($Q123&amp;$P123,'Financing inputs Euro'!$A$3:$A$255&amp;'Financing inputs Euro'!$P$3:$P$255,0),MATCH('Gap analysis'!H$1,Yr_Euro,0)),0)</f>
        <v/>
      </c>
      <c r="I123" s="96" t="str">
        <f t="array" aca="1" ref="I123" ca="1">IFERROR(INDEX(INDIRECT($B123),MATCH($Q123&amp;$P123,'Financing inputs Euro'!$A$3:$A$255&amp;'Financing inputs Euro'!$P$3:$P$255,0),MATCH('Gap analysis'!I$1,Yr_Euro,0)),0)</f>
        <v/>
      </c>
      <c r="J123" s="96" t="str">
        <f t="array" aca="1" ref="J123" ca="1">IFERROR(INDEX(INDIRECT($B123),MATCH($Q123&amp;$P123,'Financing inputs Euro'!$A$3:$A$255&amp;'Financing inputs Euro'!$P$3:$P$255,0),MATCH('Gap analysis'!J$1,Yr_Euro,0)),0)</f>
        <v/>
      </c>
      <c r="K123" s="96" t="str">
        <f t="array" aca="1" ref="K123" ca="1">IFERROR(INDEX(INDIRECT($B123),MATCH($Q123&amp;$P123,'Financing inputs Euro'!$A$3:$A$255&amp;'Financing inputs Euro'!$P$3:$P$255,0),MATCH('Gap analysis'!K$1,Yr_Euro,0)),0)</f>
        <v/>
      </c>
      <c r="L123" s="96" t="str">
        <f t="array" aca="1" ref="L123" ca="1">IFERROR(INDEX(INDIRECT($B123),MATCH($Q123&amp;$P123,'Financing inputs Euro'!$A$3:$A$255&amp;'Financing inputs Euro'!$P$3:$P$255,0),MATCH('Gap analysis'!L$1,Yr_Euro,0)),0)</f>
        <v/>
      </c>
      <c r="M123" s="96" t="str">
        <f t="array" aca="1" ref="M123" ca="1">IFERROR(INDEX(INDIRECT($B123),MATCH($Q123&amp;$P123,'Financing inputs Euro'!$A$3:$A$255&amp;'Financing inputs Euro'!$P$3:$P$255,0),MATCH('Gap analysis'!M$1,Yr_Euro,0)),0)</f>
        <v/>
      </c>
      <c r="N123" s="96" t="str">
        <f t="array" aca="1" ref="N123" ca="1">IFERROR(INDEX(INDIRECT($B123),MATCH($Q123&amp;$P123,'Financing inputs Euro'!$A$3:$A$255&amp;'Financing inputs Euro'!$P$3:$P$255,0),MATCH('Gap analysis'!N$1,Yr_Euro,0)),0)</f>
        <v/>
      </c>
      <c r="O123" s="96">
        <f t="array" aca="1" ref="O123" ca="1">IFERROR(INDEX(INDIRECT($B123),MATCH($Q123&amp;$P123,'Financing inputs Euro'!$A$3:$A$255&amp;'Financing inputs Euro'!$P$3:$P$255,0),MATCH('Gap analysis'!O$1,Yr_Euro,0)),0)</f>
        <v>0</v>
      </c>
      <c r="P123" s="88" t="str">
        <f>A115</f>
        <v>Stewardship, Management and Accountability</v>
      </c>
      <c r="Q123" s="93" t="s">
        <v>0</v>
      </c>
      <c r="R123" s="94" t="str">
        <f t="shared" ca="1" si="50"/>
        <v>Okay</v>
      </c>
      <c r="S123" s="125"/>
    </row>
    <row r="124" spans="1:35" s="16" customFormat="1" ht="15" customHeight="1" x14ac:dyDescent="0.25">
      <c r="A124" s="128"/>
      <c r="B124" s="1" t="s">
        <v>83</v>
      </c>
      <c r="C124" s="97" t="str">
        <f t="array" aca="1" ref="C124" ca="1">IFERROR(INDEX(INDIRECT($B124),MATCH($Q124&amp;$P124,'Financing inputs local'!$A$3:$A$255&amp;'Financing inputs local'!$P$3:$P$255,0),MATCH('Gap analysis'!C$1,Yr_Local,0)),0)</f>
        <v/>
      </c>
      <c r="D124" s="97" t="str">
        <f t="array" aca="1" ref="D124" ca="1">IFERROR(INDEX(INDIRECT($B124),MATCH($Q124&amp;$P124,'Financing inputs local'!$A$3:$A$255&amp;'Financing inputs local'!$P$3:$P$255,0),MATCH('Gap analysis'!D$1,Yr_Local,0)),0)</f>
        <v/>
      </c>
      <c r="E124" s="97" t="str">
        <f t="array" aca="1" ref="E124" ca="1">IFERROR(INDEX(INDIRECT($B124),MATCH($Q124&amp;$P124,'Financing inputs local'!$A$3:$A$255&amp;'Financing inputs local'!$P$3:$P$255,0),MATCH('Gap analysis'!E$1,Yr_Local,0)),0)</f>
        <v/>
      </c>
      <c r="F124" s="97" t="str">
        <f t="array" aca="1" ref="F124" ca="1">IFERROR(INDEX(INDIRECT($B124),MATCH($Q124&amp;$P124,'Financing inputs local'!$A$3:$A$255&amp;'Financing inputs local'!$P$3:$P$255,0),MATCH('Gap analysis'!F$1,Yr_Local,0)),0)</f>
        <v/>
      </c>
      <c r="G124" s="97" t="str">
        <f t="array" aca="1" ref="G124" ca="1">IFERROR(INDEX(INDIRECT($B124),MATCH($Q124&amp;$P124,'Financing inputs local'!$A$3:$A$255&amp;'Financing inputs local'!$P$3:$P$255,0),MATCH('Gap analysis'!G$1,Yr_Local,0)),0)</f>
        <v/>
      </c>
      <c r="H124" s="97" t="str">
        <f t="array" aca="1" ref="H124" ca="1">IFERROR(INDEX(INDIRECT($B124),MATCH($Q124&amp;$P124,'Financing inputs local'!$A$3:$A$255&amp;'Financing inputs local'!$P$3:$P$255,0),MATCH('Gap analysis'!H$1,Yr_Local,0)),0)</f>
        <v/>
      </c>
      <c r="I124" s="97" t="str">
        <f t="array" aca="1" ref="I124" ca="1">IFERROR(INDEX(INDIRECT($B124),MATCH($Q124&amp;$P124,'Financing inputs local'!$A$3:$A$255&amp;'Financing inputs local'!$P$3:$P$255,0),MATCH('Gap analysis'!I$1,Yr_Local,0)),0)</f>
        <v/>
      </c>
      <c r="J124" s="97" t="str">
        <f t="array" aca="1" ref="J124" ca="1">IFERROR(INDEX(INDIRECT($B124),MATCH($Q124&amp;$P124,'Financing inputs local'!$A$3:$A$255&amp;'Financing inputs local'!$P$3:$P$255,0),MATCH('Gap analysis'!J$1,Yr_Local,0)),0)</f>
        <v/>
      </c>
      <c r="K124" s="97" t="str">
        <f t="array" aca="1" ref="K124" ca="1">IFERROR(INDEX(INDIRECT($B124),MATCH($Q124&amp;$P124,'Financing inputs local'!$A$3:$A$255&amp;'Financing inputs local'!$P$3:$P$255,0),MATCH('Gap analysis'!K$1,Yr_Local,0)),0)</f>
        <v/>
      </c>
      <c r="L124" s="97" t="str">
        <f t="array" aca="1" ref="L124" ca="1">IFERROR(INDEX(INDIRECT($B124),MATCH($Q124&amp;$P124,'Financing inputs local'!$A$3:$A$255&amp;'Financing inputs local'!$P$3:$P$255,0),MATCH('Gap analysis'!L$1,Yr_Local,0)),0)</f>
        <v/>
      </c>
      <c r="M124" s="97" t="str">
        <f t="array" aca="1" ref="M124" ca="1">IFERROR(INDEX(INDIRECT($B124),MATCH($Q124&amp;$P124,'Financing inputs local'!$A$3:$A$255&amp;'Financing inputs local'!$P$3:$P$255,0),MATCH('Gap analysis'!M$1,Yr_Local,0)),0)</f>
        <v/>
      </c>
      <c r="N124" s="97" t="str">
        <f t="array" aca="1" ref="N124" ca="1">IFERROR(INDEX(INDIRECT($B124),MATCH($Q124&amp;$P124,'Financing inputs local'!$A$3:$A$255&amp;'Financing inputs local'!$P$3:$P$255,0),MATCH('Gap analysis'!N$1,Yr_Local,0)),0)</f>
        <v/>
      </c>
      <c r="O124" s="97">
        <f t="array" aca="1" ref="O124" ca="1">IFERROR(INDEX(INDIRECT($B124),MATCH($Q124&amp;$P124,'Financing inputs local'!$A$3:$A$255&amp;'Financing inputs local'!$P$3:$P$255,0),MATCH('Gap analysis'!O$1,Yr_Local,0)),0)</f>
        <v>0</v>
      </c>
      <c r="P124" s="88" t="str">
        <f>A115</f>
        <v>Stewardship, Management and Accountability</v>
      </c>
      <c r="Q124" s="93" t="s">
        <v>0</v>
      </c>
      <c r="R124" s="94" t="str">
        <f t="shared" ca="1" si="50"/>
        <v>Okay</v>
      </c>
      <c r="S124" s="125"/>
    </row>
    <row r="125" spans="1:35" x14ac:dyDescent="0.25">
      <c r="A125" s="101"/>
      <c r="B125" s="68"/>
      <c r="C125" s="25"/>
      <c r="D125" s="25"/>
      <c r="E125" s="25"/>
      <c r="F125" s="25"/>
      <c r="G125" s="25"/>
      <c r="H125" s="25"/>
      <c r="I125" s="25"/>
      <c r="J125" s="25"/>
      <c r="K125" s="25"/>
      <c r="L125" s="25"/>
      <c r="M125" s="25"/>
      <c r="N125" s="25"/>
      <c r="O125" s="25"/>
      <c r="P125" s="88" t="str">
        <f>A115</f>
        <v>Stewardship, Management and Accountability</v>
      </c>
      <c r="Q125" s="95"/>
      <c r="R125" s="88"/>
      <c r="S125" s="125"/>
    </row>
    <row r="126" spans="1:35" x14ac:dyDescent="0.25">
      <c r="A126" s="127" t="s">
        <v>4</v>
      </c>
      <c r="B126" s="1" t="s">
        <v>13</v>
      </c>
      <c r="C126" s="27">
        <f ca="1">IFERROR(C122-(C119+C116),0)</f>
        <v>0</v>
      </c>
      <c r="D126" s="27">
        <f t="shared" ref="D126:O126" ca="1" si="53">IFERROR(D122-(D119+D116),0)</f>
        <v>0</v>
      </c>
      <c r="E126" s="27">
        <f t="shared" ca="1" si="53"/>
        <v>0</v>
      </c>
      <c r="F126" s="27">
        <f t="shared" ca="1" si="53"/>
        <v>0</v>
      </c>
      <c r="G126" s="27">
        <f t="shared" ca="1" si="53"/>
        <v>0</v>
      </c>
      <c r="H126" s="27">
        <f t="shared" ca="1" si="53"/>
        <v>0</v>
      </c>
      <c r="I126" s="27">
        <f t="shared" ca="1" si="53"/>
        <v>0</v>
      </c>
      <c r="J126" s="27">
        <f t="shared" ca="1" si="53"/>
        <v>0</v>
      </c>
      <c r="K126" s="27">
        <f t="shared" ca="1" si="53"/>
        <v>0</v>
      </c>
      <c r="L126" s="27">
        <f t="shared" ca="1" si="53"/>
        <v>0</v>
      </c>
      <c r="M126" s="27">
        <f t="shared" ca="1" si="53"/>
        <v>0</v>
      </c>
      <c r="N126" s="27">
        <f t="shared" ca="1" si="53"/>
        <v>0</v>
      </c>
      <c r="O126" s="27">
        <f t="shared" ca="1" si="53"/>
        <v>0</v>
      </c>
      <c r="P126" s="88" t="str">
        <f>A115</f>
        <v>Stewardship, Management and Accountability</v>
      </c>
      <c r="Q126" s="93" t="s">
        <v>4</v>
      </c>
      <c r="R126" s="94" t="str">
        <f ca="1">IF(ROUND(SUM(C126:N126),2)=ROUND(O126,2),"Okay","Check")</f>
        <v>Okay</v>
      </c>
      <c r="S126" s="125"/>
    </row>
    <row r="127" spans="1:35" s="16" customFormat="1" x14ac:dyDescent="0.25">
      <c r="A127" s="127"/>
      <c r="B127" s="1" t="s">
        <v>43</v>
      </c>
      <c r="C127" s="98">
        <f t="shared" ref="C127:O127" ca="1" si="54">IFERROR(C123-(C120+C117),0)</f>
        <v>0</v>
      </c>
      <c r="D127" s="98">
        <f t="shared" ca="1" si="54"/>
        <v>0</v>
      </c>
      <c r="E127" s="98">
        <f t="shared" ca="1" si="54"/>
        <v>0</v>
      </c>
      <c r="F127" s="98">
        <f t="shared" ca="1" si="54"/>
        <v>0</v>
      </c>
      <c r="G127" s="98">
        <f t="shared" ca="1" si="54"/>
        <v>0</v>
      </c>
      <c r="H127" s="98">
        <f t="shared" ca="1" si="54"/>
        <v>0</v>
      </c>
      <c r="I127" s="98">
        <f t="shared" ca="1" si="54"/>
        <v>0</v>
      </c>
      <c r="J127" s="98">
        <f t="shared" ca="1" si="54"/>
        <v>0</v>
      </c>
      <c r="K127" s="98">
        <f t="shared" ca="1" si="54"/>
        <v>0</v>
      </c>
      <c r="L127" s="98">
        <f t="shared" ca="1" si="54"/>
        <v>0</v>
      </c>
      <c r="M127" s="98">
        <f t="shared" ca="1" si="54"/>
        <v>0</v>
      </c>
      <c r="N127" s="98">
        <f t="shared" ca="1" si="54"/>
        <v>0</v>
      </c>
      <c r="O127" s="98">
        <f t="shared" ca="1" si="54"/>
        <v>0</v>
      </c>
      <c r="P127" s="88" t="str">
        <f>A115</f>
        <v>Stewardship, Management and Accountability</v>
      </c>
      <c r="Q127" s="93" t="s">
        <v>4</v>
      </c>
      <c r="R127" s="94" t="str">
        <f ca="1">IF(ROUND(SUM(C127:N127),2)=ROUND(O127,2),"Okay","Check")</f>
        <v>Okay</v>
      </c>
      <c r="S127" s="125"/>
    </row>
    <row r="128" spans="1:35" x14ac:dyDescent="0.25">
      <c r="A128" s="127"/>
      <c r="B128" s="1" t="s">
        <v>83</v>
      </c>
      <c r="C128" s="99">
        <f t="shared" ref="C128:O128" ca="1" si="55">IFERROR(C124-(C121+C118),0)</f>
        <v>0</v>
      </c>
      <c r="D128" s="99">
        <f t="shared" ca="1" si="55"/>
        <v>0</v>
      </c>
      <c r="E128" s="99">
        <f t="shared" ca="1" si="55"/>
        <v>0</v>
      </c>
      <c r="F128" s="99">
        <f t="shared" ca="1" si="55"/>
        <v>0</v>
      </c>
      <c r="G128" s="99">
        <f t="shared" ca="1" si="55"/>
        <v>0</v>
      </c>
      <c r="H128" s="99">
        <f t="shared" ca="1" si="55"/>
        <v>0</v>
      </c>
      <c r="I128" s="99">
        <f t="shared" ca="1" si="55"/>
        <v>0</v>
      </c>
      <c r="J128" s="99">
        <f t="shared" ca="1" si="55"/>
        <v>0</v>
      </c>
      <c r="K128" s="99">
        <f t="shared" ca="1" si="55"/>
        <v>0</v>
      </c>
      <c r="L128" s="99">
        <f t="shared" ca="1" si="55"/>
        <v>0</v>
      </c>
      <c r="M128" s="99">
        <f t="shared" ca="1" si="55"/>
        <v>0</v>
      </c>
      <c r="N128" s="99">
        <f t="shared" ca="1" si="55"/>
        <v>0</v>
      </c>
      <c r="O128" s="99">
        <f t="shared" ca="1" si="55"/>
        <v>0</v>
      </c>
      <c r="P128" s="88" t="str">
        <f>A115</f>
        <v>Stewardship, Management and Accountability</v>
      </c>
      <c r="Q128" s="93" t="s">
        <v>4</v>
      </c>
      <c r="R128" s="94" t="str">
        <f ca="1">IF(ROUND(SUM(C128:N128),2)=ROUND(O128,2),"Okay","Check")</f>
        <v>Okay</v>
      </c>
      <c r="S128" s="125"/>
    </row>
    <row r="129" spans="1:35" x14ac:dyDescent="0.25">
      <c r="A129" s="127"/>
      <c r="B129" s="1" t="s">
        <v>3</v>
      </c>
      <c r="C129" s="30" t="e">
        <f ca="1">IF(C122&gt;0,C126/C122,0)</f>
        <v>#VALUE!</v>
      </c>
      <c r="D129" s="30" t="e">
        <f t="shared" ref="D129:O129" ca="1" si="56">IF(D122&gt;0,D126/D122,0)</f>
        <v>#VALUE!</v>
      </c>
      <c r="E129" s="30" t="e">
        <f t="shared" ca="1" si="56"/>
        <v>#VALUE!</v>
      </c>
      <c r="F129" s="30" t="e">
        <f t="shared" ca="1" si="56"/>
        <v>#VALUE!</v>
      </c>
      <c r="G129" s="30" t="e">
        <f t="shared" ca="1" si="56"/>
        <v>#VALUE!</v>
      </c>
      <c r="H129" s="30" t="e">
        <f t="shared" ca="1" si="56"/>
        <v>#VALUE!</v>
      </c>
      <c r="I129" s="30" t="e">
        <f t="shared" ca="1" si="56"/>
        <v>#VALUE!</v>
      </c>
      <c r="J129" s="30" t="e">
        <f t="shared" ca="1" si="56"/>
        <v>#VALUE!</v>
      </c>
      <c r="K129" s="30" t="e">
        <f t="shared" ca="1" si="56"/>
        <v>#VALUE!</v>
      </c>
      <c r="L129" s="30" t="e">
        <f t="shared" ca="1" si="56"/>
        <v>#VALUE!</v>
      </c>
      <c r="M129" s="30" t="e">
        <f t="shared" ca="1" si="56"/>
        <v>#VALUE!</v>
      </c>
      <c r="N129" s="30" t="e">
        <f t="shared" ca="1" si="56"/>
        <v>#VALUE!</v>
      </c>
      <c r="O129" s="30">
        <f t="shared" ca="1" si="56"/>
        <v>0</v>
      </c>
      <c r="P129" s="88" t="str">
        <f>A115</f>
        <v>Stewardship, Management and Accountability</v>
      </c>
      <c r="Q129" s="93" t="s">
        <v>4</v>
      </c>
      <c r="R129" s="89"/>
      <c r="S129" s="125"/>
    </row>
    <row r="130" spans="1:35" x14ac:dyDescent="0.25">
      <c r="U130" s="16" t="s">
        <v>84</v>
      </c>
      <c r="V130" s="16"/>
      <c r="W130" s="16"/>
      <c r="X130" s="16"/>
      <c r="Y130" s="16"/>
      <c r="Z130" s="16"/>
      <c r="AA130" s="16"/>
      <c r="AB130" s="16"/>
      <c r="AC130" s="16"/>
      <c r="AD130" s="16"/>
      <c r="AE130" s="16"/>
      <c r="AF130" s="16"/>
      <c r="AG130" s="16"/>
      <c r="AH130" s="16"/>
      <c r="AI130" s="16"/>
    </row>
    <row r="131" spans="1:35" x14ac:dyDescent="0.25">
      <c r="A131" s="123" t="str">
        <f>'Financing inputs'!A164:O164</f>
        <v>Strategy 8</v>
      </c>
      <c r="B131" s="123"/>
      <c r="C131" s="123"/>
      <c r="D131" s="123"/>
      <c r="E131" s="123"/>
      <c r="F131" s="123"/>
      <c r="G131" s="123"/>
      <c r="H131" s="123"/>
      <c r="I131" s="123"/>
      <c r="J131" s="123"/>
      <c r="K131" s="123"/>
      <c r="L131" s="123"/>
      <c r="M131" s="123"/>
      <c r="N131" s="123"/>
      <c r="O131" s="129"/>
      <c r="P131" s="87"/>
      <c r="Q131" s="87"/>
      <c r="R131" s="90"/>
      <c r="S131" s="125" t="s">
        <v>16</v>
      </c>
      <c r="U131" s="108" t="str">
        <f>A131</f>
        <v>Strategy 8</v>
      </c>
      <c r="V131" s="4">
        <f>$C$1</f>
        <v>0</v>
      </c>
      <c r="W131" s="4">
        <f>$D$1</f>
        <v>1</v>
      </c>
      <c r="X131" s="4">
        <f>$E$1</f>
        <v>2</v>
      </c>
      <c r="Y131" s="4">
        <f>$F$1</f>
        <v>3</v>
      </c>
      <c r="Z131" s="4">
        <f>$G$1</f>
        <v>4</v>
      </c>
      <c r="AA131" s="4">
        <f>$H$1</f>
        <v>5</v>
      </c>
      <c r="AB131" s="4">
        <f>$I$1</f>
        <v>6</v>
      </c>
      <c r="AC131" s="4">
        <f>$J$1</f>
        <v>7</v>
      </c>
      <c r="AD131" s="4">
        <f>$K$1</f>
        <v>8</v>
      </c>
      <c r="AE131" s="4">
        <f>$L$1</f>
        <v>9</v>
      </c>
      <c r="AF131" s="4">
        <f>$M$1</f>
        <v>10</v>
      </c>
      <c r="AG131" s="4">
        <f>$N$1</f>
        <v>11</v>
      </c>
      <c r="AH131" s="4" t="str">
        <f>$O$1</f>
        <v>Total</v>
      </c>
      <c r="AI131" s="16"/>
    </row>
    <row r="132" spans="1:35" ht="15" customHeight="1" x14ac:dyDescent="0.25">
      <c r="A132" s="130" t="s">
        <v>1</v>
      </c>
      <c r="B132" s="1" t="s">
        <v>13</v>
      </c>
      <c r="C132" s="25" t="str">
        <f t="array" aca="1" ref="C132" ca="1">IFERROR(INDEX(INDIRECT($B132),MATCH($Q132&amp;$P132,'Financing inputs USD'!$A$3:$A$255&amp;'Financing inputs USD'!$P$3:$P$255,0),MATCH('Gap analysis'!C$1,Yr_USD,0)),0)</f>
        <v/>
      </c>
      <c r="D132" s="25" t="str">
        <f t="array" aca="1" ref="D132" ca="1">IFERROR(INDEX(INDIRECT($B132),MATCH($Q132&amp;$P132,'Financing inputs USD'!$A$3:$A$255&amp;'Financing inputs USD'!$P$3:$P$255,0),MATCH('Gap analysis'!D$1,Yr_USD,0)),0)</f>
        <v/>
      </c>
      <c r="E132" s="25" t="str">
        <f t="array" aca="1" ref="E132" ca="1">IFERROR(INDEX(INDIRECT($B132),MATCH($Q132&amp;$P132,'Financing inputs USD'!$A$3:$A$255&amp;'Financing inputs USD'!$P$3:$P$255,0),MATCH('Gap analysis'!E$1,Yr_USD,0)),0)</f>
        <v/>
      </c>
      <c r="F132" s="25" t="str">
        <f t="array" aca="1" ref="F132" ca="1">IFERROR(INDEX(INDIRECT($B132),MATCH($Q132&amp;$P132,'Financing inputs USD'!$A$3:$A$255&amp;'Financing inputs USD'!$P$3:$P$255,0),MATCH('Gap analysis'!F$1,Yr_USD,0)),0)</f>
        <v/>
      </c>
      <c r="G132" s="25" t="str">
        <f t="array" aca="1" ref="G132" ca="1">IFERROR(INDEX(INDIRECT($B132),MATCH($Q132&amp;$P132,'Financing inputs USD'!$A$3:$A$255&amp;'Financing inputs USD'!$P$3:$P$255,0),MATCH('Gap analysis'!G$1,Yr_USD,0)),0)</f>
        <v/>
      </c>
      <c r="H132" s="25" t="str">
        <f t="array" aca="1" ref="H132" ca="1">IFERROR(INDEX(INDIRECT($B132),MATCH($Q132&amp;$P132,'Financing inputs USD'!$A$3:$A$255&amp;'Financing inputs USD'!$P$3:$P$255,0),MATCH('Gap analysis'!H$1,Yr_USD,0)),0)</f>
        <v/>
      </c>
      <c r="I132" s="25" t="str">
        <f t="array" aca="1" ref="I132" ca="1">IFERROR(INDEX(INDIRECT($B132),MATCH($Q132&amp;$P132,'Financing inputs USD'!$A$3:$A$255&amp;'Financing inputs USD'!$P$3:$P$255,0),MATCH('Gap analysis'!I$1,Yr_USD,0)),0)</f>
        <v/>
      </c>
      <c r="J132" s="25" t="str">
        <f t="array" aca="1" ref="J132" ca="1">IFERROR(INDEX(INDIRECT($B132),MATCH($Q132&amp;$P132,'Financing inputs USD'!$A$3:$A$255&amp;'Financing inputs USD'!$P$3:$P$255,0),MATCH('Gap analysis'!J$1,Yr_USD,0)),0)</f>
        <v/>
      </c>
      <c r="K132" s="25" t="str">
        <f t="array" aca="1" ref="K132" ca="1">IFERROR(INDEX(INDIRECT($B132),MATCH($Q132&amp;$P132,'Financing inputs USD'!$A$3:$A$255&amp;'Financing inputs USD'!$P$3:$P$255,0),MATCH('Gap analysis'!K$1,Yr_USD,0)),0)</f>
        <v/>
      </c>
      <c r="L132" s="25" t="str">
        <f t="array" aca="1" ref="L132" ca="1">IFERROR(INDEX(INDIRECT($B132),MATCH($Q132&amp;$P132,'Financing inputs USD'!$A$3:$A$255&amp;'Financing inputs USD'!$P$3:$P$255,0),MATCH('Gap analysis'!L$1,Yr_USD,0)),0)</f>
        <v/>
      </c>
      <c r="M132" s="25" t="str">
        <f t="array" aca="1" ref="M132" ca="1">IFERROR(INDEX(INDIRECT($B132),MATCH($Q132&amp;$P132,'Financing inputs USD'!$A$3:$A$255&amp;'Financing inputs USD'!$P$3:$P$255,0),MATCH('Gap analysis'!M$1,Yr_USD,0)),0)</f>
        <v/>
      </c>
      <c r="N132" s="25" t="str">
        <f t="array" aca="1" ref="N132" ca="1">IFERROR(INDEX(INDIRECT($B132),MATCH($Q132&amp;$P132,'Financing inputs USD'!$A$3:$A$255&amp;'Financing inputs USD'!$P$3:$P$255,0),MATCH('Gap analysis'!N$1,Yr_USD,0)),0)</f>
        <v/>
      </c>
      <c r="O132" s="25">
        <f t="array" aca="1" ref="O132" ca="1">IFERROR(INDEX(INDIRECT($B132),MATCH($Q132&amp;$P132,'Financing inputs USD'!$A$3:$A$255&amp;'Financing inputs USD'!$P$3:$P$255,0),MATCH('Gap analysis'!O$1,Yr_USD,0)),0)</f>
        <v>0</v>
      </c>
      <c r="P132" s="88" t="str">
        <f>A131</f>
        <v>Strategy 8</v>
      </c>
      <c r="Q132" s="93" t="s">
        <v>19</v>
      </c>
      <c r="R132" s="94" t="str">
        <f t="shared" ref="R132:R140" ca="1" si="57">IF(ROUND(SUM(C132:N132),2)=ROUND(O132,2),"Okay","Check")</f>
        <v>Okay</v>
      </c>
      <c r="S132" s="125"/>
      <c r="U132" s="108" t="str">
        <f>A132</f>
        <v>Government Coverage</v>
      </c>
      <c r="V132" s="69">
        <f t="shared" ref="V132:AH132" ca="1" si="58">IFERROR(C134/(C134+C137),0)</f>
        <v>0</v>
      </c>
      <c r="W132" s="69">
        <f t="shared" ca="1" si="58"/>
        <v>0</v>
      </c>
      <c r="X132" s="69">
        <f t="shared" ca="1" si="58"/>
        <v>0</v>
      </c>
      <c r="Y132" s="69">
        <f t="shared" ca="1" si="58"/>
        <v>0</v>
      </c>
      <c r="Z132" s="69">
        <f t="shared" ca="1" si="58"/>
        <v>0</v>
      </c>
      <c r="AA132" s="69">
        <f t="shared" ca="1" si="58"/>
        <v>0</v>
      </c>
      <c r="AB132" s="69">
        <f t="shared" ca="1" si="58"/>
        <v>0</v>
      </c>
      <c r="AC132" s="69">
        <f t="shared" ca="1" si="58"/>
        <v>0</v>
      </c>
      <c r="AD132" s="69">
        <f t="shared" ca="1" si="58"/>
        <v>0</v>
      </c>
      <c r="AE132" s="69">
        <f t="shared" ca="1" si="58"/>
        <v>0</v>
      </c>
      <c r="AF132" s="69">
        <f t="shared" ca="1" si="58"/>
        <v>0</v>
      </c>
      <c r="AG132" s="69">
        <f t="shared" ca="1" si="58"/>
        <v>0</v>
      </c>
      <c r="AH132" s="69">
        <f t="shared" ca="1" si="58"/>
        <v>0</v>
      </c>
      <c r="AI132" s="16"/>
    </row>
    <row r="133" spans="1:35" s="16" customFormat="1" ht="15" customHeight="1" x14ac:dyDescent="0.25">
      <c r="A133" s="131"/>
      <c r="B133" s="1" t="s">
        <v>43</v>
      </c>
      <c r="C133" s="96" t="str">
        <f t="array" aca="1" ref="C133" ca="1">IFERROR(INDEX(INDIRECT($B133),MATCH($Q133&amp;$P133,'Financing inputs Euro'!$A$3:$A$255&amp;'Financing inputs Euro'!$P$3:$P$255,0),MATCH('Gap analysis'!C$1,Yr_Euro,0)),0)</f>
        <v/>
      </c>
      <c r="D133" s="96" t="str">
        <f t="array" aca="1" ref="D133" ca="1">IFERROR(INDEX(INDIRECT($B133),MATCH($Q133&amp;$P133,'Financing inputs Euro'!$A$3:$A$255&amp;'Financing inputs Euro'!$P$3:$P$255,0),MATCH('Gap analysis'!D$1,Yr_Euro,0)),0)</f>
        <v/>
      </c>
      <c r="E133" s="96" t="str">
        <f t="array" aca="1" ref="E133" ca="1">IFERROR(INDEX(INDIRECT($B133),MATCH($Q133&amp;$P133,'Financing inputs Euro'!$A$3:$A$255&amp;'Financing inputs Euro'!$P$3:$P$255,0),MATCH('Gap analysis'!E$1,Yr_Euro,0)),0)</f>
        <v/>
      </c>
      <c r="F133" s="96" t="str">
        <f t="array" aca="1" ref="F133" ca="1">IFERROR(INDEX(INDIRECT($B133),MATCH($Q133&amp;$P133,'Financing inputs Euro'!$A$3:$A$255&amp;'Financing inputs Euro'!$P$3:$P$255,0),MATCH('Gap analysis'!F$1,Yr_Euro,0)),0)</f>
        <v/>
      </c>
      <c r="G133" s="96" t="str">
        <f t="array" aca="1" ref="G133" ca="1">IFERROR(INDEX(INDIRECT($B133),MATCH($Q133&amp;$P133,'Financing inputs Euro'!$A$3:$A$255&amp;'Financing inputs Euro'!$P$3:$P$255,0),MATCH('Gap analysis'!G$1,Yr_Euro,0)),0)</f>
        <v/>
      </c>
      <c r="H133" s="96" t="str">
        <f t="array" aca="1" ref="H133" ca="1">IFERROR(INDEX(INDIRECT($B133),MATCH($Q133&amp;$P133,'Financing inputs Euro'!$A$3:$A$255&amp;'Financing inputs Euro'!$P$3:$P$255,0),MATCH('Gap analysis'!H$1,Yr_Euro,0)),0)</f>
        <v/>
      </c>
      <c r="I133" s="96" t="str">
        <f t="array" aca="1" ref="I133" ca="1">IFERROR(INDEX(INDIRECT($B133),MATCH($Q133&amp;$P133,'Financing inputs Euro'!$A$3:$A$255&amp;'Financing inputs Euro'!$P$3:$P$255,0),MATCH('Gap analysis'!I$1,Yr_Euro,0)),0)</f>
        <v/>
      </c>
      <c r="J133" s="96" t="str">
        <f t="array" aca="1" ref="J133" ca="1">IFERROR(INDEX(INDIRECT($B133),MATCH($Q133&amp;$P133,'Financing inputs Euro'!$A$3:$A$255&amp;'Financing inputs Euro'!$P$3:$P$255,0),MATCH('Gap analysis'!J$1,Yr_Euro,0)),0)</f>
        <v/>
      </c>
      <c r="K133" s="96" t="str">
        <f t="array" aca="1" ref="K133" ca="1">IFERROR(INDEX(INDIRECT($B133),MATCH($Q133&amp;$P133,'Financing inputs Euro'!$A$3:$A$255&amp;'Financing inputs Euro'!$P$3:$P$255,0),MATCH('Gap analysis'!K$1,Yr_Euro,0)),0)</f>
        <v/>
      </c>
      <c r="L133" s="96" t="str">
        <f t="array" aca="1" ref="L133" ca="1">IFERROR(INDEX(INDIRECT($B133),MATCH($Q133&amp;$P133,'Financing inputs Euro'!$A$3:$A$255&amp;'Financing inputs Euro'!$P$3:$P$255,0),MATCH('Gap analysis'!L$1,Yr_Euro,0)),0)</f>
        <v/>
      </c>
      <c r="M133" s="96" t="str">
        <f t="array" aca="1" ref="M133" ca="1">IFERROR(INDEX(INDIRECT($B133),MATCH($Q133&amp;$P133,'Financing inputs Euro'!$A$3:$A$255&amp;'Financing inputs Euro'!$P$3:$P$255,0),MATCH('Gap analysis'!M$1,Yr_Euro,0)),0)</f>
        <v/>
      </c>
      <c r="N133" s="96" t="str">
        <f t="array" aca="1" ref="N133" ca="1">IFERROR(INDEX(INDIRECT($B133),MATCH($Q133&amp;$P133,'Financing inputs Euro'!$A$3:$A$255&amp;'Financing inputs Euro'!$P$3:$P$255,0),MATCH('Gap analysis'!N$1,Yr_Euro,0)),0)</f>
        <v/>
      </c>
      <c r="O133" s="96">
        <f t="array" aca="1" ref="O133" ca="1">IFERROR(INDEX(INDIRECT($B133),MATCH($Q133&amp;$P133,'Financing inputs Euro'!$A$3:$A$255&amp;'Financing inputs Euro'!$P$3:$P$255,0),MATCH('Gap analysis'!O$1,Yr_Euro,0)),0)</f>
        <v>0</v>
      </c>
      <c r="P133" s="88" t="str">
        <f>A131</f>
        <v>Strategy 8</v>
      </c>
      <c r="Q133" s="93" t="s">
        <v>19</v>
      </c>
      <c r="R133" s="94" t="str">
        <f t="shared" ca="1" si="57"/>
        <v>Okay</v>
      </c>
      <c r="S133" s="125"/>
      <c r="U133" s="108" t="str">
        <f>A135</f>
        <v>Donor Coverage</v>
      </c>
      <c r="V133" s="69">
        <f t="shared" ref="V133:AH133" ca="1" si="59">IFERROR(C137/(C134+C137),0)</f>
        <v>0</v>
      </c>
      <c r="W133" s="69">
        <f t="shared" ca="1" si="59"/>
        <v>0</v>
      </c>
      <c r="X133" s="69">
        <f t="shared" ca="1" si="59"/>
        <v>0</v>
      </c>
      <c r="Y133" s="69">
        <f t="shared" ca="1" si="59"/>
        <v>0</v>
      </c>
      <c r="Z133" s="69">
        <f t="shared" ca="1" si="59"/>
        <v>0</v>
      </c>
      <c r="AA133" s="69">
        <f t="shared" ca="1" si="59"/>
        <v>0</v>
      </c>
      <c r="AB133" s="69">
        <f t="shared" ca="1" si="59"/>
        <v>0</v>
      </c>
      <c r="AC133" s="69">
        <f t="shared" ca="1" si="59"/>
        <v>0</v>
      </c>
      <c r="AD133" s="69">
        <f t="shared" ca="1" si="59"/>
        <v>0</v>
      </c>
      <c r="AE133" s="69">
        <f t="shared" ca="1" si="59"/>
        <v>0</v>
      </c>
      <c r="AF133" s="69">
        <f t="shared" ca="1" si="59"/>
        <v>0</v>
      </c>
      <c r="AG133" s="69">
        <f t="shared" ca="1" si="59"/>
        <v>0</v>
      </c>
      <c r="AH133" s="69">
        <f t="shared" ca="1" si="59"/>
        <v>0</v>
      </c>
    </row>
    <row r="134" spans="1:35" ht="15" customHeight="1" x14ac:dyDescent="0.25">
      <c r="A134" s="131"/>
      <c r="B134" s="1" t="s">
        <v>83</v>
      </c>
      <c r="C134" s="97" t="str">
        <f t="array" aca="1" ref="C134" ca="1">IFERROR(INDEX(INDIRECT($B134),MATCH($Q134&amp;$P134,'Financing inputs local'!$A$3:$A$255&amp;'Financing inputs local'!$P$3:$P$255,0),MATCH('Gap analysis'!C$1,Yr_Local,0)),0)</f>
        <v/>
      </c>
      <c r="D134" s="97" t="str">
        <f t="array" aca="1" ref="D134" ca="1">IFERROR(INDEX(INDIRECT($B134),MATCH($Q134&amp;$P134,'Financing inputs local'!$A$3:$A$255&amp;'Financing inputs local'!$P$3:$P$255,0),MATCH('Gap analysis'!D$1,Yr_Local,0)),0)</f>
        <v/>
      </c>
      <c r="E134" s="97" t="str">
        <f t="array" aca="1" ref="E134" ca="1">IFERROR(INDEX(INDIRECT($B134),MATCH($Q134&amp;$P134,'Financing inputs local'!$A$3:$A$255&amp;'Financing inputs local'!$P$3:$P$255,0),MATCH('Gap analysis'!E$1,Yr_Local,0)),0)</f>
        <v/>
      </c>
      <c r="F134" s="97" t="str">
        <f t="array" aca="1" ref="F134" ca="1">IFERROR(INDEX(INDIRECT($B134),MATCH($Q134&amp;$P134,'Financing inputs local'!$A$3:$A$255&amp;'Financing inputs local'!$P$3:$P$255,0),MATCH('Gap analysis'!F$1,Yr_Local,0)),0)</f>
        <v/>
      </c>
      <c r="G134" s="97" t="str">
        <f t="array" aca="1" ref="G134" ca="1">IFERROR(INDEX(INDIRECT($B134),MATCH($Q134&amp;$P134,'Financing inputs local'!$A$3:$A$255&amp;'Financing inputs local'!$P$3:$P$255,0),MATCH('Gap analysis'!G$1,Yr_Local,0)),0)</f>
        <v/>
      </c>
      <c r="H134" s="97" t="str">
        <f t="array" aca="1" ref="H134" ca="1">IFERROR(INDEX(INDIRECT($B134),MATCH($Q134&amp;$P134,'Financing inputs local'!$A$3:$A$255&amp;'Financing inputs local'!$P$3:$P$255,0),MATCH('Gap analysis'!H$1,Yr_Local,0)),0)</f>
        <v/>
      </c>
      <c r="I134" s="97" t="str">
        <f t="array" aca="1" ref="I134" ca="1">IFERROR(INDEX(INDIRECT($B134),MATCH($Q134&amp;$P134,'Financing inputs local'!$A$3:$A$255&amp;'Financing inputs local'!$P$3:$P$255,0),MATCH('Gap analysis'!I$1,Yr_Local,0)),0)</f>
        <v/>
      </c>
      <c r="J134" s="97" t="str">
        <f t="array" aca="1" ref="J134" ca="1">IFERROR(INDEX(INDIRECT($B134),MATCH($Q134&amp;$P134,'Financing inputs local'!$A$3:$A$255&amp;'Financing inputs local'!$P$3:$P$255,0),MATCH('Gap analysis'!J$1,Yr_Local,0)),0)</f>
        <v/>
      </c>
      <c r="K134" s="97" t="str">
        <f t="array" aca="1" ref="K134" ca="1">IFERROR(INDEX(INDIRECT($B134),MATCH($Q134&amp;$P134,'Financing inputs local'!$A$3:$A$255&amp;'Financing inputs local'!$P$3:$P$255,0),MATCH('Gap analysis'!K$1,Yr_Local,0)),0)</f>
        <v/>
      </c>
      <c r="L134" s="97" t="str">
        <f t="array" aca="1" ref="L134" ca="1">IFERROR(INDEX(INDIRECT($B134),MATCH($Q134&amp;$P134,'Financing inputs local'!$A$3:$A$255&amp;'Financing inputs local'!$P$3:$P$255,0),MATCH('Gap analysis'!L$1,Yr_Local,0)),0)</f>
        <v/>
      </c>
      <c r="M134" s="97" t="str">
        <f t="array" aca="1" ref="M134" ca="1">IFERROR(INDEX(INDIRECT($B134),MATCH($Q134&amp;$P134,'Financing inputs local'!$A$3:$A$255&amp;'Financing inputs local'!$P$3:$P$255,0),MATCH('Gap analysis'!M$1,Yr_Local,0)),0)</f>
        <v/>
      </c>
      <c r="N134" s="97" t="str">
        <f t="array" aca="1" ref="N134" ca="1">IFERROR(INDEX(INDIRECT($B134),MATCH($Q134&amp;$P134,'Financing inputs local'!$A$3:$A$255&amp;'Financing inputs local'!$P$3:$P$255,0),MATCH('Gap analysis'!N$1,Yr_Local,0)),0)</f>
        <v/>
      </c>
      <c r="O134" s="97">
        <f t="array" aca="1" ref="O134" ca="1">IFERROR(INDEX(INDIRECT($B134),MATCH($Q134&amp;$P134,'Financing inputs local'!$A$3:$A$255&amp;'Financing inputs local'!$P$3:$P$255,0),MATCH('Gap analysis'!O$1,Yr_Local,0)),0)</f>
        <v>0</v>
      </c>
      <c r="P134" s="88" t="str">
        <f>A131</f>
        <v>Strategy 8</v>
      </c>
      <c r="Q134" s="93" t="s">
        <v>19</v>
      </c>
      <c r="R134" s="94" t="str">
        <f t="shared" ca="1" si="57"/>
        <v>Okay</v>
      </c>
      <c r="S134" s="125"/>
    </row>
    <row r="135" spans="1:35" ht="15" customHeight="1" x14ac:dyDescent="0.25">
      <c r="A135" s="130" t="s">
        <v>2</v>
      </c>
      <c r="B135" s="1" t="s">
        <v>13</v>
      </c>
      <c r="C135" s="25">
        <f t="array" aca="1" ref="C135" ca="1">IFERROR(INDEX(INDIRECT($B135),MATCH($Q135&amp;$P135,'Financing inputs USD'!$A$3:$A$255&amp;'Financing inputs USD'!$P$3:$P$255,0),MATCH('Gap analysis'!C$1,Yr_USD,0)),0)</f>
        <v>0</v>
      </c>
      <c r="D135" s="25">
        <f t="array" aca="1" ref="D135" ca="1">IFERROR(INDEX(INDIRECT($B135),MATCH($Q135&amp;$P135,'Financing inputs USD'!$A$3:$A$255&amp;'Financing inputs USD'!$P$3:$P$255,0),MATCH('Gap analysis'!D$1,Yr_USD,0)),0)</f>
        <v>0</v>
      </c>
      <c r="E135" s="25">
        <f t="array" aca="1" ref="E135" ca="1">IFERROR(INDEX(INDIRECT($B135),MATCH($Q135&amp;$P135,'Financing inputs USD'!$A$3:$A$255&amp;'Financing inputs USD'!$P$3:$P$255,0),MATCH('Gap analysis'!E$1,Yr_USD,0)),0)</f>
        <v>0</v>
      </c>
      <c r="F135" s="25">
        <f t="array" aca="1" ref="F135" ca="1">IFERROR(INDEX(INDIRECT($B135),MATCH($Q135&amp;$P135,'Financing inputs USD'!$A$3:$A$255&amp;'Financing inputs USD'!$P$3:$P$255,0),MATCH('Gap analysis'!F$1,Yr_USD,0)),0)</f>
        <v>0</v>
      </c>
      <c r="G135" s="25">
        <f t="array" aca="1" ref="G135" ca="1">IFERROR(INDEX(INDIRECT($B135),MATCH($Q135&amp;$P135,'Financing inputs USD'!$A$3:$A$255&amp;'Financing inputs USD'!$P$3:$P$255,0),MATCH('Gap analysis'!G$1,Yr_USD,0)),0)</f>
        <v>0</v>
      </c>
      <c r="H135" s="25">
        <f t="array" aca="1" ref="H135" ca="1">IFERROR(INDEX(INDIRECT($B135),MATCH($Q135&amp;$P135,'Financing inputs USD'!$A$3:$A$255&amp;'Financing inputs USD'!$P$3:$P$255,0),MATCH('Gap analysis'!H$1,Yr_USD,0)),0)</f>
        <v>0</v>
      </c>
      <c r="I135" s="25">
        <f t="array" aca="1" ref="I135" ca="1">IFERROR(INDEX(INDIRECT($B135),MATCH($Q135&amp;$P135,'Financing inputs USD'!$A$3:$A$255&amp;'Financing inputs USD'!$P$3:$P$255,0),MATCH('Gap analysis'!I$1,Yr_USD,0)),0)</f>
        <v>0</v>
      </c>
      <c r="J135" s="25">
        <f t="array" aca="1" ref="J135" ca="1">IFERROR(INDEX(INDIRECT($B135),MATCH($Q135&amp;$P135,'Financing inputs USD'!$A$3:$A$255&amp;'Financing inputs USD'!$P$3:$P$255,0),MATCH('Gap analysis'!J$1,Yr_USD,0)),0)</f>
        <v>0</v>
      </c>
      <c r="K135" s="25">
        <f t="array" aca="1" ref="K135" ca="1">IFERROR(INDEX(INDIRECT($B135),MATCH($Q135&amp;$P135,'Financing inputs USD'!$A$3:$A$255&amp;'Financing inputs USD'!$P$3:$P$255,0),MATCH('Gap analysis'!K$1,Yr_USD,0)),0)</f>
        <v>0</v>
      </c>
      <c r="L135" s="25">
        <f t="array" aca="1" ref="L135" ca="1">IFERROR(INDEX(INDIRECT($B135),MATCH($Q135&amp;$P135,'Financing inputs USD'!$A$3:$A$255&amp;'Financing inputs USD'!$P$3:$P$255,0),MATCH('Gap analysis'!L$1,Yr_USD,0)),0)</f>
        <v>0</v>
      </c>
      <c r="M135" s="25">
        <f t="array" aca="1" ref="M135" ca="1">IFERROR(INDEX(INDIRECT($B135),MATCH($Q135&amp;$P135,'Financing inputs USD'!$A$3:$A$255&amp;'Financing inputs USD'!$P$3:$P$255,0),MATCH('Gap analysis'!M$1,Yr_USD,0)),0)</f>
        <v>0</v>
      </c>
      <c r="N135" s="25">
        <f t="array" aca="1" ref="N135" ca="1">IFERROR(INDEX(INDIRECT($B135),MATCH($Q135&amp;$P135,'Financing inputs USD'!$A$3:$A$255&amp;'Financing inputs USD'!$P$3:$P$255,0),MATCH('Gap analysis'!N$1,Yr_USD,0)),0)</f>
        <v>0</v>
      </c>
      <c r="O135" s="25">
        <f t="array" aca="1" ref="O135" ca="1">IFERROR(INDEX(INDIRECT($B135),MATCH($Q135&amp;$P135,'Financing inputs USD'!$A$3:$A$255&amp;'Financing inputs USD'!$P$3:$P$255,0),MATCH('Gap analysis'!O$1,Yr_USD,0)),0)</f>
        <v>0</v>
      </c>
      <c r="P135" s="88" t="str">
        <f>A131</f>
        <v>Strategy 8</v>
      </c>
      <c r="Q135" s="93" t="s">
        <v>72</v>
      </c>
      <c r="R135" s="94" t="str">
        <f t="shared" ca="1" si="57"/>
        <v>Okay</v>
      </c>
      <c r="S135" s="125"/>
    </row>
    <row r="136" spans="1:35" s="16" customFormat="1" ht="15" customHeight="1" x14ac:dyDescent="0.25">
      <c r="A136" s="131"/>
      <c r="B136" s="1" t="s">
        <v>43</v>
      </c>
      <c r="C136" s="96">
        <f t="array" aca="1" ref="C136" ca="1">IFERROR(INDEX(INDIRECT($B136),MATCH($Q136&amp;$P136,'Financing inputs Euro'!$A$3:$A$255&amp;'Financing inputs Euro'!$P$3:$P$255,0),MATCH('Gap analysis'!C$1,Yr_Euro,0)),0)</f>
        <v>0</v>
      </c>
      <c r="D136" s="96">
        <f t="array" aca="1" ref="D136" ca="1">IFERROR(INDEX(INDIRECT($B136),MATCH($Q136&amp;$P136,'Financing inputs Euro'!$A$3:$A$255&amp;'Financing inputs Euro'!$P$3:$P$255,0),MATCH('Gap analysis'!D$1,Yr_Euro,0)),0)</f>
        <v>0</v>
      </c>
      <c r="E136" s="96">
        <f t="array" aca="1" ref="E136" ca="1">IFERROR(INDEX(INDIRECT($B136),MATCH($Q136&amp;$P136,'Financing inputs Euro'!$A$3:$A$255&amp;'Financing inputs Euro'!$P$3:$P$255,0),MATCH('Gap analysis'!E$1,Yr_Euro,0)),0)</f>
        <v>0</v>
      </c>
      <c r="F136" s="96">
        <f t="array" aca="1" ref="F136" ca="1">IFERROR(INDEX(INDIRECT($B136),MATCH($Q136&amp;$P136,'Financing inputs Euro'!$A$3:$A$255&amp;'Financing inputs Euro'!$P$3:$P$255,0),MATCH('Gap analysis'!F$1,Yr_Euro,0)),0)</f>
        <v>0</v>
      </c>
      <c r="G136" s="96">
        <f t="array" aca="1" ref="G136" ca="1">IFERROR(INDEX(INDIRECT($B136),MATCH($Q136&amp;$P136,'Financing inputs Euro'!$A$3:$A$255&amp;'Financing inputs Euro'!$P$3:$P$255,0),MATCH('Gap analysis'!G$1,Yr_Euro,0)),0)</f>
        <v>0</v>
      </c>
      <c r="H136" s="96">
        <f t="array" aca="1" ref="H136" ca="1">IFERROR(INDEX(INDIRECT($B136),MATCH($Q136&amp;$P136,'Financing inputs Euro'!$A$3:$A$255&amp;'Financing inputs Euro'!$P$3:$P$255,0),MATCH('Gap analysis'!H$1,Yr_Euro,0)),0)</f>
        <v>0</v>
      </c>
      <c r="I136" s="96">
        <f t="array" aca="1" ref="I136" ca="1">IFERROR(INDEX(INDIRECT($B136),MATCH($Q136&amp;$P136,'Financing inputs Euro'!$A$3:$A$255&amp;'Financing inputs Euro'!$P$3:$P$255,0),MATCH('Gap analysis'!I$1,Yr_Euro,0)),0)</f>
        <v>0</v>
      </c>
      <c r="J136" s="96">
        <f t="array" aca="1" ref="J136" ca="1">IFERROR(INDEX(INDIRECT($B136),MATCH($Q136&amp;$P136,'Financing inputs Euro'!$A$3:$A$255&amp;'Financing inputs Euro'!$P$3:$P$255,0),MATCH('Gap analysis'!J$1,Yr_Euro,0)),0)</f>
        <v>0</v>
      </c>
      <c r="K136" s="96">
        <f t="array" aca="1" ref="K136" ca="1">IFERROR(INDEX(INDIRECT($B136),MATCH($Q136&amp;$P136,'Financing inputs Euro'!$A$3:$A$255&amp;'Financing inputs Euro'!$P$3:$P$255,0),MATCH('Gap analysis'!K$1,Yr_Euro,0)),0)</f>
        <v>0</v>
      </c>
      <c r="L136" s="96">
        <f t="array" aca="1" ref="L136" ca="1">IFERROR(INDEX(INDIRECT($B136),MATCH($Q136&amp;$P136,'Financing inputs Euro'!$A$3:$A$255&amp;'Financing inputs Euro'!$P$3:$P$255,0),MATCH('Gap analysis'!L$1,Yr_Euro,0)),0)</f>
        <v>0</v>
      </c>
      <c r="M136" s="96">
        <f t="array" aca="1" ref="M136" ca="1">IFERROR(INDEX(INDIRECT($B136),MATCH($Q136&amp;$P136,'Financing inputs Euro'!$A$3:$A$255&amp;'Financing inputs Euro'!$P$3:$P$255,0),MATCH('Gap analysis'!M$1,Yr_Euro,0)),0)</f>
        <v>0</v>
      </c>
      <c r="N136" s="96">
        <f t="array" aca="1" ref="N136" ca="1">IFERROR(INDEX(INDIRECT($B136),MATCH($Q136&amp;$P136,'Financing inputs Euro'!$A$3:$A$255&amp;'Financing inputs Euro'!$P$3:$P$255,0),MATCH('Gap analysis'!N$1,Yr_Euro,0)),0)</f>
        <v>0</v>
      </c>
      <c r="O136" s="96">
        <f t="array" aca="1" ref="O136" ca="1">IFERROR(INDEX(INDIRECT($B136),MATCH($Q136&amp;$P136,'Financing inputs Euro'!$A$3:$A$255&amp;'Financing inputs Euro'!$P$3:$P$255,0),MATCH('Gap analysis'!O$1,Yr_Euro,0)),0)</f>
        <v>0</v>
      </c>
      <c r="P136" s="88" t="str">
        <f>A131</f>
        <v>Strategy 8</v>
      </c>
      <c r="Q136" s="93" t="s">
        <v>72</v>
      </c>
      <c r="R136" s="94" t="str">
        <f t="shared" ca="1" si="57"/>
        <v>Okay</v>
      </c>
      <c r="S136" s="125"/>
    </row>
    <row r="137" spans="1:35" ht="15" customHeight="1" x14ac:dyDescent="0.25">
      <c r="A137" s="131"/>
      <c r="B137" s="1" t="s">
        <v>83</v>
      </c>
      <c r="C137" s="97">
        <f t="array" aca="1" ref="C137" ca="1">IFERROR(INDEX(INDIRECT($B137),MATCH($Q137&amp;$P137,'Financing inputs local'!$A$3:$A$255&amp;'Financing inputs local'!$P$3:$P$255,0),MATCH('Gap analysis'!C$1,Yr_Local,0)),0)</f>
        <v>0</v>
      </c>
      <c r="D137" s="97">
        <f t="array" aca="1" ref="D137" ca="1">IFERROR(INDEX(INDIRECT($B137),MATCH($Q137&amp;$P137,'Financing inputs local'!$A$3:$A$255&amp;'Financing inputs local'!$P$3:$P$255,0),MATCH('Gap analysis'!D$1,Yr_Local,0)),0)</f>
        <v>0</v>
      </c>
      <c r="E137" s="97">
        <f t="array" aca="1" ref="E137" ca="1">IFERROR(INDEX(INDIRECT($B137),MATCH($Q137&amp;$P137,'Financing inputs local'!$A$3:$A$255&amp;'Financing inputs local'!$P$3:$P$255,0),MATCH('Gap analysis'!E$1,Yr_Local,0)),0)</f>
        <v>0</v>
      </c>
      <c r="F137" s="97">
        <f t="array" aca="1" ref="F137" ca="1">IFERROR(INDEX(INDIRECT($B137),MATCH($Q137&amp;$P137,'Financing inputs local'!$A$3:$A$255&amp;'Financing inputs local'!$P$3:$P$255,0),MATCH('Gap analysis'!F$1,Yr_Local,0)),0)</f>
        <v>0</v>
      </c>
      <c r="G137" s="97">
        <f t="array" aca="1" ref="G137" ca="1">IFERROR(INDEX(INDIRECT($B137),MATCH($Q137&amp;$P137,'Financing inputs local'!$A$3:$A$255&amp;'Financing inputs local'!$P$3:$P$255,0),MATCH('Gap analysis'!G$1,Yr_Local,0)),0)</f>
        <v>0</v>
      </c>
      <c r="H137" s="97">
        <f t="array" aca="1" ref="H137" ca="1">IFERROR(INDEX(INDIRECT($B137),MATCH($Q137&amp;$P137,'Financing inputs local'!$A$3:$A$255&amp;'Financing inputs local'!$P$3:$P$255,0),MATCH('Gap analysis'!H$1,Yr_Local,0)),0)</f>
        <v>0</v>
      </c>
      <c r="I137" s="97">
        <f t="array" aca="1" ref="I137" ca="1">IFERROR(INDEX(INDIRECT($B137),MATCH($Q137&amp;$P137,'Financing inputs local'!$A$3:$A$255&amp;'Financing inputs local'!$P$3:$P$255,0),MATCH('Gap analysis'!I$1,Yr_Local,0)),0)</f>
        <v>0</v>
      </c>
      <c r="J137" s="97">
        <f t="array" aca="1" ref="J137" ca="1">IFERROR(INDEX(INDIRECT($B137),MATCH($Q137&amp;$P137,'Financing inputs local'!$A$3:$A$255&amp;'Financing inputs local'!$P$3:$P$255,0),MATCH('Gap analysis'!J$1,Yr_Local,0)),0)</f>
        <v>0</v>
      </c>
      <c r="K137" s="97">
        <f t="array" aca="1" ref="K137" ca="1">IFERROR(INDEX(INDIRECT($B137),MATCH($Q137&amp;$P137,'Financing inputs local'!$A$3:$A$255&amp;'Financing inputs local'!$P$3:$P$255,0),MATCH('Gap analysis'!K$1,Yr_Local,0)),0)</f>
        <v>0</v>
      </c>
      <c r="L137" s="97">
        <f t="array" aca="1" ref="L137" ca="1">IFERROR(INDEX(INDIRECT($B137),MATCH($Q137&amp;$P137,'Financing inputs local'!$A$3:$A$255&amp;'Financing inputs local'!$P$3:$P$255,0),MATCH('Gap analysis'!L$1,Yr_Local,0)),0)</f>
        <v>0</v>
      </c>
      <c r="M137" s="97">
        <f t="array" aca="1" ref="M137" ca="1">IFERROR(INDEX(INDIRECT($B137),MATCH($Q137&amp;$P137,'Financing inputs local'!$A$3:$A$255&amp;'Financing inputs local'!$P$3:$P$255,0),MATCH('Gap analysis'!M$1,Yr_Local,0)),0)</f>
        <v>0</v>
      </c>
      <c r="N137" s="97">
        <f t="array" aca="1" ref="N137" ca="1">IFERROR(INDEX(INDIRECT($B137),MATCH($Q137&amp;$P137,'Financing inputs local'!$A$3:$A$255&amp;'Financing inputs local'!$P$3:$P$255,0),MATCH('Gap analysis'!N$1,Yr_Local,0)),0)</f>
        <v>0</v>
      </c>
      <c r="O137" s="97">
        <f t="array" aca="1" ref="O137" ca="1">IFERROR(INDEX(INDIRECT($B137),MATCH($Q137&amp;$P137,'Financing inputs local'!$A$3:$A$255&amp;'Financing inputs local'!$P$3:$P$255,0),MATCH('Gap analysis'!O$1,Yr_Local,0)),0)</f>
        <v>0</v>
      </c>
      <c r="P137" s="88" t="str">
        <f>A131</f>
        <v>Strategy 8</v>
      </c>
      <c r="Q137" s="93" t="s">
        <v>72</v>
      </c>
      <c r="R137" s="94" t="str">
        <f t="shared" ca="1" si="57"/>
        <v>Okay</v>
      </c>
      <c r="S137" s="125"/>
    </row>
    <row r="138" spans="1:35" s="16" customFormat="1" ht="15" customHeight="1" x14ac:dyDescent="0.25">
      <c r="A138" s="128" t="s">
        <v>0</v>
      </c>
      <c r="B138" s="1" t="s">
        <v>13</v>
      </c>
      <c r="C138" s="25" t="str">
        <f t="array" aca="1" ref="C138" ca="1">IFERROR(INDEX(INDIRECT($B138),MATCH($Q138&amp;$P138,'Financing inputs USD'!$A$3:$A$255&amp;'Financing inputs USD'!$P$3:$P$255,0),MATCH('Gap analysis'!C$1,Yr_USD,0)),0)</f>
        <v/>
      </c>
      <c r="D138" s="25" t="str">
        <f t="array" aca="1" ref="D138" ca="1">IFERROR(INDEX(INDIRECT($B138),MATCH($Q138&amp;$P138,'Financing inputs USD'!$A$3:$A$255&amp;'Financing inputs USD'!$P$3:$P$255,0),MATCH('Gap analysis'!D$1,Yr_USD,0)),0)</f>
        <v/>
      </c>
      <c r="E138" s="25" t="str">
        <f t="array" aca="1" ref="E138" ca="1">IFERROR(INDEX(INDIRECT($B138),MATCH($Q138&amp;$P138,'Financing inputs USD'!$A$3:$A$255&amp;'Financing inputs USD'!$P$3:$P$255,0),MATCH('Gap analysis'!E$1,Yr_USD,0)),0)</f>
        <v/>
      </c>
      <c r="F138" s="25" t="str">
        <f t="array" aca="1" ref="F138" ca="1">IFERROR(INDEX(INDIRECT($B138),MATCH($Q138&amp;$P138,'Financing inputs USD'!$A$3:$A$255&amp;'Financing inputs USD'!$P$3:$P$255,0),MATCH('Gap analysis'!F$1,Yr_USD,0)),0)</f>
        <v/>
      </c>
      <c r="G138" s="25" t="str">
        <f t="array" aca="1" ref="G138" ca="1">IFERROR(INDEX(INDIRECT($B138),MATCH($Q138&amp;$P138,'Financing inputs USD'!$A$3:$A$255&amp;'Financing inputs USD'!$P$3:$P$255,0),MATCH('Gap analysis'!G$1,Yr_USD,0)),0)</f>
        <v/>
      </c>
      <c r="H138" s="25" t="str">
        <f t="array" aca="1" ref="H138" ca="1">IFERROR(INDEX(INDIRECT($B138),MATCH($Q138&amp;$P138,'Financing inputs USD'!$A$3:$A$255&amp;'Financing inputs USD'!$P$3:$P$255,0),MATCH('Gap analysis'!H$1,Yr_USD,0)),0)</f>
        <v/>
      </c>
      <c r="I138" s="25" t="str">
        <f t="array" aca="1" ref="I138" ca="1">IFERROR(INDEX(INDIRECT($B138),MATCH($Q138&amp;$P138,'Financing inputs USD'!$A$3:$A$255&amp;'Financing inputs USD'!$P$3:$P$255,0),MATCH('Gap analysis'!I$1,Yr_USD,0)),0)</f>
        <v/>
      </c>
      <c r="J138" s="25" t="str">
        <f t="array" aca="1" ref="J138" ca="1">IFERROR(INDEX(INDIRECT($B138),MATCH($Q138&amp;$P138,'Financing inputs USD'!$A$3:$A$255&amp;'Financing inputs USD'!$P$3:$P$255,0),MATCH('Gap analysis'!J$1,Yr_USD,0)),0)</f>
        <v/>
      </c>
      <c r="K138" s="25" t="str">
        <f t="array" aca="1" ref="K138" ca="1">IFERROR(INDEX(INDIRECT($B138),MATCH($Q138&amp;$P138,'Financing inputs USD'!$A$3:$A$255&amp;'Financing inputs USD'!$P$3:$P$255,0),MATCH('Gap analysis'!K$1,Yr_USD,0)),0)</f>
        <v/>
      </c>
      <c r="L138" s="25" t="str">
        <f t="array" aca="1" ref="L138" ca="1">IFERROR(INDEX(INDIRECT($B138),MATCH($Q138&amp;$P138,'Financing inputs USD'!$A$3:$A$255&amp;'Financing inputs USD'!$P$3:$P$255,0),MATCH('Gap analysis'!L$1,Yr_USD,0)),0)</f>
        <v/>
      </c>
      <c r="M138" s="25" t="str">
        <f t="array" aca="1" ref="M138" ca="1">IFERROR(INDEX(INDIRECT($B138),MATCH($Q138&amp;$P138,'Financing inputs USD'!$A$3:$A$255&amp;'Financing inputs USD'!$P$3:$P$255,0),MATCH('Gap analysis'!M$1,Yr_USD,0)),0)</f>
        <v/>
      </c>
      <c r="N138" s="25" t="str">
        <f t="array" aca="1" ref="N138" ca="1">IFERROR(INDEX(INDIRECT($B138),MATCH($Q138&amp;$P138,'Financing inputs USD'!$A$3:$A$255&amp;'Financing inputs USD'!$P$3:$P$255,0),MATCH('Gap analysis'!N$1,Yr_USD,0)),0)</f>
        <v/>
      </c>
      <c r="O138" s="25">
        <f t="array" aca="1" ref="O138" ca="1">IFERROR(INDEX(INDIRECT($B138),MATCH($Q138&amp;$P138,'Financing inputs USD'!$A$3:$A$255&amp;'Financing inputs USD'!$P$3:$P$255,0),MATCH('Gap analysis'!O$1,Yr_USD,0)),0)</f>
        <v>0</v>
      </c>
      <c r="P138" s="88" t="str">
        <f>A131</f>
        <v>Strategy 8</v>
      </c>
      <c r="Q138" s="93" t="s">
        <v>0</v>
      </c>
      <c r="R138" s="94" t="str">
        <f t="shared" ca="1" si="57"/>
        <v>Okay</v>
      </c>
      <c r="S138" s="125"/>
    </row>
    <row r="139" spans="1:35" s="16" customFormat="1" ht="15" customHeight="1" x14ac:dyDescent="0.25">
      <c r="A139" s="128"/>
      <c r="B139" s="1" t="s">
        <v>43</v>
      </c>
      <c r="C139" s="96" t="str">
        <f t="array" aca="1" ref="C139" ca="1">IFERROR(INDEX(INDIRECT($B139),MATCH($Q139&amp;$P139,'Financing inputs Euro'!$A$3:$A$255&amp;'Financing inputs Euro'!$P$3:$P$255,0),MATCH('Gap analysis'!C$1,Yr_Euro,0)),0)</f>
        <v/>
      </c>
      <c r="D139" s="96" t="str">
        <f t="array" aca="1" ref="D139" ca="1">IFERROR(INDEX(INDIRECT($B139),MATCH($Q139&amp;$P139,'Financing inputs Euro'!$A$3:$A$255&amp;'Financing inputs Euro'!$P$3:$P$255,0),MATCH('Gap analysis'!D$1,Yr_Euro,0)),0)</f>
        <v/>
      </c>
      <c r="E139" s="96" t="str">
        <f t="array" aca="1" ref="E139" ca="1">IFERROR(INDEX(INDIRECT($B139),MATCH($Q139&amp;$P139,'Financing inputs Euro'!$A$3:$A$255&amp;'Financing inputs Euro'!$P$3:$P$255,0),MATCH('Gap analysis'!E$1,Yr_Euro,0)),0)</f>
        <v/>
      </c>
      <c r="F139" s="96" t="str">
        <f t="array" aca="1" ref="F139" ca="1">IFERROR(INDEX(INDIRECT($B139),MATCH($Q139&amp;$P139,'Financing inputs Euro'!$A$3:$A$255&amp;'Financing inputs Euro'!$P$3:$P$255,0),MATCH('Gap analysis'!F$1,Yr_Euro,0)),0)</f>
        <v/>
      </c>
      <c r="G139" s="96" t="str">
        <f t="array" aca="1" ref="G139" ca="1">IFERROR(INDEX(INDIRECT($B139),MATCH($Q139&amp;$P139,'Financing inputs Euro'!$A$3:$A$255&amp;'Financing inputs Euro'!$P$3:$P$255,0),MATCH('Gap analysis'!G$1,Yr_Euro,0)),0)</f>
        <v/>
      </c>
      <c r="H139" s="96" t="str">
        <f t="array" aca="1" ref="H139" ca="1">IFERROR(INDEX(INDIRECT($B139),MATCH($Q139&amp;$P139,'Financing inputs Euro'!$A$3:$A$255&amp;'Financing inputs Euro'!$P$3:$P$255,0),MATCH('Gap analysis'!H$1,Yr_Euro,0)),0)</f>
        <v/>
      </c>
      <c r="I139" s="96" t="str">
        <f t="array" aca="1" ref="I139" ca="1">IFERROR(INDEX(INDIRECT($B139),MATCH($Q139&amp;$P139,'Financing inputs Euro'!$A$3:$A$255&amp;'Financing inputs Euro'!$P$3:$P$255,0),MATCH('Gap analysis'!I$1,Yr_Euro,0)),0)</f>
        <v/>
      </c>
      <c r="J139" s="96" t="str">
        <f t="array" aca="1" ref="J139" ca="1">IFERROR(INDEX(INDIRECT($B139),MATCH($Q139&amp;$P139,'Financing inputs Euro'!$A$3:$A$255&amp;'Financing inputs Euro'!$P$3:$P$255,0),MATCH('Gap analysis'!J$1,Yr_Euro,0)),0)</f>
        <v/>
      </c>
      <c r="K139" s="96" t="str">
        <f t="array" aca="1" ref="K139" ca="1">IFERROR(INDEX(INDIRECT($B139),MATCH($Q139&amp;$P139,'Financing inputs Euro'!$A$3:$A$255&amp;'Financing inputs Euro'!$P$3:$P$255,0),MATCH('Gap analysis'!K$1,Yr_Euro,0)),0)</f>
        <v/>
      </c>
      <c r="L139" s="96" t="str">
        <f t="array" aca="1" ref="L139" ca="1">IFERROR(INDEX(INDIRECT($B139),MATCH($Q139&amp;$P139,'Financing inputs Euro'!$A$3:$A$255&amp;'Financing inputs Euro'!$P$3:$P$255,0),MATCH('Gap analysis'!L$1,Yr_Euro,0)),0)</f>
        <v/>
      </c>
      <c r="M139" s="96" t="str">
        <f t="array" aca="1" ref="M139" ca="1">IFERROR(INDEX(INDIRECT($B139),MATCH($Q139&amp;$P139,'Financing inputs Euro'!$A$3:$A$255&amp;'Financing inputs Euro'!$P$3:$P$255,0),MATCH('Gap analysis'!M$1,Yr_Euro,0)),0)</f>
        <v/>
      </c>
      <c r="N139" s="96" t="str">
        <f t="array" aca="1" ref="N139" ca="1">IFERROR(INDEX(INDIRECT($B139),MATCH($Q139&amp;$P139,'Financing inputs Euro'!$A$3:$A$255&amp;'Financing inputs Euro'!$P$3:$P$255,0),MATCH('Gap analysis'!N$1,Yr_Euro,0)),0)</f>
        <v/>
      </c>
      <c r="O139" s="96">
        <f t="array" aca="1" ref="O139" ca="1">IFERROR(INDEX(INDIRECT($B139),MATCH($Q139&amp;$P139,'Financing inputs Euro'!$A$3:$A$255&amp;'Financing inputs Euro'!$P$3:$P$255,0),MATCH('Gap analysis'!O$1,Yr_Euro,0)),0)</f>
        <v>0</v>
      </c>
      <c r="P139" s="88" t="str">
        <f>A131</f>
        <v>Strategy 8</v>
      </c>
      <c r="Q139" s="93" t="s">
        <v>0</v>
      </c>
      <c r="R139" s="94" t="str">
        <f t="shared" ca="1" si="57"/>
        <v>Okay</v>
      </c>
      <c r="S139" s="125"/>
    </row>
    <row r="140" spans="1:35" s="16" customFormat="1" ht="15" customHeight="1" x14ac:dyDescent="0.25">
      <c r="A140" s="128"/>
      <c r="B140" s="1" t="s">
        <v>83</v>
      </c>
      <c r="C140" s="97" t="str">
        <f t="array" aca="1" ref="C140" ca="1">IFERROR(INDEX(INDIRECT($B140),MATCH($Q140&amp;$P140,'Financing inputs local'!$A$3:$A$255&amp;'Financing inputs local'!$P$3:$P$255,0),MATCH('Gap analysis'!C$1,Yr_Local,0)),0)</f>
        <v/>
      </c>
      <c r="D140" s="97" t="str">
        <f t="array" aca="1" ref="D140" ca="1">IFERROR(INDEX(INDIRECT($B140),MATCH($Q140&amp;$P140,'Financing inputs local'!$A$3:$A$255&amp;'Financing inputs local'!$P$3:$P$255,0),MATCH('Gap analysis'!D$1,Yr_Local,0)),0)</f>
        <v/>
      </c>
      <c r="E140" s="97" t="str">
        <f t="array" aca="1" ref="E140" ca="1">IFERROR(INDEX(INDIRECT($B140),MATCH($Q140&amp;$P140,'Financing inputs local'!$A$3:$A$255&amp;'Financing inputs local'!$P$3:$P$255,0),MATCH('Gap analysis'!E$1,Yr_Local,0)),0)</f>
        <v/>
      </c>
      <c r="F140" s="97" t="str">
        <f t="array" aca="1" ref="F140" ca="1">IFERROR(INDEX(INDIRECT($B140),MATCH($Q140&amp;$P140,'Financing inputs local'!$A$3:$A$255&amp;'Financing inputs local'!$P$3:$P$255,0),MATCH('Gap analysis'!F$1,Yr_Local,0)),0)</f>
        <v/>
      </c>
      <c r="G140" s="97" t="str">
        <f t="array" aca="1" ref="G140" ca="1">IFERROR(INDEX(INDIRECT($B140),MATCH($Q140&amp;$P140,'Financing inputs local'!$A$3:$A$255&amp;'Financing inputs local'!$P$3:$P$255,0),MATCH('Gap analysis'!G$1,Yr_Local,0)),0)</f>
        <v/>
      </c>
      <c r="H140" s="97" t="str">
        <f t="array" aca="1" ref="H140" ca="1">IFERROR(INDEX(INDIRECT($B140),MATCH($Q140&amp;$P140,'Financing inputs local'!$A$3:$A$255&amp;'Financing inputs local'!$P$3:$P$255,0),MATCH('Gap analysis'!H$1,Yr_Local,0)),0)</f>
        <v/>
      </c>
      <c r="I140" s="97" t="str">
        <f t="array" aca="1" ref="I140" ca="1">IFERROR(INDEX(INDIRECT($B140),MATCH($Q140&amp;$P140,'Financing inputs local'!$A$3:$A$255&amp;'Financing inputs local'!$P$3:$P$255,0),MATCH('Gap analysis'!I$1,Yr_Local,0)),0)</f>
        <v/>
      </c>
      <c r="J140" s="97" t="str">
        <f t="array" aca="1" ref="J140" ca="1">IFERROR(INDEX(INDIRECT($B140),MATCH($Q140&amp;$P140,'Financing inputs local'!$A$3:$A$255&amp;'Financing inputs local'!$P$3:$P$255,0),MATCH('Gap analysis'!J$1,Yr_Local,0)),0)</f>
        <v/>
      </c>
      <c r="K140" s="97" t="str">
        <f t="array" aca="1" ref="K140" ca="1">IFERROR(INDEX(INDIRECT($B140),MATCH($Q140&amp;$P140,'Financing inputs local'!$A$3:$A$255&amp;'Financing inputs local'!$P$3:$P$255,0),MATCH('Gap analysis'!K$1,Yr_Local,0)),0)</f>
        <v/>
      </c>
      <c r="L140" s="97" t="str">
        <f t="array" aca="1" ref="L140" ca="1">IFERROR(INDEX(INDIRECT($B140),MATCH($Q140&amp;$P140,'Financing inputs local'!$A$3:$A$255&amp;'Financing inputs local'!$P$3:$P$255,0),MATCH('Gap analysis'!L$1,Yr_Local,0)),0)</f>
        <v/>
      </c>
      <c r="M140" s="97" t="str">
        <f t="array" aca="1" ref="M140" ca="1">IFERROR(INDEX(INDIRECT($B140),MATCH($Q140&amp;$P140,'Financing inputs local'!$A$3:$A$255&amp;'Financing inputs local'!$P$3:$P$255,0),MATCH('Gap analysis'!M$1,Yr_Local,0)),0)</f>
        <v/>
      </c>
      <c r="N140" s="97" t="str">
        <f t="array" aca="1" ref="N140" ca="1">IFERROR(INDEX(INDIRECT($B140),MATCH($Q140&amp;$P140,'Financing inputs local'!$A$3:$A$255&amp;'Financing inputs local'!$P$3:$P$255,0),MATCH('Gap analysis'!N$1,Yr_Local,0)),0)</f>
        <v/>
      </c>
      <c r="O140" s="97">
        <f t="array" aca="1" ref="O140" ca="1">IFERROR(INDEX(INDIRECT($B140),MATCH($Q140&amp;$P140,'Financing inputs local'!$A$3:$A$255&amp;'Financing inputs local'!$P$3:$P$255,0),MATCH('Gap analysis'!O$1,Yr_Local,0)),0)</f>
        <v>0</v>
      </c>
      <c r="P140" s="88" t="str">
        <f>A131</f>
        <v>Strategy 8</v>
      </c>
      <c r="Q140" s="93" t="s">
        <v>0</v>
      </c>
      <c r="R140" s="94" t="str">
        <f t="shared" ca="1" si="57"/>
        <v>Okay</v>
      </c>
      <c r="S140" s="125"/>
    </row>
    <row r="141" spans="1:35" x14ac:dyDescent="0.25">
      <c r="A141" s="10"/>
      <c r="B141" s="68"/>
      <c r="C141" s="25"/>
      <c r="D141" s="25"/>
      <c r="E141" s="25"/>
      <c r="F141" s="25"/>
      <c r="G141" s="25"/>
      <c r="H141" s="25"/>
      <c r="I141" s="25"/>
      <c r="J141" s="25"/>
      <c r="K141" s="25"/>
      <c r="L141" s="25"/>
      <c r="M141" s="25"/>
      <c r="N141" s="25"/>
      <c r="O141" s="25"/>
      <c r="P141" s="88" t="str">
        <f>A131</f>
        <v>Strategy 8</v>
      </c>
      <c r="Q141" s="95"/>
      <c r="R141" s="88"/>
      <c r="S141" s="125"/>
    </row>
    <row r="142" spans="1:35" x14ac:dyDescent="0.25">
      <c r="A142" s="132" t="s">
        <v>4</v>
      </c>
      <c r="B142" s="1" t="s">
        <v>13</v>
      </c>
      <c r="C142" s="27">
        <f ca="1">IFERROR(C138-(C135+C132),0)</f>
        <v>0</v>
      </c>
      <c r="D142" s="27">
        <f t="shared" ref="D142:O142" ca="1" si="60">IFERROR(D138-(D135+D132),0)</f>
        <v>0</v>
      </c>
      <c r="E142" s="27">
        <f t="shared" ca="1" si="60"/>
        <v>0</v>
      </c>
      <c r="F142" s="27">
        <f t="shared" ca="1" si="60"/>
        <v>0</v>
      </c>
      <c r="G142" s="27">
        <f t="shared" ca="1" si="60"/>
        <v>0</v>
      </c>
      <c r="H142" s="27">
        <f t="shared" ca="1" si="60"/>
        <v>0</v>
      </c>
      <c r="I142" s="27">
        <f t="shared" ca="1" si="60"/>
        <v>0</v>
      </c>
      <c r="J142" s="27">
        <f t="shared" ca="1" si="60"/>
        <v>0</v>
      </c>
      <c r="K142" s="27">
        <f t="shared" ca="1" si="60"/>
        <v>0</v>
      </c>
      <c r="L142" s="27">
        <f t="shared" ca="1" si="60"/>
        <v>0</v>
      </c>
      <c r="M142" s="27">
        <f t="shared" ca="1" si="60"/>
        <v>0</v>
      </c>
      <c r="N142" s="27">
        <f t="shared" ca="1" si="60"/>
        <v>0</v>
      </c>
      <c r="O142" s="27">
        <f t="shared" ca="1" si="60"/>
        <v>0</v>
      </c>
      <c r="P142" s="88" t="str">
        <f>A131</f>
        <v>Strategy 8</v>
      </c>
      <c r="Q142" s="93" t="s">
        <v>4</v>
      </c>
      <c r="R142" s="94" t="str">
        <f ca="1">IF(ROUND(SUM(C142:N142),2)=ROUND(O142,2),"Okay","Check")</f>
        <v>Okay</v>
      </c>
      <c r="S142" s="125"/>
    </row>
    <row r="143" spans="1:35" s="16" customFormat="1" x14ac:dyDescent="0.25">
      <c r="A143" s="133"/>
      <c r="B143" s="1" t="s">
        <v>43</v>
      </c>
      <c r="C143" s="98">
        <f t="shared" ref="C143:O143" ca="1" si="61">IFERROR(C139-(C136+C133),0)</f>
        <v>0</v>
      </c>
      <c r="D143" s="98">
        <f t="shared" ca="1" si="61"/>
        <v>0</v>
      </c>
      <c r="E143" s="98">
        <f t="shared" ca="1" si="61"/>
        <v>0</v>
      </c>
      <c r="F143" s="98">
        <f t="shared" ca="1" si="61"/>
        <v>0</v>
      </c>
      <c r="G143" s="98">
        <f t="shared" ca="1" si="61"/>
        <v>0</v>
      </c>
      <c r="H143" s="98">
        <f t="shared" ca="1" si="61"/>
        <v>0</v>
      </c>
      <c r="I143" s="98">
        <f t="shared" ca="1" si="61"/>
        <v>0</v>
      </c>
      <c r="J143" s="98">
        <f t="shared" ca="1" si="61"/>
        <v>0</v>
      </c>
      <c r="K143" s="98">
        <f t="shared" ca="1" si="61"/>
        <v>0</v>
      </c>
      <c r="L143" s="98">
        <f t="shared" ca="1" si="61"/>
        <v>0</v>
      </c>
      <c r="M143" s="98">
        <f t="shared" ca="1" si="61"/>
        <v>0</v>
      </c>
      <c r="N143" s="98">
        <f t="shared" ca="1" si="61"/>
        <v>0</v>
      </c>
      <c r="O143" s="98">
        <f t="shared" ca="1" si="61"/>
        <v>0</v>
      </c>
      <c r="P143" s="88" t="str">
        <f>A131</f>
        <v>Strategy 8</v>
      </c>
      <c r="Q143" s="93" t="s">
        <v>4</v>
      </c>
      <c r="R143" s="94" t="str">
        <f ca="1">IF(ROUND(SUM(C143:N143),2)=ROUND(O143,2),"Okay","Check")</f>
        <v>Okay</v>
      </c>
      <c r="S143" s="125"/>
    </row>
    <row r="144" spans="1:35" x14ac:dyDescent="0.25">
      <c r="A144" s="133"/>
      <c r="B144" s="1" t="s">
        <v>83</v>
      </c>
      <c r="C144" s="99">
        <f t="shared" ref="C144:O144" ca="1" si="62">IFERROR(C140-(C137+C134),0)</f>
        <v>0</v>
      </c>
      <c r="D144" s="99">
        <f t="shared" ca="1" si="62"/>
        <v>0</v>
      </c>
      <c r="E144" s="99">
        <f t="shared" ca="1" si="62"/>
        <v>0</v>
      </c>
      <c r="F144" s="99">
        <f t="shared" ca="1" si="62"/>
        <v>0</v>
      </c>
      <c r="G144" s="99">
        <f t="shared" ca="1" si="62"/>
        <v>0</v>
      </c>
      <c r="H144" s="99">
        <f t="shared" ca="1" si="62"/>
        <v>0</v>
      </c>
      <c r="I144" s="99">
        <f t="shared" ca="1" si="62"/>
        <v>0</v>
      </c>
      <c r="J144" s="99">
        <f t="shared" ca="1" si="62"/>
        <v>0</v>
      </c>
      <c r="K144" s="99">
        <f t="shared" ca="1" si="62"/>
        <v>0</v>
      </c>
      <c r="L144" s="99">
        <f t="shared" ca="1" si="62"/>
        <v>0</v>
      </c>
      <c r="M144" s="99">
        <f t="shared" ca="1" si="62"/>
        <v>0</v>
      </c>
      <c r="N144" s="99">
        <f t="shared" ca="1" si="62"/>
        <v>0</v>
      </c>
      <c r="O144" s="99">
        <f t="shared" ca="1" si="62"/>
        <v>0</v>
      </c>
      <c r="P144" s="88" t="str">
        <f>A131</f>
        <v>Strategy 8</v>
      </c>
      <c r="Q144" s="93" t="s">
        <v>4</v>
      </c>
      <c r="R144" s="94" t="str">
        <f ca="1">IF(ROUND(SUM(C144:N144),2)=ROUND(O144,2),"Okay","Check")</f>
        <v>Okay</v>
      </c>
      <c r="S144" s="125"/>
    </row>
    <row r="145" spans="1:35" x14ac:dyDescent="0.25">
      <c r="A145" s="134"/>
      <c r="B145" s="1" t="s">
        <v>3</v>
      </c>
      <c r="C145" s="30" t="e">
        <f ca="1">IF(C138&gt;0,C142/C138,0)</f>
        <v>#VALUE!</v>
      </c>
      <c r="D145" s="30" t="e">
        <f t="shared" ref="D145:O145" ca="1" si="63">IF(D138&gt;0,D142/D138,0)</f>
        <v>#VALUE!</v>
      </c>
      <c r="E145" s="30" t="e">
        <f t="shared" ca="1" si="63"/>
        <v>#VALUE!</v>
      </c>
      <c r="F145" s="30" t="e">
        <f t="shared" ca="1" si="63"/>
        <v>#VALUE!</v>
      </c>
      <c r="G145" s="30" t="e">
        <f t="shared" ca="1" si="63"/>
        <v>#VALUE!</v>
      </c>
      <c r="H145" s="30" t="e">
        <f t="shared" ca="1" si="63"/>
        <v>#VALUE!</v>
      </c>
      <c r="I145" s="30" t="e">
        <f t="shared" ca="1" si="63"/>
        <v>#VALUE!</v>
      </c>
      <c r="J145" s="30" t="e">
        <f t="shared" ca="1" si="63"/>
        <v>#VALUE!</v>
      </c>
      <c r="K145" s="30" t="e">
        <f t="shared" ca="1" si="63"/>
        <v>#VALUE!</v>
      </c>
      <c r="L145" s="30" t="e">
        <f t="shared" ca="1" si="63"/>
        <v>#VALUE!</v>
      </c>
      <c r="M145" s="30" t="e">
        <f t="shared" ca="1" si="63"/>
        <v>#VALUE!</v>
      </c>
      <c r="N145" s="30" t="e">
        <f t="shared" ca="1" si="63"/>
        <v>#VALUE!</v>
      </c>
      <c r="O145" s="30">
        <f t="shared" ca="1" si="63"/>
        <v>0</v>
      </c>
      <c r="P145" s="88" t="str">
        <f>A131</f>
        <v>Strategy 8</v>
      </c>
      <c r="Q145" s="93" t="s">
        <v>4</v>
      </c>
      <c r="R145" s="89"/>
      <c r="S145" s="125"/>
    </row>
    <row r="146" spans="1:35" x14ac:dyDescent="0.25">
      <c r="U146" s="16" t="s">
        <v>84</v>
      </c>
      <c r="V146" s="16"/>
      <c r="W146" s="16"/>
      <c r="X146" s="16"/>
      <c r="Y146" s="16"/>
      <c r="Z146" s="16"/>
      <c r="AA146" s="16"/>
      <c r="AB146" s="16"/>
      <c r="AC146" s="16"/>
      <c r="AD146" s="16"/>
      <c r="AE146" s="16"/>
      <c r="AF146" s="16"/>
      <c r="AG146" s="16"/>
      <c r="AH146" s="16"/>
      <c r="AI146" s="16"/>
    </row>
    <row r="147" spans="1:35" x14ac:dyDescent="0.25">
      <c r="A147" s="123" t="str">
        <f>'Financing inputs'!A187:O187</f>
        <v>Strategy 9</v>
      </c>
      <c r="B147" s="123"/>
      <c r="C147" s="123"/>
      <c r="D147" s="123"/>
      <c r="E147" s="123"/>
      <c r="F147" s="123"/>
      <c r="G147" s="123"/>
      <c r="H147" s="123"/>
      <c r="I147" s="123"/>
      <c r="J147" s="123"/>
      <c r="K147" s="123"/>
      <c r="L147" s="123"/>
      <c r="M147" s="123"/>
      <c r="N147" s="123"/>
      <c r="O147" s="129"/>
      <c r="P147" s="87"/>
      <c r="Q147" s="87"/>
      <c r="R147" s="90"/>
      <c r="S147" s="125" t="s">
        <v>16</v>
      </c>
      <c r="U147" s="108" t="str">
        <f>A147</f>
        <v>Strategy 9</v>
      </c>
      <c r="V147" s="4">
        <f>$C$1</f>
        <v>0</v>
      </c>
      <c r="W147" s="4">
        <f>$D$1</f>
        <v>1</v>
      </c>
      <c r="X147" s="4">
        <f>$E$1</f>
        <v>2</v>
      </c>
      <c r="Y147" s="4">
        <f>$F$1</f>
        <v>3</v>
      </c>
      <c r="Z147" s="4">
        <f>$G$1</f>
        <v>4</v>
      </c>
      <c r="AA147" s="4">
        <f>$H$1</f>
        <v>5</v>
      </c>
      <c r="AB147" s="4">
        <f>$I$1</f>
        <v>6</v>
      </c>
      <c r="AC147" s="4">
        <f>$J$1</f>
        <v>7</v>
      </c>
      <c r="AD147" s="4">
        <f>$K$1</f>
        <v>8</v>
      </c>
      <c r="AE147" s="4">
        <f>$L$1</f>
        <v>9</v>
      </c>
      <c r="AF147" s="4">
        <f>$M$1</f>
        <v>10</v>
      </c>
      <c r="AG147" s="4">
        <f>$N$1</f>
        <v>11</v>
      </c>
      <c r="AH147" s="4" t="str">
        <f>$O$1</f>
        <v>Total</v>
      </c>
      <c r="AI147" s="16"/>
    </row>
    <row r="148" spans="1:35" ht="15" customHeight="1" x14ac:dyDescent="0.25">
      <c r="A148" s="130" t="s">
        <v>1</v>
      </c>
      <c r="B148" s="1" t="s">
        <v>13</v>
      </c>
      <c r="C148" s="25" t="str">
        <f t="array" aca="1" ref="C148" ca="1">IFERROR(INDEX(INDIRECT($B148),MATCH($Q148&amp;$P148,'Financing inputs USD'!$A$3:$A$255&amp;'Financing inputs USD'!$P$3:$P$255,0),MATCH('Gap analysis'!C$1,Yr_USD,0)),0)</f>
        <v/>
      </c>
      <c r="D148" s="25" t="str">
        <f t="array" aca="1" ref="D148" ca="1">IFERROR(INDEX(INDIRECT($B148),MATCH($Q148&amp;$P148,'Financing inputs USD'!$A$3:$A$255&amp;'Financing inputs USD'!$P$3:$P$255,0),MATCH('Gap analysis'!D$1,Yr_USD,0)),0)</f>
        <v/>
      </c>
      <c r="E148" s="25" t="str">
        <f t="array" aca="1" ref="E148" ca="1">IFERROR(INDEX(INDIRECT($B148),MATCH($Q148&amp;$P148,'Financing inputs USD'!$A$3:$A$255&amp;'Financing inputs USD'!$P$3:$P$255,0),MATCH('Gap analysis'!E$1,Yr_USD,0)),0)</f>
        <v/>
      </c>
      <c r="F148" s="25" t="str">
        <f t="array" aca="1" ref="F148" ca="1">IFERROR(INDEX(INDIRECT($B148),MATCH($Q148&amp;$P148,'Financing inputs USD'!$A$3:$A$255&amp;'Financing inputs USD'!$P$3:$P$255,0),MATCH('Gap analysis'!F$1,Yr_USD,0)),0)</f>
        <v/>
      </c>
      <c r="G148" s="25" t="str">
        <f t="array" aca="1" ref="G148" ca="1">IFERROR(INDEX(INDIRECT($B148),MATCH($Q148&amp;$P148,'Financing inputs USD'!$A$3:$A$255&amp;'Financing inputs USD'!$P$3:$P$255,0),MATCH('Gap analysis'!G$1,Yr_USD,0)),0)</f>
        <v/>
      </c>
      <c r="H148" s="25" t="str">
        <f t="array" aca="1" ref="H148" ca="1">IFERROR(INDEX(INDIRECT($B148),MATCH($Q148&amp;$P148,'Financing inputs USD'!$A$3:$A$255&amp;'Financing inputs USD'!$P$3:$P$255,0),MATCH('Gap analysis'!H$1,Yr_USD,0)),0)</f>
        <v/>
      </c>
      <c r="I148" s="25" t="str">
        <f t="array" aca="1" ref="I148" ca="1">IFERROR(INDEX(INDIRECT($B148),MATCH($Q148&amp;$P148,'Financing inputs USD'!$A$3:$A$255&amp;'Financing inputs USD'!$P$3:$P$255,0),MATCH('Gap analysis'!I$1,Yr_USD,0)),0)</f>
        <v/>
      </c>
      <c r="J148" s="25" t="str">
        <f t="array" aca="1" ref="J148" ca="1">IFERROR(INDEX(INDIRECT($B148),MATCH($Q148&amp;$P148,'Financing inputs USD'!$A$3:$A$255&amp;'Financing inputs USD'!$P$3:$P$255,0),MATCH('Gap analysis'!J$1,Yr_USD,0)),0)</f>
        <v/>
      </c>
      <c r="K148" s="25" t="str">
        <f t="array" aca="1" ref="K148" ca="1">IFERROR(INDEX(INDIRECT($B148),MATCH($Q148&amp;$P148,'Financing inputs USD'!$A$3:$A$255&amp;'Financing inputs USD'!$P$3:$P$255,0),MATCH('Gap analysis'!K$1,Yr_USD,0)),0)</f>
        <v/>
      </c>
      <c r="L148" s="25" t="str">
        <f t="array" aca="1" ref="L148" ca="1">IFERROR(INDEX(INDIRECT($B148),MATCH($Q148&amp;$P148,'Financing inputs USD'!$A$3:$A$255&amp;'Financing inputs USD'!$P$3:$P$255,0),MATCH('Gap analysis'!L$1,Yr_USD,0)),0)</f>
        <v/>
      </c>
      <c r="M148" s="25" t="str">
        <f t="array" aca="1" ref="M148" ca="1">IFERROR(INDEX(INDIRECT($B148),MATCH($Q148&amp;$P148,'Financing inputs USD'!$A$3:$A$255&amp;'Financing inputs USD'!$P$3:$P$255,0),MATCH('Gap analysis'!M$1,Yr_USD,0)),0)</f>
        <v/>
      </c>
      <c r="N148" s="25" t="str">
        <f t="array" aca="1" ref="N148" ca="1">IFERROR(INDEX(INDIRECT($B148),MATCH($Q148&amp;$P148,'Financing inputs USD'!$A$3:$A$255&amp;'Financing inputs USD'!$P$3:$P$255,0),MATCH('Gap analysis'!N$1,Yr_USD,0)),0)</f>
        <v/>
      </c>
      <c r="O148" s="25">
        <f t="array" aca="1" ref="O148" ca="1">IFERROR(INDEX(INDIRECT($B148),MATCH($Q148&amp;$P148,'Financing inputs USD'!$A$3:$A$255&amp;'Financing inputs USD'!$P$3:$P$255,0),MATCH('Gap analysis'!O$1,Yr_USD,0)),0)</f>
        <v>0</v>
      </c>
      <c r="P148" s="88" t="str">
        <f>A147</f>
        <v>Strategy 9</v>
      </c>
      <c r="Q148" s="93" t="s">
        <v>19</v>
      </c>
      <c r="R148" s="94" t="str">
        <f t="shared" ref="R148:R156" ca="1" si="64">IF(ROUND(SUM(C148:N148),2)=ROUND(O148,2),"Okay","Check")</f>
        <v>Okay</v>
      </c>
      <c r="S148" s="125"/>
      <c r="U148" s="108" t="str">
        <f>A148</f>
        <v>Government Coverage</v>
      </c>
      <c r="V148" s="69">
        <f t="shared" ref="V148:AH148" ca="1" si="65">IFERROR(C150/(C150+C153),0)</f>
        <v>0</v>
      </c>
      <c r="W148" s="69">
        <f t="shared" ca="1" si="65"/>
        <v>0</v>
      </c>
      <c r="X148" s="69">
        <f t="shared" ca="1" si="65"/>
        <v>0</v>
      </c>
      <c r="Y148" s="69">
        <f t="shared" ca="1" si="65"/>
        <v>0</v>
      </c>
      <c r="Z148" s="69">
        <f t="shared" ca="1" si="65"/>
        <v>0</v>
      </c>
      <c r="AA148" s="69">
        <f t="shared" ca="1" si="65"/>
        <v>0</v>
      </c>
      <c r="AB148" s="69">
        <f t="shared" ca="1" si="65"/>
        <v>0</v>
      </c>
      <c r="AC148" s="69">
        <f t="shared" ca="1" si="65"/>
        <v>0</v>
      </c>
      <c r="AD148" s="69">
        <f t="shared" ca="1" si="65"/>
        <v>0</v>
      </c>
      <c r="AE148" s="69">
        <f t="shared" ca="1" si="65"/>
        <v>0</v>
      </c>
      <c r="AF148" s="69">
        <f t="shared" ca="1" si="65"/>
        <v>0</v>
      </c>
      <c r="AG148" s="69">
        <f t="shared" ca="1" si="65"/>
        <v>0</v>
      </c>
      <c r="AH148" s="69">
        <f t="shared" ca="1" si="65"/>
        <v>0</v>
      </c>
      <c r="AI148" s="16"/>
    </row>
    <row r="149" spans="1:35" s="16" customFormat="1" ht="15" customHeight="1" x14ac:dyDescent="0.25">
      <c r="A149" s="131"/>
      <c r="B149" s="1" t="s">
        <v>43</v>
      </c>
      <c r="C149" s="96" t="str">
        <f t="array" aca="1" ref="C149" ca="1">IFERROR(INDEX(INDIRECT($B149),MATCH($Q149&amp;$P149,'Financing inputs Euro'!$A$3:$A$255&amp;'Financing inputs Euro'!$P$3:$P$255,0),MATCH('Gap analysis'!C$1,Yr_Euro,0)),0)</f>
        <v/>
      </c>
      <c r="D149" s="96" t="str">
        <f t="array" aca="1" ref="D149" ca="1">IFERROR(INDEX(INDIRECT($B149),MATCH($Q149&amp;$P149,'Financing inputs Euro'!$A$3:$A$255&amp;'Financing inputs Euro'!$P$3:$P$255,0),MATCH('Gap analysis'!D$1,Yr_Euro,0)),0)</f>
        <v/>
      </c>
      <c r="E149" s="96" t="str">
        <f t="array" aca="1" ref="E149" ca="1">IFERROR(INDEX(INDIRECT($B149),MATCH($Q149&amp;$P149,'Financing inputs Euro'!$A$3:$A$255&amp;'Financing inputs Euro'!$P$3:$P$255,0),MATCH('Gap analysis'!E$1,Yr_Euro,0)),0)</f>
        <v/>
      </c>
      <c r="F149" s="96" t="str">
        <f t="array" aca="1" ref="F149" ca="1">IFERROR(INDEX(INDIRECT($B149),MATCH($Q149&amp;$P149,'Financing inputs Euro'!$A$3:$A$255&amp;'Financing inputs Euro'!$P$3:$P$255,0),MATCH('Gap analysis'!F$1,Yr_Euro,0)),0)</f>
        <v/>
      </c>
      <c r="G149" s="96" t="str">
        <f t="array" aca="1" ref="G149" ca="1">IFERROR(INDEX(INDIRECT($B149),MATCH($Q149&amp;$P149,'Financing inputs Euro'!$A$3:$A$255&amp;'Financing inputs Euro'!$P$3:$P$255,0),MATCH('Gap analysis'!G$1,Yr_Euro,0)),0)</f>
        <v/>
      </c>
      <c r="H149" s="96" t="str">
        <f t="array" aca="1" ref="H149" ca="1">IFERROR(INDEX(INDIRECT($B149),MATCH($Q149&amp;$P149,'Financing inputs Euro'!$A$3:$A$255&amp;'Financing inputs Euro'!$P$3:$P$255,0),MATCH('Gap analysis'!H$1,Yr_Euro,0)),0)</f>
        <v/>
      </c>
      <c r="I149" s="96" t="str">
        <f t="array" aca="1" ref="I149" ca="1">IFERROR(INDEX(INDIRECT($B149),MATCH($Q149&amp;$P149,'Financing inputs Euro'!$A$3:$A$255&amp;'Financing inputs Euro'!$P$3:$P$255,0),MATCH('Gap analysis'!I$1,Yr_Euro,0)),0)</f>
        <v/>
      </c>
      <c r="J149" s="96" t="str">
        <f t="array" aca="1" ref="J149" ca="1">IFERROR(INDEX(INDIRECT($B149),MATCH($Q149&amp;$P149,'Financing inputs Euro'!$A$3:$A$255&amp;'Financing inputs Euro'!$P$3:$P$255,0),MATCH('Gap analysis'!J$1,Yr_Euro,0)),0)</f>
        <v/>
      </c>
      <c r="K149" s="96" t="str">
        <f t="array" aca="1" ref="K149" ca="1">IFERROR(INDEX(INDIRECT($B149),MATCH($Q149&amp;$P149,'Financing inputs Euro'!$A$3:$A$255&amp;'Financing inputs Euro'!$P$3:$P$255,0),MATCH('Gap analysis'!K$1,Yr_Euro,0)),0)</f>
        <v/>
      </c>
      <c r="L149" s="96" t="str">
        <f t="array" aca="1" ref="L149" ca="1">IFERROR(INDEX(INDIRECT($B149),MATCH($Q149&amp;$P149,'Financing inputs Euro'!$A$3:$A$255&amp;'Financing inputs Euro'!$P$3:$P$255,0),MATCH('Gap analysis'!L$1,Yr_Euro,0)),0)</f>
        <v/>
      </c>
      <c r="M149" s="96" t="str">
        <f t="array" aca="1" ref="M149" ca="1">IFERROR(INDEX(INDIRECT($B149),MATCH($Q149&amp;$P149,'Financing inputs Euro'!$A$3:$A$255&amp;'Financing inputs Euro'!$P$3:$P$255,0),MATCH('Gap analysis'!M$1,Yr_Euro,0)),0)</f>
        <v/>
      </c>
      <c r="N149" s="96" t="str">
        <f t="array" aca="1" ref="N149" ca="1">IFERROR(INDEX(INDIRECT($B149),MATCH($Q149&amp;$P149,'Financing inputs Euro'!$A$3:$A$255&amp;'Financing inputs Euro'!$P$3:$P$255,0),MATCH('Gap analysis'!N$1,Yr_Euro,0)),0)</f>
        <v/>
      </c>
      <c r="O149" s="96">
        <f t="array" aca="1" ref="O149" ca="1">IFERROR(INDEX(INDIRECT($B149),MATCH($Q149&amp;$P149,'Financing inputs Euro'!$A$3:$A$255&amp;'Financing inputs Euro'!$P$3:$P$255,0),MATCH('Gap analysis'!O$1,Yr_Euro,0)),0)</f>
        <v>0</v>
      </c>
      <c r="P149" s="88" t="str">
        <f>A147</f>
        <v>Strategy 9</v>
      </c>
      <c r="Q149" s="93" t="s">
        <v>19</v>
      </c>
      <c r="R149" s="94" t="str">
        <f t="shared" ca="1" si="64"/>
        <v>Okay</v>
      </c>
      <c r="S149" s="125"/>
      <c r="U149" s="108" t="str">
        <f>A151</f>
        <v>Donor Coverage</v>
      </c>
      <c r="V149" s="69">
        <f t="shared" ref="V149:AH149" ca="1" si="66">IFERROR(C153/(C150+C153),0)</f>
        <v>0</v>
      </c>
      <c r="W149" s="69">
        <f t="shared" ca="1" si="66"/>
        <v>0</v>
      </c>
      <c r="X149" s="69">
        <f t="shared" ca="1" si="66"/>
        <v>0</v>
      </c>
      <c r="Y149" s="69">
        <f t="shared" ca="1" si="66"/>
        <v>0</v>
      </c>
      <c r="Z149" s="69">
        <f t="shared" ca="1" si="66"/>
        <v>0</v>
      </c>
      <c r="AA149" s="69">
        <f t="shared" ca="1" si="66"/>
        <v>0</v>
      </c>
      <c r="AB149" s="69">
        <f t="shared" ca="1" si="66"/>
        <v>0</v>
      </c>
      <c r="AC149" s="69">
        <f t="shared" ca="1" si="66"/>
        <v>0</v>
      </c>
      <c r="AD149" s="69">
        <f t="shared" ca="1" si="66"/>
        <v>0</v>
      </c>
      <c r="AE149" s="69">
        <f t="shared" ca="1" si="66"/>
        <v>0</v>
      </c>
      <c r="AF149" s="69">
        <f t="shared" ca="1" si="66"/>
        <v>0</v>
      </c>
      <c r="AG149" s="69">
        <f t="shared" ca="1" si="66"/>
        <v>0</v>
      </c>
      <c r="AH149" s="69">
        <f t="shared" ca="1" si="66"/>
        <v>0</v>
      </c>
    </row>
    <row r="150" spans="1:35" ht="15" customHeight="1" x14ac:dyDescent="0.25">
      <c r="A150" s="131"/>
      <c r="B150" s="1" t="s">
        <v>83</v>
      </c>
      <c r="C150" s="97" t="str">
        <f t="array" aca="1" ref="C150" ca="1">IFERROR(INDEX(INDIRECT($B150),MATCH($Q150&amp;$P150,'Financing inputs local'!$A$3:$A$255&amp;'Financing inputs local'!$P$3:$P$255,0),MATCH('Gap analysis'!C$1,Yr_Local,0)),0)</f>
        <v/>
      </c>
      <c r="D150" s="97" t="str">
        <f t="array" aca="1" ref="D150" ca="1">IFERROR(INDEX(INDIRECT($B150),MATCH($Q150&amp;$P150,'Financing inputs local'!$A$3:$A$255&amp;'Financing inputs local'!$P$3:$P$255,0),MATCH('Gap analysis'!D$1,Yr_Local,0)),0)</f>
        <v/>
      </c>
      <c r="E150" s="97" t="str">
        <f t="array" aca="1" ref="E150" ca="1">IFERROR(INDEX(INDIRECT($B150),MATCH($Q150&amp;$P150,'Financing inputs local'!$A$3:$A$255&amp;'Financing inputs local'!$P$3:$P$255,0),MATCH('Gap analysis'!E$1,Yr_Local,0)),0)</f>
        <v/>
      </c>
      <c r="F150" s="97" t="str">
        <f t="array" aca="1" ref="F150" ca="1">IFERROR(INDEX(INDIRECT($B150),MATCH($Q150&amp;$P150,'Financing inputs local'!$A$3:$A$255&amp;'Financing inputs local'!$P$3:$P$255,0),MATCH('Gap analysis'!F$1,Yr_Local,0)),0)</f>
        <v/>
      </c>
      <c r="G150" s="97" t="str">
        <f t="array" aca="1" ref="G150" ca="1">IFERROR(INDEX(INDIRECT($B150),MATCH($Q150&amp;$P150,'Financing inputs local'!$A$3:$A$255&amp;'Financing inputs local'!$P$3:$P$255,0),MATCH('Gap analysis'!G$1,Yr_Local,0)),0)</f>
        <v/>
      </c>
      <c r="H150" s="97" t="str">
        <f t="array" aca="1" ref="H150" ca="1">IFERROR(INDEX(INDIRECT($B150),MATCH($Q150&amp;$P150,'Financing inputs local'!$A$3:$A$255&amp;'Financing inputs local'!$P$3:$P$255,0),MATCH('Gap analysis'!H$1,Yr_Local,0)),0)</f>
        <v/>
      </c>
      <c r="I150" s="97" t="str">
        <f t="array" aca="1" ref="I150" ca="1">IFERROR(INDEX(INDIRECT($B150),MATCH($Q150&amp;$P150,'Financing inputs local'!$A$3:$A$255&amp;'Financing inputs local'!$P$3:$P$255,0),MATCH('Gap analysis'!I$1,Yr_Local,0)),0)</f>
        <v/>
      </c>
      <c r="J150" s="97" t="str">
        <f t="array" aca="1" ref="J150" ca="1">IFERROR(INDEX(INDIRECT($B150),MATCH($Q150&amp;$P150,'Financing inputs local'!$A$3:$A$255&amp;'Financing inputs local'!$P$3:$P$255,0),MATCH('Gap analysis'!J$1,Yr_Local,0)),0)</f>
        <v/>
      </c>
      <c r="K150" s="97" t="str">
        <f t="array" aca="1" ref="K150" ca="1">IFERROR(INDEX(INDIRECT($B150),MATCH($Q150&amp;$P150,'Financing inputs local'!$A$3:$A$255&amp;'Financing inputs local'!$P$3:$P$255,0),MATCH('Gap analysis'!K$1,Yr_Local,0)),0)</f>
        <v/>
      </c>
      <c r="L150" s="97" t="str">
        <f t="array" aca="1" ref="L150" ca="1">IFERROR(INDEX(INDIRECT($B150),MATCH($Q150&amp;$P150,'Financing inputs local'!$A$3:$A$255&amp;'Financing inputs local'!$P$3:$P$255,0),MATCH('Gap analysis'!L$1,Yr_Local,0)),0)</f>
        <v/>
      </c>
      <c r="M150" s="97" t="str">
        <f t="array" aca="1" ref="M150" ca="1">IFERROR(INDEX(INDIRECT($B150),MATCH($Q150&amp;$P150,'Financing inputs local'!$A$3:$A$255&amp;'Financing inputs local'!$P$3:$P$255,0),MATCH('Gap analysis'!M$1,Yr_Local,0)),0)</f>
        <v/>
      </c>
      <c r="N150" s="97" t="str">
        <f t="array" aca="1" ref="N150" ca="1">IFERROR(INDEX(INDIRECT($B150),MATCH($Q150&amp;$P150,'Financing inputs local'!$A$3:$A$255&amp;'Financing inputs local'!$P$3:$P$255,0),MATCH('Gap analysis'!N$1,Yr_Local,0)),0)</f>
        <v/>
      </c>
      <c r="O150" s="97">
        <f t="array" aca="1" ref="O150" ca="1">IFERROR(INDEX(INDIRECT($B150),MATCH($Q150&amp;$P150,'Financing inputs local'!$A$3:$A$255&amp;'Financing inputs local'!$P$3:$P$255,0),MATCH('Gap analysis'!O$1,Yr_Local,0)),0)</f>
        <v>0</v>
      </c>
      <c r="P150" s="88" t="str">
        <f>A147</f>
        <v>Strategy 9</v>
      </c>
      <c r="Q150" s="93" t="s">
        <v>19</v>
      </c>
      <c r="R150" s="94" t="str">
        <f t="shared" ca="1" si="64"/>
        <v>Okay</v>
      </c>
      <c r="S150" s="125"/>
    </row>
    <row r="151" spans="1:35" ht="15" customHeight="1" x14ac:dyDescent="0.25">
      <c r="A151" s="130" t="s">
        <v>2</v>
      </c>
      <c r="B151" s="1" t="s">
        <v>13</v>
      </c>
      <c r="C151" s="25">
        <f t="array" aca="1" ref="C151" ca="1">IFERROR(INDEX(INDIRECT($B151),MATCH($Q151&amp;$P151,'Financing inputs USD'!$A$3:$A$255&amp;'Financing inputs USD'!$P$3:$P$255,0),MATCH('Gap analysis'!C$1,Yr_USD,0)),0)</f>
        <v>0</v>
      </c>
      <c r="D151" s="25">
        <f t="array" aca="1" ref="D151" ca="1">IFERROR(INDEX(INDIRECT($B151),MATCH($Q151&amp;$P151,'Financing inputs USD'!$A$3:$A$255&amp;'Financing inputs USD'!$P$3:$P$255,0),MATCH('Gap analysis'!D$1,Yr_USD,0)),0)</f>
        <v>0</v>
      </c>
      <c r="E151" s="25">
        <f t="array" aca="1" ref="E151" ca="1">IFERROR(INDEX(INDIRECT($B151),MATCH($Q151&amp;$P151,'Financing inputs USD'!$A$3:$A$255&amp;'Financing inputs USD'!$P$3:$P$255,0),MATCH('Gap analysis'!E$1,Yr_USD,0)),0)</f>
        <v>0</v>
      </c>
      <c r="F151" s="25">
        <f t="array" aca="1" ref="F151" ca="1">IFERROR(INDEX(INDIRECT($B151),MATCH($Q151&amp;$P151,'Financing inputs USD'!$A$3:$A$255&amp;'Financing inputs USD'!$P$3:$P$255,0),MATCH('Gap analysis'!F$1,Yr_USD,0)),0)</f>
        <v>0</v>
      </c>
      <c r="G151" s="25">
        <f t="array" aca="1" ref="G151" ca="1">IFERROR(INDEX(INDIRECT($B151),MATCH($Q151&amp;$P151,'Financing inputs USD'!$A$3:$A$255&amp;'Financing inputs USD'!$P$3:$P$255,0),MATCH('Gap analysis'!G$1,Yr_USD,0)),0)</f>
        <v>0</v>
      </c>
      <c r="H151" s="25">
        <f t="array" aca="1" ref="H151" ca="1">IFERROR(INDEX(INDIRECT($B151),MATCH($Q151&amp;$P151,'Financing inputs USD'!$A$3:$A$255&amp;'Financing inputs USD'!$P$3:$P$255,0),MATCH('Gap analysis'!H$1,Yr_USD,0)),0)</f>
        <v>0</v>
      </c>
      <c r="I151" s="25">
        <f t="array" aca="1" ref="I151" ca="1">IFERROR(INDEX(INDIRECT($B151),MATCH($Q151&amp;$P151,'Financing inputs USD'!$A$3:$A$255&amp;'Financing inputs USD'!$P$3:$P$255,0),MATCH('Gap analysis'!I$1,Yr_USD,0)),0)</f>
        <v>0</v>
      </c>
      <c r="J151" s="25">
        <f t="array" aca="1" ref="J151" ca="1">IFERROR(INDEX(INDIRECT($B151),MATCH($Q151&amp;$P151,'Financing inputs USD'!$A$3:$A$255&amp;'Financing inputs USD'!$P$3:$P$255,0),MATCH('Gap analysis'!J$1,Yr_USD,0)),0)</f>
        <v>0</v>
      </c>
      <c r="K151" s="25">
        <f t="array" aca="1" ref="K151" ca="1">IFERROR(INDEX(INDIRECT($B151),MATCH($Q151&amp;$P151,'Financing inputs USD'!$A$3:$A$255&amp;'Financing inputs USD'!$P$3:$P$255,0),MATCH('Gap analysis'!K$1,Yr_USD,0)),0)</f>
        <v>0</v>
      </c>
      <c r="L151" s="25">
        <f t="array" aca="1" ref="L151" ca="1">IFERROR(INDEX(INDIRECT($B151),MATCH($Q151&amp;$P151,'Financing inputs USD'!$A$3:$A$255&amp;'Financing inputs USD'!$P$3:$P$255,0),MATCH('Gap analysis'!L$1,Yr_USD,0)),0)</f>
        <v>0</v>
      </c>
      <c r="M151" s="25">
        <f t="array" aca="1" ref="M151" ca="1">IFERROR(INDEX(INDIRECT($B151),MATCH($Q151&amp;$P151,'Financing inputs USD'!$A$3:$A$255&amp;'Financing inputs USD'!$P$3:$P$255,0),MATCH('Gap analysis'!M$1,Yr_USD,0)),0)</f>
        <v>0</v>
      </c>
      <c r="N151" s="25">
        <f t="array" aca="1" ref="N151" ca="1">IFERROR(INDEX(INDIRECT($B151),MATCH($Q151&amp;$P151,'Financing inputs USD'!$A$3:$A$255&amp;'Financing inputs USD'!$P$3:$P$255,0),MATCH('Gap analysis'!N$1,Yr_USD,0)),0)</f>
        <v>0</v>
      </c>
      <c r="O151" s="25">
        <f t="array" aca="1" ref="O151" ca="1">IFERROR(INDEX(INDIRECT($B151),MATCH($Q151&amp;$P151,'Financing inputs USD'!$A$3:$A$255&amp;'Financing inputs USD'!$P$3:$P$255,0),MATCH('Gap analysis'!O$1,Yr_USD,0)),0)</f>
        <v>0</v>
      </c>
      <c r="P151" s="88" t="str">
        <f>A147</f>
        <v>Strategy 9</v>
      </c>
      <c r="Q151" s="93" t="s">
        <v>72</v>
      </c>
      <c r="R151" s="94" t="str">
        <f t="shared" ca="1" si="64"/>
        <v>Okay</v>
      </c>
      <c r="S151" s="125"/>
    </row>
    <row r="152" spans="1:35" s="16" customFormat="1" ht="15" customHeight="1" x14ac:dyDescent="0.25">
      <c r="A152" s="131"/>
      <c r="B152" s="1" t="s">
        <v>43</v>
      </c>
      <c r="C152" s="96">
        <f t="array" aca="1" ref="C152" ca="1">IFERROR(INDEX(INDIRECT($B152),MATCH($Q152&amp;$P152,'Financing inputs Euro'!$A$3:$A$255&amp;'Financing inputs Euro'!$P$3:$P$255,0),MATCH('Gap analysis'!C$1,Yr_Euro,0)),0)</f>
        <v>0</v>
      </c>
      <c r="D152" s="96">
        <f t="array" aca="1" ref="D152" ca="1">IFERROR(INDEX(INDIRECT($B152),MATCH($Q152&amp;$P152,'Financing inputs Euro'!$A$3:$A$255&amp;'Financing inputs Euro'!$P$3:$P$255,0),MATCH('Gap analysis'!D$1,Yr_Euro,0)),0)</f>
        <v>0</v>
      </c>
      <c r="E152" s="96">
        <f t="array" aca="1" ref="E152" ca="1">IFERROR(INDEX(INDIRECT($B152),MATCH($Q152&amp;$P152,'Financing inputs Euro'!$A$3:$A$255&amp;'Financing inputs Euro'!$P$3:$P$255,0),MATCH('Gap analysis'!E$1,Yr_Euro,0)),0)</f>
        <v>0</v>
      </c>
      <c r="F152" s="96">
        <f t="array" aca="1" ref="F152" ca="1">IFERROR(INDEX(INDIRECT($B152),MATCH($Q152&amp;$P152,'Financing inputs Euro'!$A$3:$A$255&amp;'Financing inputs Euro'!$P$3:$P$255,0),MATCH('Gap analysis'!F$1,Yr_Euro,0)),0)</f>
        <v>0</v>
      </c>
      <c r="G152" s="96">
        <f t="array" aca="1" ref="G152" ca="1">IFERROR(INDEX(INDIRECT($B152),MATCH($Q152&amp;$P152,'Financing inputs Euro'!$A$3:$A$255&amp;'Financing inputs Euro'!$P$3:$P$255,0),MATCH('Gap analysis'!G$1,Yr_Euro,0)),0)</f>
        <v>0</v>
      </c>
      <c r="H152" s="96">
        <f t="array" aca="1" ref="H152" ca="1">IFERROR(INDEX(INDIRECT($B152),MATCH($Q152&amp;$P152,'Financing inputs Euro'!$A$3:$A$255&amp;'Financing inputs Euro'!$P$3:$P$255,0),MATCH('Gap analysis'!H$1,Yr_Euro,0)),0)</f>
        <v>0</v>
      </c>
      <c r="I152" s="96">
        <f t="array" aca="1" ref="I152" ca="1">IFERROR(INDEX(INDIRECT($B152),MATCH($Q152&amp;$P152,'Financing inputs Euro'!$A$3:$A$255&amp;'Financing inputs Euro'!$P$3:$P$255,0),MATCH('Gap analysis'!I$1,Yr_Euro,0)),0)</f>
        <v>0</v>
      </c>
      <c r="J152" s="96">
        <f t="array" aca="1" ref="J152" ca="1">IFERROR(INDEX(INDIRECT($B152),MATCH($Q152&amp;$P152,'Financing inputs Euro'!$A$3:$A$255&amp;'Financing inputs Euro'!$P$3:$P$255,0),MATCH('Gap analysis'!J$1,Yr_Euro,0)),0)</f>
        <v>0</v>
      </c>
      <c r="K152" s="96">
        <f t="array" aca="1" ref="K152" ca="1">IFERROR(INDEX(INDIRECT($B152),MATCH($Q152&amp;$P152,'Financing inputs Euro'!$A$3:$A$255&amp;'Financing inputs Euro'!$P$3:$P$255,0),MATCH('Gap analysis'!K$1,Yr_Euro,0)),0)</f>
        <v>0</v>
      </c>
      <c r="L152" s="96">
        <f t="array" aca="1" ref="L152" ca="1">IFERROR(INDEX(INDIRECT($B152),MATCH($Q152&amp;$P152,'Financing inputs Euro'!$A$3:$A$255&amp;'Financing inputs Euro'!$P$3:$P$255,0),MATCH('Gap analysis'!L$1,Yr_Euro,0)),0)</f>
        <v>0</v>
      </c>
      <c r="M152" s="96">
        <f t="array" aca="1" ref="M152" ca="1">IFERROR(INDEX(INDIRECT($B152),MATCH($Q152&amp;$P152,'Financing inputs Euro'!$A$3:$A$255&amp;'Financing inputs Euro'!$P$3:$P$255,0),MATCH('Gap analysis'!M$1,Yr_Euro,0)),0)</f>
        <v>0</v>
      </c>
      <c r="N152" s="96">
        <f t="array" aca="1" ref="N152" ca="1">IFERROR(INDEX(INDIRECT($B152),MATCH($Q152&amp;$P152,'Financing inputs Euro'!$A$3:$A$255&amp;'Financing inputs Euro'!$P$3:$P$255,0),MATCH('Gap analysis'!N$1,Yr_Euro,0)),0)</f>
        <v>0</v>
      </c>
      <c r="O152" s="96">
        <f t="array" aca="1" ref="O152" ca="1">IFERROR(INDEX(INDIRECT($B152),MATCH($Q152&amp;$P152,'Financing inputs Euro'!$A$3:$A$255&amp;'Financing inputs Euro'!$P$3:$P$255,0),MATCH('Gap analysis'!O$1,Yr_Euro,0)),0)</f>
        <v>0</v>
      </c>
      <c r="P152" s="88" t="str">
        <f>A147</f>
        <v>Strategy 9</v>
      </c>
      <c r="Q152" s="93" t="s">
        <v>72</v>
      </c>
      <c r="R152" s="94" t="str">
        <f t="shared" ca="1" si="64"/>
        <v>Okay</v>
      </c>
      <c r="S152" s="125"/>
    </row>
    <row r="153" spans="1:35" ht="15" customHeight="1" x14ac:dyDescent="0.25">
      <c r="A153" s="131"/>
      <c r="B153" s="1" t="s">
        <v>83</v>
      </c>
      <c r="C153" s="97">
        <f t="array" aca="1" ref="C153" ca="1">IFERROR(INDEX(INDIRECT($B153),MATCH($Q153&amp;$P153,'Financing inputs local'!$A$3:$A$255&amp;'Financing inputs local'!$P$3:$P$255,0),MATCH('Gap analysis'!C$1,Yr_Local,0)),0)</f>
        <v>0</v>
      </c>
      <c r="D153" s="97">
        <f t="array" aca="1" ref="D153" ca="1">IFERROR(INDEX(INDIRECT($B153),MATCH($Q153&amp;$P153,'Financing inputs local'!$A$3:$A$255&amp;'Financing inputs local'!$P$3:$P$255,0),MATCH('Gap analysis'!D$1,Yr_Local,0)),0)</f>
        <v>0</v>
      </c>
      <c r="E153" s="97">
        <f t="array" aca="1" ref="E153" ca="1">IFERROR(INDEX(INDIRECT($B153),MATCH($Q153&amp;$P153,'Financing inputs local'!$A$3:$A$255&amp;'Financing inputs local'!$P$3:$P$255,0),MATCH('Gap analysis'!E$1,Yr_Local,0)),0)</f>
        <v>0</v>
      </c>
      <c r="F153" s="97">
        <f t="array" aca="1" ref="F153" ca="1">IFERROR(INDEX(INDIRECT($B153),MATCH($Q153&amp;$P153,'Financing inputs local'!$A$3:$A$255&amp;'Financing inputs local'!$P$3:$P$255,0),MATCH('Gap analysis'!F$1,Yr_Local,0)),0)</f>
        <v>0</v>
      </c>
      <c r="G153" s="97">
        <f t="array" aca="1" ref="G153" ca="1">IFERROR(INDEX(INDIRECT($B153),MATCH($Q153&amp;$P153,'Financing inputs local'!$A$3:$A$255&amp;'Financing inputs local'!$P$3:$P$255,0),MATCH('Gap analysis'!G$1,Yr_Local,0)),0)</f>
        <v>0</v>
      </c>
      <c r="H153" s="97">
        <f t="array" aca="1" ref="H153" ca="1">IFERROR(INDEX(INDIRECT($B153),MATCH($Q153&amp;$P153,'Financing inputs local'!$A$3:$A$255&amp;'Financing inputs local'!$P$3:$P$255,0),MATCH('Gap analysis'!H$1,Yr_Local,0)),0)</f>
        <v>0</v>
      </c>
      <c r="I153" s="97">
        <f t="array" aca="1" ref="I153" ca="1">IFERROR(INDEX(INDIRECT($B153),MATCH($Q153&amp;$P153,'Financing inputs local'!$A$3:$A$255&amp;'Financing inputs local'!$P$3:$P$255,0),MATCH('Gap analysis'!I$1,Yr_Local,0)),0)</f>
        <v>0</v>
      </c>
      <c r="J153" s="97">
        <f t="array" aca="1" ref="J153" ca="1">IFERROR(INDEX(INDIRECT($B153),MATCH($Q153&amp;$P153,'Financing inputs local'!$A$3:$A$255&amp;'Financing inputs local'!$P$3:$P$255,0),MATCH('Gap analysis'!J$1,Yr_Local,0)),0)</f>
        <v>0</v>
      </c>
      <c r="K153" s="97">
        <f t="array" aca="1" ref="K153" ca="1">IFERROR(INDEX(INDIRECT($B153),MATCH($Q153&amp;$P153,'Financing inputs local'!$A$3:$A$255&amp;'Financing inputs local'!$P$3:$P$255,0),MATCH('Gap analysis'!K$1,Yr_Local,0)),0)</f>
        <v>0</v>
      </c>
      <c r="L153" s="97">
        <f t="array" aca="1" ref="L153" ca="1">IFERROR(INDEX(INDIRECT($B153),MATCH($Q153&amp;$P153,'Financing inputs local'!$A$3:$A$255&amp;'Financing inputs local'!$P$3:$P$255,0),MATCH('Gap analysis'!L$1,Yr_Local,0)),0)</f>
        <v>0</v>
      </c>
      <c r="M153" s="97">
        <f t="array" aca="1" ref="M153" ca="1">IFERROR(INDEX(INDIRECT($B153),MATCH($Q153&amp;$P153,'Financing inputs local'!$A$3:$A$255&amp;'Financing inputs local'!$P$3:$P$255,0),MATCH('Gap analysis'!M$1,Yr_Local,0)),0)</f>
        <v>0</v>
      </c>
      <c r="N153" s="97">
        <f t="array" aca="1" ref="N153" ca="1">IFERROR(INDEX(INDIRECT($B153),MATCH($Q153&amp;$P153,'Financing inputs local'!$A$3:$A$255&amp;'Financing inputs local'!$P$3:$P$255,0),MATCH('Gap analysis'!N$1,Yr_Local,0)),0)</f>
        <v>0</v>
      </c>
      <c r="O153" s="97">
        <f t="array" aca="1" ref="O153" ca="1">IFERROR(INDEX(INDIRECT($B153),MATCH($Q153&amp;$P153,'Financing inputs local'!$A$3:$A$255&amp;'Financing inputs local'!$P$3:$P$255,0),MATCH('Gap analysis'!O$1,Yr_Local,0)),0)</f>
        <v>0</v>
      </c>
      <c r="P153" s="88" t="str">
        <f>A147</f>
        <v>Strategy 9</v>
      </c>
      <c r="Q153" s="93" t="s">
        <v>72</v>
      </c>
      <c r="R153" s="94" t="str">
        <f t="shared" ca="1" si="64"/>
        <v>Okay</v>
      </c>
      <c r="S153" s="125"/>
    </row>
    <row r="154" spans="1:35" s="16" customFormat="1" ht="15" customHeight="1" x14ac:dyDescent="0.25">
      <c r="A154" s="128" t="s">
        <v>0</v>
      </c>
      <c r="B154" s="1" t="s">
        <v>13</v>
      </c>
      <c r="C154" s="25" t="str">
        <f t="array" aca="1" ref="C154" ca="1">IFERROR(INDEX(INDIRECT($B154),MATCH($Q154&amp;$P154,'Financing inputs USD'!$A$3:$A$255&amp;'Financing inputs USD'!$P$3:$P$255,0),MATCH('Gap analysis'!C$1,Yr_USD,0)),0)</f>
        <v/>
      </c>
      <c r="D154" s="25" t="str">
        <f t="array" aca="1" ref="D154" ca="1">IFERROR(INDEX(INDIRECT($B154),MATCH($Q154&amp;$P154,'Financing inputs USD'!$A$3:$A$255&amp;'Financing inputs USD'!$P$3:$P$255,0),MATCH('Gap analysis'!D$1,Yr_USD,0)),0)</f>
        <v/>
      </c>
      <c r="E154" s="25" t="str">
        <f t="array" aca="1" ref="E154" ca="1">IFERROR(INDEX(INDIRECT($B154),MATCH($Q154&amp;$P154,'Financing inputs USD'!$A$3:$A$255&amp;'Financing inputs USD'!$P$3:$P$255,0),MATCH('Gap analysis'!E$1,Yr_USD,0)),0)</f>
        <v/>
      </c>
      <c r="F154" s="25" t="str">
        <f t="array" aca="1" ref="F154" ca="1">IFERROR(INDEX(INDIRECT($B154),MATCH($Q154&amp;$P154,'Financing inputs USD'!$A$3:$A$255&amp;'Financing inputs USD'!$P$3:$P$255,0),MATCH('Gap analysis'!F$1,Yr_USD,0)),0)</f>
        <v/>
      </c>
      <c r="G154" s="25" t="str">
        <f t="array" aca="1" ref="G154" ca="1">IFERROR(INDEX(INDIRECT($B154),MATCH($Q154&amp;$P154,'Financing inputs USD'!$A$3:$A$255&amp;'Financing inputs USD'!$P$3:$P$255,0),MATCH('Gap analysis'!G$1,Yr_USD,0)),0)</f>
        <v/>
      </c>
      <c r="H154" s="25" t="str">
        <f t="array" aca="1" ref="H154" ca="1">IFERROR(INDEX(INDIRECT($B154),MATCH($Q154&amp;$P154,'Financing inputs USD'!$A$3:$A$255&amp;'Financing inputs USD'!$P$3:$P$255,0),MATCH('Gap analysis'!H$1,Yr_USD,0)),0)</f>
        <v/>
      </c>
      <c r="I154" s="25" t="str">
        <f t="array" aca="1" ref="I154" ca="1">IFERROR(INDEX(INDIRECT($B154),MATCH($Q154&amp;$P154,'Financing inputs USD'!$A$3:$A$255&amp;'Financing inputs USD'!$P$3:$P$255,0),MATCH('Gap analysis'!I$1,Yr_USD,0)),0)</f>
        <v/>
      </c>
      <c r="J154" s="25" t="str">
        <f t="array" aca="1" ref="J154" ca="1">IFERROR(INDEX(INDIRECT($B154),MATCH($Q154&amp;$P154,'Financing inputs USD'!$A$3:$A$255&amp;'Financing inputs USD'!$P$3:$P$255,0),MATCH('Gap analysis'!J$1,Yr_USD,0)),0)</f>
        <v/>
      </c>
      <c r="K154" s="25" t="str">
        <f t="array" aca="1" ref="K154" ca="1">IFERROR(INDEX(INDIRECT($B154),MATCH($Q154&amp;$P154,'Financing inputs USD'!$A$3:$A$255&amp;'Financing inputs USD'!$P$3:$P$255,0),MATCH('Gap analysis'!K$1,Yr_USD,0)),0)</f>
        <v/>
      </c>
      <c r="L154" s="25" t="str">
        <f t="array" aca="1" ref="L154" ca="1">IFERROR(INDEX(INDIRECT($B154),MATCH($Q154&amp;$P154,'Financing inputs USD'!$A$3:$A$255&amp;'Financing inputs USD'!$P$3:$P$255,0),MATCH('Gap analysis'!L$1,Yr_USD,0)),0)</f>
        <v/>
      </c>
      <c r="M154" s="25" t="str">
        <f t="array" aca="1" ref="M154" ca="1">IFERROR(INDEX(INDIRECT($B154),MATCH($Q154&amp;$P154,'Financing inputs USD'!$A$3:$A$255&amp;'Financing inputs USD'!$P$3:$P$255,0),MATCH('Gap analysis'!M$1,Yr_USD,0)),0)</f>
        <v/>
      </c>
      <c r="N154" s="25" t="str">
        <f t="array" aca="1" ref="N154" ca="1">IFERROR(INDEX(INDIRECT($B154),MATCH($Q154&amp;$P154,'Financing inputs USD'!$A$3:$A$255&amp;'Financing inputs USD'!$P$3:$P$255,0),MATCH('Gap analysis'!N$1,Yr_USD,0)),0)</f>
        <v/>
      </c>
      <c r="O154" s="25">
        <f t="array" aca="1" ref="O154" ca="1">IFERROR(INDEX(INDIRECT($B154),MATCH($Q154&amp;$P154,'Financing inputs USD'!$A$3:$A$255&amp;'Financing inputs USD'!$P$3:$P$255,0),MATCH('Gap analysis'!O$1,Yr_USD,0)),0)</f>
        <v>0</v>
      </c>
      <c r="P154" s="88" t="str">
        <f>A147</f>
        <v>Strategy 9</v>
      </c>
      <c r="Q154" s="93" t="s">
        <v>0</v>
      </c>
      <c r="R154" s="94" t="str">
        <f t="shared" ca="1" si="64"/>
        <v>Okay</v>
      </c>
      <c r="S154" s="125"/>
    </row>
    <row r="155" spans="1:35" s="16" customFormat="1" ht="15" customHeight="1" x14ac:dyDescent="0.25">
      <c r="A155" s="128"/>
      <c r="B155" s="1" t="s">
        <v>43</v>
      </c>
      <c r="C155" s="96" t="str">
        <f t="array" aca="1" ref="C155" ca="1">IFERROR(INDEX(INDIRECT($B155),MATCH($Q155&amp;$P155,'Financing inputs Euro'!$A$3:$A$255&amp;'Financing inputs Euro'!$P$3:$P$255,0),MATCH('Gap analysis'!C$1,Yr_Euro,0)),0)</f>
        <v/>
      </c>
      <c r="D155" s="96" t="str">
        <f t="array" aca="1" ref="D155" ca="1">IFERROR(INDEX(INDIRECT($B155),MATCH($Q155&amp;$P155,'Financing inputs Euro'!$A$3:$A$255&amp;'Financing inputs Euro'!$P$3:$P$255,0),MATCH('Gap analysis'!D$1,Yr_Euro,0)),0)</f>
        <v/>
      </c>
      <c r="E155" s="96" t="str">
        <f t="array" aca="1" ref="E155" ca="1">IFERROR(INDEX(INDIRECT($B155),MATCH($Q155&amp;$P155,'Financing inputs Euro'!$A$3:$A$255&amp;'Financing inputs Euro'!$P$3:$P$255,0),MATCH('Gap analysis'!E$1,Yr_Euro,0)),0)</f>
        <v/>
      </c>
      <c r="F155" s="96" t="str">
        <f t="array" aca="1" ref="F155" ca="1">IFERROR(INDEX(INDIRECT($B155),MATCH($Q155&amp;$P155,'Financing inputs Euro'!$A$3:$A$255&amp;'Financing inputs Euro'!$P$3:$P$255,0),MATCH('Gap analysis'!F$1,Yr_Euro,0)),0)</f>
        <v/>
      </c>
      <c r="G155" s="96" t="str">
        <f t="array" aca="1" ref="G155" ca="1">IFERROR(INDEX(INDIRECT($B155),MATCH($Q155&amp;$P155,'Financing inputs Euro'!$A$3:$A$255&amp;'Financing inputs Euro'!$P$3:$P$255,0),MATCH('Gap analysis'!G$1,Yr_Euro,0)),0)</f>
        <v/>
      </c>
      <c r="H155" s="96" t="str">
        <f t="array" aca="1" ref="H155" ca="1">IFERROR(INDEX(INDIRECT($B155),MATCH($Q155&amp;$P155,'Financing inputs Euro'!$A$3:$A$255&amp;'Financing inputs Euro'!$P$3:$P$255,0),MATCH('Gap analysis'!H$1,Yr_Euro,0)),0)</f>
        <v/>
      </c>
      <c r="I155" s="96" t="str">
        <f t="array" aca="1" ref="I155" ca="1">IFERROR(INDEX(INDIRECT($B155),MATCH($Q155&amp;$P155,'Financing inputs Euro'!$A$3:$A$255&amp;'Financing inputs Euro'!$P$3:$P$255,0),MATCH('Gap analysis'!I$1,Yr_Euro,0)),0)</f>
        <v/>
      </c>
      <c r="J155" s="96" t="str">
        <f t="array" aca="1" ref="J155" ca="1">IFERROR(INDEX(INDIRECT($B155),MATCH($Q155&amp;$P155,'Financing inputs Euro'!$A$3:$A$255&amp;'Financing inputs Euro'!$P$3:$P$255,0),MATCH('Gap analysis'!J$1,Yr_Euro,0)),0)</f>
        <v/>
      </c>
      <c r="K155" s="96" t="str">
        <f t="array" aca="1" ref="K155" ca="1">IFERROR(INDEX(INDIRECT($B155),MATCH($Q155&amp;$P155,'Financing inputs Euro'!$A$3:$A$255&amp;'Financing inputs Euro'!$P$3:$P$255,0),MATCH('Gap analysis'!K$1,Yr_Euro,0)),0)</f>
        <v/>
      </c>
      <c r="L155" s="96" t="str">
        <f t="array" aca="1" ref="L155" ca="1">IFERROR(INDEX(INDIRECT($B155),MATCH($Q155&amp;$P155,'Financing inputs Euro'!$A$3:$A$255&amp;'Financing inputs Euro'!$P$3:$P$255,0),MATCH('Gap analysis'!L$1,Yr_Euro,0)),0)</f>
        <v/>
      </c>
      <c r="M155" s="96" t="str">
        <f t="array" aca="1" ref="M155" ca="1">IFERROR(INDEX(INDIRECT($B155),MATCH($Q155&amp;$P155,'Financing inputs Euro'!$A$3:$A$255&amp;'Financing inputs Euro'!$P$3:$P$255,0),MATCH('Gap analysis'!M$1,Yr_Euro,0)),0)</f>
        <v/>
      </c>
      <c r="N155" s="96" t="str">
        <f t="array" aca="1" ref="N155" ca="1">IFERROR(INDEX(INDIRECT($B155),MATCH($Q155&amp;$P155,'Financing inputs Euro'!$A$3:$A$255&amp;'Financing inputs Euro'!$P$3:$P$255,0),MATCH('Gap analysis'!N$1,Yr_Euro,0)),0)</f>
        <v/>
      </c>
      <c r="O155" s="96">
        <f t="array" aca="1" ref="O155" ca="1">IFERROR(INDEX(INDIRECT($B155),MATCH($Q155&amp;$P155,'Financing inputs Euro'!$A$3:$A$255&amp;'Financing inputs Euro'!$P$3:$P$255,0),MATCH('Gap analysis'!O$1,Yr_Euro,0)),0)</f>
        <v>0</v>
      </c>
      <c r="P155" s="88" t="str">
        <f>A147</f>
        <v>Strategy 9</v>
      </c>
      <c r="Q155" s="93" t="s">
        <v>0</v>
      </c>
      <c r="R155" s="94" t="str">
        <f t="shared" ca="1" si="64"/>
        <v>Okay</v>
      </c>
      <c r="S155" s="125"/>
    </row>
    <row r="156" spans="1:35" s="16" customFormat="1" ht="15" customHeight="1" x14ac:dyDescent="0.25">
      <c r="A156" s="128"/>
      <c r="B156" s="1" t="s">
        <v>83</v>
      </c>
      <c r="C156" s="97" t="str">
        <f t="array" aca="1" ref="C156" ca="1">IFERROR(INDEX(INDIRECT($B156),MATCH($Q156&amp;$P156,'Financing inputs local'!$A$3:$A$255&amp;'Financing inputs local'!$P$3:$P$255,0),MATCH('Gap analysis'!C$1,Yr_Local,0)),0)</f>
        <v/>
      </c>
      <c r="D156" s="97" t="str">
        <f t="array" aca="1" ref="D156" ca="1">IFERROR(INDEX(INDIRECT($B156),MATCH($Q156&amp;$P156,'Financing inputs local'!$A$3:$A$255&amp;'Financing inputs local'!$P$3:$P$255,0),MATCH('Gap analysis'!D$1,Yr_Local,0)),0)</f>
        <v/>
      </c>
      <c r="E156" s="97" t="str">
        <f t="array" aca="1" ref="E156" ca="1">IFERROR(INDEX(INDIRECT($B156),MATCH($Q156&amp;$P156,'Financing inputs local'!$A$3:$A$255&amp;'Financing inputs local'!$P$3:$P$255,0),MATCH('Gap analysis'!E$1,Yr_Local,0)),0)</f>
        <v/>
      </c>
      <c r="F156" s="97" t="str">
        <f t="array" aca="1" ref="F156" ca="1">IFERROR(INDEX(INDIRECT($B156),MATCH($Q156&amp;$P156,'Financing inputs local'!$A$3:$A$255&amp;'Financing inputs local'!$P$3:$P$255,0),MATCH('Gap analysis'!F$1,Yr_Local,0)),0)</f>
        <v/>
      </c>
      <c r="G156" s="97" t="str">
        <f t="array" aca="1" ref="G156" ca="1">IFERROR(INDEX(INDIRECT($B156),MATCH($Q156&amp;$P156,'Financing inputs local'!$A$3:$A$255&amp;'Financing inputs local'!$P$3:$P$255,0),MATCH('Gap analysis'!G$1,Yr_Local,0)),0)</f>
        <v/>
      </c>
      <c r="H156" s="97" t="str">
        <f t="array" aca="1" ref="H156" ca="1">IFERROR(INDEX(INDIRECT($B156),MATCH($Q156&amp;$P156,'Financing inputs local'!$A$3:$A$255&amp;'Financing inputs local'!$P$3:$P$255,0),MATCH('Gap analysis'!H$1,Yr_Local,0)),0)</f>
        <v/>
      </c>
      <c r="I156" s="97" t="str">
        <f t="array" aca="1" ref="I156" ca="1">IFERROR(INDEX(INDIRECT($B156),MATCH($Q156&amp;$P156,'Financing inputs local'!$A$3:$A$255&amp;'Financing inputs local'!$P$3:$P$255,0),MATCH('Gap analysis'!I$1,Yr_Local,0)),0)</f>
        <v/>
      </c>
      <c r="J156" s="97" t="str">
        <f t="array" aca="1" ref="J156" ca="1">IFERROR(INDEX(INDIRECT($B156),MATCH($Q156&amp;$P156,'Financing inputs local'!$A$3:$A$255&amp;'Financing inputs local'!$P$3:$P$255,0),MATCH('Gap analysis'!J$1,Yr_Local,0)),0)</f>
        <v/>
      </c>
      <c r="K156" s="97" t="str">
        <f t="array" aca="1" ref="K156" ca="1">IFERROR(INDEX(INDIRECT($B156),MATCH($Q156&amp;$P156,'Financing inputs local'!$A$3:$A$255&amp;'Financing inputs local'!$P$3:$P$255,0),MATCH('Gap analysis'!K$1,Yr_Local,0)),0)</f>
        <v/>
      </c>
      <c r="L156" s="97" t="str">
        <f t="array" aca="1" ref="L156" ca="1">IFERROR(INDEX(INDIRECT($B156),MATCH($Q156&amp;$P156,'Financing inputs local'!$A$3:$A$255&amp;'Financing inputs local'!$P$3:$P$255,0),MATCH('Gap analysis'!L$1,Yr_Local,0)),0)</f>
        <v/>
      </c>
      <c r="M156" s="97" t="str">
        <f t="array" aca="1" ref="M156" ca="1">IFERROR(INDEX(INDIRECT($B156),MATCH($Q156&amp;$P156,'Financing inputs local'!$A$3:$A$255&amp;'Financing inputs local'!$P$3:$P$255,0),MATCH('Gap analysis'!M$1,Yr_Local,0)),0)</f>
        <v/>
      </c>
      <c r="N156" s="97" t="str">
        <f t="array" aca="1" ref="N156" ca="1">IFERROR(INDEX(INDIRECT($B156),MATCH($Q156&amp;$P156,'Financing inputs local'!$A$3:$A$255&amp;'Financing inputs local'!$P$3:$P$255,0),MATCH('Gap analysis'!N$1,Yr_Local,0)),0)</f>
        <v/>
      </c>
      <c r="O156" s="97">
        <f t="array" aca="1" ref="O156" ca="1">IFERROR(INDEX(INDIRECT($B156),MATCH($Q156&amp;$P156,'Financing inputs local'!$A$3:$A$255&amp;'Financing inputs local'!$P$3:$P$255,0),MATCH('Gap analysis'!O$1,Yr_Local,0)),0)</f>
        <v>0</v>
      </c>
      <c r="P156" s="88" t="str">
        <f>A147</f>
        <v>Strategy 9</v>
      </c>
      <c r="Q156" s="93" t="s">
        <v>0</v>
      </c>
      <c r="R156" s="94" t="str">
        <f t="shared" ca="1" si="64"/>
        <v>Okay</v>
      </c>
      <c r="S156" s="125"/>
    </row>
    <row r="157" spans="1:35" x14ac:dyDescent="0.25">
      <c r="A157" s="10"/>
      <c r="B157" s="68"/>
      <c r="C157" s="25"/>
      <c r="D157" s="25"/>
      <c r="E157" s="25"/>
      <c r="F157" s="25"/>
      <c r="G157" s="25"/>
      <c r="H157" s="25"/>
      <c r="I157" s="25"/>
      <c r="J157" s="25"/>
      <c r="K157" s="25"/>
      <c r="L157" s="25"/>
      <c r="M157" s="25"/>
      <c r="N157" s="25"/>
      <c r="O157" s="25"/>
      <c r="P157" s="88" t="str">
        <f>A147</f>
        <v>Strategy 9</v>
      </c>
      <c r="Q157" s="95"/>
      <c r="R157" s="88"/>
      <c r="S157" s="125"/>
    </row>
    <row r="158" spans="1:35" x14ac:dyDescent="0.25">
      <c r="A158" s="132" t="s">
        <v>4</v>
      </c>
      <c r="B158" s="1" t="s">
        <v>13</v>
      </c>
      <c r="C158" s="27">
        <f ca="1">IFERROR(C154-(C151+C148),0)</f>
        <v>0</v>
      </c>
      <c r="D158" s="27">
        <f t="shared" ref="D158:O158" ca="1" si="67">IFERROR(D154-(D151+D148),0)</f>
        <v>0</v>
      </c>
      <c r="E158" s="27">
        <f t="shared" ca="1" si="67"/>
        <v>0</v>
      </c>
      <c r="F158" s="27">
        <f t="shared" ca="1" si="67"/>
        <v>0</v>
      </c>
      <c r="G158" s="27">
        <f t="shared" ca="1" si="67"/>
        <v>0</v>
      </c>
      <c r="H158" s="27">
        <f t="shared" ca="1" si="67"/>
        <v>0</v>
      </c>
      <c r="I158" s="27">
        <f t="shared" ca="1" si="67"/>
        <v>0</v>
      </c>
      <c r="J158" s="27">
        <f t="shared" ca="1" si="67"/>
        <v>0</v>
      </c>
      <c r="K158" s="27">
        <f t="shared" ca="1" si="67"/>
        <v>0</v>
      </c>
      <c r="L158" s="27">
        <f t="shared" ca="1" si="67"/>
        <v>0</v>
      </c>
      <c r="M158" s="27">
        <f t="shared" ca="1" si="67"/>
        <v>0</v>
      </c>
      <c r="N158" s="27">
        <f t="shared" ca="1" si="67"/>
        <v>0</v>
      </c>
      <c r="O158" s="27">
        <f t="shared" ca="1" si="67"/>
        <v>0</v>
      </c>
      <c r="P158" s="88" t="str">
        <f>A147</f>
        <v>Strategy 9</v>
      </c>
      <c r="Q158" s="93" t="s">
        <v>4</v>
      </c>
      <c r="R158" s="94" t="str">
        <f ca="1">IF(ROUND(SUM(C158:N158),2)=ROUND(O158,2),"Okay","Check")</f>
        <v>Okay</v>
      </c>
      <c r="S158" s="125"/>
    </row>
    <row r="159" spans="1:35" s="16" customFormat="1" x14ac:dyDescent="0.25">
      <c r="A159" s="133"/>
      <c r="B159" s="1" t="s">
        <v>43</v>
      </c>
      <c r="C159" s="98">
        <f t="shared" ref="C159:O159" ca="1" si="68">IFERROR(C155-(C152+C149),0)</f>
        <v>0</v>
      </c>
      <c r="D159" s="98">
        <f t="shared" ca="1" si="68"/>
        <v>0</v>
      </c>
      <c r="E159" s="98">
        <f t="shared" ca="1" si="68"/>
        <v>0</v>
      </c>
      <c r="F159" s="98">
        <f t="shared" ca="1" si="68"/>
        <v>0</v>
      </c>
      <c r="G159" s="98">
        <f t="shared" ca="1" si="68"/>
        <v>0</v>
      </c>
      <c r="H159" s="98">
        <f t="shared" ca="1" si="68"/>
        <v>0</v>
      </c>
      <c r="I159" s="98">
        <f t="shared" ca="1" si="68"/>
        <v>0</v>
      </c>
      <c r="J159" s="98">
        <f t="shared" ca="1" si="68"/>
        <v>0</v>
      </c>
      <c r="K159" s="98">
        <f t="shared" ca="1" si="68"/>
        <v>0</v>
      </c>
      <c r="L159" s="98">
        <f t="shared" ca="1" si="68"/>
        <v>0</v>
      </c>
      <c r="M159" s="98">
        <f t="shared" ca="1" si="68"/>
        <v>0</v>
      </c>
      <c r="N159" s="98">
        <f t="shared" ca="1" si="68"/>
        <v>0</v>
      </c>
      <c r="O159" s="98">
        <f t="shared" ca="1" si="68"/>
        <v>0</v>
      </c>
      <c r="P159" s="88" t="str">
        <f>A147</f>
        <v>Strategy 9</v>
      </c>
      <c r="Q159" s="93" t="s">
        <v>4</v>
      </c>
      <c r="R159" s="94" t="str">
        <f ca="1">IF(ROUND(SUM(C159:N159),2)=ROUND(O159,2),"Okay","Check")</f>
        <v>Okay</v>
      </c>
      <c r="S159" s="125"/>
    </row>
    <row r="160" spans="1:35" x14ac:dyDescent="0.25">
      <c r="A160" s="133"/>
      <c r="B160" s="1" t="s">
        <v>83</v>
      </c>
      <c r="C160" s="99">
        <f t="shared" ref="C160:O160" ca="1" si="69">IFERROR(C156-(C153+C150),0)</f>
        <v>0</v>
      </c>
      <c r="D160" s="99">
        <f t="shared" ca="1" si="69"/>
        <v>0</v>
      </c>
      <c r="E160" s="99">
        <f t="shared" ca="1" si="69"/>
        <v>0</v>
      </c>
      <c r="F160" s="99">
        <f t="shared" ca="1" si="69"/>
        <v>0</v>
      </c>
      <c r="G160" s="99">
        <f t="shared" ca="1" si="69"/>
        <v>0</v>
      </c>
      <c r="H160" s="99">
        <f t="shared" ca="1" si="69"/>
        <v>0</v>
      </c>
      <c r="I160" s="99">
        <f t="shared" ca="1" si="69"/>
        <v>0</v>
      </c>
      <c r="J160" s="99">
        <f t="shared" ca="1" si="69"/>
        <v>0</v>
      </c>
      <c r="K160" s="99">
        <f t="shared" ca="1" si="69"/>
        <v>0</v>
      </c>
      <c r="L160" s="99">
        <f t="shared" ca="1" si="69"/>
        <v>0</v>
      </c>
      <c r="M160" s="99">
        <f t="shared" ca="1" si="69"/>
        <v>0</v>
      </c>
      <c r="N160" s="99">
        <f t="shared" ca="1" si="69"/>
        <v>0</v>
      </c>
      <c r="O160" s="99">
        <f t="shared" ca="1" si="69"/>
        <v>0</v>
      </c>
      <c r="P160" s="88" t="str">
        <f>A147</f>
        <v>Strategy 9</v>
      </c>
      <c r="Q160" s="93" t="s">
        <v>4</v>
      </c>
      <c r="R160" s="94" t="str">
        <f ca="1">IF(ROUND(SUM(C160:N160),2)=ROUND(O160,2),"Okay","Check")</f>
        <v>Okay</v>
      </c>
      <c r="S160" s="125"/>
    </row>
    <row r="161" spans="1:35" x14ac:dyDescent="0.25">
      <c r="A161" s="134"/>
      <c r="B161" s="1" t="s">
        <v>3</v>
      </c>
      <c r="C161" s="30" t="e">
        <f ca="1">IF(C154&gt;0,C158/C154,0)</f>
        <v>#VALUE!</v>
      </c>
      <c r="D161" s="30" t="e">
        <f t="shared" ref="D161:O161" ca="1" si="70">IF(D154&gt;0,D158/D154,0)</f>
        <v>#VALUE!</v>
      </c>
      <c r="E161" s="30" t="e">
        <f t="shared" ca="1" si="70"/>
        <v>#VALUE!</v>
      </c>
      <c r="F161" s="30" t="e">
        <f t="shared" ca="1" si="70"/>
        <v>#VALUE!</v>
      </c>
      <c r="G161" s="30" t="e">
        <f t="shared" ca="1" si="70"/>
        <v>#VALUE!</v>
      </c>
      <c r="H161" s="30" t="e">
        <f t="shared" ca="1" si="70"/>
        <v>#VALUE!</v>
      </c>
      <c r="I161" s="30" t="e">
        <f t="shared" ca="1" si="70"/>
        <v>#VALUE!</v>
      </c>
      <c r="J161" s="30" t="e">
        <f t="shared" ca="1" si="70"/>
        <v>#VALUE!</v>
      </c>
      <c r="K161" s="30" t="e">
        <f t="shared" ca="1" si="70"/>
        <v>#VALUE!</v>
      </c>
      <c r="L161" s="30" t="e">
        <f t="shared" ca="1" si="70"/>
        <v>#VALUE!</v>
      </c>
      <c r="M161" s="30" t="e">
        <f t="shared" ca="1" si="70"/>
        <v>#VALUE!</v>
      </c>
      <c r="N161" s="30" t="e">
        <f t="shared" ca="1" si="70"/>
        <v>#VALUE!</v>
      </c>
      <c r="O161" s="30">
        <f t="shared" ca="1" si="70"/>
        <v>0</v>
      </c>
      <c r="P161" s="88" t="str">
        <f>A147</f>
        <v>Strategy 9</v>
      </c>
      <c r="Q161" s="93" t="s">
        <v>4</v>
      </c>
      <c r="R161" s="89"/>
      <c r="S161" s="125"/>
    </row>
    <row r="162" spans="1:35" x14ac:dyDescent="0.25">
      <c r="U162" s="16" t="s">
        <v>84</v>
      </c>
      <c r="V162" s="16"/>
      <c r="W162" s="16"/>
      <c r="X162" s="16"/>
      <c r="Y162" s="16"/>
      <c r="Z162" s="16"/>
      <c r="AA162" s="16"/>
      <c r="AB162" s="16"/>
      <c r="AC162" s="16"/>
      <c r="AD162" s="16"/>
      <c r="AE162" s="16"/>
      <c r="AF162" s="16"/>
      <c r="AG162" s="16"/>
      <c r="AH162" s="16"/>
      <c r="AI162" s="16"/>
    </row>
    <row r="163" spans="1:35" x14ac:dyDescent="0.25">
      <c r="A163" s="123" t="str">
        <f>'Financing inputs'!A210:O210</f>
        <v>Strategy 10</v>
      </c>
      <c r="B163" s="123"/>
      <c r="C163" s="123"/>
      <c r="D163" s="123"/>
      <c r="E163" s="123"/>
      <c r="F163" s="123"/>
      <c r="G163" s="123"/>
      <c r="H163" s="123"/>
      <c r="I163" s="123"/>
      <c r="J163" s="123"/>
      <c r="K163" s="123"/>
      <c r="L163" s="123"/>
      <c r="M163" s="123"/>
      <c r="N163" s="123"/>
      <c r="O163" s="129"/>
      <c r="P163" s="87"/>
      <c r="Q163" s="87"/>
      <c r="R163" s="90"/>
      <c r="S163" s="125" t="s">
        <v>16</v>
      </c>
      <c r="U163" s="108" t="str">
        <f>A163</f>
        <v>Strategy 10</v>
      </c>
      <c r="V163" s="4">
        <f>$C$1</f>
        <v>0</v>
      </c>
      <c r="W163" s="4">
        <f>$D$1</f>
        <v>1</v>
      </c>
      <c r="X163" s="4">
        <f>$E$1</f>
        <v>2</v>
      </c>
      <c r="Y163" s="4">
        <f>$F$1</f>
        <v>3</v>
      </c>
      <c r="Z163" s="4">
        <f>$G$1</f>
        <v>4</v>
      </c>
      <c r="AA163" s="4">
        <f>$H$1</f>
        <v>5</v>
      </c>
      <c r="AB163" s="4">
        <f>$I$1</f>
        <v>6</v>
      </c>
      <c r="AC163" s="4">
        <f>$J$1</f>
        <v>7</v>
      </c>
      <c r="AD163" s="4">
        <f>$K$1</f>
        <v>8</v>
      </c>
      <c r="AE163" s="4">
        <f>$L$1</f>
        <v>9</v>
      </c>
      <c r="AF163" s="4">
        <f>$M$1</f>
        <v>10</v>
      </c>
      <c r="AG163" s="4">
        <f>$N$1</f>
        <v>11</v>
      </c>
      <c r="AH163" s="4" t="str">
        <f>$O$1</f>
        <v>Total</v>
      </c>
      <c r="AI163" s="16"/>
    </row>
    <row r="164" spans="1:35" ht="15" customHeight="1" x14ac:dyDescent="0.25">
      <c r="A164" s="130" t="s">
        <v>1</v>
      </c>
      <c r="B164" s="1" t="s">
        <v>13</v>
      </c>
      <c r="C164" s="25" t="str">
        <f t="array" aca="1" ref="C164" ca="1">IFERROR(INDEX(INDIRECT($B164),MATCH($Q164&amp;$P164,'Financing inputs USD'!$A$3:$A$255&amp;'Financing inputs USD'!$P$3:$P$255,0),MATCH('Gap analysis'!C$1,Yr_USD,0)),0)</f>
        <v/>
      </c>
      <c r="D164" s="25" t="str">
        <f t="array" aca="1" ref="D164" ca="1">IFERROR(INDEX(INDIRECT($B164),MATCH($Q164&amp;$P164,'Financing inputs USD'!$A$3:$A$255&amp;'Financing inputs USD'!$P$3:$P$255,0),MATCH('Gap analysis'!D$1,Yr_USD,0)),0)</f>
        <v/>
      </c>
      <c r="E164" s="25" t="str">
        <f t="array" aca="1" ref="E164" ca="1">IFERROR(INDEX(INDIRECT($B164),MATCH($Q164&amp;$P164,'Financing inputs USD'!$A$3:$A$255&amp;'Financing inputs USD'!$P$3:$P$255,0),MATCH('Gap analysis'!E$1,Yr_USD,0)),0)</f>
        <v/>
      </c>
      <c r="F164" s="25" t="str">
        <f t="array" aca="1" ref="F164" ca="1">IFERROR(INDEX(INDIRECT($B164),MATCH($Q164&amp;$P164,'Financing inputs USD'!$A$3:$A$255&amp;'Financing inputs USD'!$P$3:$P$255,0),MATCH('Gap analysis'!F$1,Yr_USD,0)),0)</f>
        <v/>
      </c>
      <c r="G164" s="25" t="str">
        <f t="array" aca="1" ref="G164" ca="1">IFERROR(INDEX(INDIRECT($B164),MATCH($Q164&amp;$P164,'Financing inputs USD'!$A$3:$A$255&amp;'Financing inputs USD'!$P$3:$P$255,0),MATCH('Gap analysis'!G$1,Yr_USD,0)),0)</f>
        <v/>
      </c>
      <c r="H164" s="25" t="str">
        <f t="array" aca="1" ref="H164" ca="1">IFERROR(INDEX(INDIRECT($B164),MATCH($Q164&amp;$P164,'Financing inputs USD'!$A$3:$A$255&amp;'Financing inputs USD'!$P$3:$P$255,0),MATCH('Gap analysis'!H$1,Yr_USD,0)),0)</f>
        <v/>
      </c>
      <c r="I164" s="25" t="str">
        <f t="array" aca="1" ref="I164" ca="1">IFERROR(INDEX(INDIRECT($B164),MATCH($Q164&amp;$P164,'Financing inputs USD'!$A$3:$A$255&amp;'Financing inputs USD'!$P$3:$P$255,0),MATCH('Gap analysis'!I$1,Yr_USD,0)),0)</f>
        <v/>
      </c>
      <c r="J164" s="25" t="str">
        <f t="array" aca="1" ref="J164" ca="1">IFERROR(INDEX(INDIRECT($B164),MATCH($Q164&amp;$P164,'Financing inputs USD'!$A$3:$A$255&amp;'Financing inputs USD'!$P$3:$P$255,0),MATCH('Gap analysis'!J$1,Yr_USD,0)),0)</f>
        <v/>
      </c>
      <c r="K164" s="25" t="str">
        <f t="array" aca="1" ref="K164" ca="1">IFERROR(INDEX(INDIRECT($B164),MATCH($Q164&amp;$P164,'Financing inputs USD'!$A$3:$A$255&amp;'Financing inputs USD'!$P$3:$P$255,0),MATCH('Gap analysis'!K$1,Yr_USD,0)),0)</f>
        <v/>
      </c>
      <c r="L164" s="25" t="str">
        <f t="array" aca="1" ref="L164" ca="1">IFERROR(INDEX(INDIRECT($B164),MATCH($Q164&amp;$P164,'Financing inputs USD'!$A$3:$A$255&amp;'Financing inputs USD'!$P$3:$P$255,0),MATCH('Gap analysis'!L$1,Yr_USD,0)),0)</f>
        <v/>
      </c>
      <c r="M164" s="25" t="str">
        <f t="array" aca="1" ref="M164" ca="1">IFERROR(INDEX(INDIRECT($B164),MATCH($Q164&amp;$P164,'Financing inputs USD'!$A$3:$A$255&amp;'Financing inputs USD'!$P$3:$P$255,0),MATCH('Gap analysis'!M$1,Yr_USD,0)),0)</f>
        <v/>
      </c>
      <c r="N164" s="25" t="str">
        <f t="array" aca="1" ref="N164" ca="1">IFERROR(INDEX(INDIRECT($B164),MATCH($Q164&amp;$P164,'Financing inputs USD'!$A$3:$A$255&amp;'Financing inputs USD'!$P$3:$P$255,0),MATCH('Gap analysis'!N$1,Yr_USD,0)),0)</f>
        <v/>
      </c>
      <c r="O164" s="25">
        <f t="array" aca="1" ref="O164" ca="1">IFERROR(INDEX(INDIRECT($B164),MATCH($Q164&amp;$P164,'Financing inputs USD'!$A$3:$A$255&amp;'Financing inputs USD'!$P$3:$P$255,0),MATCH('Gap analysis'!O$1,Yr_USD,0)),0)</f>
        <v>0</v>
      </c>
      <c r="P164" s="88" t="str">
        <f>A163</f>
        <v>Strategy 10</v>
      </c>
      <c r="Q164" s="93" t="s">
        <v>19</v>
      </c>
      <c r="R164" s="94" t="str">
        <f t="shared" ref="R164:R172" ca="1" si="71">IF(ROUND(SUM(C164:N164),2)=ROUND(O164,2),"Okay","Check")</f>
        <v>Okay</v>
      </c>
      <c r="S164" s="125"/>
      <c r="U164" s="108" t="str">
        <f>A164</f>
        <v>Government Coverage</v>
      </c>
      <c r="V164" s="69">
        <f t="shared" ref="V164:AH164" ca="1" si="72">IFERROR(C166/(C166+C169),0)</f>
        <v>0</v>
      </c>
      <c r="W164" s="69">
        <f t="shared" ca="1" si="72"/>
        <v>0</v>
      </c>
      <c r="X164" s="69">
        <f t="shared" ca="1" si="72"/>
        <v>0</v>
      </c>
      <c r="Y164" s="69">
        <f t="shared" ca="1" si="72"/>
        <v>0</v>
      </c>
      <c r="Z164" s="69">
        <f t="shared" ca="1" si="72"/>
        <v>0</v>
      </c>
      <c r="AA164" s="69">
        <f t="shared" ca="1" si="72"/>
        <v>0</v>
      </c>
      <c r="AB164" s="69">
        <f t="shared" ca="1" si="72"/>
        <v>0</v>
      </c>
      <c r="AC164" s="69">
        <f t="shared" ca="1" si="72"/>
        <v>0</v>
      </c>
      <c r="AD164" s="69">
        <f t="shared" ca="1" si="72"/>
        <v>0</v>
      </c>
      <c r="AE164" s="69">
        <f t="shared" ca="1" si="72"/>
        <v>0</v>
      </c>
      <c r="AF164" s="69">
        <f t="shared" ca="1" si="72"/>
        <v>0</v>
      </c>
      <c r="AG164" s="69">
        <f t="shared" ca="1" si="72"/>
        <v>0</v>
      </c>
      <c r="AH164" s="69">
        <f t="shared" ca="1" si="72"/>
        <v>0</v>
      </c>
      <c r="AI164" s="16"/>
    </row>
    <row r="165" spans="1:35" s="16" customFormat="1" ht="15" customHeight="1" x14ac:dyDescent="0.25">
      <c r="A165" s="131"/>
      <c r="B165" s="1" t="s">
        <v>43</v>
      </c>
      <c r="C165" s="96" t="str">
        <f t="array" aca="1" ref="C165" ca="1">IFERROR(INDEX(INDIRECT($B165),MATCH($Q165&amp;$P165,'Financing inputs Euro'!$A$3:$A$255&amp;'Financing inputs Euro'!$P$3:$P$255,0),MATCH('Gap analysis'!C$1,Yr_Euro,0)),0)</f>
        <v/>
      </c>
      <c r="D165" s="96" t="str">
        <f t="array" aca="1" ref="D165" ca="1">IFERROR(INDEX(INDIRECT($B165),MATCH($Q165&amp;$P165,'Financing inputs Euro'!$A$3:$A$255&amp;'Financing inputs Euro'!$P$3:$P$255,0),MATCH('Gap analysis'!D$1,Yr_Euro,0)),0)</f>
        <v/>
      </c>
      <c r="E165" s="96" t="str">
        <f t="array" aca="1" ref="E165" ca="1">IFERROR(INDEX(INDIRECT($B165),MATCH($Q165&amp;$P165,'Financing inputs Euro'!$A$3:$A$255&amp;'Financing inputs Euro'!$P$3:$P$255,0),MATCH('Gap analysis'!E$1,Yr_Euro,0)),0)</f>
        <v/>
      </c>
      <c r="F165" s="96" t="str">
        <f t="array" aca="1" ref="F165" ca="1">IFERROR(INDEX(INDIRECT($B165),MATCH($Q165&amp;$P165,'Financing inputs Euro'!$A$3:$A$255&amp;'Financing inputs Euro'!$P$3:$P$255,0),MATCH('Gap analysis'!F$1,Yr_Euro,0)),0)</f>
        <v/>
      </c>
      <c r="G165" s="96" t="str">
        <f t="array" aca="1" ref="G165" ca="1">IFERROR(INDEX(INDIRECT($B165),MATCH($Q165&amp;$P165,'Financing inputs Euro'!$A$3:$A$255&amp;'Financing inputs Euro'!$P$3:$P$255,0),MATCH('Gap analysis'!G$1,Yr_Euro,0)),0)</f>
        <v/>
      </c>
      <c r="H165" s="96" t="str">
        <f t="array" aca="1" ref="H165" ca="1">IFERROR(INDEX(INDIRECT($B165),MATCH($Q165&amp;$P165,'Financing inputs Euro'!$A$3:$A$255&amp;'Financing inputs Euro'!$P$3:$P$255,0),MATCH('Gap analysis'!H$1,Yr_Euro,0)),0)</f>
        <v/>
      </c>
      <c r="I165" s="96" t="str">
        <f t="array" aca="1" ref="I165" ca="1">IFERROR(INDEX(INDIRECT($B165),MATCH($Q165&amp;$P165,'Financing inputs Euro'!$A$3:$A$255&amp;'Financing inputs Euro'!$P$3:$P$255,0),MATCH('Gap analysis'!I$1,Yr_Euro,0)),0)</f>
        <v/>
      </c>
      <c r="J165" s="96" t="str">
        <f t="array" aca="1" ref="J165" ca="1">IFERROR(INDEX(INDIRECT($B165),MATCH($Q165&amp;$P165,'Financing inputs Euro'!$A$3:$A$255&amp;'Financing inputs Euro'!$P$3:$P$255,0),MATCH('Gap analysis'!J$1,Yr_Euro,0)),0)</f>
        <v/>
      </c>
      <c r="K165" s="96" t="str">
        <f t="array" aca="1" ref="K165" ca="1">IFERROR(INDEX(INDIRECT($B165),MATCH($Q165&amp;$P165,'Financing inputs Euro'!$A$3:$A$255&amp;'Financing inputs Euro'!$P$3:$P$255,0),MATCH('Gap analysis'!K$1,Yr_Euro,0)),0)</f>
        <v/>
      </c>
      <c r="L165" s="96" t="str">
        <f t="array" aca="1" ref="L165" ca="1">IFERROR(INDEX(INDIRECT($B165),MATCH($Q165&amp;$P165,'Financing inputs Euro'!$A$3:$A$255&amp;'Financing inputs Euro'!$P$3:$P$255,0),MATCH('Gap analysis'!L$1,Yr_Euro,0)),0)</f>
        <v/>
      </c>
      <c r="M165" s="96" t="str">
        <f t="array" aca="1" ref="M165" ca="1">IFERROR(INDEX(INDIRECT($B165),MATCH($Q165&amp;$P165,'Financing inputs Euro'!$A$3:$A$255&amp;'Financing inputs Euro'!$P$3:$P$255,0),MATCH('Gap analysis'!M$1,Yr_Euro,0)),0)</f>
        <v/>
      </c>
      <c r="N165" s="96" t="str">
        <f t="array" aca="1" ref="N165" ca="1">IFERROR(INDEX(INDIRECT($B165),MATCH($Q165&amp;$P165,'Financing inputs Euro'!$A$3:$A$255&amp;'Financing inputs Euro'!$P$3:$P$255,0),MATCH('Gap analysis'!N$1,Yr_Euro,0)),0)</f>
        <v/>
      </c>
      <c r="O165" s="96">
        <f t="array" aca="1" ref="O165" ca="1">IFERROR(INDEX(INDIRECT($B165),MATCH($Q165&amp;$P165,'Financing inputs Euro'!$A$3:$A$255&amp;'Financing inputs Euro'!$P$3:$P$255,0),MATCH('Gap analysis'!O$1,Yr_Euro,0)),0)</f>
        <v>0</v>
      </c>
      <c r="P165" s="88" t="str">
        <f>A163</f>
        <v>Strategy 10</v>
      </c>
      <c r="Q165" s="93" t="s">
        <v>19</v>
      </c>
      <c r="R165" s="94" t="str">
        <f t="shared" ca="1" si="71"/>
        <v>Okay</v>
      </c>
      <c r="S165" s="125"/>
      <c r="U165" s="108" t="str">
        <f>A167</f>
        <v>Donor Coverage</v>
      </c>
      <c r="V165" s="69">
        <f t="shared" ref="V165:AH165" ca="1" si="73">IFERROR(C169/(C166+C169),0)</f>
        <v>0</v>
      </c>
      <c r="W165" s="69">
        <f t="shared" ca="1" si="73"/>
        <v>0</v>
      </c>
      <c r="X165" s="69">
        <f t="shared" ca="1" si="73"/>
        <v>0</v>
      </c>
      <c r="Y165" s="69">
        <f t="shared" ca="1" si="73"/>
        <v>0</v>
      </c>
      <c r="Z165" s="69">
        <f t="shared" ca="1" si="73"/>
        <v>0</v>
      </c>
      <c r="AA165" s="69">
        <f t="shared" ca="1" si="73"/>
        <v>0</v>
      </c>
      <c r="AB165" s="69">
        <f t="shared" ca="1" si="73"/>
        <v>0</v>
      </c>
      <c r="AC165" s="69">
        <f t="shared" ca="1" si="73"/>
        <v>0</v>
      </c>
      <c r="AD165" s="69">
        <f t="shared" ca="1" si="73"/>
        <v>0</v>
      </c>
      <c r="AE165" s="69">
        <f t="shared" ca="1" si="73"/>
        <v>0</v>
      </c>
      <c r="AF165" s="69">
        <f t="shared" ca="1" si="73"/>
        <v>0</v>
      </c>
      <c r="AG165" s="69">
        <f t="shared" ca="1" si="73"/>
        <v>0</v>
      </c>
      <c r="AH165" s="69">
        <f t="shared" ca="1" si="73"/>
        <v>0</v>
      </c>
    </row>
    <row r="166" spans="1:35" ht="15" customHeight="1" x14ac:dyDescent="0.25">
      <c r="A166" s="131"/>
      <c r="B166" s="1" t="s">
        <v>83</v>
      </c>
      <c r="C166" s="97" t="str">
        <f t="array" aca="1" ref="C166" ca="1">IFERROR(INDEX(INDIRECT($B166),MATCH($Q166&amp;$P166,'Financing inputs local'!$A$3:$A$255&amp;'Financing inputs local'!$P$3:$P$255,0),MATCH('Gap analysis'!C$1,Yr_Local,0)),0)</f>
        <v/>
      </c>
      <c r="D166" s="97" t="str">
        <f t="array" aca="1" ref="D166" ca="1">IFERROR(INDEX(INDIRECT($B166),MATCH($Q166&amp;$P166,'Financing inputs local'!$A$3:$A$255&amp;'Financing inputs local'!$P$3:$P$255,0),MATCH('Gap analysis'!D$1,Yr_Local,0)),0)</f>
        <v/>
      </c>
      <c r="E166" s="97" t="str">
        <f t="array" aca="1" ref="E166" ca="1">IFERROR(INDEX(INDIRECT($B166),MATCH($Q166&amp;$P166,'Financing inputs local'!$A$3:$A$255&amp;'Financing inputs local'!$P$3:$P$255,0),MATCH('Gap analysis'!E$1,Yr_Local,0)),0)</f>
        <v/>
      </c>
      <c r="F166" s="97" t="str">
        <f t="array" aca="1" ref="F166" ca="1">IFERROR(INDEX(INDIRECT($B166),MATCH($Q166&amp;$P166,'Financing inputs local'!$A$3:$A$255&amp;'Financing inputs local'!$P$3:$P$255,0),MATCH('Gap analysis'!F$1,Yr_Local,0)),0)</f>
        <v/>
      </c>
      <c r="G166" s="97" t="str">
        <f t="array" aca="1" ref="G166" ca="1">IFERROR(INDEX(INDIRECT($B166),MATCH($Q166&amp;$P166,'Financing inputs local'!$A$3:$A$255&amp;'Financing inputs local'!$P$3:$P$255,0),MATCH('Gap analysis'!G$1,Yr_Local,0)),0)</f>
        <v/>
      </c>
      <c r="H166" s="97" t="str">
        <f t="array" aca="1" ref="H166" ca="1">IFERROR(INDEX(INDIRECT($B166),MATCH($Q166&amp;$P166,'Financing inputs local'!$A$3:$A$255&amp;'Financing inputs local'!$P$3:$P$255,0),MATCH('Gap analysis'!H$1,Yr_Local,0)),0)</f>
        <v/>
      </c>
      <c r="I166" s="97" t="str">
        <f t="array" aca="1" ref="I166" ca="1">IFERROR(INDEX(INDIRECT($B166),MATCH($Q166&amp;$P166,'Financing inputs local'!$A$3:$A$255&amp;'Financing inputs local'!$P$3:$P$255,0),MATCH('Gap analysis'!I$1,Yr_Local,0)),0)</f>
        <v/>
      </c>
      <c r="J166" s="97" t="str">
        <f t="array" aca="1" ref="J166" ca="1">IFERROR(INDEX(INDIRECT($B166),MATCH($Q166&amp;$P166,'Financing inputs local'!$A$3:$A$255&amp;'Financing inputs local'!$P$3:$P$255,0),MATCH('Gap analysis'!J$1,Yr_Local,0)),0)</f>
        <v/>
      </c>
      <c r="K166" s="97" t="str">
        <f t="array" aca="1" ref="K166" ca="1">IFERROR(INDEX(INDIRECT($B166),MATCH($Q166&amp;$P166,'Financing inputs local'!$A$3:$A$255&amp;'Financing inputs local'!$P$3:$P$255,0),MATCH('Gap analysis'!K$1,Yr_Local,0)),0)</f>
        <v/>
      </c>
      <c r="L166" s="97" t="str">
        <f t="array" aca="1" ref="L166" ca="1">IFERROR(INDEX(INDIRECT($B166),MATCH($Q166&amp;$P166,'Financing inputs local'!$A$3:$A$255&amp;'Financing inputs local'!$P$3:$P$255,0),MATCH('Gap analysis'!L$1,Yr_Local,0)),0)</f>
        <v/>
      </c>
      <c r="M166" s="97" t="str">
        <f t="array" aca="1" ref="M166" ca="1">IFERROR(INDEX(INDIRECT($B166),MATCH($Q166&amp;$P166,'Financing inputs local'!$A$3:$A$255&amp;'Financing inputs local'!$P$3:$P$255,0),MATCH('Gap analysis'!M$1,Yr_Local,0)),0)</f>
        <v/>
      </c>
      <c r="N166" s="97" t="str">
        <f t="array" aca="1" ref="N166" ca="1">IFERROR(INDEX(INDIRECT($B166),MATCH($Q166&amp;$P166,'Financing inputs local'!$A$3:$A$255&amp;'Financing inputs local'!$P$3:$P$255,0),MATCH('Gap analysis'!N$1,Yr_Local,0)),0)</f>
        <v/>
      </c>
      <c r="O166" s="97">
        <f t="array" aca="1" ref="O166" ca="1">IFERROR(INDEX(INDIRECT($B166),MATCH($Q166&amp;$P166,'Financing inputs local'!$A$3:$A$255&amp;'Financing inputs local'!$P$3:$P$255,0),MATCH('Gap analysis'!O$1,Yr_Local,0)),0)</f>
        <v>0</v>
      </c>
      <c r="P166" s="88" t="str">
        <f>A163</f>
        <v>Strategy 10</v>
      </c>
      <c r="Q166" s="93" t="s">
        <v>19</v>
      </c>
      <c r="R166" s="94" t="str">
        <f t="shared" ca="1" si="71"/>
        <v>Okay</v>
      </c>
      <c r="S166" s="125"/>
    </row>
    <row r="167" spans="1:35" ht="15" customHeight="1" x14ac:dyDescent="0.25">
      <c r="A167" s="130" t="s">
        <v>2</v>
      </c>
      <c r="B167" s="1" t="s">
        <v>13</v>
      </c>
      <c r="C167" s="25">
        <f t="array" aca="1" ref="C167" ca="1">IFERROR(INDEX(INDIRECT($B167),MATCH($Q167&amp;$P167,'Financing inputs USD'!$A$3:$A$255&amp;'Financing inputs USD'!$P$3:$P$255,0),MATCH('Gap analysis'!C$1,Yr_USD,0)),0)</f>
        <v>0</v>
      </c>
      <c r="D167" s="25">
        <f t="array" aca="1" ref="D167" ca="1">IFERROR(INDEX(INDIRECT($B167),MATCH($Q167&amp;$P167,'Financing inputs USD'!$A$3:$A$255&amp;'Financing inputs USD'!$P$3:$P$255,0),MATCH('Gap analysis'!D$1,Yr_USD,0)),0)</f>
        <v>0</v>
      </c>
      <c r="E167" s="25">
        <f t="array" aca="1" ref="E167" ca="1">IFERROR(INDEX(INDIRECT($B167),MATCH($Q167&amp;$P167,'Financing inputs USD'!$A$3:$A$255&amp;'Financing inputs USD'!$P$3:$P$255,0),MATCH('Gap analysis'!E$1,Yr_USD,0)),0)</f>
        <v>0</v>
      </c>
      <c r="F167" s="25">
        <f t="array" aca="1" ref="F167" ca="1">IFERROR(INDEX(INDIRECT($B167),MATCH($Q167&amp;$P167,'Financing inputs USD'!$A$3:$A$255&amp;'Financing inputs USD'!$P$3:$P$255,0),MATCH('Gap analysis'!F$1,Yr_USD,0)),0)</f>
        <v>0</v>
      </c>
      <c r="G167" s="25">
        <f t="array" aca="1" ref="G167" ca="1">IFERROR(INDEX(INDIRECT($B167),MATCH($Q167&amp;$P167,'Financing inputs USD'!$A$3:$A$255&amp;'Financing inputs USD'!$P$3:$P$255,0),MATCH('Gap analysis'!G$1,Yr_USD,0)),0)</f>
        <v>0</v>
      </c>
      <c r="H167" s="25">
        <f t="array" aca="1" ref="H167" ca="1">IFERROR(INDEX(INDIRECT($B167),MATCH($Q167&amp;$P167,'Financing inputs USD'!$A$3:$A$255&amp;'Financing inputs USD'!$P$3:$P$255,0),MATCH('Gap analysis'!H$1,Yr_USD,0)),0)</f>
        <v>0</v>
      </c>
      <c r="I167" s="25">
        <f t="array" aca="1" ref="I167" ca="1">IFERROR(INDEX(INDIRECT($B167),MATCH($Q167&amp;$P167,'Financing inputs USD'!$A$3:$A$255&amp;'Financing inputs USD'!$P$3:$P$255,0),MATCH('Gap analysis'!I$1,Yr_USD,0)),0)</f>
        <v>0</v>
      </c>
      <c r="J167" s="25">
        <f t="array" aca="1" ref="J167" ca="1">IFERROR(INDEX(INDIRECT($B167),MATCH($Q167&amp;$P167,'Financing inputs USD'!$A$3:$A$255&amp;'Financing inputs USD'!$P$3:$P$255,0),MATCH('Gap analysis'!J$1,Yr_USD,0)),0)</f>
        <v>0</v>
      </c>
      <c r="K167" s="25">
        <f t="array" aca="1" ref="K167" ca="1">IFERROR(INDEX(INDIRECT($B167),MATCH($Q167&amp;$P167,'Financing inputs USD'!$A$3:$A$255&amp;'Financing inputs USD'!$P$3:$P$255,0),MATCH('Gap analysis'!K$1,Yr_USD,0)),0)</f>
        <v>0</v>
      </c>
      <c r="L167" s="25">
        <f t="array" aca="1" ref="L167" ca="1">IFERROR(INDEX(INDIRECT($B167),MATCH($Q167&amp;$P167,'Financing inputs USD'!$A$3:$A$255&amp;'Financing inputs USD'!$P$3:$P$255,0),MATCH('Gap analysis'!L$1,Yr_USD,0)),0)</f>
        <v>0</v>
      </c>
      <c r="M167" s="25">
        <f t="array" aca="1" ref="M167" ca="1">IFERROR(INDEX(INDIRECT($B167),MATCH($Q167&amp;$P167,'Financing inputs USD'!$A$3:$A$255&amp;'Financing inputs USD'!$P$3:$P$255,0),MATCH('Gap analysis'!M$1,Yr_USD,0)),0)</f>
        <v>0</v>
      </c>
      <c r="N167" s="25">
        <f t="array" aca="1" ref="N167" ca="1">IFERROR(INDEX(INDIRECT($B167),MATCH($Q167&amp;$P167,'Financing inputs USD'!$A$3:$A$255&amp;'Financing inputs USD'!$P$3:$P$255,0),MATCH('Gap analysis'!N$1,Yr_USD,0)),0)</f>
        <v>0</v>
      </c>
      <c r="O167" s="25">
        <f t="array" aca="1" ref="O167" ca="1">IFERROR(INDEX(INDIRECT($B167),MATCH($Q167&amp;$P167,'Financing inputs USD'!$A$3:$A$255&amp;'Financing inputs USD'!$P$3:$P$255,0),MATCH('Gap analysis'!O$1,Yr_USD,0)),0)</f>
        <v>0</v>
      </c>
      <c r="P167" s="88" t="str">
        <f>A163</f>
        <v>Strategy 10</v>
      </c>
      <c r="Q167" s="93" t="s">
        <v>72</v>
      </c>
      <c r="R167" s="94" t="str">
        <f t="shared" ca="1" si="71"/>
        <v>Okay</v>
      </c>
      <c r="S167" s="125"/>
    </row>
    <row r="168" spans="1:35" s="16" customFormat="1" ht="15" customHeight="1" x14ac:dyDescent="0.25">
      <c r="A168" s="131"/>
      <c r="B168" s="1" t="s">
        <v>43</v>
      </c>
      <c r="C168" s="96">
        <f t="array" aca="1" ref="C168" ca="1">IFERROR(INDEX(INDIRECT($B168),MATCH($Q168&amp;$P168,'Financing inputs Euro'!$A$3:$A$255&amp;'Financing inputs Euro'!$P$3:$P$255,0),MATCH('Gap analysis'!C$1,Yr_Euro,0)),0)</f>
        <v>0</v>
      </c>
      <c r="D168" s="96">
        <f t="array" aca="1" ref="D168" ca="1">IFERROR(INDEX(INDIRECT($B168),MATCH($Q168&amp;$P168,'Financing inputs Euro'!$A$3:$A$255&amp;'Financing inputs Euro'!$P$3:$P$255,0),MATCH('Gap analysis'!D$1,Yr_Euro,0)),0)</f>
        <v>0</v>
      </c>
      <c r="E168" s="96">
        <f t="array" aca="1" ref="E168" ca="1">IFERROR(INDEX(INDIRECT($B168),MATCH($Q168&amp;$P168,'Financing inputs Euro'!$A$3:$A$255&amp;'Financing inputs Euro'!$P$3:$P$255,0),MATCH('Gap analysis'!E$1,Yr_Euro,0)),0)</f>
        <v>0</v>
      </c>
      <c r="F168" s="96">
        <f t="array" aca="1" ref="F168" ca="1">IFERROR(INDEX(INDIRECT($B168),MATCH($Q168&amp;$P168,'Financing inputs Euro'!$A$3:$A$255&amp;'Financing inputs Euro'!$P$3:$P$255,0),MATCH('Gap analysis'!F$1,Yr_Euro,0)),0)</f>
        <v>0</v>
      </c>
      <c r="G168" s="96">
        <f t="array" aca="1" ref="G168" ca="1">IFERROR(INDEX(INDIRECT($B168),MATCH($Q168&amp;$P168,'Financing inputs Euro'!$A$3:$A$255&amp;'Financing inputs Euro'!$P$3:$P$255,0),MATCH('Gap analysis'!G$1,Yr_Euro,0)),0)</f>
        <v>0</v>
      </c>
      <c r="H168" s="96">
        <f t="array" aca="1" ref="H168" ca="1">IFERROR(INDEX(INDIRECT($B168),MATCH($Q168&amp;$P168,'Financing inputs Euro'!$A$3:$A$255&amp;'Financing inputs Euro'!$P$3:$P$255,0),MATCH('Gap analysis'!H$1,Yr_Euro,0)),0)</f>
        <v>0</v>
      </c>
      <c r="I168" s="96">
        <f t="array" aca="1" ref="I168" ca="1">IFERROR(INDEX(INDIRECT($B168),MATCH($Q168&amp;$P168,'Financing inputs Euro'!$A$3:$A$255&amp;'Financing inputs Euro'!$P$3:$P$255,0),MATCH('Gap analysis'!I$1,Yr_Euro,0)),0)</f>
        <v>0</v>
      </c>
      <c r="J168" s="96">
        <f t="array" aca="1" ref="J168" ca="1">IFERROR(INDEX(INDIRECT($B168),MATCH($Q168&amp;$P168,'Financing inputs Euro'!$A$3:$A$255&amp;'Financing inputs Euro'!$P$3:$P$255,0),MATCH('Gap analysis'!J$1,Yr_Euro,0)),0)</f>
        <v>0</v>
      </c>
      <c r="K168" s="96">
        <f t="array" aca="1" ref="K168" ca="1">IFERROR(INDEX(INDIRECT($B168),MATCH($Q168&amp;$P168,'Financing inputs Euro'!$A$3:$A$255&amp;'Financing inputs Euro'!$P$3:$P$255,0),MATCH('Gap analysis'!K$1,Yr_Euro,0)),0)</f>
        <v>0</v>
      </c>
      <c r="L168" s="96">
        <f t="array" aca="1" ref="L168" ca="1">IFERROR(INDEX(INDIRECT($B168),MATCH($Q168&amp;$P168,'Financing inputs Euro'!$A$3:$A$255&amp;'Financing inputs Euro'!$P$3:$P$255,0),MATCH('Gap analysis'!L$1,Yr_Euro,0)),0)</f>
        <v>0</v>
      </c>
      <c r="M168" s="96">
        <f t="array" aca="1" ref="M168" ca="1">IFERROR(INDEX(INDIRECT($B168),MATCH($Q168&amp;$P168,'Financing inputs Euro'!$A$3:$A$255&amp;'Financing inputs Euro'!$P$3:$P$255,0),MATCH('Gap analysis'!M$1,Yr_Euro,0)),0)</f>
        <v>0</v>
      </c>
      <c r="N168" s="96">
        <f t="array" aca="1" ref="N168" ca="1">IFERROR(INDEX(INDIRECT($B168),MATCH($Q168&amp;$P168,'Financing inputs Euro'!$A$3:$A$255&amp;'Financing inputs Euro'!$P$3:$P$255,0),MATCH('Gap analysis'!N$1,Yr_Euro,0)),0)</f>
        <v>0</v>
      </c>
      <c r="O168" s="96">
        <f t="array" aca="1" ref="O168" ca="1">IFERROR(INDEX(INDIRECT($B168),MATCH($Q168&amp;$P168,'Financing inputs Euro'!$A$3:$A$255&amp;'Financing inputs Euro'!$P$3:$P$255,0),MATCH('Gap analysis'!O$1,Yr_Euro,0)),0)</f>
        <v>0</v>
      </c>
      <c r="P168" s="88" t="str">
        <f>A163</f>
        <v>Strategy 10</v>
      </c>
      <c r="Q168" s="93" t="s">
        <v>72</v>
      </c>
      <c r="R168" s="94" t="str">
        <f t="shared" ca="1" si="71"/>
        <v>Okay</v>
      </c>
      <c r="S168" s="125"/>
    </row>
    <row r="169" spans="1:35" ht="15" customHeight="1" x14ac:dyDescent="0.25">
      <c r="A169" s="131"/>
      <c r="B169" s="1" t="s">
        <v>83</v>
      </c>
      <c r="C169" s="97">
        <f t="array" aca="1" ref="C169" ca="1">IFERROR(INDEX(INDIRECT($B169),MATCH($Q169&amp;$P169,'Financing inputs local'!$A$3:$A$255&amp;'Financing inputs local'!$P$3:$P$255,0),MATCH('Gap analysis'!C$1,Yr_Local,0)),0)</f>
        <v>0</v>
      </c>
      <c r="D169" s="97">
        <f t="array" aca="1" ref="D169" ca="1">IFERROR(INDEX(INDIRECT($B169),MATCH($Q169&amp;$P169,'Financing inputs local'!$A$3:$A$255&amp;'Financing inputs local'!$P$3:$P$255,0),MATCH('Gap analysis'!D$1,Yr_Local,0)),0)</f>
        <v>0</v>
      </c>
      <c r="E169" s="97">
        <f t="array" aca="1" ref="E169" ca="1">IFERROR(INDEX(INDIRECT($B169),MATCH($Q169&amp;$P169,'Financing inputs local'!$A$3:$A$255&amp;'Financing inputs local'!$P$3:$P$255,0),MATCH('Gap analysis'!E$1,Yr_Local,0)),0)</f>
        <v>0</v>
      </c>
      <c r="F169" s="97">
        <f t="array" aca="1" ref="F169" ca="1">IFERROR(INDEX(INDIRECT($B169),MATCH($Q169&amp;$P169,'Financing inputs local'!$A$3:$A$255&amp;'Financing inputs local'!$P$3:$P$255,0),MATCH('Gap analysis'!F$1,Yr_Local,0)),0)</f>
        <v>0</v>
      </c>
      <c r="G169" s="97">
        <f t="array" aca="1" ref="G169" ca="1">IFERROR(INDEX(INDIRECT($B169),MATCH($Q169&amp;$P169,'Financing inputs local'!$A$3:$A$255&amp;'Financing inputs local'!$P$3:$P$255,0),MATCH('Gap analysis'!G$1,Yr_Local,0)),0)</f>
        <v>0</v>
      </c>
      <c r="H169" s="97">
        <f t="array" aca="1" ref="H169" ca="1">IFERROR(INDEX(INDIRECT($B169),MATCH($Q169&amp;$P169,'Financing inputs local'!$A$3:$A$255&amp;'Financing inputs local'!$P$3:$P$255,0),MATCH('Gap analysis'!H$1,Yr_Local,0)),0)</f>
        <v>0</v>
      </c>
      <c r="I169" s="97">
        <f t="array" aca="1" ref="I169" ca="1">IFERROR(INDEX(INDIRECT($B169),MATCH($Q169&amp;$P169,'Financing inputs local'!$A$3:$A$255&amp;'Financing inputs local'!$P$3:$P$255,0),MATCH('Gap analysis'!I$1,Yr_Local,0)),0)</f>
        <v>0</v>
      </c>
      <c r="J169" s="97">
        <f t="array" aca="1" ref="J169" ca="1">IFERROR(INDEX(INDIRECT($B169),MATCH($Q169&amp;$P169,'Financing inputs local'!$A$3:$A$255&amp;'Financing inputs local'!$P$3:$P$255,0),MATCH('Gap analysis'!J$1,Yr_Local,0)),0)</f>
        <v>0</v>
      </c>
      <c r="K169" s="97">
        <f t="array" aca="1" ref="K169" ca="1">IFERROR(INDEX(INDIRECT($B169),MATCH($Q169&amp;$P169,'Financing inputs local'!$A$3:$A$255&amp;'Financing inputs local'!$P$3:$P$255,0),MATCH('Gap analysis'!K$1,Yr_Local,0)),0)</f>
        <v>0</v>
      </c>
      <c r="L169" s="97">
        <f t="array" aca="1" ref="L169" ca="1">IFERROR(INDEX(INDIRECT($B169),MATCH($Q169&amp;$P169,'Financing inputs local'!$A$3:$A$255&amp;'Financing inputs local'!$P$3:$P$255,0),MATCH('Gap analysis'!L$1,Yr_Local,0)),0)</f>
        <v>0</v>
      </c>
      <c r="M169" s="97">
        <f t="array" aca="1" ref="M169" ca="1">IFERROR(INDEX(INDIRECT($B169),MATCH($Q169&amp;$P169,'Financing inputs local'!$A$3:$A$255&amp;'Financing inputs local'!$P$3:$P$255,0),MATCH('Gap analysis'!M$1,Yr_Local,0)),0)</f>
        <v>0</v>
      </c>
      <c r="N169" s="97">
        <f t="array" aca="1" ref="N169" ca="1">IFERROR(INDEX(INDIRECT($B169),MATCH($Q169&amp;$P169,'Financing inputs local'!$A$3:$A$255&amp;'Financing inputs local'!$P$3:$P$255,0),MATCH('Gap analysis'!N$1,Yr_Local,0)),0)</f>
        <v>0</v>
      </c>
      <c r="O169" s="97">
        <f t="array" aca="1" ref="O169" ca="1">IFERROR(INDEX(INDIRECT($B169),MATCH($Q169&amp;$P169,'Financing inputs local'!$A$3:$A$255&amp;'Financing inputs local'!$P$3:$P$255,0),MATCH('Gap analysis'!O$1,Yr_Local,0)),0)</f>
        <v>0</v>
      </c>
      <c r="P169" s="88" t="str">
        <f>A163</f>
        <v>Strategy 10</v>
      </c>
      <c r="Q169" s="93" t="s">
        <v>72</v>
      </c>
      <c r="R169" s="94" t="str">
        <f t="shared" ca="1" si="71"/>
        <v>Okay</v>
      </c>
      <c r="S169" s="125"/>
    </row>
    <row r="170" spans="1:35" s="16" customFormat="1" ht="15" customHeight="1" x14ac:dyDescent="0.25">
      <c r="A170" s="128" t="s">
        <v>0</v>
      </c>
      <c r="B170" s="1" t="s">
        <v>13</v>
      </c>
      <c r="C170" s="25" t="str">
        <f t="array" aca="1" ref="C170" ca="1">IFERROR(INDEX(INDIRECT($B170),MATCH($Q170&amp;$P170,'Financing inputs USD'!$A$3:$A$255&amp;'Financing inputs USD'!$P$3:$P$255,0),MATCH('Gap analysis'!C$1,Yr_USD,0)),0)</f>
        <v/>
      </c>
      <c r="D170" s="25" t="str">
        <f t="array" aca="1" ref="D170" ca="1">IFERROR(INDEX(INDIRECT($B170),MATCH($Q170&amp;$P170,'Financing inputs USD'!$A$3:$A$255&amp;'Financing inputs USD'!$P$3:$P$255,0),MATCH('Gap analysis'!D$1,Yr_USD,0)),0)</f>
        <v/>
      </c>
      <c r="E170" s="25" t="str">
        <f t="array" aca="1" ref="E170" ca="1">IFERROR(INDEX(INDIRECT($B170),MATCH($Q170&amp;$P170,'Financing inputs USD'!$A$3:$A$255&amp;'Financing inputs USD'!$P$3:$P$255,0),MATCH('Gap analysis'!E$1,Yr_USD,0)),0)</f>
        <v/>
      </c>
      <c r="F170" s="25" t="str">
        <f t="array" aca="1" ref="F170" ca="1">IFERROR(INDEX(INDIRECT($B170),MATCH($Q170&amp;$P170,'Financing inputs USD'!$A$3:$A$255&amp;'Financing inputs USD'!$P$3:$P$255,0),MATCH('Gap analysis'!F$1,Yr_USD,0)),0)</f>
        <v/>
      </c>
      <c r="G170" s="25" t="str">
        <f t="array" aca="1" ref="G170" ca="1">IFERROR(INDEX(INDIRECT($B170),MATCH($Q170&amp;$P170,'Financing inputs USD'!$A$3:$A$255&amp;'Financing inputs USD'!$P$3:$P$255,0),MATCH('Gap analysis'!G$1,Yr_USD,0)),0)</f>
        <v/>
      </c>
      <c r="H170" s="25" t="str">
        <f t="array" aca="1" ref="H170" ca="1">IFERROR(INDEX(INDIRECT($B170),MATCH($Q170&amp;$P170,'Financing inputs USD'!$A$3:$A$255&amp;'Financing inputs USD'!$P$3:$P$255,0),MATCH('Gap analysis'!H$1,Yr_USD,0)),0)</f>
        <v/>
      </c>
      <c r="I170" s="25" t="str">
        <f t="array" aca="1" ref="I170" ca="1">IFERROR(INDEX(INDIRECT($B170),MATCH($Q170&amp;$P170,'Financing inputs USD'!$A$3:$A$255&amp;'Financing inputs USD'!$P$3:$P$255,0),MATCH('Gap analysis'!I$1,Yr_USD,0)),0)</f>
        <v/>
      </c>
      <c r="J170" s="25" t="str">
        <f t="array" aca="1" ref="J170" ca="1">IFERROR(INDEX(INDIRECT($B170),MATCH($Q170&amp;$P170,'Financing inputs USD'!$A$3:$A$255&amp;'Financing inputs USD'!$P$3:$P$255,0),MATCH('Gap analysis'!J$1,Yr_USD,0)),0)</f>
        <v/>
      </c>
      <c r="K170" s="25" t="str">
        <f t="array" aca="1" ref="K170" ca="1">IFERROR(INDEX(INDIRECT($B170),MATCH($Q170&amp;$P170,'Financing inputs USD'!$A$3:$A$255&amp;'Financing inputs USD'!$P$3:$P$255,0),MATCH('Gap analysis'!K$1,Yr_USD,0)),0)</f>
        <v/>
      </c>
      <c r="L170" s="25" t="str">
        <f t="array" aca="1" ref="L170" ca="1">IFERROR(INDEX(INDIRECT($B170),MATCH($Q170&amp;$P170,'Financing inputs USD'!$A$3:$A$255&amp;'Financing inputs USD'!$P$3:$P$255,0),MATCH('Gap analysis'!L$1,Yr_USD,0)),0)</f>
        <v/>
      </c>
      <c r="M170" s="25" t="str">
        <f t="array" aca="1" ref="M170" ca="1">IFERROR(INDEX(INDIRECT($B170),MATCH($Q170&amp;$P170,'Financing inputs USD'!$A$3:$A$255&amp;'Financing inputs USD'!$P$3:$P$255,0),MATCH('Gap analysis'!M$1,Yr_USD,0)),0)</f>
        <v/>
      </c>
      <c r="N170" s="25" t="str">
        <f t="array" aca="1" ref="N170" ca="1">IFERROR(INDEX(INDIRECT($B170),MATCH($Q170&amp;$P170,'Financing inputs USD'!$A$3:$A$255&amp;'Financing inputs USD'!$P$3:$P$255,0),MATCH('Gap analysis'!N$1,Yr_USD,0)),0)</f>
        <v/>
      </c>
      <c r="O170" s="25">
        <f t="array" aca="1" ref="O170" ca="1">IFERROR(INDEX(INDIRECT($B170),MATCH($Q170&amp;$P170,'Financing inputs USD'!$A$3:$A$255&amp;'Financing inputs USD'!$P$3:$P$255,0),MATCH('Gap analysis'!O$1,Yr_USD,0)),0)</f>
        <v>0</v>
      </c>
      <c r="P170" s="88" t="str">
        <f>A163</f>
        <v>Strategy 10</v>
      </c>
      <c r="Q170" s="93" t="s">
        <v>0</v>
      </c>
      <c r="R170" s="94" t="str">
        <f t="shared" ca="1" si="71"/>
        <v>Okay</v>
      </c>
      <c r="S170" s="125"/>
    </row>
    <row r="171" spans="1:35" s="16" customFormat="1" ht="15" customHeight="1" x14ac:dyDescent="0.25">
      <c r="A171" s="128"/>
      <c r="B171" s="1" t="s">
        <v>43</v>
      </c>
      <c r="C171" s="96" t="str">
        <f t="array" aca="1" ref="C171" ca="1">IFERROR(INDEX(INDIRECT($B171),MATCH($Q171&amp;$P171,'Financing inputs Euro'!$A$3:$A$255&amp;'Financing inputs Euro'!$P$3:$P$255,0),MATCH('Gap analysis'!C$1,Yr_Euro,0)),0)</f>
        <v/>
      </c>
      <c r="D171" s="96" t="str">
        <f t="array" aca="1" ref="D171" ca="1">IFERROR(INDEX(INDIRECT($B171),MATCH($Q171&amp;$P171,'Financing inputs Euro'!$A$3:$A$255&amp;'Financing inputs Euro'!$P$3:$P$255,0),MATCH('Gap analysis'!D$1,Yr_Euro,0)),0)</f>
        <v/>
      </c>
      <c r="E171" s="96" t="str">
        <f t="array" aca="1" ref="E171" ca="1">IFERROR(INDEX(INDIRECT($B171),MATCH($Q171&amp;$P171,'Financing inputs Euro'!$A$3:$A$255&amp;'Financing inputs Euro'!$P$3:$P$255,0),MATCH('Gap analysis'!E$1,Yr_Euro,0)),0)</f>
        <v/>
      </c>
      <c r="F171" s="96" t="str">
        <f t="array" aca="1" ref="F171" ca="1">IFERROR(INDEX(INDIRECT($B171),MATCH($Q171&amp;$P171,'Financing inputs Euro'!$A$3:$A$255&amp;'Financing inputs Euro'!$P$3:$P$255,0),MATCH('Gap analysis'!F$1,Yr_Euro,0)),0)</f>
        <v/>
      </c>
      <c r="G171" s="96" t="str">
        <f t="array" aca="1" ref="G171" ca="1">IFERROR(INDEX(INDIRECT($B171),MATCH($Q171&amp;$P171,'Financing inputs Euro'!$A$3:$A$255&amp;'Financing inputs Euro'!$P$3:$P$255,0),MATCH('Gap analysis'!G$1,Yr_Euro,0)),0)</f>
        <v/>
      </c>
      <c r="H171" s="96" t="str">
        <f t="array" aca="1" ref="H171" ca="1">IFERROR(INDEX(INDIRECT($B171),MATCH($Q171&amp;$P171,'Financing inputs Euro'!$A$3:$A$255&amp;'Financing inputs Euro'!$P$3:$P$255,0),MATCH('Gap analysis'!H$1,Yr_Euro,0)),0)</f>
        <v/>
      </c>
      <c r="I171" s="96" t="str">
        <f t="array" aca="1" ref="I171" ca="1">IFERROR(INDEX(INDIRECT($B171),MATCH($Q171&amp;$P171,'Financing inputs Euro'!$A$3:$A$255&amp;'Financing inputs Euro'!$P$3:$P$255,0),MATCH('Gap analysis'!I$1,Yr_Euro,0)),0)</f>
        <v/>
      </c>
      <c r="J171" s="96" t="str">
        <f t="array" aca="1" ref="J171" ca="1">IFERROR(INDEX(INDIRECT($B171),MATCH($Q171&amp;$P171,'Financing inputs Euro'!$A$3:$A$255&amp;'Financing inputs Euro'!$P$3:$P$255,0),MATCH('Gap analysis'!J$1,Yr_Euro,0)),0)</f>
        <v/>
      </c>
      <c r="K171" s="96" t="str">
        <f t="array" aca="1" ref="K171" ca="1">IFERROR(INDEX(INDIRECT($B171),MATCH($Q171&amp;$P171,'Financing inputs Euro'!$A$3:$A$255&amp;'Financing inputs Euro'!$P$3:$P$255,0),MATCH('Gap analysis'!K$1,Yr_Euro,0)),0)</f>
        <v/>
      </c>
      <c r="L171" s="96" t="str">
        <f t="array" aca="1" ref="L171" ca="1">IFERROR(INDEX(INDIRECT($B171),MATCH($Q171&amp;$P171,'Financing inputs Euro'!$A$3:$A$255&amp;'Financing inputs Euro'!$P$3:$P$255,0),MATCH('Gap analysis'!L$1,Yr_Euro,0)),0)</f>
        <v/>
      </c>
      <c r="M171" s="96" t="str">
        <f t="array" aca="1" ref="M171" ca="1">IFERROR(INDEX(INDIRECT($B171),MATCH($Q171&amp;$P171,'Financing inputs Euro'!$A$3:$A$255&amp;'Financing inputs Euro'!$P$3:$P$255,0),MATCH('Gap analysis'!M$1,Yr_Euro,0)),0)</f>
        <v/>
      </c>
      <c r="N171" s="96" t="str">
        <f t="array" aca="1" ref="N171" ca="1">IFERROR(INDEX(INDIRECT($B171),MATCH($Q171&amp;$P171,'Financing inputs Euro'!$A$3:$A$255&amp;'Financing inputs Euro'!$P$3:$P$255,0),MATCH('Gap analysis'!N$1,Yr_Euro,0)),0)</f>
        <v/>
      </c>
      <c r="O171" s="96">
        <f t="array" aca="1" ref="O171" ca="1">IFERROR(INDEX(INDIRECT($B171),MATCH($Q171&amp;$P171,'Financing inputs Euro'!$A$3:$A$255&amp;'Financing inputs Euro'!$P$3:$P$255,0),MATCH('Gap analysis'!O$1,Yr_Euro,0)),0)</f>
        <v>0</v>
      </c>
      <c r="P171" s="88" t="str">
        <f>A163</f>
        <v>Strategy 10</v>
      </c>
      <c r="Q171" s="93" t="s">
        <v>0</v>
      </c>
      <c r="R171" s="94" t="str">
        <f t="shared" ca="1" si="71"/>
        <v>Okay</v>
      </c>
      <c r="S171" s="125"/>
    </row>
    <row r="172" spans="1:35" s="16" customFormat="1" ht="15" customHeight="1" x14ac:dyDescent="0.25">
      <c r="A172" s="128"/>
      <c r="B172" s="1" t="s">
        <v>83</v>
      </c>
      <c r="C172" s="97" t="str">
        <f t="array" aca="1" ref="C172" ca="1">IFERROR(INDEX(INDIRECT($B172),MATCH($Q172&amp;$P172,'Financing inputs local'!$A$3:$A$255&amp;'Financing inputs local'!$P$3:$P$255,0),MATCH('Gap analysis'!C$1,Yr_Local,0)),0)</f>
        <v/>
      </c>
      <c r="D172" s="97" t="str">
        <f t="array" aca="1" ref="D172" ca="1">IFERROR(INDEX(INDIRECT($B172),MATCH($Q172&amp;$P172,'Financing inputs local'!$A$3:$A$255&amp;'Financing inputs local'!$P$3:$P$255,0),MATCH('Gap analysis'!D$1,Yr_Local,0)),0)</f>
        <v/>
      </c>
      <c r="E172" s="97" t="str">
        <f t="array" aca="1" ref="E172" ca="1">IFERROR(INDEX(INDIRECT($B172),MATCH($Q172&amp;$P172,'Financing inputs local'!$A$3:$A$255&amp;'Financing inputs local'!$P$3:$P$255,0),MATCH('Gap analysis'!E$1,Yr_Local,0)),0)</f>
        <v/>
      </c>
      <c r="F172" s="97" t="str">
        <f t="array" aca="1" ref="F172" ca="1">IFERROR(INDEX(INDIRECT($B172),MATCH($Q172&amp;$P172,'Financing inputs local'!$A$3:$A$255&amp;'Financing inputs local'!$P$3:$P$255,0),MATCH('Gap analysis'!F$1,Yr_Local,0)),0)</f>
        <v/>
      </c>
      <c r="G172" s="97" t="str">
        <f t="array" aca="1" ref="G172" ca="1">IFERROR(INDEX(INDIRECT($B172),MATCH($Q172&amp;$P172,'Financing inputs local'!$A$3:$A$255&amp;'Financing inputs local'!$P$3:$P$255,0),MATCH('Gap analysis'!G$1,Yr_Local,0)),0)</f>
        <v/>
      </c>
      <c r="H172" s="97" t="str">
        <f t="array" aca="1" ref="H172" ca="1">IFERROR(INDEX(INDIRECT($B172),MATCH($Q172&amp;$P172,'Financing inputs local'!$A$3:$A$255&amp;'Financing inputs local'!$P$3:$P$255,0),MATCH('Gap analysis'!H$1,Yr_Local,0)),0)</f>
        <v/>
      </c>
      <c r="I172" s="97" t="str">
        <f t="array" aca="1" ref="I172" ca="1">IFERROR(INDEX(INDIRECT($B172),MATCH($Q172&amp;$P172,'Financing inputs local'!$A$3:$A$255&amp;'Financing inputs local'!$P$3:$P$255,0),MATCH('Gap analysis'!I$1,Yr_Local,0)),0)</f>
        <v/>
      </c>
      <c r="J172" s="97" t="str">
        <f t="array" aca="1" ref="J172" ca="1">IFERROR(INDEX(INDIRECT($B172),MATCH($Q172&amp;$P172,'Financing inputs local'!$A$3:$A$255&amp;'Financing inputs local'!$P$3:$P$255,0),MATCH('Gap analysis'!J$1,Yr_Local,0)),0)</f>
        <v/>
      </c>
      <c r="K172" s="97" t="str">
        <f t="array" aca="1" ref="K172" ca="1">IFERROR(INDEX(INDIRECT($B172),MATCH($Q172&amp;$P172,'Financing inputs local'!$A$3:$A$255&amp;'Financing inputs local'!$P$3:$P$255,0),MATCH('Gap analysis'!K$1,Yr_Local,0)),0)</f>
        <v/>
      </c>
      <c r="L172" s="97" t="str">
        <f t="array" aca="1" ref="L172" ca="1">IFERROR(INDEX(INDIRECT($B172),MATCH($Q172&amp;$P172,'Financing inputs local'!$A$3:$A$255&amp;'Financing inputs local'!$P$3:$P$255,0),MATCH('Gap analysis'!L$1,Yr_Local,0)),0)</f>
        <v/>
      </c>
      <c r="M172" s="97" t="str">
        <f t="array" aca="1" ref="M172" ca="1">IFERROR(INDEX(INDIRECT($B172),MATCH($Q172&amp;$P172,'Financing inputs local'!$A$3:$A$255&amp;'Financing inputs local'!$P$3:$P$255,0),MATCH('Gap analysis'!M$1,Yr_Local,0)),0)</f>
        <v/>
      </c>
      <c r="N172" s="97" t="str">
        <f t="array" aca="1" ref="N172" ca="1">IFERROR(INDEX(INDIRECT($B172),MATCH($Q172&amp;$P172,'Financing inputs local'!$A$3:$A$255&amp;'Financing inputs local'!$P$3:$P$255,0),MATCH('Gap analysis'!N$1,Yr_Local,0)),0)</f>
        <v/>
      </c>
      <c r="O172" s="97">
        <f t="array" aca="1" ref="O172" ca="1">IFERROR(INDEX(INDIRECT($B172),MATCH($Q172&amp;$P172,'Financing inputs local'!$A$3:$A$255&amp;'Financing inputs local'!$P$3:$P$255,0),MATCH('Gap analysis'!O$1,Yr_Local,0)),0)</f>
        <v>0</v>
      </c>
      <c r="P172" s="88" t="str">
        <f>A163</f>
        <v>Strategy 10</v>
      </c>
      <c r="Q172" s="93" t="s">
        <v>0</v>
      </c>
      <c r="R172" s="94" t="str">
        <f t="shared" ca="1" si="71"/>
        <v>Okay</v>
      </c>
      <c r="S172" s="125"/>
    </row>
    <row r="173" spans="1:35" x14ac:dyDescent="0.25">
      <c r="A173" s="10"/>
      <c r="B173" s="68"/>
      <c r="C173" s="25"/>
      <c r="D173" s="25"/>
      <c r="E173" s="25"/>
      <c r="F173" s="25"/>
      <c r="G173" s="25"/>
      <c r="H173" s="25"/>
      <c r="I173" s="25"/>
      <c r="J173" s="25"/>
      <c r="K173" s="25"/>
      <c r="L173" s="25"/>
      <c r="M173" s="25"/>
      <c r="N173" s="25"/>
      <c r="O173" s="25"/>
      <c r="P173" s="88" t="str">
        <f>A163</f>
        <v>Strategy 10</v>
      </c>
      <c r="Q173" s="95"/>
      <c r="R173" s="88"/>
      <c r="S173" s="125"/>
    </row>
    <row r="174" spans="1:35" x14ac:dyDescent="0.25">
      <c r="A174" s="132" t="s">
        <v>4</v>
      </c>
      <c r="B174" s="1" t="s">
        <v>13</v>
      </c>
      <c r="C174" s="27">
        <f ca="1">IFERROR(C170-(C167+C164),0)</f>
        <v>0</v>
      </c>
      <c r="D174" s="27">
        <f t="shared" ref="D174:O174" ca="1" si="74">IFERROR(D170-(D167+D164),0)</f>
        <v>0</v>
      </c>
      <c r="E174" s="27">
        <f t="shared" ca="1" si="74"/>
        <v>0</v>
      </c>
      <c r="F174" s="27">
        <f t="shared" ca="1" si="74"/>
        <v>0</v>
      </c>
      <c r="G174" s="27">
        <f t="shared" ca="1" si="74"/>
        <v>0</v>
      </c>
      <c r="H174" s="27">
        <f t="shared" ca="1" si="74"/>
        <v>0</v>
      </c>
      <c r="I174" s="27">
        <f t="shared" ca="1" si="74"/>
        <v>0</v>
      </c>
      <c r="J174" s="27">
        <f t="shared" ca="1" si="74"/>
        <v>0</v>
      </c>
      <c r="K174" s="27">
        <f t="shared" ca="1" si="74"/>
        <v>0</v>
      </c>
      <c r="L174" s="27">
        <f t="shared" ca="1" si="74"/>
        <v>0</v>
      </c>
      <c r="M174" s="27">
        <f t="shared" ca="1" si="74"/>
        <v>0</v>
      </c>
      <c r="N174" s="27">
        <f t="shared" ca="1" si="74"/>
        <v>0</v>
      </c>
      <c r="O174" s="27">
        <f t="shared" ca="1" si="74"/>
        <v>0</v>
      </c>
      <c r="P174" s="88" t="str">
        <f>A163</f>
        <v>Strategy 10</v>
      </c>
      <c r="Q174" s="93" t="s">
        <v>4</v>
      </c>
      <c r="R174" s="94" t="str">
        <f ca="1">IF(ROUND(SUM(C174:N174),2)=ROUND(O174,2),"Okay","Check")</f>
        <v>Okay</v>
      </c>
      <c r="S174" s="125"/>
    </row>
    <row r="175" spans="1:35" s="16" customFormat="1" x14ac:dyDescent="0.25">
      <c r="A175" s="133"/>
      <c r="B175" s="1" t="s">
        <v>43</v>
      </c>
      <c r="C175" s="98">
        <f t="shared" ref="C175:O175" ca="1" si="75">IFERROR(C171-(C168+C165),0)</f>
        <v>0</v>
      </c>
      <c r="D175" s="98">
        <f t="shared" ca="1" si="75"/>
        <v>0</v>
      </c>
      <c r="E175" s="98">
        <f t="shared" ca="1" si="75"/>
        <v>0</v>
      </c>
      <c r="F175" s="98">
        <f t="shared" ca="1" si="75"/>
        <v>0</v>
      </c>
      <c r="G175" s="98">
        <f t="shared" ca="1" si="75"/>
        <v>0</v>
      </c>
      <c r="H175" s="98">
        <f t="shared" ca="1" si="75"/>
        <v>0</v>
      </c>
      <c r="I175" s="98">
        <f t="shared" ca="1" si="75"/>
        <v>0</v>
      </c>
      <c r="J175" s="98">
        <f t="shared" ca="1" si="75"/>
        <v>0</v>
      </c>
      <c r="K175" s="98">
        <f t="shared" ca="1" si="75"/>
        <v>0</v>
      </c>
      <c r="L175" s="98">
        <f t="shared" ca="1" si="75"/>
        <v>0</v>
      </c>
      <c r="M175" s="98">
        <f t="shared" ca="1" si="75"/>
        <v>0</v>
      </c>
      <c r="N175" s="98">
        <f t="shared" ca="1" si="75"/>
        <v>0</v>
      </c>
      <c r="O175" s="98">
        <f t="shared" ca="1" si="75"/>
        <v>0</v>
      </c>
      <c r="P175" s="88" t="str">
        <f>A163</f>
        <v>Strategy 10</v>
      </c>
      <c r="Q175" s="93" t="s">
        <v>4</v>
      </c>
      <c r="R175" s="94" t="str">
        <f ca="1">IF(ROUND(SUM(C175:N175),2)=ROUND(O175,2),"Okay","Check")</f>
        <v>Okay</v>
      </c>
      <c r="S175" s="125"/>
    </row>
    <row r="176" spans="1:35" x14ac:dyDescent="0.25">
      <c r="A176" s="133"/>
      <c r="B176" s="1" t="s">
        <v>83</v>
      </c>
      <c r="C176" s="99">
        <f t="shared" ref="C176:O176" ca="1" si="76">IFERROR(C172-(C169+C166),0)</f>
        <v>0</v>
      </c>
      <c r="D176" s="99">
        <f t="shared" ca="1" si="76"/>
        <v>0</v>
      </c>
      <c r="E176" s="99">
        <f t="shared" ca="1" si="76"/>
        <v>0</v>
      </c>
      <c r="F176" s="99">
        <f t="shared" ca="1" si="76"/>
        <v>0</v>
      </c>
      <c r="G176" s="99">
        <f t="shared" ca="1" si="76"/>
        <v>0</v>
      </c>
      <c r="H176" s="99">
        <f t="shared" ca="1" si="76"/>
        <v>0</v>
      </c>
      <c r="I176" s="99">
        <f t="shared" ca="1" si="76"/>
        <v>0</v>
      </c>
      <c r="J176" s="99">
        <f t="shared" ca="1" si="76"/>
        <v>0</v>
      </c>
      <c r="K176" s="99">
        <f t="shared" ca="1" si="76"/>
        <v>0</v>
      </c>
      <c r="L176" s="99">
        <f t="shared" ca="1" si="76"/>
        <v>0</v>
      </c>
      <c r="M176" s="99">
        <f t="shared" ca="1" si="76"/>
        <v>0</v>
      </c>
      <c r="N176" s="99">
        <f t="shared" ca="1" si="76"/>
        <v>0</v>
      </c>
      <c r="O176" s="99">
        <f t="shared" ca="1" si="76"/>
        <v>0</v>
      </c>
      <c r="P176" s="88" t="str">
        <f>A163</f>
        <v>Strategy 10</v>
      </c>
      <c r="Q176" s="93" t="s">
        <v>4</v>
      </c>
      <c r="R176" s="94" t="str">
        <f ca="1">IF(ROUND(SUM(C176:N176),2)=ROUND(O176,2),"Okay","Check")</f>
        <v>Okay</v>
      </c>
      <c r="S176" s="125"/>
    </row>
    <row r="177" spans="1:35" x14ac:dyDescent="0.25">
      <c r="A177" s="134"/>
      <c r="B177" s="1" t="s">
        <v>3</v>
      </c>
      <c r="C177" s="30" t="e">
        <f ca="1">IF(C170&gt;0,C174/C170,0)</f>
        <v>#VALUE!</v>
      </c>
      <c r="D177" s="30" t="e">
        <f t="shared" ref="D177:O177" ca="1" si="77">IF(D170&gt;0,D174/D170,0)</f>
        <v>#VALUE!</v>
      </c>
      <c r="E177" s="30" t="e">
        <f t="shared" ca="1" si="77"/>
        <v>#VALUE!</v>
      </c>
      <c r="F177" s="30" t="e">
        <f t="shared" ca="1" si="77"/>
        <v>#VALUE!</v>
      </c>
      <c r="G177" s="30" t="e">
        <f t="shared" ca="1" si="77"/>
        <v>#VALUE!</v>
      </c>
      <c r="H177" s="30" t="e">
        <f t="shared" ca="1" si="77"/>
        <v>#VALUE!</v>
      </c>
      <c r="I177" s="30" t="e">
        <f t="shared" ca="1" si="77"/>
        <v>#VALUE!</v>
      </c>
      <c r="J177" s="30" t="e">
        <f t="shared" ca="1" si="77"/>
        <v>#VALUE!</v>
      </c>
      <c r="K177" s="30" t="e">
        <f t="shared" ca="1" si="77"/>
        <v>#VALUE!</v>
      </c>
      <c r="L177" s="30" t="e">
        <f t="shared" ca="1" si="77"/>
        <v>#VALUE!</v>
      </c>
      <c r="M177" s="30" t="e">
        <f t="shared" ca="1" si="77"/>
        <v>#VALUE!</v>
      </c>
      <c r="N177" s="30" t="e">
        <f t="shared" ca="1" si="77"/>
        <v>#VALUE!</v>
      </c>
      <c r="O177" s="30">
        <f t="shared" ca="1" si="77"/>
        <v>0</v>
      </c>
      <c r="P177" s="88" t="str">
        <f>A163</f>
        <v>Strategy 10</v>
      </c>
      <c r="Q177" s="93" t="s">
        <v>4</v>
      </c>
      <c r="R177" s="89"/>
      <c r="S177" s="125"/>
    </row>
    <row r="178" spans="1:35" x14ac:dyDescent="0.25">
      <c r="U178" s="16" t="s">
        <v>84</v>
      </c>
      <c r="V178" s="16"/>
      <c r="W178" s="16"/>
      <c r="X178" s="16"/>
      <c r="Y178" s="16"/>
      <c r="Z178" s="16"/>
      <c r="AA178" s="16"/>
      <c r="AB178" s="16"/>
      <c r="AC178" s="16"/>
      <c r="AD178" s="16"/>
      <c r="AE178" s="16"/>
      <c r="AF178" s="16"/>
      <c r="AG178" s="16"/>
      <c r="AH178" s="16"/>
      <c r="AI178" s="16"/>
    </row>
    <row r="179" spans="1:35" x14ac:dyDescent="0.25">
      <c r="A179" s="123" t="str">
        <f>'Financing inputs'!A233:O233</f>
        <v>Strategy 11</v>
      </c>
      <c r="B179" s="123"/>
      <c r="C179" s="123"/>
      <c r="D179" s="123"/>
      <c r="E179" s="123"/>
      <c r="F179" s="123"/>
      <c r="G179" s="123"/>
      <c r="H179" s="123"/>
      <c r="I179" s="123"/>
      <c r="J179" s="123"/>
      <c r="K179" s="123"/>
      <c r="L179" s="123"/>
      <c r="M179" s="123"/>
      <c r="N179" s="123"/>
      <c r="O179" s="129"/>
      <c r="P179" s="87"/>
      <c r="Q179" s="87"/>
      <c r="R179" s="90"/>
      <c r="S179" s="125" t="s">
        <v>16</v>
      </c>
      <c r="U179" s="108" t="str">
        <f>A179</f>
        <v>Strategy 11</v>
      </c>
      <c r="V179" s="4">
        <f>$C$1</f>
        <v>0</v>
      </c>
      <c r="W179" s="4">
        <f>$D$1</f>
        <v>1</v>
      </c>
      <c r="X179" s="4">
        <f>$E$1</f>
        <v>2</v>
      </c>
      <c r="Y179" s="4">
        <f>$F$1</f>
        <v>3</v>
      </c>
      <c r="Z179" s="4">
        <f>$G$1</f>
        <v>4</v>
      </c>
      <c r="AA179" s="4">
        <f>$H$1</f>
        <v>5</v>
      </c>
      <c r="AB179" s="4">
        <f>$I$1</f>
        <v>6</v>
      </c>
      <c r="AC179" s="4">
        <f>$J$1</f>
        <v>7</v>
      </c>
      <c r="AD179" s="4">
        <f>$K$1</f>
        <v>8</v>
      </c>
      <c r="AE179" s="4">
        <f>$L$1</f>
        <v>9</v>
      </c>
      <c r="AF179" s="4">
        <f>$M$1</f>
        <v>10</v>
      </c>
      <c r="AG179" s="4">
        <f>$N$1</f>
        <v>11</v>
      </c>
      <c r="AH179" s="4" t="str">
        <f>$O$1</f>
        <v>Total</v>
      </c>
      <c r="AI179" s="16"/>
    </row>
    <row r="180" spans="1:35" ht="15" customHeight="1" x14ac:dyDescent="0.25">
      <c r="A180" s="130" t="s">
        <v>1</v>
      </c>
      <c r="B180" s="1" t="s">
        <v>13</v>
      </c>
      <c r="C180" s="25" t="str">
        <f t="array" aca="1" ref="C180" ca="1">IFERROR(INDEX(INDIRECT($B180),MATCH($Q180&amp;$P180,'Financing inputs USD'!$A$3:$A$255&amp;'Financing inputs USD'!$P$3:$P$255,0),MATCH('Gap analysis'!C$1,Yr_USD,0)),0)</f>
        <v/>
      </c>
      <c r="D180" s="25" t="str">
        <f t="array" aca="1" ref="D180" ca="1">IFERROR(INDEX(INDIRECT($B180),MATCH($Q180&amp;$P180,'Financing inputs USD'!$A$3:$A$255&amp;'Financing inputs USD'!$P$3:$P$255,0),MATCH('Gap analysis'!D$1,Yr_USD,0)),0)</f>
        <v/>
      </c>
      <c r="E180" s="25" t="str">
        <f t="array" aca="1" ref="E180" ca="1">IFERROR(INDEX(INDIRECT($B180),MATCH($Q180&amp;$P180,'Financing inputs USD'!$A$3:$A$255&amp;'Financing inputs USD'!$P$3:$P$255,0),MATCH('Gap analysis'!E$1,Yr_USD,0)),0)</f>
        <v/>
      </c>
      <c r="F180" s="25" t="str">
        <f t="array" aca="1" ref="F180" ca="1">IFERROR(INDEX(INDIRECT($B180),MATCH($Q180&amp;$P180,'Financing inputs USD'!$A$3:$A$255&amp;'Financing inputs USD'!$P$3:$P$255,0),MATCH('Gap analysis'!F$1,Yr_USD,0)),0)</f>
        <v/>
      </c>
      <c r="G180" s="25" t="str">
        <f t="array" aca="1" ref="G180" ca="1">IFERROR(INDEX(INDIRECT($B180),MATCH($Q180&amp;$P180,'Financing inputs USD'!$A$3:$A$255&amp;'Financing inputs USD'!$P$3:$P$255,0),MATCH('Gap analysis'!G$1,Yr_USD,0)),0)</f>
        <v/>
      </c>
      <c r="H180" s="25" t="str">
        <f t="array" aca="1" ref="H180" ca="1">IFERROR(INDEX(INDIRECT($B180),MATCH($Q180&amp;$P180,'Financing inputs USD'!$A$3:$A$255&amp;'Financing inputs USD'!$P$3:$P$255,0),MATCH('Gap analysis'!H$1,Yr_USD,0)),0)</f>
        <v/>
      </c>
      <c r="I180" s="25" t="str">
        <f t="array" aca="1" ref="I180" ca="1">IFERROR(INDEX(INDIRECT($B180),MATCH($Q180&amp;$P180,'Financing inputs USD'!$A$3:$A$255&amp;'Financing inputs USD'!$P$3:$P$255,0),MATCH('Gap analysis'!I$1,Yr_USD,0)),0)</f>
        <v/>
      </c>
      <c r="J180" s="25" t="str">
        <f t="array" aca="1" ref="J180" ca="1">IFERROR(INDEX(INDIRECT($B180),MATCH($Q180&amp;$P180,'Financing inputs USD'!$A$3:$A$255&amp;'Financing inputs USD'!$P$3:$P$255,0),MATCH('Gap analysis'!J$1,Yr_USD,0)),0)</f>
        <v/>
      </c>
      <c r="K180" s="25" t="str">
        <f t="array" aca="1" ref="K180" ca="1">IFERROR(INDEX(INDIRECT($B180),MATCH($Q180&amp;$P180,'Financing inputs USD'!$A$3:$A$255&amp;'Financing inputs USD'!$P$3:$P$255,0),MATCH('Gap analysis'!K$1,Yr_USD,0)),0)</f>
        <v/>
      </c>
      <c r="L180" s="25" t="str">
        <f t="array" aca="1" ref="L180" ca="1">IFERROR(INDEX(INDIRECT($B180),MATCH($Q180&amp;$P180,'Financing inputs USD'!$A$3:$A$255&amp;'Financing inputs USD'!$P$3:$P$255,0),MATCH('Gap analysis'!L$1,Yr_USD,0)),0)</f>
        <v/>
      </c>
      <c r="M180" s="25" t="str">
        <f t="array" aca="1" ref="M180" ca="1">IFERROR(INDEX(INDIRECT($B180),MATCH($Q180&amp;$P180,'Financing inputs USD'!$A$3:$A$255&amp;'Financing inputs USD'!$P$3:$P$255,0),MATCH('Gap analysis'!M$1,Yr_USD,0)),0)</f>
        <v/>
      </c>
      <c r="N180" s="25" t="str">
        <f t="array" aca="1" ref="N180" ca="1">IFERROR(INDEX(INDIRECT($B180),MATCH($Q180&amp;$P180,'Financing inputs USD'!$A$3:$A$255&amp;'Financing inputs USD'!$P$3:$P$255,0),MATCH('Gap analysis'!N$1,Yr_USD,0)),0)</f>
        <v/>
      </c>
      <c r="O180" s="25">
        <f t="array" aca="1" ref="O180" ca="1">IFERROR(INDEX(INDIRECT($B180),MATCH($Q180&amp;$P180,'Financing inputs USD'!$A$3:$A$255&amp;'Financing inputs USD'!$P$3:$P$255,0),MATCH('Gap analysis'!O$1,Yr_USD,0)),0)</f>
        <v>0</v>
      </c>
      <c r="P180" s="88" t="str">
        <f>A179</f>
        <v>Strategy 11</v>
      </c>
      <c r="Q180" s="93" t="s">
        <v>19</v>
      </c>
      <c r="R180" s="94" t="str">
        <f t="shared" ref="R180:R188" ca="1" si="78">IF(ROUND(SUM(C180:N180),2)=ROUND(O180,2),"Okay","Check")</f>
        <v>Okay</v>
      </c>
      <c r="S180" s="125"/>
      <c r="U180" s="108" t="str">
        <f>A180</f>
        <v>Government Coverage</v>
      </c>
      <c r="V180" s="69">
        <f t="shared" ref="V180:AH180" ca="1" si="79">IFERROR(C182/(C182+C185),0)</f>
        <v>0</v>
      </c>
      <c r="W180" s="69">
        <f t="shared" ca="1" si="79"/>
        <v>0</v>
      </c>
      <c r="X180" s="69">
        <f t="shared" ca="1" si="79"/>
        <v>0</v>
      </c>
      <c r="Y180" s="69">
        <f t="shared" ca="1" si="79"/>
        <v>0</v>
      </c>
      <c r="Z180" s="69">
        <f t="shared" ca="1" si="79"/>
        <v>0</v>
      </c>
      <c r="AA180" s="69">
        <f t="shared" ca="1" si="79"/>
        <v>0</v>
      </c>
      <c r="AB180" s="69">
        <f t="shared" ca="1" si="79"/>
        <v>0</v>
      </c>
      <c r="AC180" s="69">
        <f t="shared" ca="1" si="79"/>
        <v>0</v>
      </c>
      <c r="AD180" s="69">
        <f t="shared" ca="1" si="79"/>
        <v>0</v>
      </c>
      <c r="AE180" s="69">
        <f t="shared" ca="1" si="79"/>
        <v>0</v>
      </c>
      <c r="AF180" s="69">
        <f t="shared" ca="1" si="79"/>
        <v>0</v>
      </c>
      <c r="AG180" s="69">
        <f t="shared" ca="1" si="79"/>
        <v>0</v>
      </c>
      <c r="AH180" s="69">
        <f t="shared" ca="1" si="79"/>
        <v>0</v>
      </c>
      <c r="AI180" s="16"/>
    </row>
    <row r="181" spans="1:35" s="16" customFormat="1" ht="15" customHeight="1" x14ac:dyDescent="0.25">
      <c r="A181" s="131"/>
      <c r="B181" s="1" t="s">
        <v>43</v>
      </c>
      <c r="C181" s="96" t="str">
        <f t="array" aca="1" ref="C181" ca="1">IFERROR(INDEX(INDIRECT($B181),MATCH($Q181&amp;$P181,'Financing inputs Euro'!$A$3:$A$255&amp;'Financing inputs Euro'!$P$3:$P$255,0),MATCH('Gap analysis'!C$1,Yr_Euro,0)),0)</f>
        <v/>
      </c>
      <c r="D181" s="96" t="str">
        <f t="array" aca="1" ref="D181" ca="1">IFERROR(INDEX(INDIRECT($B181),MATCH($Q181&amp;$P181,'Financing inputs Euro'!$A$3:$A$255&amp;'Financing inputs Euro'!$P$3:$P$255,0),MATCH('Gap analysis'!D$1,Yr_Euro,0)),0)</f>
        <v/>
      </c>
      <c r="E181" s="96" t="str">
        <f t="array" aca="1" ref="E181" ca="1">IFERROR(INDEX(INDIRECT($B181),MATCH($Q181&amp;$P181,'Financing inputs Euro'!$A$3:$A$255&amp;'Financing inputs Euro'!$P$3:$P$255,0),MATCH('Gap analysis'!E$1,Yr_Euro,0)),0)</f>
        <v/>
      </c>
      <c r="F181" s="96" t="str">
        <f t="array" aca="1" ref="F181" ca="1">IFERROR(INDEX(INDIRECT($B181),MATCH($Q181&amp;$P181,'Financing inputs Euro'!$A$3:$A$255&amp;'Financing inputs Euro'!$P$3:$P$255,0),MATCH('Gap analysis'!F$1,Yr_Euro,0)),0)</f>
        <v/>
      </c>
      <c r="G181" s="96" t="str">
        <f t="array" aca="1" ref="G181" ca="1">IFERROR(INDEX(INDIRECT($B181),MATCH($Q181&amp;$P181,'Financing inputs Euro'!$A$3:$A$255&amp;'Financing inputs Euro'!$P$3:$P$255,0),MATCH('Gap analysis'!G$1,Yr_Euro,0)),0)</f>
        <v/>
      </c>
      <c r="H181" s="96" t="str">
        <f t="array" aca="1" ref="H181" ca="1">IFERROR(INDEX(INDIRECT($B181),MATCH($Q181&amp;$P181,'Financing inputs Euro'!$A$3:$A$255&amp;'Financing inputs Euro'!$P$3:$P$255,0),MATCH('Gap analysis'!H$1,Yr_Euro,0)),0)</f>
        <v/>
      </c>
      <c r="I181" s="96" t="str">
        <f t="array" aca="1" ref="I181" ca="1">IFERROR(INDEX(INDIRECT($B181),MATCH($Q181&amp;$P181,'Financing inputs Euro'!$A$3:$A$255&amp;'Financing inputs Euro'!$P$3:$P$255,0),MATCH('Gap analysis'!I$1,Yr_Euro,0)),0)</f>
        <v/>
      </c>
      <c r="J181" s="96" t="str">
        <f t="array" aca="1" ref="J181" ca="1">IFERROR(INDEX(INDIRECT($B181),MATCH($Q181&amp;$P181,'Financing inputs Euro'!$A$3:$A$255&amp;'Financing inputs Euro'!$P$3:$P$255,0),MATCH('Gap analysis'!J$1,Yr_Euro,0)),0)</f>
        <v/>
      </c>
      <c r="K181" s="96" t="str">
        <f t="array" aca="1" ref="K181" ca="1">IFERROR(INDEX(INDIRECT($B181),MATCH($Q181&amp;$P181,'Financing inputs Euro'!$A$3:$A$255&amp;'Financing inputs Euro'!$P$3:$P$255,0),MATCH('Gap analysis'!K$1,Yr_Euro,0)),0)</f>
        <v/>
      </c>
      <c r="L181" s="96" t="str">
        <f t="array" aca="1" ref="L181" ca="1">IFERROR(INDEX(INDIRECT($B181),MATCH($Q181&amp;$P181,'Financing inputs Euro'!$A$3:$A$255&amp;'Financing inputs Euro'!$P$3:$P$255,0),MATCH('Gap analysis'!L$1,Yr_Euro,0)),0)</f>
        <v/>
      </c>
      <c r="M181" s="96" t="str">
        <f t="array" aca="1" ref="M181" ca="1">IFERROR(INDEX(INDIRECT($B181),MATCH($Q181&amp;$P181,'Financing inputs Euro'!$A$3:$A$255&amp;'Financing inputs Euro'!$P$3:$P$255,0),MATCH('Gap analysis'!M$1,Yr_Euro,0)),0)</f>
        <v/>
      </c>
      <c r="N181" s="96" t="str">
        <f t="array" aca="1" ref="N181" ca="1">IFERROR(INDEX(INDIRECT($B181),MATCH($Q181&amp;$P181,'Financing inputs Euro'!$A$3:$A$255&amp;'Financing inputs Euro'!$P$3:$P$255,0),MATCH('Gap analysis'!N$1,Yr_Euro,0)),0)</f>
        <v/>
      </c>
      <c r="O181" s="96">
        <f t="array" aca="1" ref="O181" ca="1">IFERROR(INDEX(INDIRECT($B181),MATCH($Q181&amp;$P181,'Financing inputs Euro'!$A$3:$A$255&amp;'Financing inputs Euro'!$P$3:$P$255,0),MATCH('Gap analysis'!O$1,Yr_Euro,0)),0)</f>
        <v>0</v>
      </c>
      <c r="P181" s="88" t="str">
        <f>A179</f>
        <v>Strategy 11</v>
      </c>
      <c r="Q181" s="93" t="s">
        <v>19</v>
      </c>
      <c r="R181" s="94" t="str">
        <f t="shared" ca="1" si="78"/>
        <v>Okay</v>
      </c>
      <c r="S181" s="125"/>
      <c r="U181" s="108" t="str">
        <f>A183</f>
        <v>Donor Coverage</v>
      </c>
      <c r="V181" s="69">
        <f t="shared" ref="V181:AH181" ca="1" si="80">IFERROR(C185/(C182+C185),0)</f>
        <v>0</v>
      </c>
      <c r="W181" s="69">
        <f t="shared" ca="1" si="80"/>
        <v>0</v>
      </c>
      <c r="X181" s="69">
        <f t="shared" ca="1" si="80"/>
        <v>0</v>
      </c>
      <c r="Y181" s="69">
        <f t="shared" ca="1" si="80"/>
        <v>0</v>
      </c>
      <c r="Z181" s="69">
        <f t="shared" ca="1" si="80"/>
        <v>0</v>
      </c>
      <c r="AA181" s="69">
        <f t="shared" ca="1" si="80"/>
        <v>0</v>
      </c>
      <c r="AB181" s="69">
        <f t="shared" ca="1" si="80"/>
        <v>0</v>
      </c>
      <c r="AC181" s="69">
        <f t="shared" ca="1" si="80"/>
        <v>0</v>
      </c>
      <c r="AD181" s="69">
        <f t="shared" ca="1" si="80"/>
        <v>0</v>
      </c>
      <c r="AE181" s="69">
        <f t="shared" ca="1" si="80"/>
        <v>0</v>
      </c>
      <c r="AF181" s="69">
        <f t="shared" ca="1" si="80"/>
        <v>0</v>
      </c>
      <c r="AG181" s="69">
        <f t="shared" ca="1" si="80"/>
        <v>0</v>
      </c>
      <c r="AH181" s="69">
        <f t="shared" ca="1" si="80"/>
        <v>0</v>
      </c>
    </row>
    <row r="182" spans="1:35" ht="15" customHeight="1" x14ac:dyDescent="0.25">
      <c r="A182" s="131"/>
      <c r="B182" s="1" t="s">
        <v>83</v>
      </c>
      <c r="C182" s="97" t="str">
        <f t="array" aca="1" ref="C182" ca="1">IFERROR(INDEX(INDIRECT($B182),MATCH($Q182&amp;$P182,'Financing inputs local'!$A$3:$A$255&amp;'Financing inputs local'!$P$3:$P$255,0),MATCH('Gap analysis'!C$1,Yr_Local,0)),0)</f>
        <v/>
      </c>
      <c r="D182" s="97" t="str">
        <f t="array" aca="1" ref="D182" ca="1">IFERROR(INDEX(INDIRECT($B182),MATCH($Q182&amp;$P182,'Financing inputs local'!$A$3:$A$255&amp;'Financing inputs local'!$P$3:$P$255,0),MATCH('Gap analysis'!D$1,Yr_Local,0)),0)</f>
        <v/>
      </c>
      <c r="E182" s="97" t="str">
        <f t="array" aca="1" ref="E182" ca="1">IFERROR(INDEX(INDIRECT($B182),MATCH($Q182&amp;$P182,'Financing inputs local'!$A$3:$A$255&amp;'Financing inputs local'!$P$3:$P$255,0),MATCH('Gap analysis'!E$1,Yr_Local,0)),0)</f>
        <v/>
      </c>
      <c r="F182" s="97" t="str">
        <f t="array" aca="1" ref="F182" ca="1">IFERROR(INDEX(INDIRECT($B182),MATCH($Q182&amp;$P182,'Financing inputs local'!$A$3:$A$255&amp;'Financing inputs local'!$P$3:$P$255,0),MATCH('Gap analysis'!F$1,Yr_Local,0)),0)</f>
        <v/>
      </c>
      <c r="G182" s="97" t="str">
        <f t="array" aca="1" ref="G182" ca="1">IFERROR(INDEX(INDIRECT($B182),MATCH($Q182&amp;$P182,'Financing inputs local'!$A$3:$A$255&amp;'Financing inputs local'!$P$3:$P$255,0),MATCH('Gap analysis'!G$1,Yr_Local,0)),0)</f>
        <v/>
      </c>
      <c r="H182" s="97" t="str">
        <f t="array" aca="1" ref="H182" ca="1">IFERROR(INDEX(INDIRECT($B182),MATCH($Q182&amp;$P182,'Financing inputs local'!$A$3:$A$255&amp;'Financing inputs local'!$P$3:$P$255,0),MATCH('Gap analysis'!H$1,Yr_Local,0)),0)</f>
        <v/>
      </c>
      <c r="I182" s="97" t="str">
        <f t="array" aca="1" ref="I182" ca="1">IFERROR(INDEX(INDIRECT($B182),MATCH($Q182&amp;$P182,'Financing inputs local'!$A$3:$A$255&amp;'Financing inputs local'!$P$3:$P$255,0),MATCH('Gap analysis'!I$1,Yr_Local,0)),0)</f>
        <v/>
      </c>
      <c r="J182" s="97" t="str">
        <f t="array" aca="1" ref="J182" ca="1">IFERROR(INDEX(INDIRECT($B182),MATCH($Q182&amp;$P182,'Financing inputs local'!$A$3:$A$255&amp;'Financing inputs local'!$P$3:$P$255,0),MATCH('Gap analysis'!J$1,Yr_Local,0)),0)</f>
        <v/>
      </c>
      <c r="K182" s="97" t="str">
        <f t="array" aca="1" ref="K182" ca="1">IFERROR(INDEX(INDIRECT($B182),MATCH($Q182&amp;$P182,'Financing inputs local'!$A$3:$A$255&amp;'Financing inputs local'!$P$3:$P$255,0),MATCH('Gap analysis'!K$1,Yr_Local,0)),0)</f>
        <v/>
      </c>
      <c r="L182" s="97" t="str">
        <f t="array" aca="1" ref="L182" ca="1">IFERROR(INDEX(INDIRECT($B182),MATCH($Q182&amp;$P182,'Financing inputs local'!$A$3:$A$255&amp;'Financing inputs local'!$P$3:$P$255,0),MATCH('Gap analysis'!L$1,Yr_Local,0)),0)</f>
        <v/>
      </c>
      <c r="M182" s="97" t="str">
        <f t="array" aca="1" ref="M182" ca="1">IFERROR(INDEX(INDIRECT($B182),MATCH($Q182&amp;$P182,'Financing inputs local'!$A$3:$A$255&amp;'Financing inputs local'!$P$3:$P$255,0),MATCH('Gap analysis'!M$1,Yr_Local,0)),0)</f>
        <v/>
      </c>
      <c r="N182" s="97" t="str">
        <f t="array" aca="1" ref="N182" ca="1">IFERROR(INDEX(INDIRECT($B182),MATCH($Q182&amp;$P182,'Financing inputs local'!$A$3:$A$255&amp;'Financing inputs local'!$P$3:$P$255,0),MATCH('Gap analysis'!N$1,Yr_Local,0)),0)</f>
        <v/>
      </c>
      <c r="O182" s="97">
        <f t="array" aca="1" ref="O182" ca="1">IFERROR(INDEX(INDIRECT($B182),MATCH($Q182&amp;$P182,'Financing inputs local'!$A$3:$A$255&amp;'Financing inputs local'!$P$3:$P$255,0),MATCH('Gap analysis'!O$1,Yr_Local,0)),0)</f>
        <v>0</v>
      </c>
      <c r="P182" s="88" t="str">
        <f>A179</f>
        <v>Strategy 11</v>
      </c>
      <c r="Q182" s="93" t="s">
        <v>19</v>
      </c>
      <c r="R182" s="94" t="str">
        <f t="shared" ca="1" si="78"/>
        <v>Okay</v>
      </c>
      <c r="S182" s="125"/>
    </row>
    <row r="183" spans="1:35" ht="15" customHeight="1" x14ac:dyDescent="0.25">
      <c r="A183" s="130" t="s">
        <v>2</v>
      </c>
      <c r="B183" s="1" t="s">
        <v>13</v>
      </c>
      <c r="C183" s="25">
        <f t="array" aca="1" ref="C183" ca="1">IFERROR(INDEX(INDIRECT($B183),MATCH($Q183&amp;$P183,'Financing inputs USD'!$A$3:$A$255&amp;'Financing inputs USD'!$P$3:$P$255,0),MATCH('Gap analysis'!C$1,Yr_USD,0)),0)</f>
        <v>0</v>
      </c>
      <c r="D183" s="25">
        <f t="array" aca="1" ref="D183" ca="1">IFERROR(INDEX(INDIRECT($B183),MATCH($Q183&amp;$P183,'Financing inputs USD'!$A$3:$A$255&amp;'Financing inputs USD'!$P$3:$P$255,0),MATCH('Gap analysis'!D$1,Yr_USD,0)),0)</f>
        <v>0</v>
      </c>
      <c r="E183" s="25">
        <f t="array" aca="1" ref="E183" ca="1">IFERROR(INDEX(INDIRECT($B183),MATCH($Q183&amp;$P183,'Financing inputs USD'!$A$3:$A$255&amp;'Financing inputs USD'!$P$3:$P$255,0),MATCH('Gap analysis'!E$1,Yr_USD,0)),0)</f>
        <v>0</v>
      </c>
      <c r="F183" s="25">
        <f t="array" aca="1" ref="F183" ca="1">IFERROR(INDEX(INDIRECT($B183),MATCH($Q183&amp;$P183,'Financing inputs USD'!$A$3:$A$255&amp;'Financing inputs USD'!$P$3:$P$255,0),MATCH('Gap analysis'!F$1,Yr_USD,0)),0)</f>
        <v>0</v>
      </c>
      <c r="G183" s="25">
        <f t="array" aca="1" ref="G183" ca="1">IFERROR(INDEX(INDIRECT($B183),MATCH($Q183&amp;$P183,'Financing inputs USD'!$A$3:$A$255&amp;'Financing inputs USD'!$P$3:$P$255,0),MATCH('Gap analysis'!G$1,Yr_USD,0)),0)</f>
        <v>0</v>
      </c>
      <c r="H183" s="25">
        <f t="array" aca="1" ref="H183" ca="1">IFERROR(INDEX(INDIRECT($B183),MATCH($Q183&amp;$P183,'Financing inputs USD'!$A$3:$A$255&amp;'Financing inputs USD'!$P$3:$P$255,0),MATCH('Gap analysis'!H$1,Yr_USD,0)),0)</f>
        <v>0</v>
      </c>
      <c r="I183" s="25">
        <f t="array" aca="1" ref="I183" ca="1">IFERROR(INDEX(INDIRECT($B183),MATCH($Q183&amp;$P183,'Financing inputs USD'!$A$3:$A$255&amp;'Financing inputs USD'!$P$3:$P$255,0),MATCH('Gap analysis'!I$1,Yr_USD,0)),0)</f>
        <v>0</v>
      </c>
      <c r="J183" s="25">
        <f t="array" aca="1" ref="J183" ca="1">IFERROR(INDEX(INDIRECT($B183),MATCH($Q183&amp;$P183,'Financing inputs USD'!$A$3:$A$255&amp;'Financing inputs USD'!$P$3:$P$255,0),MATCH('Gap analysis'!J$1,Yr_USD,0)),0)</f>
        <v>0</v>
      </c>
      <c r="K183" s="25">
        <f t="array" aca="1" ref="K183" ca="1">IFERROR(INDEX(INDIRECT($B183),MATCH($Q183&amp;$P183,'Financing inputs USD'!$A$3:$A$255&amp;'Financing inputs USD'!$P$3:$P$255,0),MATCH('Gap analysis'!K$1,Yr_USD,0)),0)</f>
        <v>0</v>
      </c>
      <c r="L183" s="25">
        <f t="array" aca="1" ref="L183" ca="1">IFERROR(INDEX(INDIRECT($B183),MATCH($Q183&amp;$P183,'Financing inputs USD'!$A$3:$A$255&amp;'Financing inputs USD'!$P$3:$P$255,0),MATCH('Gap analysis'!L$1,Yr_USD,0)),0)</f>
        <v>0</v>
      </c>
      <c r="M183" s="25">
        <f t="array" aca="1" ref="M183" ca="1">IFERROR(INDEX(INDIRECT($B183),MATCH($Q183&amp;$P183,'Financing inputs USD'!$A$3:$A$255&amp;'Financing inputs USD'!$P$3:$P$255,0),MATCH('Gap analysis'!M$1,Yr_USD,0)),0)</f>
        <v>0</v>
      </c>
      <c r="N183" s="25">
        <f t="array" aca="1" ref="N183" ca="1">IFERROR(INDEX(INDIRECT($B183),MATCH($Q183&amp;$P183,'Financing inputs USD'!$A$3:$A$255&amp;'Financing inputs USD'!$P$3:$P$255,0),MATCH('Gap analysis'!N$1,Yr_USD,0)),0)</f>
        <v>0</v>
      </c>
      <c r="O183" s="25">
        <f t="array" aca="1" ref="O183" ca="1">IFERROR(INDEX(INDIRECT($B183),MATCH($Q183&amp;$P183,'Financing inputs USD'!$A$3:$A$255&amp;'Financing inputs USD'!$P$3:$P$255,0),MATCH('Gap analysis'!O$1,Yr_USD,0)),0)</f>
        <v>0</v>
      </c>
      <c r="P183" s="88" t="str">
        <f>A179</f>
        <v>Strategy 11</v>
      </c>
      <c r="Q183" s="93" t="s">
        <v>72</v>
      </c>
      <c r="R183" s="94" t="str">
        <f t="shared" ca="1" si="78"/>
        <v>Okay</v>
      </c>
      <c r="S183" s="125"/>
    </row>
    <row r="184" spans="1:35" s="16" customFormat="1" ht="15" customHeight="1" x14ac:dyDescent="0.25">
      <c r="A184" s="131"/>
      <c r="B184" s="1" t="s">
        <v>43</v>
      </c>
      <c r="C184" s="96">
        <f t="array" aca="1" ref="C184" ca="1">IFERROR(INDEX(INDIRECT($B184),MATCH($Q184&amp;$P184,'Financing inputs Euro'!$A$3:$A$255&amp;'Financing inputs Euro'!$P$3:$P$255,0),MATCH('Gap analysis'!C$1,Yr_Euro,0)),0)</f>
        <v>0</v>
      </c>
      <c r="D184" s="96">
        <f t="array" aca="1" ref="D184" ca="1">IFERROR(INDEX(INDIRECT($B184),MATCH($Q184&amp;$P184,'Financing inputs Euro'!$A$3:$A$255&amp;'Financing inputs Euro'!$P$3:$P$255,0),MATCH('Gap analysis'!D$1,Yr_Euro,0)),0)</f>
        <v>0</v>
      </c>
      <c r="E184" s="96">
        <f t="array" aca="1" ref="E184" ca="1">IFERROR(INDEX(INDIRECT($B184),MATCH($Q184&amp;$P184,'Financing inputs Euro'!$A$3:$A$255&amp;'Financing inputs Euro'!$P$3:$P$255,0),MATCH('Gap analysis'!E$1,Yr_Euro,0)),0)</f>
        <v>0</v>
      </c>
      <c r="F184" s="96">
        <f t="array" aca="1" ref="F184" ca="1">IFERROR(INDEX(INDIRECT($B184),MATCH($Q184&amp;$P184,'Financing inputs Euro'!$A$3:$A$255&amp;'Financing inputs Euro'!$P$3:$P$255,0),MATCH('Gap analysis'!F$1,Yr_Euro,0)),0)</f>
        <v>0</v>
      </c>
      <c r="G184" s="96">
        <f t="array" aca="1" ref="G184" ca="1">IFERROR(INDEX(INDIRECT($B184),MATCH($Q184&amp;$P184,'Financing inputs Euro'!$A$3:$A$255&amp;'Financing inputs Euro'!$P$3:$P$255,0),MATCH('Gap analysis'!G$1,Yr_Euro,0)),0)</f>
        <v>0</v>
      </c>
      <c r="H184" s="96">
        <f t="array" aca="1" ref="H184" ca="1">IFERROR(INDEX(INDIRECT($B184),MATCH($Q184&amp;$P184,'Financing inputs Euro'!$A$3:$A$255&amp;'Financing inputs Euro'!$P$3:$P$255,0),MATCH('Gap analysis'!H$1,Yr_Euro,0)),0)</f>
        <v>0</v>
      </c>
      <c r="I184" s="96">
        <f t="array" aca="1" ref="I184" ca="1">IFERROR(INDEX(INDIRECT($B184),MATCH($Q184&amp;$P184,'Financing inputs Euro'!$A$3:$A$255&amp;'Financing inputs Euro'!$P$3:$P$255,0),MATCH('Gap analysis'!I$1,Yr_Euro,0)),0)</f>
        <v>0</v>
      </c>
      <c r="J184" s="96">
        <f t="array" aca="1" ref="J184" ca="1">IFERROR(INDEX(INDIRECT($B184),MATCH($Q184&amp;$P184,'Financing inputs Euro'!$A$3:$A$255&amp;'Financing inputs Euro'!$P$3:$P$255,0),MATCH('Gap analysis'!J$1,Yr_Euro,0)),0)</f>
        <v>0</v>
      </c>
      <c r="K184" s="96">
        <f t="array" aca="1" ref="K184" ca="1">IFERROR(INDEX(INDIRECT($B184),MATCH($Q184&amp;$P184,'Financing inputs Euro'!$A$3:$A$255&amp;'Financing inputs Euro'!$P$3:$P$255,0),MATCH('Gap analysis'!K$1,Yr_Euro,0)),0)</f>
        <v>0</v>
      </c>
      <c r="L184" s="96">
        <f t="array" aca="1" ref="L184" ca="1">IFERROR(INDEX(INDIRECT($B184),MATCH($Q184&amp;$P184,'Financing inputs Euro'!$A$3:$A$255&amp;'Financing inputs Euro'!$P$3:$P$255,0),MATCH('Gap analysis'!L$1,Yr_Euro,0)),0)</f>
        <v>0</v>
      </c>
      <c r="M184" s="96">
        <f t="array" aca="1" ref="M184" ca="1">IFERROR(INDEX(INDIRECT($B184),MATCH($Q184&amp;$P184,'Financing inputs Euro'!$A$3:$A$255&amp;'Financing inputs Euro'!$P$3:$P$255,0),MATCH('Gap analysis'!M$1,Yr_Euro,0)),0)</f>
        <v>0</v>
      </c>
      <c r="N184" s="96">
        <f t="array" aca="1" ref="N184" ca="1">IFERROR(INDEX(INDIRECT($B184),MATCH($Q184&amp;$P184,'Financing inputs Euro'!$A$3:$A$255&amp;'Financing inputs Euro'!$P$3:$P$255,0),MATCH('Gap analysis'!N$1,Yr_Euro,0)),0)</f>
        <v>0</v>
      </c>
      <c r="O184" s="96">
        <f t="array" aca="1" ref="O184" ca="1">IFERROR(INDEX(INDIRECT($B184),MATCH($Q184&amp;$P184,'Financing inputs Euro'!$A$3:$A$255&amp;'Financing inputs Euro'!$P$3:$P$255,0),MATCH('Gap analysis'!O$1,Yr_Euro,0)),0)</f>
        <v>0</v>
      </c>
      <c r="P184" s="88" t="str">
        <f>A179</f>
        <v>Strategy 11</v>
      </c>
      <c r="Q184" s="93" t="s">
        <v>72</v>
      </c>
      <c r="R184" s="94" t="str">
        <f t="shared" ca="1" si="78"/>
        <v>Okay</v>
      </c>
      <c r="S184" s="125"/>
    </row>
    <row r="185" spans="1:35" ht="15" customHeight="1" x14ac:dyDescent="0.25">
      <c r="A185" s="131"/>
      <c r="B185" s="1" t="s">
        <v>83</v>
      </c>
      <c r="C185" s="97">
        <f t="array" aca="1" ref="C185" ca="1">IFERROR(INDEX(INDIRECT($B185),MATCH($Q185&amp;$P185,'Financing inputs local'!$A$3:$A$255&amp;'Financing inputs local'!$P$3:$P$255,0),MATCH('Gap analysis'!C$1,Yr_Local,0)),0)</f>
        <v>0</v>
      </c>
      <c r="D185" s="97">
        <f t="array" aca="1" ref="D185" ca="1">IFERROR(INDEX(INDIRECT($B185),MATCH($Q185&amp;$P185,'Financing inputs local'!$A$3:$A$255&amp;'Financing inputs local'!$P$3:$P$255,0),MATCH('Gap analysis'!D$1,Yr_Local,0)),0)</f>
        <v>0</v>
      </c>
      <c r="E185" s="97">
        <f t="array" aca="1" ref="E185" ca="1">IFERROR(INDEX(INDIRECT($B185),MATCH($Q185&amp;$P185,'Financing inputs local'!$A$3:$A$255&amp;'Financing inputs local'!$P$3:$P$255,0),MATCH('Gap analysis'!E$1,Yr_Local,0)),0)</f>
        <v>0</v>
      </c>
      <c r="F185" s="97">
        <f t="array" aca="1" ref="F185" ca="1">IFERROR(INDEX(INDIRECT($B185),MATCH($Q185&amp;$P185,'Financing inputs local'!$A$3:$A$255&amp;'Financing inputs local'!$P$3:$P$255,0),MATCH('Gap analysis'!F$1,Yr_Local,0)),0)</f>
        <v>0</v>
      </c>
      <c r="G185" s="97">
        <f t="array" aca="1" ref="G185" ca="1">IFERROR(INDEX(INDIRECT($B185),MATCH($Q185&amp;$P185,'Financing inputs local'!$A$3:$A$255&amp;'Financing inputs local'!$P$3:$P$255,0),MATCH('Gap analysis'!G$1,Yr_Local,0)),0)</f>
        <v>0</v>
      </c>
      <c r="H185" s="97">
        <f t="array" aca="1" ref="H185" ca="1">IFERROR(INDEX(INDIRECT($B185),MATCH($Q185&amp;$P185,'Financing inputs local'!$A$3:$A$255&amp;'Financing inputs local'!$P$3:$P$255,0),MATCH('Gap analysis'!H$1,Yr_Local,0)),0)</f>
        <v>0</v>
      </c>
      <c r="I185" s="97">
        <f t="array" aca="1" ref="I185" ca="1">IFERROR(INDEX(INDIRECT($B185),MATCH($Q185&amp;$P185,'Financing inputs local'!$A$3:$A$255&amp;'Financing inputs local'!$P$3:$P$255,0),MATCH('Gap analysis'!I$1,Yr_Local,0)),0)</f>
        <v>0</v>
      </c>
      <c r="J185" s="97">
        <f t="array" aca="1" ref="J185" ca="1">IFERROR(INDEX(INDIRECT($B185),MATCH($Q185&amp;$P185,'Financing inputs local'!$A$3:$A$255&amp;'Financing inputs local'!$P$3:$P$255,0),MATCH('Gap analysis'!J$1,Yr_Local,0)),0)</f>
        <v>0</v>
      </c>
      <c r="K185" s="97">
        <f t="array" aca="1" ref="K185" ca="1">IFERROR(INDEX(INDIRECT($B185),MATCH($Q185&amp;$P185,'Financing inputs local'!$A$3:$A$255&amp;'Financing inputs local'!$P$3:$P$255,0),MATCH('Gap analysis'!K$1,Yr_Local,0)),0)</f>
        <v>0</v>
      </c>
      <c r="L185" s="97">
        <f t="array" aca="1" ref="L185" ca="1">IFERROR(INDEX(INDIRECT($B185),MATCH($Q185&amp;$P185,'Financing inputs local'!$A$3:$A$255&amp;'Financing inputs local'!$P$3:$P$255,0),MATCH('Gap analysis'!L$1,Yr_Local,0)),0)</f>
        <v>0</v>
      </c>
      <c r="M185" s="97">
        <f t="array" aca="1" ref="M185" ca="1">IFERROR(INDEX(INDIRECT($B185),MATCH($Q185&amp;$P185,'Financing inputs local'!$A$3:$A$255&amp;'Financing inputs local'!$P$3:$P$255,0),MATCH('Gap analysis'!M$1,Yr_Local,0)),0)</f>
        <v>0</v>
      </c>
      <c r="N185" s="97">
        <f t="array" aca="1" ref="N185" ca="1">IFERROR(INDEX(INDIRECT($B185),MATCH($Q185&amp;$P185,'Financing inputs local'!$A$3:$A$255&amp;'Financing inputs local'!$P$3:$P$255,0),MATCH('Gap analysis'!N$1,Yr_Local,0)),0)</f>
        <v>0</v>
      </c>
      <c r="O185" s="97">
        <f t="array" aca="1" ref="O185" ca="1">IFERROR(INDEX(INDIRECT($B185),MATCH($Q185&amp;$P185,'Financing inputs local'!$A$3:$A$255&amp;'Financing inputs local'!$P$3:$P$255,0),MATCH('Gap analysis'!O$1,Yr_Local,0)),0)</f>
        <v>0</v>
      </c>
      <c r="P185" s="88" t="str">
        <f>A179</f>
        <v>Strategy 11</v>
      </c>
      <c r="Q185" s="93" t="s">
        <v>72</v>
      </c>
      <c r="R185" s="94" t="str">
        <f t="shared" ca="1" si="78"/>
        <v>Okay</v>
      </c>
      <c r="S185" s="125"/>
    </row>
    <row r="186" spans="1:35" s="16" customFormat="1" ht="15" customHeight="1" x14ac:dyDescent="0.25">
      <c r="A186" s="128" t="s">
        <v>0</v>
      </c>
      <c r="B186" s="1" t="s">
        <v>13</v>
      </c>
      <c r="C186" s="25" t="str">
        <f t="array" aca="1" ref="C186" ca="1">IFERROR(INDEX(INDIRECT($B186),MATCH($Q186&amp;$P186,'Financing inputs USD'!$A$3:$A$255&amp;'Financing inputs USD'!$P$3:$P$255,0),MATCH('Gap analysis'!C$1,Yr_USD,0)),0)</f>
        <v/>
      </c>
      <c r="D186" s="25" t="str">
        <f t="array" aca="1" ref="D186" ca="1">IFERROR(INDEX(INDIRECT($B186),MATCH($Q186&amp;$P186,'Financing inputs USD'!$A$3:$A$255&amp;'Financing inputs USD'!$P$3:$P$255,0),MATCH('Gap analysis'!D$1,Yr_USD,0)),0)</f>
        <v/>
      </c>
      <c r="E186" s="25" t="str">
        <f t="array" aca="1" ref="E186" ca="1">IFERROR(INDEX(INDIRECT($B186),MATCH($Q186&amp;$P186,'Financing inputs USD'!$A$3:$A$255&amp;'Financing inputs USD'!$P$3:$P$255,0),MATCH('Gap analysis'!E$1,Yr_USD,0)),0)</f>
        <v/>
      </c>
      <c r="F186" s="25" t="str">
        <f t="array" aca="1" ref="F186" ca="1">IFERROR(INDEX(INDIRECT($B186),MATCH($Q186&amp;$P186,'Financing inputs USD'!$A$3:$A$255&amp;'Financing inputs USD'!$P$3:$P$255,0),MATCH('Gap analysis'!F$1,Yr_USD,0)),0)</f>
        <v/>
      </c>
      <c r="G186" s="25" t="str">
        <f t="array" aca="1" ref="G186" ca="1">IFERROR(INDEX(INDIRECT($B186),MATCH($Q186&amp;$P186,'Financing inputs USD'!$A$3:$A$255&amp;'Financing inputs USD'!$P$3:$P$255,0),MATCH('Gap analysis'!G$1,Yr_USD,0)),0)</f>
        <v/>
      </c>
      <c r="H186" s="25" t="str">
        <f t="array" aca="1" ref="H186" ca="1">IFERROR(INDEX(INDIRECT($B186),MATCH($Q186&amp;$P186,'Financing inputs USD'!$A$3:$A$255&amp;'Financing inputs USD'!$P$3:$P$255,0),MATCH('Gap analysis'!H$1,Yr_USD,0)),0)</f>
        <v/>
      </c>
      <c r="I186" s="25" t="str">
        <f t="array" aca="1" ref="I186" ca="1">IFERROR(INDEX(INDIRECT($B186),MATCH($Q186&amp;$P186,'Financing inputs USD'!$A$3:$A$255&amp;'Financing inputs USD'!$P$3:$P$255,0),MATCH('Gap analysis'!I$1,Yr_USD,0)),0)</f>
        <v/>
      </c>
      <c r="J186" s="25" t="str">
        <f t="array" aca="1" ref="J186" ca="1">IFERROR(INDEX(INDIRECT($B186),MATCH($Q186&amp;$P186,'Financing inputs USD'!$A$3:$A$255&amp;'Financing inputs USD'!$P$3:$P$255,0),MATCH('Gap analysis'!J$1,Yr_USD,0)),0)</f>
        <v/>
      </c>
      <c r="K186" s="25" t="str">
        <f t="array" aca="1" ref="K186" ca="1">IFERROR(INDEX(INDIRECT($B186),MATCH($Q186&amp;$P186,'Financing inputs USD'!$A$3:$A$255&amp;'Financing inputs USD'!$P$3:$P$255,0),MATCH('Gap analysis'!K$1,Yr_USD,0)),0)</f>
        <v/>
      </c>
      <c r="L186" s="25" t="str">
        <f t="array" aca="1" ref="L186" ca="1">IFERROR(INDEX(INDIRECT($B186),MATCH($Q186&amp;$P186,'Financing inputs USD'!$A$3:$A$255&amp;'Financing inputs USD'!$P$3:$P$255,0),MATCH('Gap analysis'!L$1,Yr_USD,0)),0)</f>
        <v/>
      </c>
      <c r="M186" s="25" t="str">
        <f t="array" aca="1" ref="M186" ca="1">IFERROR(INDEX(INDIRECT($B186),MATCH($Q186&amp;$P186,'Financing inputs USD'!$A$3:$A$255&amp;'Financing inputs USD'!$P$3:$P$255,0),MATCH('Gap analysis'!M$1,Yr_USD,0)),0)</f>
        <v/>
      </c>
      <c r="N186" s="25" t="str">
        <f t="array" aca="1" ref="N186" ca="1">IFERROR(INDEX(INDIRECT($B186),MATCH($Q186&amp;$P186,'Financing inputs USD'!$A$3:$A$255&amp;'Financing inputs USD'!$P$3:$P$255,0),MATCH('Gap analysis'!N$1,Yr_USD,0)),0)</f>
        <v/>
      </c>
      <c r="O186" s="25">
        <f t="array" aca="1" ref="O186" ca="1">IFERROR(INDEX(INDIRECT($B186),MATCH($Q186&amp;$P186,'Financing inputs USD'!$A$3:$A$255&amp;'Financing inputs USD'!$P$3:$P$255,0),MATCH('Gap analysis'!O$1,Yr_USD,0)),0)</f>
        <v>0</v>
      </c>
      <c r="P186" s="88" t="str">
        <f>A179</f>
        <v>Strategy 11</v>
      </c>
      <c r="Q186" s="93" t="s">
        <v>0</v>
      </c>
      <c r="R186" s="94" t="str">
        <f t="shared" ca="1" si="78"/>
        <v>Okay</v>
      </c>
      <c r="S186" s="125"/>
    </row>
    <row r="187" spans="1:35" s="16" customFormat="1" ht="15" customHeight="1" x14ac:dyDescent="0.25">
      <c r="A187" s="128"/>
      <c r="B187" s="1" t="s">
        <v>43</v>
      </c>
      <c r="C187" s="96" t="str">
        <f t="array" aca="1" ref="C187" ca="1">IFERROR(INDEX(INDIRECT($B187),MATCH($Q187&amp;$P187,'Financing inputs Euro'!$A$3:$A$255&amp;'Financing inputs Euro'!$P$3:$P$255,0),MATCH('Gap analysis'!C$1,Yr_Euro,0)),0)</f>
        <v/>
      </c>
      <c r="D187" s="96" t="str">
        <f t="array" aca="1" ref="D187" ca="1">IFERROR(INDEX(INDIRECT($B187),MATCH($Q187&amp;$P187,'Financing inputs Euro'!$A$3:$A$255&amp;'Financing inputs Euro'!$P$3:$P$255,0),MATCH('Gap analysis'!D$1,Yr_Euro,0)),0)</f>
        <v/>
      </c>
      <c r="E187" s="96" t="str">
        <f t="array" aca="1" ref="E187" ca="1">IFERROR(INDEX(INDIRECT($B187),MATCH($Q187&amp;$P187,'Financing inputs Euro'!$A$3:$A$255&amp;'Financing inputs Euro'!$P$3:$P$255,0),MATCH('Gap analysis'!E$1,Yr_Euro,0)),0)</f>
        <v/>
      </c>
      <c r="F187" s="96" t="str">
        <f t="array" aca="1" ref="F187" ca="1">IFERROR(INDEX(INDIRECT($B187),MATCH($Q187&amp;$P187,'Financing inputs Euro'!$A$3:$A$255&amp;'Financing inputs Euro'!$P$3:$P$255,0),MATCH('Gap analysis'!F$1,Yr_Euro,0)),0)</f>
        <v/>
      </c>
      <c r="G187" s="96" t="str">
        <f t="array" aca="1" ref="G187" ca="1">IFERROR(INDEX(INDIRECT($B187),MATCH($Q187&amp;$P187,'Financing inputs Euro'!$A$3:$A$255&amp;'Financing inputs Euro'!$P$3:$P$255,0),MATCH('Gap analysis'!G$1,Yr_Euro,0)),0)</f>
        <v/>
      </c>
      <c r="H187" s="96" t="str">
        <f t="array" aca="1" ref="H187" ca="1">IFERROR(INDEX(INDIRECT($B187),MATCH($Q187&amp;$P187,'Financing inputs Euro'!$A$3:$A$255&amp;'Financing inputs Euro'!$P$3:$P$255,0),MATCH('Gap analysis'!H$1,Yr_Euro,0)),0)</f>
        <v/>
      </c>
      <c r="I187" s="96" t="str">
        <f t="array" aca="1" ref="I187" ca="1">IFERROR(INDEX(INDIRECT($B187),MATCH($Q187&amp;$P187,'Financing inputs Euro'!$A$3:$A$255&amp;'Financing inputs Euro'!$P$3:$P$255,0),MATCH('Gap analysis'!I$1,Yr_Euro,0)),0)</f>
        <v/>
      </c>
      <c r="J187" s="96" t="str">
        <f t="array" aca="1" ref="J187" ca="1">IFERROR(INDEX(INDIRECT($B187),MATCH($Q187&amp;$P187,'Financing inputs Euro'!$A$3:$A$255&amp;'Financing inputs Euro'!$P$3:$P$255,0),MATCH('Gap analysis'!J$1,Yr_Euro,0)),0)</f>
        <v/>
      </c>
      <c r="K187" s="96" t="str">
        <f t="array" aca="1" ref="K187" ca="1">IFERROR(INDEX(INDIRECT($B187),MATCH($Q187&amp;$P187,'Financing inputs Euro'!$A$3:$A$255&amp;'Financing inputs Euro'!$P$3:$P$255,0),MATCH('Gap analysis'!K$1,Yr_Euro,0)),0)</f>
        <v/>
      </c>
      <c r="L187" s="96" t="str">
        <f t="array" aca="1" ref="L187" ca="1">IFERROR(INDEX(INDIRECT($B187),MATCH($Q187&amp;$P187,'Financing inputs Euro'!$A$3:$A$255&amp;'Financing inputs Euro'!$P$3:$P$255,0),MATCH('Gap analysis'!L$1,Yr_Euro,0)),0)</f>
        <v/>
      </c>
      <c r="M187" s="96" t="str">
        <f t="array" aca="1" ref="M187" ca="1">IFERROR(INDEX(INDIRECT($B187),MATCH($Q187&amp;$P187,'Financing inputs Euro'!$A$3:$A$255&amp;'Financing inputs Euro'!$P$3:$P$255,0),MATCH('Gap analysis'!M$1,Yr_Euro,0)),0)</f>
        <v/>
      </c>
      <c r="N187" s="96" t="str">
        <f t="array" aca="1" ref="N187" ca="1">IFERROR(INDEX(INDIRECT($B187),MATCH($Q187&amp;$P187,'Financing inputs Euro'!$A$3:$A$255&amp;'Financing inputs Euro'!$P$3:$P$255,0),MATCH('Gap analysis'!N$1,Yr_Euro,0)),0)</f>
        <v/>
      </c>
      <c r="O187" s="96">
        <f t="array" aca="1" ref="O187" ca="1">IFERROR(INDEX(INDIRECT($B187),MATCH($Q187&amp;$P187,'Financing inputs Euro'!$A$3:$A$255&amp;'Financing inputs Euro'!$P$3:$P$255,0),MATCH('Gap analysis'!O$1,Yr_Euro,0)),0)</f>
        <v>0</v>
      </c>
      <c r="P187" s="88" t="str">
        <f>A179</f>
        <v>Strategy 11</v>
      </c>
      <c r="Q187" s="93" t="s">
        <v>0</v>
      </c>
      <c r="R187" s="94" t="str">
        <f t="shared" ca="1" si="78"/>
        <v>Okay</v>
      </c>
      <c r="S187" s="125"/>
    </row>
    <row r="188" spans="1:35" s="16" customFormat="1" ht="15" customHeight="1" x14ac:dyDescent="0.25">
      <c r="A188" s="128"/>
      <c r="B188" s="1" t="s">
        <v>83</v>
      </c>
      <c r="C188" s="97" t="str">
        <f t="array" aca="1" ref="C188" ca="1">IFERROR(INDEX(INDIRECT($B188),MATCH($Q188&amp;$P188,'Financing inputs local'!$A$3:$A$255&amp;'Financing inputs local'!$P$3:$P$255,0),MATCH('Gap analysis'!C$1,Yr_Local,0)),0)</f>
        <v/>
      </c>
      <c r="D188" s="97" t="str">
        <f t="array" aca="1" ref="D188" ca="1">IFERROR(INDEX(INDIRECT($B188),MATCH($Q188&amp;$P188,'Financing inputs local'!$A$3:$A$255&amp;'Financing inputs local'!$P$3:$P$255,0),MATCH('Gap analysis'!D$1,Yr_Local,0)),0)</f>
        <v/>
      </c>
      <c r="E188" s="97" t="str">
        <f t="array" aca="1" ref="E188" ca="1">IFERROR(INDEX(INDIRECT($B188),MATCH($Q188&amp;$P188,'Financing inputs local'!$A$3:$A$255&amp;'Financing inputs local'!$P$3:$P$255,0),MATCH('Gap analysis'!E$1,Yr_Local,0)),0)</f>
        <v/>
      </c>
      <c r="F188" s="97" t="str">
        <f t="array" aca="1" ref="F188" ca="1">IFERROR(INDEX(INDIRECT($B188),MATCH($Q188&amp;$P188,'Financing inputs local'!$A$3:$A$255&amp;'Financing inputs local'!$P$3:$P$255,0),MATCH('Gap analysis'!F$1,Yr_Local,0)),0)</f>
        <v/>
      </c>
      <c r="G188" s="97" t="str">
        <f t="array" aca="1" ref="G188" ca="1">IFERROR(INDEX(INDIRECT($B188),MATCH($Q188&amp;$P188,'Financing inputs local'!$A$3:$A$255&amp;'Financing inputs local'!$P$3:$P$255,0),MATCH('Gap analysis'!G$1,Yr_Local,0)),0)</f>
        <v/>
      </c>
      <c r="H188" s="97" t="str">
        <f t="array" aca="1" ref="H188" ca="1">IFERROR(INDEX(INDIRECT($B188),MATCH($Q188&amp;$P188,'Financing inputs local'!$A$3:$A$255&amp;'Financing inputs local'!$P$3:$P$255,0),MATCH('Gap analysis'!H$1,Yr_Local,0)),0)</f>
        <v/>
      </c>
      <c r="I188" s="97" t="str">
        <f t="array" aca="1" ref="I188" ca="1">IFERROR(INDEX(INDIRECT($B188),MATCH($Q188&amp;$P188,'Financing inputs local'!$A$3:$A$255&amp;'Financing inputs local'!$P$3:$P$255,0),MATCH('Gap analysis'!I$1,Yr_Local,0)),0)</f>
        <v/>
      </c>
      <c r="J188" s="97" t="str">
        <f t="array" aca="1" ref="J188" ca="1">IFERROR(INDEX(INDIRECT($B188),MATCH($Q188&amp;$P188,'Financing inputs local'!$A$3:$A$255&amp;'Financing inputs local'!$P$3:$P$255,0),MATCH('Gap analysis'!J$1,Yr_Local,0)),0)</f>
        <v/>
      </c>
      <c r="K188" s="97" t="str">
        <f t="array" aca="1" ref="K188" ca="1">IFERROR(INDEX(INDIRECT($B188),MATCH($Q188&amp;$P188,'Financing inputs local'!$A$3:$A$255&amp;'Financing inputs local'!$P$3:$P$255,0),MATCH('Gap analysis'!K$1,Yr_Local,0)),0)</f>
        <v/>
      </c>
      <c r="L188" s="97" t="str">
        <f t="array" aca="1" ref="L188" ca="1">IFERROR(INDEX(INDIRECT($B188),MATCH($Q188&amp;$P188,'Financing inputs local'!$A$3:$A$255&amp;'Financing inputs local'!$P$3:$P$255,0),MATCH('Gap analysis'!L$1,Yr_Local,0)),0)</f>
        <v/>
      </c>
      <c r="M188" s="97" t="str">
        <f t="array" aca="1" ref="M188" ca="1">IFERROR(INDEX(INDIRECT($B188),MATCH($Q188&amp;$P188,'Financing inputs local'!$A$3:$A$255&amp;'Financing inputs local'!$P$3:$P$255,0),MATCH('Gap analysis'!M$1,Yr_Local,0)),0)</f>
        <v/>
      </c>
      <c r="N188" s="97" t="str">
        <f t="array" aca="1" ref="N188" ca="1">IFERROR(INDEX(INDIRECT($B188),MATCH($Q188&amp;$P188,'Financing inputs local'!$A$3:$A$255&amp;'Financing inputs local'!$P$3:$P$255,0),MATCH('Gap analysis'!N$1,Yr_Local,0)),0)</f>
        <v/>
      </c>
      <c r="O188" s="97">
        <f t="array" aca="1" ref="O188" ca="1">IFERROR(INDEX(INDIRECT($B188),MATCH($Q188&amp;$P188,'Financing inputs local'!$A$3:$A$255&amp;'Financing inputs local'!$P$3:$P$255,0),MATCH('Gap analysis'!O$1,Yr_Local,0)),0)</f>
        <v>0</v>
      </c>
      <c r="P188" s="88" t="str">
        <f>A179</f>
        <v>Strategy 11</v>
      </c>
      <c r="Q188" s="93" t="s">
        <v>0</v>
      </c>
      <c r="R188" s="94" t="str">
        <f t="shared" ca="1" si="78"/>
        <v>Okay</v>
      </c>
      <c r="S188" s="125"/>
    </row>
    <row r="189" spans="1:35" x14ac:dyDescent="0.25">
      <c r="A189" s="10"/>
      <c r="B189" s="68"/>
      <c r="C189" s="25"/>
      <c r="D189" s="25"/>
      <c r="E189" s="25"/>
      <c r="F189" s="25"/>
      <c r="G189" s="25"/>
      <c r="H189" s="25"/>
      <c r="I189" s="25"/>
      <c r="J189" s="25"/>
      <c r="K189" s="25"/>
      <c r="L189" s="25"/>
      <c r="M189" s="25"/>
      <c r="N189" s="25"/>
      <c r="O189" s="25"/>
      <c r="P189" s="88" t="str">
        <f>A179</f>
        <v>Strategy 11</v>
      </c>
      <c r="Q189" s="95"/>
      <c r="R189" s="88"/>
      <c r="S189" s="125"/>
    </row>
    <row r="190" spans="1:35" x14ac:dyDescent="0.25">
      <c r="A190" s="132" t="s">
        <v>4</v>
      </c>
      <c r="B190" s="1" t="s">
        <v>13</v>
      </c>
      <c r="C190" s="27">
        <f ca="1">IFERROR(C186-(C183+C180),0)</f>
        <v>0</v>
      </c>
      <c r="D190" s="27">
        <f t="shared" ref="D190:O190" ca="1" si="81">IFERROR(D186-(D183+D180),0)</f>
        <v>0</v>
      </c>
      <c r="E190" s="27">
        <f t="shared" ca="1" si="81"/>
        <v>0</v>
      </c>
      <c r="F190" s="27">
        <f t="shared" ca="1" si="81"/>
        <v>0</v>
      </c>
      <c r="G190" s="27">
        <f t="shared" ca="1" si="81"/>
        <v>0</v>
      </c>
      <c r="H190" s="27">
        <f t="shared" ca="1" si="81"/>
        <v>0</v>
      </c>
      <c r="I190" s="27">
        <f t="shared" ca="1" si="81"/>
        <v>0</v>
      </c>
      <c r="J190" s="27">
        <f t="shared" ca="1" si="81"/>
        <v>0</v>
      </c>
      <c r="K190" s="27">
        <f t="shared" ca="1" si="81"/>
        <v>0</v>
      </c>
      <c r="L190" s="27">
        <f t="shared" ca="1" si="81"/>
        <v>0</v>
      </c>
      <c r="M190" s="27">
        <f t="shared" ca="1" si="81"/>
        <v>0</v>
      </c>
      <c r="N190" s="27">
        <f t="shared" ca="1" si="81"/>
        <v>0</v>
      </c>
      <c r="O190" s="27">
        <f t="shared" ca="1" si="81"/>
        <v>0</v>
      </c>
      <c r="P190" s="88" t="str">
        <f>A179</f>
        <v>Strategy 11</v>
      </c>
      <c r="Q190" s="93" t="s">
        <v>4</v>
      </c>
      <c r="R190" s="94" t="str">
        <f ca="1">IF(ROUND(SUM(C190:N190),2)=ROUND(O190,2),"Okay","Check")</f>
        <v>Okay</v>
      </c>
      <c r="S190" s="125"/>
    </row>
    <row r="191" spans="1:35" s="16" customFormat="1" x14ac:dyDescent="0.25">
      <c r="A191" s="133"/>
      <c r="B191" s="1" t="s">
        <v>43</v>
      </c>
      <c r="C191" s="98">
        <f t="shared" ref="C191:O191" ca="1" si="82">IFERROR(C187-(C184+C181),0)</f>
        <v>0</v>
      </c>
      <c r="D191" s="98">
        <f t="shared" ca="1" si="82"/>
        <v>0</v>
      </c>
      <c r="E191" s="98">
        <f t="shared" ca="1" si="82"/>
        <v>0</v>
      </c>
      <c r="F191" s="98">
        <f t="shared" ca="1" si="82"/>
        <v>0</v>
      </c>
      <c r="G191" s="98">
        <f t="shared" ca="1" si="82"/>
        <v>0</v>
      </c>
      <c r="H191" s="98">
        <f t="shared" ca="1" si="82"/>
        <v>0</v>
      </c>
      <c r="I191" s="98">
        <f t="shared" ca="1" si="82"/>
        <v>0</v>
      </c>
      <c r="J191" s="98">
        <f t="shared" ca="1" si="82"/>
        <v>0</v>
      </c>
      <c r="K191" s="98">
        <f t="shared" ca="1" si="82"/>
        <v>0</v>
      </c>
      <c r="L191" s="98">
        <f t="shared" ca="1" si="82"/>
        <v>0</v>
      </c>
      <c r="M191" s="98">
        <f t="shared" ca="1" si="82"/>
        <v>0</v>
      </c>
      <c r="N191" s="98">
        <f t="shared" ca="1" si="82"/>
        <v>0</v>
      </c>
      <c r="O191" s="98">
        <f t="shared" ca="1" si="82"/>
        <v>0</v>
      </c>
      <c r="P191" s="88" t="str">
        <f>A179</f>
        <v>Strategy 11</v>
      </c>
      <c r="Q191" s="93" t="s">
        <v>4</v>
      </c>
      <c r="R191" s="94" t="str">
        <f ca="1">IF(ROUND(SUM(C191:N191),2)=ROUND(O191,2),"Okay","Check")</f>
        <v>Okay</v>
      </c>
      <c r="S191" s="125"/>
    </row>
    <row r="192" spans="1:35" x14ac:dyDescent="0.25">
      <c r="A192" s="133"/>
      <c r="B192" s="1" t="s">
        <v>83</v>
      </c>
      <c r="C192" s="99">
        <f t="shared" ref="C192:O192" ca="1" si="83">IFERROR(C188-(C185+C182),0)</f>
        <v>0</v>
      </c>
      <c r="D192" s="99">
        <f t="shared" ca="1" si="83"/>
        <v>0</v>
      </c>
      <c r="E192" s="99">
        <f t="shared" ca="1" si="83"/>
        <v>0</v>
      </c>
      <c r="F192" s="99">
        <f t="shared" ca="1" si="83"/>
        <v>0</v>
      </c>
      <c r="G192" s="99">
        <f t="shared" ca="1" si="83"/>
        <v>0</v>
      </c>
      <c r="H192" s="99">
        <f t="shared" ca="1" si="83"/>
        <v>0</v>
      </c>
      <c r="I192" s="99">
        <f t="shared" ca="1" si="83"/>
        <v>0</v>
      </c>
      <c r="J192" s="99">
        <f t="shared" ca="1" si="83"/>
        <v>0</v>
      </c>
      <c r="K192" s="99">
        <f t="shared" ca="1" si="83"/>
        <v>0</v>
      </c>
      <c r="L192" s="99">
        <f t="shared" ca="1" si="83"/>
        <v>0</v>
      </c>
      <c r="M192" s="99">
        <f t="shared" ca="1" si="83"/>
        <v>0</v>
      </c>
      <c r="N192" s="99">
        <f t="shared" ca="1" si="83"/>
        <v>0</v>
      </c>
      <c r="O192" s="99">
        <f t="shared" ca="1" si="83"/>
        <v>0</v>
      </c>
      <c r="P192" s="88" t="str">
        <f>A179</f>
        <v>Strategy 11</v>
      </c>
      <c r="Q192" s="93" t="s">
        <v>4</v>
      </c>
      <c r="R192" s="94" t="str">
        <f ca="1">IF(ROUND(SUM(C192:N192),2)=ROUND(O192,2),"Okay","Check")</f>
        <v>Okay</v>
      </c>
      <c r="S192" s="125"/>
    </row>
    <row r="193" spans="1:19" x14ac:dyDescent="0.25">
      <c r="A193" s="134"/>
      <c r="B193" s="1" t="s">
        <v>3</v>
      </c>
      <c r="C193" s="30" t="e">
        <f ca="1">IF(C186&gt;0,C190/C186,0)</f>
        <v>#VALUE!</v>
      </c>
      <c r="D193" s="30" t="e">
        <f t="shared" ref="D193:O193" ca="1" si="84">IF(D186&gt;0,D190/D186,0)</f>
        <v>#VALUE!</v>
      </c>
      <c r="E193" s="30" t="e">
        <f t="shared" ca="1" si="84"/>
        <v>#VALUE!</v>
      </c>
      <c r="F193" s="30" t="e">
        <f t="shared" ca="1" si="84"/>
        <v>#VALUE!</v>
      </c>
      <c r="G193" s="30" t="e">
        <f t="shared" ca="1" si="84"/>
        <v>#VALUE!</v>
      </c>
      <c r="H193" s="30" t="e">
        <f t="shared" ca="1" si="84"/>
        <v>#VALUE!</v>
      </c>
      <c r="I193" s="30" t="e">
        <f t="shared" ca="1" si="84"/>
        <v>#VALUE!</v>
      </c>
      <c r="J193" s="30" t="e">
        <f t="shared" ca="1" si="84"/>
        <v>#VALUE!</v>
      </c>
      <c r="K193" s="30" t="e">
        <f t="shared" ca="1" si="84"/>
        <v>#VALUE!</v>
      </c>
      <c r="L193" s="30" t="e">
        <f t="shared" ca="1" si="84"/>
        <v>#VALUE!</v>
      </c>
      <c r="M193" s="30" t="e">
        <f t="shared" ca="1" si="84"/>
        <v>#VALUE!</v>
      </c>
      <c r="N193" s="30" t="e">
        <f t="shared" ca="1" si="84"/>
        <v>#VALUE!</v>
      </c>
      <c r="O193" s="30">
        <f t="shared" ca="1" si="84"/>
        <v>0</v>
      </c>
      <c r="P193" s="88" t="str">
        <f>A179</f>
        <v>Strategy 11</v>
      </c>
      <c r="Q193" s="93" t="s">
        <v>4</v>
      </c>
      <c r="R193" s="89"/>
      <c r="S193" s="125"/>
    </row>
    <row r="195" spans="1:19" x14ac:dyDescent="0.25">
      <c r="A195" s="42" t="s">
        <v>82</v>
      </c>
      <c r="B195" s="16"/>
      <c r="C195" s="16"/>
      <c r="D195" s="16"/>
      <c r="E195" s="16"/>
      <c r="F195" s="16"/>
      <c r="G195" s="16"/>
      <c r="H195" s="16"/>
      <c r="I195" s="16"/>
      <c r="J195" s="16"/>
      <c r="K195" s="16"/>
      <c r="L195" s="16"/>
      <c r="M195" s="16"/>
      <c r="N195" s="16"/>
      <c r="O195" s="16"/>
      <c r="Q195" s="42"/>
      <c r="R195" s="44" t="s">
        <v>55</v>
      </c>
    </row>
    <row r="196" spans="1:19" x14ac:dyDescent="0.25">
      <c r="A196" s="52" t="s">
        <v>4</v>
      </c>
      <c r="B196" s="52" t="s">
        <v>46</v>
      </c>
      <c r="C196" s="105">
        <f>'Financing inputs USD'!C263</f>
        <v>0</v>
      </c>
      <c r="D196" s="105">
        <f>'Financing inputs USD'!D263</f>
        <v>0</v>
      </c>
      <c r="E196" s="105">
        <f>'Financing inputs USD'!E263</f>
        <v>0</v>
      </c>
      <c r="F196" s="105">
        <f>'Financing inputs USD'!F263</f>
        <v>0</v>
      </c>
      <c r="G196" s="105">
        <f>'Financing inputs USD'!G263</f>
        <v>0</v>
      </c>
      <c r="H196" s="105">
        <f>'Financing inputs USD'!H263</f>
        <v>0</v>
      </c>
      <c r="I196" s="105">
        <f>'Financing inputs USD'!I263</f>
        <v>0</v>
      </c>
      <c r="J196" s="105">
        <f>'Financing inputs USD'!J263</f>
        <v>0</v>
      </c>
      <c r="K196" s="105">
        <f>'Financing inputs USD'!K263</f>
        <v>0</v>
      </c>
      <c r="L196" s="105">
        <f>'Financing inputs USD'!L263</f>
        <v>0</v>
      </c>
      <c r="M196" s="105">
        <f>'Financing inputs USD'!M263</f>
        <v>0</v>
      </c>
      <c r="N196" s="105">
        <f>'Financing inputs USD'!N263</f>
        <v>0</v>
      </c>
      <c r="O196" s="105">
        <f>'Financing inputs USD'!O263</f>
        <v>0</v>
      </c>
      <c r="P196" s="109"/>
      <c r="Q196" s="51">
        <f>SUM(C196:N196)</f>
        <v>0</v>
      </c>
      <c r="R196" s="45" t="str">
        <f>IF(Q196=O196,"Okay","Check")</f>
        <v>Okay</v>
      </c>
    </row>
    <row r="197" spans="1:19" x14ac:dyDescent="0.25">
      <c r="A197" s="70"/>
      <c r="B197" s="67" t="s">
        <v>73</v>
      </c>
      <c r="C197" s="42" t="str">
        <f ca="1">IF(ROUND(C196,2)=ROUND(C14,2),"Okay","Check")</f>
        <v>Okay</v>
      </c>
      <c r="D197" s="42" t="str">
        <f t="shared" ref="D197:O197" ca="1" si="85">IF(ROUND(D196,2)=ROUND(D14,2),"Okay","Check")</f>
        <v>Okay</v>
      </c>
      <c r="E197" s="42" t="str">
        <f t="shared" ca="1" si="85"/>
        <v>Okay</v>
      </c>
      <c r="F197" s="42" t="str">
        <f t="shared" ca="1" si="85"/>
        <v>Okay</v>
      </c>
      <c r="G197" s="42" t="str">
        <f t="shared" ca="1" si="85"/>
        <v>Okay</v>
      </c>
      <c r="H197" s="42" t="str">
        <f t="shared" ca="1" si="85"/>
        <v>Okay</v>
      </c>
      <c r="I197" s="42" t="str">
        <f t="shared" ca="1" si="85"/>
        <v>Okay</v>
      </c>
      <c r="J197" s="42" t="str">
        <f t="shared" ca="1" si="85"/>
        <v>Okay</v>
      </c>
      <c r="K197" s="42" t="str">
        <f t="shared" ca="1" si="85"/>
        <v>Okay</v>
      </c>
      <c r="L197" s="42" t="str">
        <f t="shared" ca="1" si="85"/>
        <v>Okay</v>
      </c>
      <c r="M197" s="42" t="str">
        <f t="shared" ca="1" si="85"/>
        <v>Okay</v>
      </c>
      <c r="N197" s="42" t="str">
        <f t="shared" ca="1" si="85"/>
        <v>Okay</v>
      </c>
      <c r="O197" s="42" t="str">
        <f t="shared" ca="1" si="85"/>
        <v>Okay</v>
      </c>
      <c r="P197" s="58"/>
      <c r="Q197" s="51"/>
      <c r="R197" s="45"/>
    </row>
    <row r="198" spans="1:19" x14ac:dyDescent="0.25">
      <c r="A198" s="52" t="s">
        <v>4</v>
      </c>
      <c r="B198" s="52" t="s">
        <v>43</v>
      </c>
      <c r="C198" s="106">
        <f>'Financing inputs Euro'!C263</f>
        <v>0</v>
      </c>
      <c r="D198" s="106">
        <f>'Financing inputs Euro'!D263</f>
        <v>0</v>
      </c>
      <c r="E198" s="106">
        <f>'Financing inputs Euro'!E263</f>
        <v>0</v>
      </c>
      <c r="F198" s="106">
        <f>'Financing inputs Euro'!F263</f>
        <v>0</v>
      </c>
      <c r="G198" s="106">
        <f>'Financing inputs Euro'!G263</f>
        <v>0</v>
      </c>
      <c r="H198" s="106">
        <f>'Financing inputs Euro'!H263</f>
        <v>0</v>
      </c>
      <c r="I198" s="106">
        <f>'Financing inputs Euro'!I263</f>
        <v>0</v>
      </c>
      <c r="J198" s="106">
        <f>'Financing inputs Euro'!J263</f>
        <v>0</v>
      </c>
      <c r="K198" s="106">
        <f>'Financing inputs Euro'!K263</f>
        <v>0</v>
      </c>
      <c r="L198" s="106">
        <f>'Financing inputs Euro'!L263</f>
        <v>0</v>
      </c>
      <c r="M198" s="106">
        <f>'Financing inputs Euro'!M263</f>
        <v>0</v>
      </c>
      <c r="N198" s="106">
        <f>'Financing inputs Euro'!N263</f>
        <v>0</v>
      </c>
      <c r="O198" s="106">
        <f>'Financing inputs Euro'!O263</f>
        <v>0</v>
      </c>
      <c r="P198" s="110"/>
      <c r="Q198" s="51">
        <f>SUM(C198:N198)</f>
        <v>0</v>
      </c>
      <c r="R198" s="45" t="str">
        <f>IF(Q198=O198,"Okay","Check")</f>
        <v>Okay</v>
      </c>
    </row>
    <row r="199" spans="1:19" x14ac:dyDescent="0.25">
      <c r="A199" s="70"/>
      <c r="B199" s="67" t="s">
        <v>73</v>
      </c>
      <c r="C199" s="42" t="str">
        <f ca="1">IF(ROUND(C198,2)=ROUND(C15,2),"Okay","Check")</f>
        <v>Okay</v>
      </c>
      <c r="D199" s="42" t="str">
        <f t="shared" ref="D199:O199" ca="1" si="86">IF(ROUND(D198,2)=ROUND(D15,2),"Okay","Check")</f>
        <v>Okay</v>
      </c>
      <c r="E199" s="42" t="str">
        <f t="shared" ca="1" si="86"/>
        <v>Okay</v>
      </c>
      <c r="F199" s="42" t="str">
        <f t="shared" ca="1" si="86"/>
        <v>Okay</v>
      </c>
      <c r="G199" s="42" t="str">
        <f t="shared" ca="1" si="86"/>
        <v>Okay</v>
      </c>
      <c r="H199" s="42" t="str">
        <f t="shared" ca="1" si="86"/>
        <v>Okay</v>
      </c>
      <c r="I199" s="42" t="str">
        <f t="shared" ca="1" si="86"/>
        <v>Okay</v>
      </c>
      <c r="J199" s="42" t="str">
        <f t="shared" ca="1" si="86"/>
        <v>Okay</v>
      </c>
      <c r="K199" s="42" t="str">
        <f t="shared" ca="1" si="86"/>
        <v>Okay</v>
      </c>
      <c r="L199" s="42" t="str">
        <f t="shared" ca="1" si="86"/>
        <v>Okay</v>
      </c>
      <c r="M199" s="42" t="str">
        <f t="shared" ca="1" si="86"/>
        <v>Okay</v>
      </c>
      <c r="N199" s="42" t="str">
        <f t="shared" ca="1" si="86"/>
        <v>Okay</v>
      </c>
      <c r="O199" s="42" t="str">
        <f t="shared" ca="1" si="86"/>
        <v>Okay</v>
      </c>
      <c r="P199" s="58"/>
      <c r="Q199" s="51"/>
      <c r="R199" s="45"/>
    </row>
    <row r="200" spans="1:19" x14ac:dyDescent="0.25">
      <c r="A200" s="52" t="s">
        <v>4</v>
      </c>
      <c r="B200" s="52" t="s">
        <v>33</v>
      </c>
      <c r="C200" s="107">
        <f>'Financing inputs local'!C263</f>
        <v>0</v>
      </c>
      <c r="D200" s="107">
        <f>'Financing inputs local'!D263</f>
        <v>0</v>
      </c>
      <c r="E200" s="107">
        <f>'Financing inputs local'!E263</f>
        <v>0</v>
      </c>
      <c r="F200" s="107">
        <f>'Financing inputs local'!F263</f>
        <v>0</v>
      </c>
      <c r="G200" s="107">
        <f>'Financing inputs local'!G263</f>
        <v>0</v>
      </c>
      <c r="H200" s="107">
        <f>'Financing inputs local'!H263</f>
        <v>0</v>
      </c>
      <c r="I200" s="107">
        <f>'Financing inputs local'!I263</f>
        <v>0</v>
      </c>
      <c r="J200" s="107">
        <f>'Financing inputs local'!J263</f>
        <v>0</v>
      </c>
      <c r="K200" s="107">
        <f>'Financing inputs local'!K263</f>
        <v>0</v>
      </c>
      <c r="L200" s="107">
        <f>'Financing inputs local'!L263</f>
        <v>0</v>
      </c>
      <c r="M200" s="107">
        <f>'Financing inputs local'!M263</f>
        <v>0</v>
      </c>
      <c r="N200" s="107">
        <f>'Financing inputs local'!N263</f>
        <v>0</v>
      </c>
      <c r="O200" s="107">
        <f>'Financing inputs local'!O263</f>
        <v>0</v>
      </c>
      <c r="P200" s="111"/>
      <c r="Q200" s="51">
        <f>SUM(C200:N200)</f>
        <v>0</v>
      </c>
      <c r="R200" s="45" t="str">
        <f>IF(Q200=O200,"Okay","Check")</f>
        <v>Okay</v>
      </c>
    </row>
    <row r="201" spans="1:19" x14ac:dyDescent="0.25">
      <c r="A201" s="70"/>
      <c r="B201" s="67" t="s">
        <v>73</v>
      </c>
      <c r="C201" s="42" t="str">
        <f ca="1">IF(C200=C16,"Okay","Check")</f>
        <v>Okay</v>
      </c>
      <c r="D201" s="42" t="str">
        <f t="shared" ref="D201:O201" ca="1" si="87">IF(D200=D16,"Okay","Check")</f>
        <v>Okay</v>
      </c>
      <c r="E201" s="42" t="str">
        <f t="shared" ca="1" si="87"/>
        <v>Okay</v>
      </c>
      <c r="F201" s="42" t="str">
        <f t="shared" ca="1" si="87"/>
        <v>Okay</v>
      </c>
      <c r="G201" s="42" t="str">
        <f t="shared" ca="1" si="87"/>
        <v>Okay</v>
      </c>
      <c r="H201" s="42" t="str">
        <f t="shared" ca="1" si="87"/>
        <v>Okay</v>
      </c>
      <c r="I201" s="42" t="str">
        <f t="shared" ca="1" si="87"/>
        <v>Okay</v>
      </c>
      <c r="J201" s="42" t="str">
        <f t="shared" ca="1" si="87"/>
        <v>Okay</v>
      </c>
      <c r="K201" s="42" t="str">
        <f t="shared" ca="1" si="87"/>
        <v>Okay</v>
      </c>
      <c r="L201" s="42" t="str">
        <f t="shared" ca="1" si="87"/>
        <v>Okay</v>
      </c>
      <c r="M201" s="42" t="str">
        <f t="shared" ca="1" si="87"/>
        <v>Okay</v>
      </c>
      <c r="N201" s="42" t="str">
        <f t="shared" ca="1" si="87"/>
        <v>Okay</v>
      </c>
      <c r="O201" s="42" t="str">
        <f t="shared" ca="1" si="87"/>
        <v>Okay</v>
      </c>
      <c r="P201" s="58"/>
      <c r="Q201" s="61"/>
      <c r="R201" s="16"/>
    </row>
    <row r="202" spans="1:19" x14ac:dyDescent="0.25">
      <c r="Q202" s="61"/>
      <c r="R202" s="45"/>
    </row>
    <row r="203" spans="1:19" s="16" customFormat="1" x14ac:dyDescent="0.25">
      <c r="B203" s="16" t="s">
        <v>85</v>
      </c>
      <c r="P203" s="41"/>
      <c r="Q203" s="61"/>
      <c r="R203" s="45"/>
    </row>
    <row r="204" spans="1:19" x14ac:dyDescent="0.25">
      <c r="B204" s="68"/>
      <c r="C204" s="18">
        <f>Yr_Start</f>
        <v>0</v>
      </c>
      <c r="D204" s="18">
        <f>C204+1</f>
        <v>1</v>
      </c>
      <c r="E204" s="18">
        <f t="shared" ref="E204:N204" si="88">D204+1</f>
        <v>2</v>
      </c>
      <c r="F204" s="18">
        <f t="shared" si="88"/>
        <v>3</v>
      </c>
      <c r="G204" s="18">
        <f t="shared" si="88"/>
        <v>4</v>
      </c>
      <c r="H204" s="18">
        <f t="shared" si="88"/>
        <v>5</v>
      </c>
      <c r="I204" s="18">
        <f t="shared" si="88"/>
        <v>6</v>
      </c>
      <c r="J204" s="18">
        <f t="shared" si="88"/>
        <v>7</v>
      </c>
      <c r="K204" s="18">
        <f t="shared" si="88"/>
        <v>8</v>
      </c>
      <c r="L204" s="18">
        <f t="shared" si="88"/>
        <v>9</v>
      </c>
      <c r="M204" s="18">
        <f t="shared" si="88"/>
        <v>10</v>
      </c>
      <c r="N204" s="18">
        <f t="shared" si="88"/>
        <v>11</v>
      </c>
      <c r="O204" s="18" t="s">
        <v>14</v>
      </c>
    </row>
    <row r="205" spans="1:19" x14ac:dyDescent="0.25">
      <c r="B205" s="68" t="str">
        <f>'Financing inputs'!A3</f>
        <v>Commodities</v>
      </c>
      <c r="C205" s="69">
        <f t="array" aca="1" ref="C205" ca="1">IFERROR(INDEX($A$1:$Q$193,MATCH($B205&amp;"CIP Costs",$P$1:$P$193&amp;$Q$1:$Q$193,0),MATCH(C$204,$A$1:$Q$1,0))/INDEX($A$1:$Q$193,MATCH("FP-CIP Full"&amp;"CIP Costs",$P$1:$P$193&amp;$Q$1:$Q$193,0),MATCH(C$204,$A$1:$Q$1,0)),0)</f>
        <v>0</v>
      </c>
      <c r="D205" s="69">
        <f t="array" aca="1" ref="D205" ca="1">IFERROR(INDEX($A$1:$Q$193,MATCH($B205&amp;"CIP Costs",$P$1:$P$193&amp;$Q$1:$Q$193,0),MATCH(D$204,$A$1:$Q$1,0))/INDEX($A$1:$Q$193,MATCH("FP-CIP Full"&amp;"CIP Costs",$P$1:$P$193&amp;$Q$1:$Q$193,0),MATCH(D$204,$A$1:$Q$1,0)),0)</f>
        <v>0</v>
      </c>
      <c r="E205" s="69">
        <f t="array" aca="1" ref="E205" ca="1">IFERROR(INDEX($A$1:$Q$193,MATCH($B205&amp;"CIP Costs",$P$1:$P$193&amp;$Q$1:$Q$193,0),MATCH(E$204,$A$1:$Q$1,0))/INDEX($A$1:$Q$193,MATCH("FP-CIP Full"&amp;"CIP Costs",$P$1:$P$193&amp;$Q$1:$Q$193,0),MATCH(E$204,$A$1:$Q$1,0)),0)</f>
        <v>0</v>
      </c>
      <c r="F205" s="69">
        <f t="array" aca="1" ref="F205" ca="1">IFERROR(INDEX($A$1:$Q$193,MATCH($B205&amp;"CIP Costs",$P$1:$P$193&amp;$Q$1:$Q$193,0),MATCH(F$204,$A$1:$Q$1,0))/INDEX($A$1:$Q$193,MATCH("FP-CIP Full"&amp;"CIP Costs",$P$1:$P$193&amp;$Q$1:$Q$193,0),MATCH(F$204,$A$1:$Q$1,0)),0)</f>
        <v>0</v>
      </c>
      <c r="G205" s="69">
        <f t="array" aca="1" ref="G205" ca="1">IFERROR(INDEX($A$1:$Q$193,MATCH($B205&amp;"CIP Costs",$P$1:$P$193&amp;$Q$1:$Q$193,0),MATCH(G$204,$A$1:$Q$1,0))/INDEX($A$1:$Q$193,MATCH("FP-CIP Full"&amp;"CIP Costs",$P$1:$P$193&amp;$Q$1:$Q$193,0),MATCH(G$204,$A$1:$Q$1,0)),0)</f>
        <v>0</v>
      </c>
      <c r="H205" s="69">
        <f t="array" aca="1" ref="H205" ca="1">IFERROR(INDEX($A$1:$Q$193,MATCH($B205&amp;"CIP Costs",$P$1:$P$193&amp;$Q$1:$Q$193,0),MATCH(H$204,$A$1:$Q$1,0))/INDEX($A$1:$Q$193,MATCH("FP-CIP Full"&amp;"CIP Costs",$P$1:$P$193&amp;$Q$1:$Q$193,0),MATCH(H$204,$A$1:$Q$1,0)),0)</f>
        <v>0</v>
      </c>
      <c r="I205" s="69">
        <f t="array" aca="1" ref="I205" ca="1">IFERROR(INDEX($A$1:$Q$193,MATCH($B205&amp;"CIP Costs",$P$1:$P$193&amp;$Q$1:$Q$193,0),MATCH(I$204,$A$1:$Q$1,0))/INDEX($A$1:$Q$193,MATCH("FP-CIP Full"&amp;"CIP Costs",$P$1:$P$193&amp;$Q$1:$Q$193,0),MATCH(I$204,$A$1:$Q$1,0)),0)</f>
        <v>0</v>
      </c>
      <c r="J205" s="69">
        <f t="array" aca="1" ref="J205" ca="1">IFERROR(INDEX($A$1:$Q$193,MATCH($B205&amp;"CIP Costs",$P$1:$P$193&amp;$Q$1:$Q$193,0),MATCH(J$204,$A$1:$Q$1,0))/INDEX($A$1:$Q$193,MATCH("FP-CIP Full"&amp;"CIP Costs",$P$1:$P$193&amp;$Q$1:$Q$193,0),MATCH(J$204,$A$1:$Q$1,0)),0)</f>
        <v>0</v>
      </c>
      <c r="K205" s="69">
        <f t="array" aca="1" ref="K205" ca="1">IFERROR(INDEX($A$1:$Q$193,MATCH($B205&amp;"CIP Costs",$P$1:$P$193&amp;$Q$1:$Q$193,0),MATCH(K$204,$A$1:$Q$1,0))/INDEX($A$1:$Q$193,MATCH("FP-CIP Full"&amp;"CIP Costs",$P$1:$P$193&amp;$Q$1:$Q$193,0),MATCH(K$204,$A$1:$Q$1,0)),0)</f>
        <v>0</v>
      </c>
      <c r="L205" s="69">
        <f t="array" aca="1" ref="L205" ca="1">IFERROR(INDEX($A$1:$Q$193,MATCH($B205&amp;"CIP Costs",$P$1:$P$193&amp;$Q$1:$Q$193,0),MATCH(L$204,$A$1:$Q$1,0))/INDEX($A$1:$Q$193,MATCH("FP-CIP Full"&amp;"CIP Costs",$P$1:$P$193&amp;$Q$1:$Q$193,0),MATCH(L$204,$A$1:$Q$1,0)),0)</f>
        <v>0</v>
      </c>
      <c r="M205" s="69">
        <f t="array" aca="1" ref="M205" ca="1">IFERROR(INDEX($A$1:$Q$193,MATCH($B205&amp;"CIP Costs",$P$1:$P$193&amp;$Q$1:$Q$193,0),MATCH(M$204,$A$1:$Q$1,0))/INDEX($A$1:$Q$193,MATCH("FP-CIP Full"&amp;"CIP Costs",$P$1:$P$193&amp;$Q$1:$Q$193,0),MATCH(M$204,$A$1:$Q$1,0)),0)</f>
        <v>0</v>
      </c>
      <c r="N205" s="69">
        <f t="array" aca="1" ref="N205" ca="1">IFERROR(INDEX($A$1:$Q$193,MATCH($B205&amp;"CIP Costs",$P$1:$P$193&amp;$Q$1:$Q$193,0),MATCH(N$204,$A$1:$Q$1,0))/INDEX($A$1:$Q$193,MATCH("FP-CIP Full"&amp;"CIP Costs",$P$1:$P$193&amp;$Q$1:$Q$193,0),MATCH(N$204,$A$1:$Q$1,0)),0)</f>
        <v>0</v>
      </c>
      <c r="O205" s="69">
        <f t="array" aca="1" ref="O205" ca="1">IFERROR(INDEX($A$1:$Q$193,MATCH($B205&amp;"CIP Costs",$P$1:$P$193&amp;$Q$1:$Q$193,0),MATCH(O$204,$A$1:$Q$1,0))/INDEX($A$1:$Q$193,MATCH("FP-CIP Full"&amp;"CIP Costs",$P$1:$P$193&amp;$Q$1:$Q$193,0),MATCH(O$204,$A$1:$Q$1,0)),0)</f>
        <v>0</v>
      </c>
    </row>
    <row r="206" spans="1:19" x14ac:dyDescent="0.25">
      <c r="B206" s="68" t="str">
        <f>'Financing inputs'!A26</f>
        <v>Demand Generation</v>
      </c>
      <c r="C206" s="69">
        <f t="array" aca="1" ref="C206" ca="1">IFERROR(INDEX($A$1:$Q$193,MATCH($B206&amp;"CIP Costs",$P$1:$P$193&amp;$Q$1:$Q$193,0),MATCH(C$204,$A$1:$Q$1,0))/INDEX($A$1:$Q$193,MATCH("FP-CIP Full"&amp;"CIP Costs",$P$1:$P$193&amp;$Q$1:$Q$193,0),MATCH(C$204,$A$1:$Q$1,0)),0)</f>
        <v>0</v>
      </c>
      <c r="D206" s="69">
        <f t="array" aca="1" ref="D206" ca="1">IFERROR(INDEX($A$1:$Q$193,MATCH($B206&amp;"CIP Costs",$P$1:$P$193&amp;$Q$1:$Q$193,0),MATCH(D$204,$A$1:$Q$1,0))/INDEX($A$1:$Q$193,MATCH("FP-CIP Full"&amp;"CIP Costs",$P$1:$P$193&amp;$Q$1:$Q$193,0),MATCH(D$204,$A$1:$Q$1,0)),0)</f>
        <v>0</v>
      </c>
      <c r="E206" s="69">
        <f t="array" aca="1" ref="E206" ca="1">IFERROR(INDEX($A$1:$Q$193,MATCH($B206&amp;"CIP Costs",$P$1:$P$193&amp;$Q$1:$Q$193,0),MATCH(E$204,$A$1:$Q$1,0))/INDEX($A$1:$Q$193,MATCH("FP-CIP Full"&amp;"CIP Costs",$P$1:$P$193&amp;$Q$1:$Q$193,0),MATCH(E$204,$A$1:$Q$1,0)),0)</f>
        <v>0</v>
      </c>
      <c r="F206" s="69">
        <f t="array" aca="1" ref="F206" ca="1">IFERROR(INDEX($A$1:$Q$193,MATCH($B206&amp;"CIP Costs",$P$1:$P$193&amp;$Q$1:$Q$193,0),MATCH(F$204,$A$1:$Q$1,0))/INDEX($A$1:$Q$193,MATCH("FP-CIP Full"&amp;"CIP Costs",$P$1:$P$193&amp;$Q$1:$Q$193,0),MATCH(F$204,$A$1:$Q$1,0)),0)</f>
        <v>0</v>
      </c>
      <c r="G206" s="69">
        <f t="array" aca="1" ref="G206" ca="1">IFERROR(INDEX($A$1:$Q$193,MATCH($B206&amp;"CIP Costs",$P$1:$P$193&amp;$Q$1:$Q$193,0),MATCH(G$204,$A$1:$Q$1,0))/INDEX($A$1:$Q$193,MATCH("FP-CIP Full"&amp;"CIP Costs",$P$1:$P$193&amp;$Q$1:$Q$193,0),MATCH(G$204,$A$1:$Q$1,0)),0)</f>
        <v>0</v>
      </c>
      <c r="H206" s="69">
        <f t="array" aca="1" ref="H206" ca="1">IFERROR(INDEX($A$1:$Q$193,MATCH($B206&amp;"CIP Costs",$P$1:$P$193&amp;$Q$1:$Q$193,0),MATCH(H$204,$A$1:$Q$1,0))/INDEX($A$1:$Q$193,MATCH("FP-CIP Full"&amp;"CIP Costs",$P$1:$P$193&amp;$Q$1:$Q$193,0),MATCH(H$204,$A$1:$Q$1,0)),0)</f>
        <v>0</v>
      </c>
      <c r="I206" s="69">
        <f t="array" aca="1" ref="I206" ca="1">IFERROR(INDEX($A$1:$Q$193,MATCH($B206&amp;"CIP Costs",$P$1:$P$193&amp;$Q$1:$Q$193,0),MATCH(I$204,$A$1:$Q$1,0))/INDEX($A$1:$Q$193,MATCH("FP-CIP Full"&amp;"CIP Costs",$P$1:$P$193&amp;$Q$1:$Q$193,0),MATCH(I$204,$A$1:$Q$1,0)),0)</f>
        <v>0</v>
      </c>
      <c r="J206" s="69">
        <f t="array" aca="1" ref="J206" ca="1">IFERROR(INDEX($A$1:$Q$193,MATCH($B206&amp;"CIP Costs",$P$1:$P$193&amp;$Q$1:$Q$193,0),MATCH(J$204,$A$1:$Q$1,0))/INDEX($A$1:$Q$193,MATCH("FP-CIP Full"&amp;"CIP Costs",$P$1:$P$193&amp;$Q$1:$Q$193,0),MATCH(J$204,$A$1:$Q$1,0)),0)</f>
        <v>0</v>
      </c>
      <c r="K206" s="69">
        <f t="array" aca="1" ref="K206" ca="1">IFERROR(INDEX($A$1:$Q$193,MATCH($B206&amp;"CIP Costs",$P$1:$P$193&amp;$Q$1:$Q$193,0),MATCH(K$204,$A$1:$Q$1,0))/INDEX($A$1:$Q$193,MATCH("FP-CIP Full"&amp;"CIP Costs",$P$1:$P$193&amp;$Q$1:$Q$193,0),MATCH(K$204,$A$1:$Q$1,0)),0)</f>
        <v>0</v>
      </c>
      <c r="L206" s="69">
        <f t="array" aca="1" ref="L206" ca="1">IFERROR(INDEX($A$1:$Q$193,MATCH($B206&amp;"CIP Costs",$P$1:$P$193&amp;$Q$1:$Q$193,0),MATCH(L$204,$A$1:$Q$1,0))/INDEX($A$1:$Q$193,MATCH("FP-CIP Full"&amp;"CIP Costs",$P$1:$P$193&amp;$Q$1:$Q$193,0),MATCH(L$204,$A$1:$Q$1,0)),0)</f>
        <v>0</v>
      </c>
      <c r="M206" s="69">
        <f t="array" aca="1" ref="M206" ca="1">IFERROR(INDEX($A$1:$Q$193,MATCH($B206&amp;"CIP Costs",$P$1:$P$193&amp;$Q$1:$Q$193,0),MATCH(M$204,$A$1:$Q$1,0))/INDEX($A$1:$Q$193,MATCH("FP-CIP Full"&amp;"CIP Costs",$P$1:$P$193&amp;$Q$1:$Q$193,0),MATCH(M$204,$A$1:$Q$1,0)),0)</f>
        <v>0</v>
      </c>
      <c r="N206" s="69">
        <f t="array" aca="1" ref="N206" ca="1">IFERROR(INDEX($A$1:$Q$193,MATCH($B206&amp;"CIP Costs",$P$1:$P$193&amp;$Q$1:$Q$193,0),MATCH(N$204,$A$1:$Q$1,0))/INDEX($A$1:$Q$193,MATCH("FP-CIP Full"&amp;"CIP Costs",$P$1:$P$193&amp;$Q$1:$Q$193,0),MATCH(N$204,$A$1:$Q$1,0)),0)</f>
        <v>0</v>
      </c>
      <c r="O206" s="69">
        <f t="array" aca="1" ref="O206" ca="1">IFERROR(INDEX($A$1:$Q$193,MATCH($B206&amp;"CIP Costs",$P$1:$P$193&amp;$Q$1:$Q$193,0),MATCH(O$204,$A$1:$Q$1,0))/INDEX($A$1:$Q$193,MATCH("FP-CIP Full"&amp;"CIP Costs",$P$1:$P$193&amp;$Q$1:$Q$193,0),MATCH(O$204,$A$1:$Q$1,0)),0)</f>
        <v>0</v>
      </c>
    </row>
    <row r="207" spans="1:19" x14ac:dyDescent="0.25">
      <c r="B207" s="68" t="str">
        <f>'Financing inputs'!A49</f>
        <v>Service Delivery</v>
      </c>
      <c r="C207" s="69">
        <f t="array" aca="1" ref="C207" ca="1">IFERROR(INDEX($A$1:$Q$193,MATCH($B207&amp;"CIP Costs",$P$1:$P$193&amp;$Q$1:$Q$193,0),MATCH(C$204,$A$1:$Q$1,0))/INDEX($A$1:$Q$193,MATCH("FP-CIP Full"&amp;"CIP Costs",$P$1:$P$193&amp;$Q$1:$Q$193,0),MATCH(C$204,$A$1:$Q$1,0)),0)</f>
        <v>0</v>
      </c>
      <c r="D207" s="69">
        <f t="array" aca="1" ref="D207" ca="1">IFERROR(INDEX($A$1:$Q$193,MATCH($B207&amp;"CIP Costs",$P$1:$P$193&amp;$Q$1:$Q$193,0),MATCH(D$204,$A$1:$Q$1,0))/INDEX($A$1:$Q$193,MATCH("FP-CIP Full"&amp;"CIP Costs",$P$1:$P$193&amp;$Q$1:$Q$193,0),MATCH(D$204,$A$1:$Q$1,0)),0)</f>
        <v>0</v>
      </c>
      <c r="E207" s="69">
        <f t="array" aca="1" ref="E207" ca="1">IFERROR(INDEX($A$1:$Q$193,MATCH($B207&amp;"CIP Costs",$P$1:$P$193&amp;$Q$1:$Q$193,0),MATCH(E$204,$A$1:$Q$1,0))/INDEX($A$1:$Q$193,MATCH("FP-CIP Full"&amp;"CIP Costs",$P$1:$P$193&amp;$Q$1:$Q$193,0),MATCH(E$204,$A$1:$Q$1,0)),0)</f>
        <v>0</v>
      </c>
      <c r="F207" s="69">
        <f t="array" aca="1" ref="F207" ca="1">IFERROR(INDEX($A$1:$Q$193,MATCH($B207&amp;"CIP Costs",$P$1:$P$193&amp;$Q$1:$Q$193,0),MATCH(F$204,$A$1:$Q$1,0))/INDEX($A$1:$Q$193,MATCH("FP-CIP Full"&amp;"CIP Costs",$P$1:$P$193&amp;$Q$1:$Q$193,0),MATCH(F$204,$A$1:$Q$1,0)),0)</f>
        <v>0</v>
      </c>
      <c r="G207" s="69">
        <f t="array" aca="1" ref="G207" ca="1">IFERROR(INDEX($A$1:$Q$193,MATCH($B207&amp;"CIP Costs",$P$1:$P$193&amp;$Q$1:$Q$193,0),MATCH(G$204,$A$1:$Q$1,0))/INDEX($A$1:$Q$193,MATCH("FP-CIP Full"&amp;"CIP Costs",$P$1:$P$193&amp;$Q$1:$Q$193,0),MATCH(G$204,$A$1:$Q$1,0)),0)</f>
        <v>0</v>
      </c>
      <c r="H207" s="69">
        <f t="array" aca="1" ref="H207" ca="1">IFERROR(INDEX($A$1:$Q$193,MATCH($B207&amp;"CIP Costs",$P$1:$P$193&amp;$Q$1:$Q$193,0),MATCH(H$204,$A$1:$Q$1,0))/INDEX($A$1:$Q$193,MATCH("FP-CIP Full"&amp;"CIP Costs",$P$1:$P$193&amp;$Q$1:$Q$193,0),MATCH(H$204,$A$1:$Q$1,0)),0)</f>
        <v>0</v>
      </c>
      <c r="I207" s="69">
        <f t="array" aca="1" ref="I207" ca="1">IFERROR(INDEX($A$1:$Q$193,MATCH($B207&amp;"CIP Costs",$P$1:$P$193&amp;$Q$1:$Q$193,0),MATCH(I$204,$A$1:$Q$1,0))/INDEX($A$1:$Q$193,MATCH("FP-CIP Full"&amp;"CIP Costs",$P$1:$P$193&amp;$Q$1:$Q$193,0),MATCH(I$204,$A$1:$Q$1,0)),0)</f>
        <v>0</v>
      </c>
      <c r="J207" s="69">
        <f t="array" aca="1" ref="J207" ca="1">IFERROR(INDEX($A$1:$Q$193,MATCH($B207&amp;"CIP Costs",$P$1:$P$193&amp;$Q$1:$Q$193,0),MATCH(J$204,$A$1:$Q$1,0))/INDEX($A$1:$Q$193,MATCH("FP-CIP Full"&amp;"CIP Costs",$P$1:$P$193&amp;$Q$1:$Q$193,0),MATCH(J$204,$A$1:$Q$1,0)),0)</f>
        <v>0</v>
      </c>
      <c r="K207" s="69">
        <f t="array" aca="1" ref="K207" ca="1">IFERROR(INDEX($A$1:$Q$193,MATCH($B207&amp;"CIP Costs",$P$1:$P$193&amp;$Q$1:$Q$193,0),MATCH(K$204,$A$1:$Q$1,0))/INDEX($A$1:$Q$193,MATCH("FP-CIP Full"&amp;"CIP Costs",$P$1:$P$193&amp;$Q$1:$Q$193,0),MATCH(K$204,$A$1:$Q$1,0)),0)</f>
        <v>0</v>
      </c>
      <c r="L207" s="69">
        <f t="array" aca="1" ref="L207" ca="1">IFERROR(INDEX($A$1:$Q$193,MATCH($B207&amp;"CIP Costs",$P$1:$P$193&amp;$Q$1:$Q$193,0),MATCH(L$204,$A$1:$Q$1,0))/INDEX($A$1:$Q$193,MATCH("FP-CIP Full"&amp;"CIP Costs",$P$1:$P$193&amp;$Q$1:$Q$193,0),MATCH(L$204,$A$1:$Q$1,0)),0)</f>
        <v>0</v>
      </c>
      <c r="M207" s="69">
        <f t="array" aca="1" ref="M207" ca="1">IFERROR(INDEX($A$1:$Q$193,MATCH($B207&amp;"CIP Costs",$P$1:$P$193&amp;$Q$1:$Q$193,0),MATCH(M$204,$A$1:$Q$1,0))/INDEX($A$1:$Q$193,MATCH("FP-CIP Full"&amp;"CIP Costs",$P$1:$P$193&amp;$Q$1:$Q$193,0),MATCH(M$204,$A$1:$Q$1,0)),0)</f>
        <v>0</v>
      </c>
      <c r="N207" s="69">
        <f t="array" aca="1" ref="N207" ca="1">IFERROR(INDEX($A$1:$Q$193,MATCH($B207&amp;"CIP Costs",$P$1:$P$193&amp;$Q$1:$Q$193,0),MATCH(N$204,$A$1:$Q$1,0))/INDEX($A$1:$Q$193,MATCH("FP-CIP Full"&amp;"CIP Costs",$P$1:$P$193&amp;$Q$1:$Q$193,0),MATCH(N$204,$A$1:$Q$1,0)),0)</f>
        <v>0</v>
      </c>
      <c r="O207" s="69">
        <f t="array" aca="1" ref="O207" ca="1">IFERROR(INDEX($A$1:$Q$193,MATCH($B207&amp;"CIP Costs",$P$1:$P$193&amp;$Q$1:$Q$193,0),MATCH(O$204,$A$1:$Q$1,0))/INDEX($A$1:$Q$193,MATCH("FP-CIP Full"&amp;"CIP Costs",$P$1:$P$193&amp;$Q$1:$Q$193,0),MATCH(O$204,$A$1:$Q$1,0)),0)</f>
        <v>0</v>
      </c>
    </row>
    <row r="208" spans="1:19" x14ac:dyDescent="0.25">
      <c r="B208" s="68" t="str">
        <f>'Financing inputs'!A72</f>
        <v>Contraceptive Security</v>
      </c>
      <c r="C208" s="69">
        <f t="array" aca="1" ref="C208" ca="1">IFERROR(INDEX($A$1:$Q$193,MATCH($B208&amp;"CIP Costs",$P$1:$P$193&amp;$Q$1:$Q$193,0),MATCH(C$204,$A$1:$Q$1,0))/INDEX($A$1:$Q$193,MATCH("FP-CIP Full"&amp;"CIP Costs",$P$1:$P$193&amp;$Q$1:$Q$193,0),MATCH(C$204,$A$1:$Q$1,0)),0)</f>
        <v>0</v>
      </c>
      <c r="D208" s="69">
        <f t="array" aca="1" ref="D208" ca="1">IFERROR(INDEX($A$1:$Q$193,MATCH($B208&amp;"CIP Costs",$P$1:$P$193&amp;$Q$1:$Q$193,0),MATCH(D$204,$A$1:$Q$1,0))/INDEX($A$1:$Q$193,MATCH("FP-CIP Full"&amp;"CIP Costs",$P$1:$P$193&amp;$Q$1:$Q$193,0),MATCH(D$204,$A$1:$Q$1,0)),0)</f>
        <v>0</v>
      </c>
      <c r="E208" s="69">
        <f t="array" aca="1" ref="E208" ca="1">IFERROR(INDEX($A$1:$Q$193,MATCH($B208&amp;"CIP Costs",$P$1:$P$193&amp;$Q$1:$Q$193,0),MATCH(E$204,$A$1:$Q$1,0))/INDEX($A$1:$Q$193,MATCH("FP-CIP Full"&amp;"CIP Costs",$P$1:$P$193&amp;$Q$1:$Q$193,0),MATCH(E$204,$A$1:$Q$1,0)),0)</f>
        <v>0</v>
      </c>
      <c r="F208" s="69">
        <f t="array" aca="1" ref="F208" ca="1">IFERROR(INDEX($A$1:$Q$193,MATCH($B208&amp;"CIP Costs",$P$1:$P$193&amp;$Q$1:$Q$193,0),MATCH(F$204,$A$1:$Q$1,0))/INDEX($A$1:$Q$193,MATCH("FP-CIP Full"&amp;"CIP Costs",$P$1:$P$193&amp;$Q$1:$Q$193,0),MATCH(F$204,$A$1:$Q$1,0)),0)</f>
        <v>0</v>
      </c>
      <c r="G208" s="69">
        <f t="array" aca="1" ref="G208" ca="1">IFERROR(INDEX($A$1:$Q$193,MATCH($B208&amp;"CIP Costs",$P$1:$P$193&amp;$Q$1:$Q$193,0),MATCH(G$204,$A$1:$Q$1,0))/INDEX($A$1:$Q$193,MATCH("FP-CIP Full"&amp;"CIP Costs",$P$1:$P$193&amp;$Q$1:$Q$193,0),MATCH(G$204,$A$1:$Q$1,0)),0)</f>
        <v>0</v>
      </c>
      <c r="H208" s="69">
        <f t="array" aca="1" ref="H208" ca="1">IFERROR(INDEX($A$1:$Q$193,MATCH($B208&amp;"CIP Costs",$P$1:$P$193&amp;$Q$1:$Q$193,0),MATCH(H$204,$A$1:$Q$1,0))/INDEX($A$1:$Q$193,MATCH("FP-CIP Full"&amp;"CIP Costs",$P$1:$P$193&amp;$Q$1:$Q$193,0),MATCH(H$204,$A$1:$Q$1,0)),0)</f>
        <v>0</v>
      </c>
      <c r="I208" s="69">
        <f t="array" aca="1" ref="I208" ca="1">IFERROR(INDEX($A$1:$Q$193,MATCH($B208&amp;"CIP Costs",$P$1:$P$193&amp;$Q$1:$Q$193,0),MATCH(I$204,$A$1:$Q$1,0))/INDEX($A$1:$Q$193,MATCH("FP-CIP Full"&amp;"CIP Costs",$P$1:$P$193&amp;$Q$1:$Q$193,0),MATCH(I$204,$A$1:$Q$1,0)),0)</f>
        <v>0</v>
      </c>
      <c r="J208" s="69">
        <f t="array" aca="1" ref="J208" ca="1">IFERROR(INDEX($A$1:$Q$193,MATCH($B208&amp;"CIP Costs",$P$1:$P$193&amp;$Q$1:$Q$193,0),MATCH(J$204,$A$1:$Q$1,0))/INDEX($A$1:$Q$193,MATCH("FP-CIP Full"&amp;"CIP Costs",$P$1:$P$193&amp;$Q$1:$Q$193,0),MATCH(J$204,$A$1:$Q$1,0)),0)</f>
        <v>0</v>
      </c>
      <c r="K208" s="69">
        <f t="array" aca="1" ref="K208" ca="1">IFERROR(INDEX($A$1:$Q$193,MATCH($B208&amp;"CIP Costs",$P$1:$P$193&amp;$Q$1:$Q$193,0),MATCH(K$204,$A$1:$Q$1,0))/INDEX($A$1:$Q$193,MATCH("FP-CIP Full"&amp;"CIP Costs",$P$1:$P$193&amp;$Q$1:$Q$193,0),MATCH(K$204,$A$1:$Q$1,0)),0)</f>
        <v>0</v>
      </c>
      <c r="L208" s="69">
        <f t="array" aca="1" ref="L208" ca="1">IFERROR(INDEX($A$1:$Q$193,MATCH($B208&amp;"CIP Costs",$P$1:$P$193&amp;$Q$1:$Q$193,0),MATCH(L$204,$A$1:$Q$1,0))/INDEX($A$1:$Q$193,MATCH("FP-CIP Full"&amp;"CIP Costs",$P$1:$P$193&amp;$Q$1:$Q$193,0),MATCH(L$204,$A$1:$Q$1,0)),0)</f>
        <v>0</v>
      </c>
      <c r="M208" s="69">
        <f t="array" aca="1" ref="M208" ca="1">IFERROR(INDEX($A$1:$Q$193,MATCH($B208&amp;"CIP Costs",$P$1:$P$193&amp;$Q$1:$Q$193,0),MATCH(M$204,$A$1:$Q$1,0))/INDEX($A$1:$Q$193,MATCH("FP-CIP Full"&amp;"CIP Costs",$P$1:$P$193&amp;$Q$1:$Q$193,0),MATCH(M$204,$A$1:$Q$1,0)),0)</f>
        <v>0</v>
      </c>
      <c r="N208" s="69">
        <f t="array" aca="1" ref="N208" ca="1">IFERROR(INDEX($A$1:$Q$193,MATCH($B208&amp;"CIP Costs",$P$1:$P$193&amp;$Q$1:$Q$193,0),MATCH(N$204,$A$1:$Q$1,0))/INDEX($A$1:$Q$193,MATCH("FP-CIP Full"&amp;"CIP Costs",$P$1:$P$193&amp;$Q$1:$Q$193,0),MATCH(N$204,$A$1:$Q$1,0)),0)</f>
        <v>0</v>
      </c>
      <c r="O208" s="69">
        <f t="array" aca="1" ref="O208" ca="1">IFERROR(INDEX($A$1:$Q$193,MATCH($B208&amp;"CIP Costs",$P$1:$P$193&amp;$Q$1:$Q$193,0),MATCH(O$204,$A$1:$Q$1,0))/INDEX($A$1:$Q$193,MATCH("FP-CIP Full"&amp;"CIP Costs",$P$1:$P$193&amp;$Q$1:$Q$193,0),MATCH(O$204,$A$1:$Q$1,0)),0)</f>
        <v>0</v>
      </c>
    </row>
    <row r="209" spans="2:15" x14ac:dyDescent="0.25">
      <c r="B209" s="68" t="str">
        <f>'Financing inputs'!A95</f>
        <v>Policy and Enabling Environment</v>
      </c>
      <c r="C209" s="69">
        <f t="array" aca="1" ref="C209" ca="1">IFERROR(INDEX($A$1:$Q$193,MATCH($B209&amp;"CIP Costs",$P$1:$P$193&amp;$Q$1:$Q$193,0),MATCH(C$204,$A$1:$Q$1,0))/INDEX($A$1:$Q$193,MATCH("FP-CIP Full"&amp;"CIP Costs",$P$1:$P$193&amp;$Q$1:$Q$193,0),MATCH(C$204,$A$1:$Q$1,0)),0)</f>
        <v>0</v>
      </c>
      <c r="D209" s="69">
        <f t="array" aca="1" ref="D209" ca="1">IFERROR(INDEX($A$1:$Q$193,MATCH($B209&amp;"CIP Costs",$P$1:$P$193&amp;$Q$1:$Q$193,0),MATCH(D$204,$A$1:$Q$1,0))/INDEX($A$1:$Q$193,MATCH("FP-CIP Full"&amp;"CIP Costs",$P$1:$P$193&amp;$Q$1:$Q$193,0),MATCH(D$204,$A$1:$Q$1,0)),0)</f>
        <v>0</v>
      </c>
      <c r="E209" s="69">
        <f t="array" aca="1" ref="E209" ca="1">IFERROR(INDEX($A$1:$Q$193,MATCH($B209&amp;"CIP Costs",$P$1:$P$193&amp;$Q$1:$Q$193,0),MATCH(E$204,$A$1:$Q$1,0))/INDEX($A$1:$Q$193,MATCH("FP-CIP Full"&amp;"CIP Costs",$P$1:$P$193&amp;$Q$1:$Q$193,0),MATCH(E$204,$A$1:$Q$1,0)),0)</f>
        <v>0</v>
      </c>
      <c r="F209" s="69">
        <f t="array" aca="1" ref="F209" ca="1">IFERROR(INDEX($A$1:$Q$193,MATCH($B209&amp;"CIP Costs",$P$1:$P$193&amp;$Q$1:$Q$193,0),MATCH(F$204,$A$1:$Q$1,0))/INDEX($A$1:$Q$193,MATCH("FP-CIP Full"&amp;"CIP Costs",$P$1:$P$193&amp;$Q$1:$Q$193,0),MATCH(F$204,$A$1:$Q$1,0)),0)</f>
        <v>0</v>
      </c>
      <c r="G209" s="69">
        <f t="array" aca="1" ref="G209" ca="1">IFERROR(INDEX($A$1:$Q$193,MATCH($B209&amp;"CIP Costs",$P$1:$P$193&amp;$Q$1:$Q$193,0),MATCH(G$204,$A$1:$Q$1,0))/INDEX($A$1:$Q$193,MATCH("FP-CIP Full"&amp;"CIP Costs",$P$1:$P$193&amp;$Q$1:$Q$193,0),MATCH(G$204,$A$1:$Q$1,0)),0)</f>
        <v>0</v>
      </c>
      <c r="H209" s="69">
        <f t="array" aca="1" ref="H209" ca="1">IFERROR(INDEX($A$1:$Q$193,MATCH($B209&amp;"CIP Costs",$P$1:$P$193&amp;$Q$1:$Q$193,0),MATCH(H$204,$A$1:$Q$1,0))/INDEX($A$1:$Q$193,MATCH("FP-CIP Full"&amp;"CIP Costs",$P$1:$P$193&amp;$Q$1:$Q$193,0),MATCH(H$204,$A$1:$Q$1,0)),0)</f>
        <v>0</v>
      </c>
      <c r="I209" s="69">
        <f t="array" aca="1" ref="I209" ca="1">IFERROR(INDEX($A$1:$Q$193,MATCH($B209&amp;"CIP Costs",$P$1:$P$193&amp;$Q$1:$Q$193,0),MATCH(I$204,$A$1:$Q$1,0))/INDEX($A$1:$Q$193,MATCH("FP-CIP Full"&amp;"CIP Costs",$P$1:$P$193&amp;$Q$1:$Q$193,0),MATCH(I$204,$A$1:$Q$1,0)),0)</f>
        <v>0</v>
      </c>
      <c r="J209" s="69">
        <f t="array" aca="1" ref="J209" ca="1">IFERROR(INDEX($A$1:$Q$193,MATCH($B209&amp;"CIP Costs",$P$1:$P$193&amp;$Q$1:$Q$193,0),MATCH(J$204,$A$1:$Q$1,0))/INDEX($A$1:$Q$193,MATCH("FP-CIP Full"&amp;"CIP Costs",$P$1:$P$193&amp;$Q$1:$Q$193,0),MATCH(J$204,$A$1:$Q$1,0)),0)</f>
        <v>0</v>
      </c>
      <c r="K209" s="69">
        <f t="array" aca="1" ref="K209" ca="1">IFERROR(INDEX($A$1:$Q$193,MATCH($B209&amp;"CIP Costs",$P$1:$P$193&amp;$Q$1:$Q$193,0),MATCH(K$204,$A$1:$Q$1,0))/INDEX($A$1:$Q$193,MATCH("FP-CIP Full"&amp;"CIP Costs",$P$1:$P$193&amp;$Q$1:$Q$193,0),MATCH(K$204,$A$1:$Q$1,0)),0)</f>
        <v>0</v>
      </c>
      <c r="L209" s="69">
        <f t="array" aca="1" ref="L209" ca="1">IFERROR(INDEX($A$1:$Q$193,MATCH($B209&amp;"CIP Costs",$P$1:$P$193&amp;$Q$1:$Q$193,0),MATCH(L$204,$A$1:$Q$1,0))/INDEX($A$1:$Q$193,MATCH("FP-CIP Full"&amp;"CIP Costs",$P$1:$P$193&amp;$Q$1:$Q$193,0),MATCH(L$204,$A$1:$Q$1,0)),0)</f>
        <v>0</v>
      </c>
      <c r="M209" s="69">
        <f t="array" aca="1" ref="M209" ca="1">IFERROR(INDEX($A$1:$Q$193,MATCH($B209&amp;"CIP Costs",$P$1:$P$193&amp;$Q$1:$Q$193,0),MATCH(M$204,$A$1:$Q$1,0))/INDEX($A$1:$Q$193,MATCH("FP-CIP Full"&amp;"CIP Costs",$P$1:$P$193&amp;$Q$1:$Q$193,0),MATCH(M$204,$A$1:$Q$1,0)),0)</f>
        <v>0</v>
      </c>
      <c r="N209" s="69">
        <f t="array" aca="1" ref="N209" ca="1">IFERROR(INDEX($A$1:$Q$193,MATCH($B209&amp;"CIP Costs",$P$1:$P$193&amp;$Q$1:$Q$193,0),MATCH(N$204,$A$1:$Q$1,0))/INDEX($A$1:$Q$193,MATCH("FP-CIP Full"&amp;"CIP Costs",$P$1:$P$193&amp;$Q$1:$Q$193,0),MATCH(N$204,$A$1:$Q$1,0)),0)</f>
        <v>0</v>
      </c>
      <c r="O209" s="69">
        <f t="array" aca="1" ref="O209" ca="1">IFERROR(INDEX($A$1:$Q$193,MATCH($B209&amp;"CIP Costs",$P$1:$P$193&amp;$Q$1:$Q$193,0),MATCH(O$204,$A$1:$Q$1,0))/INDEX($A$1:$Q$193,MATCH("FP-CIP Full"&amp;"CIP Costs",$P$1:$P$193&amp;$Q$1:$Q$193,0),MATCH(O$204,$A$1:$Q$1,0)),0)</f>
        <v>0</v>
      </c>
    </row>
    <row r="210" spans="2:15" x14ac:dyDescent="0.25">
      <c r="B210" s="68" t="str">
        <f>'Financing inputs'!A118</f>
        <v>Financing</v>
      </c>
      <c r="C210" s="69">
        <f t="array" aca="1" ref="C210" ca="1">IFERROR(INDEX($A$1:$Q$193,MATCH($B210&amp;"CIP Costs",$P$1:$P$193&amp;$Q$1:$Q$193,0),MATCH(C$204,$A$1:$Q$1,0))/INDEX($A$1:$Q$193,MATCH("FP-CIP Full"&amp;"CIP Costs",$P$1:$P$193&amp;$Q$1:$Q$193,0),MATCH(C$204,$A$1:$Q$1,0)),0)</f>
        <v>0</v>
      </c>
      <c r="D210" s="69">
        <f t="array" aca="1" ref="D210" ca="1">IFERROR(INDEX($A$1:$Q$193,MATCH($B210&amp;"CIP Costs",$P$1:$P$193&amp;$Q$1:$Q$193,0),MATCH(D$204,$A$1:$Q$1,0))/INDEX($A$1:$Q$193,MATCH("FP-CIP Full"&amp;"CIP Costs",$P$1:$P$193&amp;$Q$1:$Q$193,0),MATCH(D$204,$A$1:$Q$1,0)),0)</f>
        <v>0</v>
      </c>
      <c r="E210" s="69">
        <f t="array" aca="1" ref="E210" ca="1">IFERROR(INDEX($A$1:$Q$193,MATCH($B210&amp;"CIP Costs",$P$1:$P$193&amp;$Q$1:$Q$193,0),MATCH(E$204,$A$1:$Q$1,0))/INDEX($A$1:$Q$193,MATCH("FP-CIP Full"&amp;"CIP Costs",$P$1:$P$193&amp;$Q$1:$Q$193,0),MATCH(E$204,$A$1:$Q$1,0)),0)</f>
        <v>0</v>
      </c>
      <c r="F210" s="69">
        <f t="array" aca="1" ref="F210" ca="1">IFERROR(INDEX($A$1:$Q$193,MATCH($B210&amp;"CIP Costs",$P$1:$P$193&amp;$Q$1:$Q$193,0),MATCH(F$204,$A$1:$Q$1,0))/INDEX($A$1:$Q$193,MATCH("FP-CIP Full"&amp;"CIP Costs",$P$1:$P$193&amp;$Q$1:$Q$193,0),MATCH(F$204,$A$1:$Q$1,0)),0)</f>
        <v>0</v>
      </c>
      <c r="G210" s="69">
        <f t="array" aca="1" ref="G210" ca="1">IFERROR(INDEX($A$1:$Q$193,MATCH($B210&amp;"CIP Costs",$P$1:$P$193&amp;$Q$1:$Q$193,0),MATCH(G$204,$A$1:$Q$1,0))/INDEX($A$1:$Q$193,MATCH("FP-CIP Full"&amp;"CIP Costs",$P$1:$P$193&amp;$Q$1:$Q$193,0),MATCH(G$204,$A$1:$Q$1,0)),0)</f>
        <v>0</v>
      </c>
      <c r="H210" s="69">
        <f t="array" aca="1" ref="H210" ca="1">IFERROR(INDEX($A$1:$Q$193,MATCH($B210&amp;"CIP Costs",$P$1:$P$193&amp;$Q$1:$Q$193,0),MATCH(H$204,$A$1:$Q$1,0))/INDEX($A$1:$Q$193,MATCH("FP-CIP Full"&amp;"CIP Costs",$P$1:$P$193&amp;$Q$1:$Q$193,0),MATCH(H$204,$A$1:$Q$1,0)),0)</f>
        <v>0</v>
      </c>
      <c r="I210" s="69">
        <f t="array" aca="1" ref="I210" ca="1">IFERROR(INDEX($A$1:$Q$193,MATCH($B210&amp;"CIP Costs",$P$1:$P$193&amp;$Q$1:$Q$193,0),MATCH(I$204,$A$1:$Q$1,0))/INDEX($A$1:$Q$193,MATCH("FP-CIP Full"&amp;"CIP Costs",$P$1:$P$193&amp;$Q$1:$Q$193,0),MATCH(I$204,$A$1:$Q$1,0)),0)</f>
        <v>0</v>
      </c>
      <c r="J210" s="69">
        <f t="array" aca="1" ref="J210" ca="1">IFERROR(INDEX($A$1:$Q$193,MATCH($B210&amp;"CIP Costs",$P$1:$P$193&amp;$Q$1:$Q$193,0),MATCH(J$204,$A$1:$Q$1,0))/INDEX($A$1:$Q$193,MATCH("FP-CIP Full"&amp;"CIP Costs",$P$1:$P$193&amp;$Q$1:$Q$193,0),MATCH(J$204,$A$1:$Q$1,0)),0)</f>
        <v>0</v>
      </c>
      <c r="K210" s="69">
        <f t="array" aca="1" ref="K210" ca="1">IFERROR(INDEX($A$1:$Q$193,MATCH($B210&amp;"CIP Costs",$P$1:$P$193&amp;$Q$1:$Q$193,0),MATCH(K$204,$A$1:$Q$1,0))/INDEX($A$1:$Q$193,MATCH("FP-CIP Full"&amp;"CIP Costs",$P$1:$P$193&amp;$Q$1:$Q$193,0),MATCH(K$204,$A$1:$Q$1,0)),0)</f>
        <v>0</v>
      </c>
      <c r="L210" s="69">
        <f t="array" aca="1" ref="L210" ca="1">IFERROR(INDEX($A$1:$Q$193,MATCH($B210&amp;"CIP Costs",$P$1:$P$193&amp;$Q$1:$Q$193,0),MATCH(L$204,$A$1:$Q$1,0))/INDEX($A$1:$Q$193,MATCH("FP-CIP Full"&amp;"CIP Costs",$P$1:$P$193&amp;$Q$1:$Q$193,0),MATCH(L$204,$A$1:$Q$1,0)),0)</f>
        <v>0</v>
      </c>
      <c r="M210" s="69">
        <f t="array" aca="1" ref="M210" ca="1">IFERROR(INDEX($A$1:$Q$193,MATCH($B210&amp;"CIP Costs",$P$1:$P$193&amp;$Q$1:$Q$193,0),MATCH(M$204,$A$1:$Q$1,0))/INDEX($A$1:$Q$193,MATCH("FP-CIP Full"&amp;"CIP Costs",$P$1:$P$193&amp;$Q$1:$Q$193,0),MATCH(M$204,$A$1:$Q$1,0)),0)</f>
        <v>0</v>
      </c>
      <c r="N210" s="69">
        <f t="array" aca="1" ref="N210" ca="1">IFERROR(INDEX($A$1:$Q$193,MATCH($B210&amp;"CIP Costs",$P$1:$P$193&amp;$Q$1:$Q$193,0),MATCH(N$204,$A$1:$Q$1,0))/INDEX($A$1:$Q$193,MATCH("FP-CIP Full"&amp;"CIP Costs",$P$1:$P$193&amp;$Q$1:$Q$193,0),MATCH(N$204,$A$1:$Q$1,0)),0)</f>
        <v>0</v>
      </c>
      <c r="O210" s="69">
        <f t="array" aca="1" ref="O210" ca="1">IFERROR(INDEX($A$1:$Q$193,MATCH($B210&amp;"CIP Costs",$P$1:$P$193&amp;$Q$1:$Q$193,0),MATCH(O$204,$A$1:$Q$1,0))/INDEX($A$1:$Q$193,MATCH("FP-CIP Full"&amp;"CIP Costs",$P$1:$P$193&amp;$Q$1:$Q$193,0),MATCH(O$204,$A$1:$Q$1,0)),0)</f>
        <v>0</v>
      </c>
    </row>
    <row r="211" spans="2:15" x14ac:dyDescent="0.25">
      <c r="B211" s="68" t="str">
        <f>'Financing inputs'!A141</f>
        <v>Stewardship, Management and Accountability</v>
      </c>
      <c r="C211" s="69">
        <f t="array" aca="1" ref="C211" ca="1">IFERROR(INDEX($A$1:$Q$193,MATCH($B211&amp;"CIP Costs",$P$1:$P$193&amp;$Q$1:$Q$193,0),MATCH(C$204,$A$1:$Q$1,0))/INDEX($A$1:$Q$193,MATCH("FP-CIP Full"&amp;"CIP Costs",$P$1:$P$193&amp;$Q$1:$Q$193,0),MATCH(C$204,$A$1:$Q$1,0)),0)</f>
        <v>0</v>
      </c>
      <c r="D211" s="69">
        <f t="array" aca="1" ref="D211" ca="1">IFERROR(INDEX($A$1:$Q$193,MATCH($B211&amp;"CIP Costs",$P$1:$P$193&amp;$Q$1:$Q$193,0),MATCH(D$204,$A$1:$Q$1,0))/INDEX($A$1:$Q$193,MATCH("FP-CIP Full"&amp;"CIP Costs",$P$1:$P$193&amp;$Q$1:$Q$193,0),MATCH(D$204,$A$1:$Q$1,0)),0)</f>
        <v>0</v>
      </c>
      <c r="E211" s="69">
        <f t="array" aca="1" ref="E211" ca="1">IFERROR(INDEX($A$1:$Q$193,MATCH($B211&amp;"CIP Costs",$P$1:$P$193&amp;$Q$1:$Q$193,0),MATCH(E$204,$A$1:$Q$1,0))/INDEX($A$1:$Q$193,MATCH("FP-CIP Full"&amp;"CIP Costs",$P$1:$P$193&amp;$Q$1:$Q$193,0),MATCH(E$204,$A$1:$Q$1,0)),0)</f>
        <v>0</v>
      </c>
      <c r="F211" s="69">
        <f t="array" aca="1" ref="F211" ca="1">IFERROR(INDEX($A$1:$Q$193,MATCH($B211&amp;"CIP Costs",$P$1:$P$193&amp;$Q$1:$Q$193,0),MATCH(F$204,$A$1:$Q$1,0))/INDEX($A$1:$Q$193,MATCH("FP-CIP Full"&amp;"CIP Costs",$P$1:$P$193&amp;$Q$1:$Q$193,0),MATCH(F$204,$A$1:$Q$1,0)),0)</f>
        <v>0</v>
      </c>
      <c r="G211" s="69">
        <f t="array" aca="1" ref="G211" ca="1">IFERROR(INDEX($A$1:$Q$193,MATCH($B211&amp;"CIP Costs",$P$1:$P$193&amp;$Q$1:$Q$193,0),MATCH(G$204,$A$1:$Q$1,0))/INDEX($A$1:$Q$193,MATCH("FP-CIP Full"&amp;"CIP Costs",$P$1:$P$193&amp;$Q$1:$Q$193,0),MATCH(G$204,$A$1:$Q$1,0)),0)</f>
        <v>0</v>
      </c>
      <c r="H211" s="69">
        <f t="array" aca="1" ref="H211" ca="1">IFERROR(INDEX($A$1:$Q$193,MATCH($B211&amp;"CIP Costs",$P$1:$P$193&amp;$Q$1:$Q$193,0),MATCH(H$204,$A$1:$Q$1,0))/INDEX($A$1:$Q$193,MATCH("FP-CIP Full"&amp;"CIP Costs",$P$1:$P$193&amp;$Q$1:$Q$193,0),MATCH(H$204,$A$1:$Q$1,0)),0)</f>
        <v>0</v>
      </c>
      <c r="I211" s="69">
        <f t="array" aca="1" ref="I211" ca="1">IFERROR(INDEX($A$1:$Q$193,MATCH($B211&amp;"CIP Costs",$P$1:$P$193&amp;$Q$1:$Q$193,0),MATCH(I$204,$A$1:$Q$1,0))/INDEX($A$1:$Q$193,MATCH("FP-CIP Full"&amp;"CIP Costs",$P$1:$P$193&amp;$Q$1:$Q$193,0),MATCH(I$204,$A$1:$Q$1,0)),0)</f>
        <v>0</v>
      </c>
      <c r="J211" s="69">
        <f t="array" aca="1" ref="J211" ca="1">IFERROR(INDEX($A$1:$Q$193,MATCH($B211&amp;"CIP Costs",$P$1:$P$193&amp;$Q$1:$Q$193,0),MATCH(J$204,$A$1:$Q$1,0))/INDEX($A$1:$Q$193,MATCH("FP-CIP Full"&amp;"CIP Costs",$P$1:$P$193&amp;$Q$1:$Q$193,0),MATCH(J$204,$A$1:$Q$1,0)),0)</f>
        <v>0</v>
      </c>
      <c r="K211" s="69">
        <f t="array" aca="1" ref="K211" ca="1">IFERROR(INDEX($A$1:$Q$193,MATCH($B211&amp;"CIP Costs",$P$1:$P$193&amp;$Q$1:$Q$193,0),MATCH(K$204,$A$1:$Q$1,0))/INDEX($A$1:$Q$193,MATCH("FP-CIP Full"&amp;"CIP Costs",$P$1:$P$193&amp;$Q$1:$Q$193,0),MATCH(K$204,$A$1:$Q$1,0)),0)</f>
        <v>0</v>
      </c>
      <c r="L211" s="69">
        <f t="array" aca="1" ref="L211" ca="1">IFERROR(INDEX($A$1:$Q$193,MATCH($B211&amp;"CIP Costs",$P$1:$P$193&amp;$Q$1:$Q$193,0),MATCH(L$204,$A$1:$Q$1,0))/INDEX($A$1:$Q$193,MATCH("FP-CIP Full"&amp;"CIP Costs",$P$1:$P$193&amp;$Q$1:$Q$193,0),MATCH(L$204,$A$1:$Q$1,0)),0)</f>
        <v>0</v>
      </c>
      <c r="M211" s="69">
        <f t="array" aca="1" ref="M211" ca="1">IFERROR(INDEX($A$1:$Q$193,MATCH($B211&amp;"CIP Costs",$P$1:$P$193&amp;$Q$1:$Q$193,0),MATCH(M$204,$A$1:$Q$1,0))/INDEX($A$1:$Q$193,MATCH("FP-CIP Full"&amp;"CIP Costs",$P$1:$P$193&amp;$Q$1:$Q$193,0),MATCH(M$204,$A$1:$Q$1,0)),0)</f>
        <v>0</v>
      </c>
      <c r="N211" s="69">
        <f t="array" aca="1" ref="N211" ca="1">IFERROR(INDEX($A$1:$Q$193,MATCH($B211&amp;"CIP Costs",$P$1:$P$193&amp;$Q$1:$Q$193,0),MATCH(N$204,$A$1:$Q$1,0))/INDEX($A$1:$Q$193,MATCH("FP-CIP Full"&amp;"CIP Costs",$P$1:$P$193&amp;$Q$1:$Q$193,0),MATCH(N$204,$A$1:$Q$1,0)),0)</f>
        <v>0</v>
      </c>
      <c r="O211" s="69">
        <f t="array" aca="1" ref="O211" ca="1">IFERROR(INDEX($A$1:$Q$193,MATCH($B211&amp;"CIP Costs",$P$1:$P$193&amp;$Q$1:$Q$193,0),MATCH(O$204,$A$1:$Q$1,0))/INDEX($A$1:$Q$193,MATCH("FP-CIP Full"&amp;"CIP Costs",$P$1:$P$193&amp;$Q$1:$Q$193,0),MATCH(O$204,$A$1:$Q$1,0)),0)</f>
        <v>0</v>
      </c>
    </row>
    <row r="212" spans="2:15" x14ac:dyDescent="0.25">
      <c r="B212" s="68" t="str">
        <f>'Financing inputs'!A164</f>
        <v>Strategy 8</v>
      </c>
      <c r="C212" s="69">
        <f t="array" aca="1" ref="C212" ca="1">IFERROR(INDEX($A$1:$Q$193,MATCH($B212&amp;"CIP Costs",$P$1:$P$193&amp;$Q$1:$Q$193,0),MATCH(C$204,$A$1:$Q$1,0))/INDEX($A$1:$Q$193,MATCH("FP-CIP Full"&amp;"CIP Costs",$P$1:$P$193&amp;$Q$1:$Q$193,0),MATCH(C$204,$A$1:$Q$1,0)),0)</f>
        <v>0</v>
      </c>
      <c r="D212" s="69">
        <f t="array" aca="1" ref="D212" ca="1">IFERROR(INDEX($A$1:$Q$193,MATCH($B212&amp;"CIP Costs",$P$1:$P$193&amp;$Q$1:$Q$193,0),MATCH(D$204,$A$1:$Q$1,0))/INDEX($A$1:$Q$193,MATCH("FP-CIP Full"&amp;"CIP Costs",$P$1:$P$193&amp;$Q$1:$Q$193,0),MATCH(D$204,$A$1:$Q$1,0)),0)</f>
        <v>0</v>
      </c>
      <c r="E212" s="69">
        <f t="array" aca="1" ref="E212" ca="1">IFERROR(INDEX($A$1:$Q$193,MATCH($B212&amp;"CIP Costs",$P$1:$P$193&amp;$Q$1:$Q$193,0),MATCH(E$204,$A$1:$Q$1,0))/INDEX($A$1:$Q$193,MATCH("FP-CIP Full"&amp;"CIP Costs",$P$1:$P$193&amp;$Q$1:$Q$193,0),MATCH(E$204,$A$1:$Q$1,0)),0)</f>
        <v>0</v>
      </c>
      <c r="F212" s="69">
        <f t="array" aca="1" ref="F212" ca="1">IFERROR(INDEX($A$1:$Q$193,MATCH($B212&amp;"CIP Costs",$P$1:$P$193&amp;$Q$1:$Q$193,0),MATCH(F$204,$A$1:$Q$1,0))/INDEX($A$1:$Q$193,MATCH("FP-CIP Full"&amp;"CIP Costs",$P$1:$P$193&amp;$Q$1:$Q$193,0),MATCH(F$204,$A$1:$Q$1,0)),0)</f>
        <v>0</v>
      </c>
      <c r="G212" s="69">
        <f t="array" aca="1" ref="G212" ca="1">IFERROR(INDEX($A$1:$Q$193,MATCH($B212&amp;"CIP Costs",$P$1:$P$193&amp;$Q$1:$Q$193,0),MATCH(G$204,$A$1:$Q$1,0))/INDEX($A$1:$Q$193,MATCH("FP-CIP Full"&amp;"CIP Costs",$P$1:$P$193&amp;$Q$1:$Q$193,0),MATCH(G$204,$A$1:$Q$1,0)),0)</f>
        <v>0</v>
      </c>
      <c r="H212" s="69">
        <f t="array" aca="1" ref="H212" ca="1">IFERROR(INDEX($A$1:$Q$193,MATCH($B212&amp;"CIP Costs",$P$1:$P$193&amp;$Q$1:$Q$193,0),MATCH(H$204,$A$1:$Q$1,0))/INDEX($A$1:$Q$193,MATCH("FP-CIP Full"&amp;"CIP Costs",$P$1:$P$193&amp;$Q$1:$Q$193,0),MATCH(H$204,$A$1:$Q$1,0)),0)</f>
        <v>0</v>
      </c>
      <c r="I212" s="69">
        <f t="array" aca="1" ref="I212" ca="1">IFERROR(INDEX($A$1:$Q$193,MATCH($B212&amp;"CIP Costs",$P$1:$P$193&amp;$Q$1:$Q$193,0),MATCH(I$204,$A$1:$Q$1,0))/INDEX($A$1:$Q$193,MATCH("FP-CIP Full"&amp;"CIP Costs",$P$1:$P$193&amp;$Q$1:$Q$193,0),MATCH(I$204,$A$1:$Q$1,0)),0)</f>
        <v>0</v>
      </c>
      <c r="J212" s="69">
        <f t="array" aca="1" ref="J212" ca="1">IFERROR(INDEX($A$1:$Q$193,MATCH($B212&amp;"CIP Costs",$P$1:$P$193&amp;$Q$1:$Q$193,0),MATCH(J$204,$A$1:$Q$1,0))/INDEX($A$1:$Q$193,MATCH("FP-CIP Full"&amp;"CIP Costs",$P$1:$P$193&amp;$Q$1:$Q$193,0),MATCH(J$204,$A$1:$Q$1,0)),0)</f>
        <v>0</v>
      </c>
      <c r="K212" s="69">
        <f t="array" aca="1" ref="K212" ca="1">IFERROR(INDEX($A$1:$Q$193,MATCH($B212&amp;"CIP Costs",$P$1:$P$193&amp;$Q$1:$Q$193,0),MATCH(K$204,$A$1:$Q$1,0))/INDEX($A$1:$Q$193,MATCH("FP-CIP Full"&amp;"CIP Costs",$P$1:$P$193&amp;$Q$1:$Q$193,0),MATCH(K$204,$A$1:$Q$1,0)),0)</f>
        <v>0</v>
      </c>
      <c r="L212" s="69">
        <f t="array" aca="1" ref="L212" ca="1">IFERROR(INDEX($A$1:$Q$193,MATCH($B212&amp;"CIP Costs",$P$1:$P$193&amp;$Q$1:$Q$193,0),MATCH(L$204,$A$1:$Q$1,0))/INDEX($A$1:$Q$193,MATCH("FP-CIP Full"&amp;"CIP Costs",$P$1:$P$193&amp;$Q$1:$Q$193,0),MATCH(L$204,$A$1:$Q$1,0)),0)</f>
        <v>0</v>
      </c>
      <c r="M212" s="69">
        <f t="array" aca="1" ref="M212" ca="1">IFERROR(INDEX($A$1:$Q$193,MATCH($B212&amp;"CIP Costs",$P$1:$P$193&amp;$Q$1:$Q$193,0),MATCH(M$204,$A$1:$Q$1,0))/INDEX($A$1:$Q$193,MATCH("FP-CIP Full"&amp;"CIP Costs",$P$1:$P$193&amp;$Q$1:$Q$193,0),MATCH(M$204,$A$1:$Q$1,0)),0)</f>
        <v>0</v>
      </c>
      <c r="N212" s="69">
        <f t="array" aca="1" ref="N212" ca="1">IFERROR(INDEX($A$1:$Q$193,MATCH($B212&amp;"CIP Costs",$P$1:$P$193&amp;$Q$1:$Q$193,0),MATCH(N$204,$A$1:$Q$1,0))/INDEX($A$1:$Q$193,MATCH("FP-CIP Full"&amp;"CIP Costs",$P$1:$P$193&amp;$Q$1:$Q$193,0),MATCH(N$204,$A$1:$Q$1,0)),0)</f>
        <v>0</v>
      </c>
      <c r="O212" s="69">
        <f t="array" aca="1" ref="O212" ca="1">IFERROR(INDEX($A$1:$Q$193,MATCH($B212&amp;"CIP Costs",$P$1:$P$193&amp;$Q$1:$Q$193,0),MATCH(O$204,$A$1:$Q$1,0))/INDEX($A$1:$Q$193,MATCH("FP-CIP Full"&amp;"CIP Costs",$P$1:$P$193&amp;$Q$1:$Q$193,0),MATCH(O$204,$A$1:$Q$1,0)),0)</f>
        <v>0</v>
      </c>
    </row>
    <row r="213" spans="2:15" x14ac:dyDescent="0.25">
      <c r="B213" s="68" t="str">
        <f>'Financing inputs'!A187</f>
        <v>Strategy 9</v>
      </c>
      <c r="C213" s="69">
        <f t="array" aca="1" ref="C213" ca="1">IFERROR(INDEX($A$1:$Q$193,MATCH($B213&amp;"CIP Costs",$P$1:$P$193&amp;$Q$1:$Q$193,0),MATCH(C$204,$A$1:$Q$1,0))/INDEX($A$1:$Q$193,MATCH("FP-CIP Full"&amp;"CIP Costs",$P$1:$P$193&amp;$Q$1:$Q$193,0),MATCH(C$204,$A$1:$Q$1,0)),0)</f>
        <v>0</v>
      </c>
      <c r="D213" s="69">
        <f t="array" aca="1" ref="D213" ca="1">IFERROR(INDEX($A$1:$Q$193,MATCH($B213&amp;"CIP Costs",$P$1:$P$193&amp;$Q$1:$Q$193,0),MATCH(D$204,$A$1:$Q$1,0))/INDEX($A$1:$Q$193,MATCH("FP-CIP Full"&amp;"CIP Costs",$P$1:$P$193&amp;$Q$1:$Q$193,0),MATCH(D$204,$A$1:$Q$1,0)),0)</f>
        <v>0</v>
      </c>
      <c r="E213" s="69">
        <f t="array" aca="1" ref="E213" ca="1">IFERROR(INDEX($A$1:$Q$193,MATCH($B213&amp;"CIP Costs",$P$1:$P$193&amp;$Q$1:$Q$193,0),MATCH(E$204,$A$1:$Q$1,0))/INDEX($A$1:$Q$193,MATCH("FP-CIP Full"&amp;"CIP Costs",$P$1:$P$193&amp;$Q$1:$Q$193,0),MATCH(E$204,$A$1:$Q$1,0)),0)</f>
        <v>0</v>
      </c>
      <c r="F213" s="69">
        <f t="array" aca="1" ref="F213" ca="1">IFERROR(INDEX($A$1:$Q$193,MATCH($B213&amp;"CIP Costs",$P$1:$P$193&amp;$Q$1:$Q$193,0),MATCH(F$204,$A$1:$Q$1,0))/INDEX($A$1:$Q$193,MATCH("FP-CIP Full"&amp;"CIP Costs",$P$1:$P$193&amp;$Q$1:$Q$193,0),MATCH(F$204,$A$1:$Q$1,0)),0)</f>
        <v>0</v>
      </c>
      <c r="G213" s="69">
        <f t="array" aca="1" ref="G213" ca="1">IFERROR(INDEX($A$1:$Q$193,MATCH($B213&amp;"CIP Costs",$P$1:$P$193&amp;$Q$1:$Q$193,0),MATCH(G$204,$A$1:$Q$1,0))/INDEX($A$1:$Q$193,MATCH("FP-CIP Full"&amp;"CIP Costs",$P$1:$P$193&amp;$Q$1:$Q$193,0),MATCH(G$204,$A$1:$Q$1,0)),0)</f>
        <v>0</v>
      </c>
      <c r="H213" s="69">
        <f t="array" aca="1" ref="H213" ca="1">IFERROR(INDEX($A$1:$Q$193,MATCH($B213&amp;"CIP Costs",$P$1:$P$193&amp;$Q$1:$Q$193,0),MATCH(H$204,$A$1:$Q$1,0))/INDEX($A$1:$Q$193,MATCH("FP-CIP Full"&amp;"CIP Costs",$P$1:$P$193&amp;$Q$1:$Q$193,0),MATCH(H$204,$A$1:$Q$1,0)),0)</f>
        <v>0</v>
      </c>
      <c r="I213" s="69">
        <f t="array" aca="1" ref="I213" ca="1">IFERROR(INDEX($A$1:$Q$193,MATCH($B213&amp;"CIP Costs",$P$1:$P$193&amp;$Q$1:$Q$193,0),MATCH(I$204,$A$1:$Q$1,0))/INDEX($A$1:$Q$193,MATCH("FP-CIP Full"&amp;"CIP Costs",$P$1:$P$193&amp;$Q$1:$Q$193,0),MATCH(I$204,$A$1:$Q$1,0)),0)</f>
        <v>0</v>
      </c>
      <c r="J213" s="69">
        <f t="array" aca="1" ref="J213" ca="1">IFERROR(INDEX($A$1:$Q$193,MATCH($B213&amp;"CIP Costs",$P$1:$P$193&amp;$Q$1:$Q$193,0),MATCH(J$204,$A$1:$Q$1,0))/INDEX($A$1:$Q$193,MATCH("FP-CIP Full"&amp;"CIP Costs",$P$1:$P$193&amp;$Q$1:$Q$193,0),MATCH(J$204,$A$1:$Q$1,0)),0)</f>
        <v>0</v>
      </c>
      <c r="K213" s="69">
        <f t="array" aca="1" ref="K213" ca="1">IFERROR(INDEX($A$1:$Q$193,MATCH($B213&amp;"CIP Costs",$P$1:$P$193&amp;$Q$1:$Q$193,0),MATCH(K$204,$A$1:$Q$1,0))/INDEX($A$1:$Q$193,MATCH("FP-CIP Full"&amp;"CIP Costs",$P$1:$P$193&amp;$Q$1:$Q$193,0),MATCH(K$204,$A$1:$Q$1,0)),0)</f>
        <v>0</v>
      </c>
      <c r="L213" s="69">
        <f t="array" aca="1" ref="L213" ca="1">IFERROR(INDEX($A$1:$Q$193,MATCH($B213&amp;"CIP Costs",$P$1:$P$193&amp;$Q$1:$Q$193,0),MATCH(L$204,$A$1:$Q$1,0))/INDEX($A$1:$Q$193,MATCH("FP-CIP Full"&amp;"CIP Costs",$P$1:$P$193&amp;$Q$1:$Q$193,0),MATCH(L$204,$A$1:$Q$1,0)),0)</f>
        <v>0</v>
      </c>
      <c r="M213" s="69">
        <f t="array" aca="1" ref="M213" ca="1">IFERROR(INDEX($A$1:$Q$193,MATCH($B213&amp;"CIP Costs",$P$1:$P$193&amp;$Q$1:$Q$193,0),MATCH(M$204,$A$1:$Q$1,0))/INDEX($A$1:$Q$193,MATCH("FP-CIP Full"&amp;"CIP Costs",$P$1:$P$193&amp;$Q$1:$Q$193,0),MATCH(M$204,$A$1:$Q$1,0)),0)</f>
        <v>0</v>
      </c>
      <c r="N213" s="69">
        <f t="array" aca="1" ref="N213" ca="1">IFERROR(INDEX($A$1:$Q$193,MATCH($B213&amp;"CIP Costs",$P$1:$P$193&amp;$Q$1:$Q$193,0),MATCH(N$204,$A$1:$Q$1,0))/INDEX($A$1:$Q$193,MATCH("FP-CIP Full"&amp;"CIP Costs",$P$1:$P$193&amp;$Q$1:$Q$193,0),MATCH(N$204,$A$1:$Q$1,0)),0)</f>
        <v>0</v>
      </c>
      <c r="O213" s="69">
        <f t="array" aca="1" ref="O213" ca="1">IFERROR(INDEX($A$1:$Q$193,MATCH($B213&amp;"CIP Costs",$P$1:$P$193&amp;$Q$1:$Q$193,0),MATCH(O$204,$A$1:$Q$1,0))/INDEX($A$1:$Q$193,MATCH("FP-CIP Full"&amp;"CIP Costs",$P$1:$P$193&amp;$Q$1:$Q$193,0),MATCH(O$204,$A$1:$Q$1,0)),0)</f>
        <v>0</v>
      </c>
    </row>
    <row r="214" spans="2:15" x14ac:dyDescent="0.25">
      <c r="B214" s="68" t="str">
        <f>'Financing inputs'!A210</f>
        <v>Strategy 10</v>
      </c>
      <c r="C214" s="69">
        <f t="array" aca="1" ref="C214" ca="1">IFERROR(INDEX($A$1:$Q$193,MATCH($B214&amp;"CIP Costs",$P$1:$P$193&amp;$Q$1:$Q$193,0),MATCH(C$204,$A$1:$Q$1,0))/INDEX($A$1:$Q$193,MATCH("FP-CIP Full"&amp;"CIP Costs",$P$1:$P$193&amp;$Q$1:$Q$193,0),MATCH(C$204,$A$1:$Q$1,0)),0)</f>
        <v>0</v>
      </c>
      <c r="D214" s="69">
        <f t="array" aca="1" ref="D214" ca="1">IFERROR(INDEX($A$1:$Q$193,MATCH($B214&amp;"CIP Costs",$P$1:$P$193&amp;$Q$1:$Q$193,0),MATCH(D$204,$A$1:$Q$1,0))/INDEX($A$1:$Q$193,MATCH("FP-CIP Full"&amp;"CIP Costs",$P$1:$P$193&amp;$Q$1:$Q$193,0),MATCH(D$204,$A$1:$Q$1,0)),0)</f>
        <v>0</v>
      </c>
      <c r="E214" s="69">
        <f t="array" aca="1" ref="E214" ca="1">IFERROR(INDEX($A$1:$Q$193,MATCH($B214&amp;"CIP Costs",$P$1:$P$193&amp;$Q$1:$Q$193,0),MATCH(E$204,$A$1:$Q$1,0))/INDEX($A$1:$Q$193,MATCH("FP-CIP Full"&amp;"CIP Costs",$P$1:$P$193&amp;$Q$1:$Q$193,0),MATCH(E$204,$A$1:$Q$1,0)),0)</f>
        <v>0</v>
      </c>
      <c r="F214" s="69">
        <f t="array" aca="1" ref="F214" ca="1">IFERROR(INDEX($A$1:$Q$193,MATCH($B214&amp;"CIP Costs",$P$1:$P$193&amp;$Q$1:$Q$193,0),MATCH(F$204,$A$1:$Q$1,0))/INDEX($A$1:$Q$193,MATCH("FP-CIP Full"&amp;"CIP Costs",$P$1:$P$193&amp;$Q$1:$Q$193,0),MATCH(F$204,$A$1:$Q$1,0)),0)</f>
        <v>0</v>
      </c>
      <c r="G214" s="69">
        <f t="array" aca="1" ref="G214" ca="1">IFERROR(INDEX($A$1:$Q$193,MATCH($B214&amp;"CIP Costs",$P$1:$P$193&amp;$Q$1:$Q$193,0),MATCH(G$204,$A$1:$Q$1,0))/INDEX($A$1:$Q$193,MATCH("FP-CIP Full"&amp;"CIP Costs",$P$1:$P$193&amp;$Q$1:$Q$193,0),MATCH(G$204,$A$1:$Q$1,0)),0)</f>
        <v>0</v>
      </c>
      <c r="H214" s="69">
        <f t="array" aca="1" ref="H214" ca="1">IFERROR(INDEX($A$1:$Q$193,MATCH($B214&amp;"CIP Costs",$P$1:$P$193&amp;$Q$1:$Q$193,0),MATCH(H$204,$A$1:$Q$1,0))/INDEX($A$1:$Q$193,MATCH("FP-CIP Full"&amp;"CIP Costs",$P$1:$P$193&amp;$Q$1:$Q$193,0),MATCH(H$204,$A$1:$Q$1,0)),0)</f>
        <v>0</v>
      </c>
      <c r="I214" s="69">
        <f t="array" aca="1" ref="I214" ca="1">IFERROR(INDEX($A$1:$Q$193,MATCH($B214&amp;"CIP Costs",$P$1:$P$193&amp;$Q$1:$Q$193,0),MATCH(I$204,$A$1:$Q$1,0))/INDEX($A$1:$Q$193,MATCH("FP-CIP Full"&amp;"CIP Costs",$P$1:$P$193&amp;$Q$1:$Q$193,0),MATCH(I$204,$A$1:$Q$1,0)),0)</f>
        <v>0</v>
      </c>
      <c r="J214" s="69">
        <f t="array" aca="1" ref="J214" ca="1">IFERROR(INDEX($A$1:$Q$193,MATCH($B214&amp;"CIP Costs",$P$1:$P$193&amp;$Q$1:$Q$193,0),MATCH(J$204,$A$1:$Q$1,0))/INDEX($A$1:$Q$193,MATCH("FP-CIP Full"&amp;"CIP Costs",$P$1:$P$193&amp;$Q$1:$Q$193,0),MATCH(J$204,$A$1:$Q$1,0)),0)</f>
        <v>0</v>
      </c>
      <c r="K214" s="69">
        <f t="array" aca="1" ref="K214" ca="1">IFERROR(INDEX($A$1:$Q$193,MATCH($B214&amp;"CIP Costs",$P$1:$P$193&amp;$Q$1:$Q$193,0),MATCH(K$204,$A$1:$Q$1,0))/INDEX($A$1:$Q$193,MATCH("FP-CIP Full"&amp;"CIP Costs",$P$1:$P$193&amp;$Q$1:$Q$193,0),MATCH(K$204,$A$1:$Q$1,0)),0)</f>
        <v>0</v>
      </c>
      <c r="L214" s="69">
        <f t="array" aca="1" ref="L214" ca="1">IFERROR(INDEX($A$1:$Q$193,MATCH($B214&amp;"CIP Costs",$P$1:$P$193&amp;$Q$1:$Q$193,0),MATCH(L$204,$A$1:$Q$1,0))/INDEX($A$1:$Q$193,MATCH("FP-CIP Full"&amp;"CIP Costs",$P$1:$P$193&amp;$Q$1:$Q$193,0),MATCH(L$204,$A$1:$Q$1,0)),0)</f>
        <v>0</v>
      </c>
      <c r="M214" s="69">
        <f t="array" aca="1" ref="M214" ca="1">IFERROR(INDEX($A$1:$Q$193,MATCH($B214&amp;"CIP Costs",$P$1:$P$193&amp;$Q$1:$Q$193,0),MATCH(M$204,$A$1:$Q$1,0))/INDEX($A$1:$Q$193,MATCH("FP-CIP Full"&amp;"CIP Costs",$P$1:$P$193&amp;$Q$1:$Q$193,0),MATCH(M$204,$A$1:$Q$1,0)),0)</f>
        <v>0</v>
      </c>
      <c r="N214" s="69">
        <f t="array" aca="1" ref="N214" ca="1">IFERROR(INDEX($A$1:$Q$193,MATCH($B214&amp;"CIP Costs",$P$1:$P$193&amp;$Q$1:$Q$193,0),MATCH(N$204,$A$1:$Q$1,0))/INDEX($A$1:$Q$193,MATCH("FP-CIP Full"&amp;"CIP Costs",$P$1:$P$193&amp;$Q$1:$Q$193,0),MATCH(N$204,$A$1:$Q$1,0)),0)</f>
        <v>0</v>
      </c>
      <c r="O214" s="69">
        <f t="array" aca="1" ref="O214" ca="1">IFERROR(INDEX($A$1:$Q$193,MATCH($B214&amp;"CIP Costs",$P$1:$P$193&amp;$Q$1:$Q$193,0),MATCH(O$204,$A$1:$Q$1,0))/INDEX($A$1:$Q$193,MATCH("FP-CIP Full"&amp;"CIP Costs",$P$1:$P$193&amp;$Q$1:$Q$193,0),MATCH(O$204,$A$1:$Q$1,0)),0)</f>
        <v>0</v>
      </c>
    </row>
    <row r="215" spans="2:15" x14ac:dyDescent="0.25">
      <c r="B215" s="68" t="str">
        <f>'Financing inputs'!A233</f>
        <v>Strategy 11</v>
      </c>
      <c r="C215" s="69">
        <f t="array" aca="1" ref="C215" ca="1">IFERROR(INDEX($A$1:$Q$193,MATCH($B215&amp;"CIP Costs",$P$1:$P$193&amp;$Q$1:$Q$193,0),MATCH(C$204,$A$1:$Q$1,0))/INDEX($A$1:$Q$193,MATCH("FP-CIP Full"&amp;"CIP Costs",$P$1:$P$193&amp;$Q$1:$Q$193,0),MATCH(C$204,$A$1:$Q$1,0)),0)</f>
        <v>0</v>
      </c>
      <c r="D215" s="69">
        <f t="array" aca="1" ref="D215" ca="1">IFERROR(INDEX($A$1:$Q$193,MATCH($B215&amp;"CIP Costs",$P$1:$P$193&amp;$Q$1:$Q$193,0),MATCH(D$204,$A$1:$Q$1,0))/INDEX($A$1:$Q$193,MATCH("FP-CIP Full"&amp;"CIP Costs",$P$1:$P$193&amp;$Q$1:$Q$193,0),MATCH(D$204,$A$1:$Q$1,0)),0)</f>
        <v>0</v>
      </c>
      <c r="E215" s="69">
        <f t="array" aca="1" ref="E215" ca="1">IFERROR(INDEX($A$1:$Q$193,MATCH($B215&amp;"CIP Costs",$P$1:$P$193&amp;$Q$1:$Q$193,0),MATCH(E$204,$A$1:$Q$1,0))/INDEX($A$1:$Q$193,MATCH("FP-CIP Full"&amp;"CIP Costs",$P$1:$P$193&amp;$Q$1:$Q$193,0),MATCH(E$204,$A$1:$Q$1,0)),0)</f>
        <v>0</v>
      </c>
      <c r="F215" s="69">
        <f t="array" aca="1" ref="F215" ca="1">IFERROR(INDEX($A$1:$Q$193,MATCH($B215&amp;"CIP Costs",$P$1:$P$193&amp;$Q$1:$Q$193,0),MATCH(F$204,$A$1:$Q$1,0))/INDEX($A$1:$Q$193,MATCH("FP-CIP Full"&amp;"CIP Costs",$P$1:$P$193&amp;$Q$1:$Q$193,0),MATCH(F$204,$A$1:$Q$1,0)),0)</f>
        <v>0</v>
      </c>
      <c r="G215" s="69">
        <f t="array" aca="1" ref="G215" ca="1">IFERROR(INDEX($A$1:$Q$193,MATCH($B215&amp;"CIP Costs",$P$1:$P$193&amp;$Q$1:$Q$193,0),MATCH(G$204,$A$1:$Q$1,0))/INDEX($A$1:$Q$193,MATCH("FP-CIP Full"&amp;"CIP Costs",$P$1:$P$193&amp;$Q$1:$Q$193,0),MATCH(G$204,$A$1:$Q$1,0)),0)</f>
        <v>0</v>
      </c>
      <c r="H215" s="69">
        <f t="array" aca="1" ref="H215" ca="1">IFERROR(INDEX($A$1:$Q$193,MATCH($B215&amp;"CIP Costs",$P$1:$P$193&amp;$Q$1:$Q$193,0),MATCH(H$204,$A$1:$Q$1,0))/INDEX($A$1:$Q$193,MATCH("FP-CIP Full"&amp;"CIP Costs",$P$1:$P$193&amp;$Q$1:$Q$193,0),MATCH(H$204,$A$1:$Q$1,0)),0)</f>
        <v>0</v>
      </c>
      <c r="I215" s="69">
        <f t="array" aca="1" ref="I215" ca="1">IFERROR(INDEX($A$1:$Q$193,MATCH($B215&amp;"CIP Costs",$P$1:$P$193&amp;$Q$1:$Q$193,0),MATCH(I$204,$A$1:$Q$1,0))/INDEX($A$1:$Q$193,MATCH("FP-CIP Full"&amp;"CIP Costs",$P$1:$P$193&amp;$Q$1:$Q$193,0),MATCH(I$204,$A$1:$Q$1,0)),0)</f>
        <v>0</v>
      </c>
      <c r="J215" s="69">
        <f t="array" aca="1" ref="J215" ca="1">IFERROR(INDEX($A$1:$Q$193,MATCH($B215&amp;"CIP Costs",$P$1:$P$193&amp;$Q$1:$Q$193,0),MATCH(J$204,$A$1:$Q$1,0))/INDEX($A$1:$Q$193,MATCH("FP-CIP Full"&amp;"CIP Costs",$P$1:$P$193&amp;$Q$1:$Q$193,0),MATCH(J$204,$A$1:$Q$1,0)),0)</f>
        <v>0</v>
      </c>
      <c r="K215" s="69">
        <f t="array" aca="1" ref="K215" ca="1">IFERROR(INDEX($A$1:$Q$193,MATCH($B215&amp;"CIP Costs",$P$1:$P$193&amp;$Q$1:$Q$193,0),MATCH(K$204,$A$1:$Q$1,0))/INDEX($A$1:$Q$193,MATCH("FP-CIP Full"&amp;"CIP Costs",$P$1:$P$193&amp;$Q$1:$Q$193,0),MATCH(K$204,$A$1:$Q$1,0)),0)</f>
        <v>0</v>
      </c>
      <c r="L215" s="69">
        <f t="array" aca="1" ref="L215" ca="1">IFERROR(INDEX($A$1:$Q$193,MATCH($B215&amp;"CIP Costs",$P$1:$P$193&amp;$Q$1:$Q$193,0),MATCH(L$204,$A$1:$Q$1,0))/INDEX($A$1:$Q$193,MATCH("FP-CIP Full"&amp;"CIP Costs",$P$1:$P$193&amp;$Q$1:$Q$193,0),MATCH(L$204,$A$1:$Q$1,0)),0)</f>
        <v>0</v>
      </c>
      <c r="M215" s="69">
        <f t="array" aca="1" ref="M215" ca="1">IFERROR(INDEX($A$1:$Q$193,MATCH($B215&amp;"CIP Costs",$P$1:$P$193&amp;$Q$1:$Q$193,0),MATCH(M$204,$A$1:$Q$1,0))/INDEX($A$1:$Q$193,MATCH("FP-CIP Full"&amp;"CIP Costs",$P$1:$P$193&amp;$Q$1:$Q$193,0),MATCH(M$204,$A$1:$Q$1,0)),0)</f>
        <v>0</v>
      </c>
      <c r="N215" s="69">
        <f t="array" aca="1" ref="N215" ca="1">IFERROR(INDEX($A$1:$Q$193,MATCH($B215&amp;"CIP Costs",$P$1:$P$193&amp;$Q$1:$Q$193,0),MATCH(N$204,$A$1:$Q$1,0))/INDEX($A$1:$Q$193,MATCH("FP-CIP Full"&amp;"CIP Costs",$P$1:$P$193&amp;$Q$1:$Q$193,0),MATCH(N$204,$A$1:$Q$1,0)),0)</f>
        <v>0</v>
      </c>
      <c r="O215" s="69">
        <f t="array" aca="1" ref="O215" ca="1">IFERROR(INDEX($A$1:$Q$193,MATCH($B215&amp;"CIP Costs",$P$1:$P$193&amp;$Q$1:$Q$193,0),MATCH(O$204,$A$1:$Q$1,0))/INDEX($A$1:$Q$193,MATCH("FP-CIP Full"&amp;"CIP Costs",$P$1:$P$193&amp;$Q$1:$Q$193,0),MATCH(O$204,$A$1:$Q$1,0)),0)</f>
        <v>0</v>
      </c>
    </row>
    <row r="216" spans="2:15" x14ac:dyDescent="0.25">
      <c r="B216" s="16"/>
      <c r="C216" s="16"/>
    </row>
    <row r="217" spans="2:15" x14ac:dyDescent="0.25">
      <c r="B217" s="16" t="s">
        <v>86</v>
      </c>
      <c r="C217" s="16"/>
      <c r="D217" s="16"/>
      <c r="E217" s="16"/>
      <c r="F217" s="16"/>
      <c r="G217" s="16"/>
      <c r="H217" s="16"/>
      <c r="I217" s="16"/>
      <c r="J217" s="16"/>
      <c r="K217" s="16"/>
      <c r="L217" s="16"/>
      <c r="M217" s="16"/>
      <c r="N217" s="16"/>
      <c r="O217" s="16"/>
    </row>
    <row r="218" spans="2:15" x14ac:dyDescent="0.25">
      <c r="B218" s="68"/>
      <c r="C218" s="18">
        <f>Yr_Start</f>
        <v>0</v>
      </c>
      <c r="D218" s="18">
        <f>C218+1</f>
        <v>1</v>
      </c>
      <c r="E218" s="18">
        <f t="shared" ref="E218:N218" si="89">D218+1</f>
        <v>2</v>
      </c>
      <c r="F218" s="18">
        <f t="shared" si="89"/>
        <v>3</v>
      </c>
      <c r="G218" s="18">
        <f t="shared" si="89"/>
        <v>4</v>
      </c>
      <c r="H218" s="18">
        <f t="shared" si="89"/>
        <v>5</v>
      </c>
      <c r="I218" s="18">
        <f t="shared" si="89"/>
        <v>6</v>
      </c>
      <c r="J218" s="18">
        <f t="shared" si="89"/>
        <v>7</v>
      </c>
      <c r="K218" s="18">
        <f t="shared" si="89"/>
        <v>8</v>
      </c>
      <c r="L218" s="18">
        <f t="shared" si="89"/>
        <v>9</v>
      </c>
      <c r="M218" s="18">
        <f t="shared" si="89"/>
        <v>10</v>
      </c>
      <c r="N218" s="18">
        <f t="shared" si="89"/>
        <v>11</v>
      </c>
      <c r="O218" s="18" t="s">
        <v>14</v>
      </c>
    </row>
    <row r="219" spans="2:15" x14ac:dyDescent="0.25">
      <c r="B219" s="68" t="str">
        <f>B205</f>
        <v>Commodities</v>
      </c>
      <c r="C219" s="69">
        <f t="array" aca="1" ref="C219" ca="1">IFERROR(SUM(INDEX($A$1:$Q$193,MATCH($B219&amp;"National government funding allocated",$P$1:$P$193&amp;$Q$1:$Q$193,0),MATCH(C$204,$A$1:$Q$1,0)),INDEX($A$1:$Q$193,MATCH($B219&amp;"Sub-total Donor Funds",$P$1:$P$193&amp;$Q$1:$Q$193,0),MATCH(C$204,$A$1:$Q$1,0)))/SUM(INDEX($A$1:$Q$193,MATCH("FP-CIP Full"&amp;"National government funding allocated",$P$1:$P$193&amp;$Q$1:$Q$193,0),MATCH(C$204,$A$1:$Q$1,0)),INDEX($A$1:$Q$193,MATCH("FP-CIP Full"&amp;"Sub-total Donor Funds",$P$1:$P$193&amp;$Q$1:$Q$193,0),MATCH(C$204,$A$1:$Q$1,0))),0)</f>
        <v>0</v>
      </c>
      <c r="D219" s="69">
        <f t="array" aca="1" ref="D219" ca="1">IFERROR(SUM(INDEX($A$1:$Q$193,MATCH($B219&amp;"National government funding allocated",$P$1:$P$193&amp;$Q$1:$Q$193,0),MATCH(D$204,$A$1:$Q$1,0)),INDEX($A$1:$Q$193,MATCH($B219&amp;"Sub-total Donor Funds",$P$1:$P$193&amp;$Q$1:$Q$193,0),MATCH(D$204,$A$1:$Q$1,0)))/SUM(INDEX($A$1:$Q$193,MATCH("FP-CIP Full"&amp;"National government funding allocated",$P$1:$P$193&amp;$Q$1:$Q$193,0),MATCH(D$204,$A$1:$Q$1,0)),INDEX($A$1:$Q$193,MATCH("FP-CIP Full"&amp;"Sub-total Donor Funds",$P$1:$P$193&amp;$Q$1:$Q$193,0),MATCH(D$204,$A$1:$Q$1,0))),0)</f>
        <v>0</v>
      </c>
      <c r="E219" s="69">
        <f t="array" aca="1" ref="E219" ca="1">IFERROR(SUM(INDEX($A$1:$Q$193,MATCH($B219&amp;"National government funding allocated",$P$1:$P$193&amp;$Q$1:$Q$193,0),MATCH(E$204,$A$1:$Q$1,0)),INDEX($A$1:$Q$193,MATCH($B219&amp;"Sub-total Donor Funds",$P$1:$P$193&amp;$Q$1:$Q$193,0),MATCH(E$204,$A$1:$Q$1,0)))/SUM(INDEX($A$1:$Q$193,MATCH("FP-CIP Full"&amp;"National government funding allocated",$P$1:$P$193&amp;$Q$1:$Q$193,0),MATCH(E$204,$A$1:$Q$1,0)),INDEX($A$1:$Q$193,MATCH("FP-CIP Full"&amp;"Sub-total Donor Funds",$P$1:$P$193&amp;$Q$1:$Q$193,0),MATCH(E$204,$A$1:$Q$1,0))),0)</f>
        <v>0</v>
      </c>
      <c r="F219" s="69">
        <f t="array" aca="1" ref="F219" ca="1">IFERROR(SUM(INDEX($A$1:$Q$193,MATCH($B219&amp;"National government funding allocated",$P$1:$P$193&amp;$Q$1:$Q$193,0),MATCH(F$204,$A$1:$Q$1,0)),INDEX($A$1:$Q$193,MATCH($B219&amp;"Sub-total Donor Funds",$P$1:$P$193&amp;$Q$1:$Q$193,0),MATCH(F$204,$A$1:$Q$1,0)))/SUM(INDEX($A$1:$Q$193,MATCH("FP-CIP Full"&amp;"National government funding allocated",$P$1:$P$193&amp;$Q$1:$Q$193,0),MATCH(F$204,$A$1:$Q$1,0)),INDEX($A$1:$Q$193,MATCH("FP-CIP Full"&amp;"Sub-total Donor Funds",$P$1:$P$193&amp;$Q$1:$Q$193,0),MATCH(F$204,$A$1:$Q$1,0))),0)</f>
        <v>0</v>
      </c>
      <c r="G219" s="69">
        <f t="array" aca="1" ref="G219" ca="1">IFERROR(SUM(INDEX($A$1:$Q$193,MATCH($B219&amp;"National government funding allocated",$P$1:$P$193&amp;$Q$1:$Q$193,0),MATCH(G$204,$A$1:$Q$1,0)),INDEX($A$1:$Q$193,MATCH($B219&amp;"Sub-total Donor Funds",$P$1:$P$193&amp;$Q$1:$Q$193,0),MATCH(G$204,$A$1:$Q$1,0)))/SUM(INDEX($A$1:$Q$193,MATCH("FP-CIP Full"&amp;"National government funding allocated",$P$1:$P$193&amp;$Q$1:$Q$193,0),MATCH(G$204,$A$1:$Q$1,0)),INDEX($A$1:$Q$193,MATCH("FP-CIP Full"&amp;"Sub-total Donor Funds",$P$1:$P$193&amp;$Q$1:$Q$193,0),MATCH(G$204,$A$1:$Q$1,0))),0)</f>
        <v>0</v>
      </c>
      <c r="H219" s="69">
        <f t="array" aca="1" ref="H219" ca="1">IFERROR(SUM(INDEX($A$1:$Q$193,MATCH($B219&amp;"National government funding allocated",$P$1:$P$193&amp;$Q$1:$Q$193,0),MATCH(H$204,$A$1:$Q$1,0)),INDEX($A$1:$Q$193,MATCH($B219&amp;"Sub-total Donor Funds",$P$1:$P$193&amp;$Q$1:$Q$193,0),MATCH(H$204,$A$1:$Q$1,0)))/SUM(INDEX($A$1:$Q$193,MATCH("FP-CIP Full"&amp;"National government funding allocated",$P$1:$P$193&amp;$Q$1:$Q$193,0),MATCH(H$204,$A$1:$Q$1,0)),INDEX($A$1:$Q$193,MATCH("FP-CIP Full"&amp;"Sub-total Donor Funds",$P$1:$P$193&amp;$Q$1:$Q$193,0),MATCH(H$204,$A$1:$Q$1,0))),0)</f>
        <v>0</v>
      </c>
      <c r="I219" s="69">
        <f t="array" aca="1" ref="I219" ca="1">IFERROR(SUM(INDEX($A$1:$Q$193,MATCH($B219&amp;"National government funding allocated",$P$1:$P$193&amp;$Q$1:$Q$193,0),MATCH(I$204,$A$1:$Q$1,0)),INDEX($A$1:$Q$193,MATCH($B219&amp;"Sub-total Donor Funds",$P$1:$P$193&amp;$Q$1:$Q$193,0),MATCH(I$204,$A$1:$Q$1,0)))/SUM(INDEX($A$1:$Q$193,MATCH("FP-CIP Full"&amp;"National government funding allocated",$P$1:$P$193&amp;$Q$1:$Q$193,0),MATCH(I$204,$A$1:$Q$1,0)),INDEX($A$1:$Q$193,MATCH("FP-CIP Full"&amp;"Sub-total Donor Funds",$P$1:$P$193&amp;$Q$1:$Q$193,0),MATCH(I$204,$A$1:$Q$1,0))),0)</f>
        <v>0</v>
      </c>
      <c r="J219" s="69">
        <f t="array" aca="1" ref="J219" ca="1">IFERROR(SUM(INDEX($A$1:$Q$193,MATCH($B219&amp;"National government funding allocated",$P$1:$P$193&amp;$Q$1:$Q$193,0),MATCH(J$204,$A$1:$Q$1,0)),INDEX($A$1:$Q$193,MATCH($B219&amp;"Sub-total Donor Funds",$P$1:$P$193&amp;$Q$1:$Q$193,0),MATCH(J$204,$A$1:$Q$1,0)))/SUM(INDEX($A$1:$Q$193,MATCH("FP-CIP Full"&amp;"National government funding allocated",$P$1:$P$193&amp;$Q$1:$Q$193,0),MATCH(J$204,$A$1:$Q$1,0)),INDEX($A$1:$Q$193,MATCH("FP-CIP Full"&amp;"Sub-total Donor Funds",$P$1:$P$193&amp;$Q$1:$Q$193,0),MATCH(J$204,$A$1:$Q$1,0))),0)</f>
        <v>0</v>
      </c>
      <c r="K219" s="69">
        <f t="array" aca="1" ref="K219" ca="1">IFERROR(SUM(INDEX($A$1:$Q$193,MATCH($B219&amp;"National government funding allocated",$P$1:$P$193&amp;$Q$1:$Q$193,0),MATCH(K$204,$A$1:$Q$1,0)),INDEX($A$1:$Q$193,MATCH($B219&amp;"Sub-total Donor Funds",$P$1:$P$193&amp;$Q$1:$Q$193,0),MATCH(K$204,$A$1:$Q$1,0)))/SUM(INDEX($A$1:$Q$193,MATCH("FP-CIP Full"&amp;"National government funding allocated",$P$1:$P$193&amp;$Q$1:$Q$193,0),MATCH(K$204,$A$1:$Q$1,0)),INDEX($A$1:$Q$193,MATCH("FP-CIP Full"&amp;"Sub-total Donor Funds",$P$1:$P$193&amp;$Q$1:$Q$193,0),MATCH(K$204,$A$1:$Q$1,0))),0)</f>
        <v>0</v>
      </c>
      <c r="L219" s="69">
        <f t="array" aca="1" ref="L219" ca="1">IFERROR(SUM(INDEX($A$1:$Q$193,MATCH($B219&amp;"National government funding allocated",$P$1:$P$193&amp;$Q$1:$Q$193,0),MATCH(L$204,$A$1:$Q$1,0)),INDEX($A$1:$Q$193,MATCH($B219&amp;"Sub-total Donor Funds",$P$1:$P$193&amp;$Q$1:$Q$193,0),MATCH(L$204,$A$1:$Q$1,0)))/SUM(INDEX($A$1:$Q$193,MATCH("FP-CIP Full"&amp;"National government funding allocated",$P$1:$P$193&amp;$Q$1:$Q$193,0),MATCH(L$204,$A$1:$Q$1,0)),INDEX($A$1:$Q$193,MATCH("FP-CIP Full"&amp;"Sub-total Donor Funds",$P$1:$P$193&amp;$Q$1:$Q$193,0),MATCH(L$204,$A$1:$Q$1,0))),0)</f>
        <v>0</v>
      </c>
      <c r="M219" s="69">
        <f t="array" aca="1" ref="M219" ca="1">IFERROR(SUM(INDEX($A$1:$Q$193,MATCH($B219&amp;"National government funding allocated",$P$1:$P$193&amp;$Q$1:$Q$193,0),MATCH(M$204,$A$1:$Q$1,0)),INDEX($A$1:$Q$193,MATCH($B219&amp;"Sub-total Donor Funds",$P$1:$P$193&amp;$Q$1:$Q$193,0),MATCH(M$204,$A$1:$Q$1,0)))/SUM(INDEX($A$1:$Q$193,MATCH("FP-CIP Full"&amp;"National government funding allocated",$P$1:$P$193&amp;$Q$1:$Q$193,0),MATCH(M$204,$A$1:$Q$1,0)),INDEX($A$1:$Q$193,MATCH("FP-CIP Full"&amp;"Sub-total Donor Funds",$P$1:$P$193&amp;$Q$1:$Q$193,0),MATCH(M$204,$A$1:$Q$1,0))),0)</f>
        <v>0</v>
      </c>
      <c r="N219" s="69">
        <f t="array" aca="1" ref="N219" ca="1">IFERROR(SUM(INDEX($A$1:$Q$193,MATCH($B219&amp;"National government funding allocated",$P$1:$P$193&amp;$Q$1:$Q$193,0),MATCH(N$204,$A$1:$Q$1,0)),INDEX($A$1:$Q$193,MATCH($B219&amp;"Sub-total Donor Funds",$P$1:$P$193&amp;$Q$1:$Q$193,0),MATCH(N$204,$A$1:$Q$1,0)))/SUM(INDEX($A$1:$Q$193,MATCH("FP-CIP Full"&amp;"National government funding allocated",$P$1:$P$193&amp;$Q$1:$Q$193,0),MATCH(N$204,$A$1:$Q$1,0)),INDEX($A$1:$Q$193,MATCH("FP-CIP Full"&amp;"Sub-total Donor Funds",$P$1:$P$193&amp;$Q$1:$Q$193,0),MATCH(N$204,$A$1:$Q$1,0))),0)</f>
        <v>0</v>
      </c>
      <c r="O219" s="69">
        <f t="array" aca="1" ref="O219" ca="1">IFERROR(SUM(INDEX($A$1:$Q$193,MATCH($B219&amp;"National government funding allocated",$P$1:$P$193&amp;$Q$1:$Q$193,0),MATCH(O$204,$A$1:$Q$1,0)),INDEX($A$1:$Q$193,MATCH($B219&amp;"Sub-total Donor Funds",$P$1:$P$193&amp;$Q$1:$Q$193,0),MATCH(O$204,$A$1:$Q$1,0)))/SUM(INDEX($A$1:$Q$193,MATCH("FP-CIP Full"&amp;"National government funding allocated",$P$1:$P$193&amp;$Q$1:$Q$193,0),MATCH(O$204,$A$1:$Q$1,0)),INDEX($A$1:$Q$193,MATCH("FP-CIP Full"&amp;"Sub-total Donor Funds",$P$1:$P$193&amp;$Q$1:$Q$193,0),MATCH(O$204,$A$1:$Q$1,0))),0)</f>
        <v>0</v>
      </c>
    </row>
    <row r="220" spans="2:15" x14ac:dyDescent="0.25">
      <c r="B220" s="68" t="str">
        <f t="shared" ref="B220:B229" si="90">B206</f>
        <v>Demand Generation</v>
      </c>
      <c r="C220" s="69">
        <f t="array" aca="1" ref="C220" ca="1">IFERROR(SUM(INDEX($A$1:$Q$193,MATCH($B220&amp;"National government funding allocated",$P$1:$P$193&amp;$Q$1:$Q$193,0),MATCH(C$204,$A$1:$Q$1,0)),INDEX($A$1:$Q$193,MATCH($B220&amp;"Sub-total Donor Funds",$P$1:$P$193&amp;$Q$1:$Q$193,0),MATCH(C$204,$A$1:$Q$1,0)))/SUM(INDEX($A$1:$Q$193,MATCH("FP-CIP Full"&amp;"National government funding allocated",$P$1:$P$193&amp;$Q$1:$Q$193,0),MATCH(C$204,$A$1:$Q$1,0)),INDEX($A$1:$Q$193,MATCH("FP-CIP Full"&amp;"Sub-total Donor Funds",$P$1:$P$193&amp;$Q$1:$Q$193,0),MATCH(C$204,$A$1:$Q$1,0))),0)</f>
        <v>0</v>
      </c>
      <c r="D220" s="69">
        <f t="array" aca="1" ref="D220" ca="1">IFERROR(SUM(INDEX($A$1:$Q$193,MATCH($B220&amp;"National government funding allocated",$P$1:$P$193&amp;$Q$1:$Q$193,0),MATCH(D$204,$A$1:$Q$1,0)),INDEX($A$1:$Q$193,MATCH($B220&amp;"Sub-total Donor Funds",$P$1:$P$193&amp;$Q$1:$Q$193,0),MATCH(D$204,$A$1:$Q$1,0)))/SUM(INDEX($A$1:$Q$193,MATCH("FP-CIP Full"&amp;"National government funding allocated",$P$1:$P$193&amp;$Q$1:$Q$193,0),MATCH(D$204,$A$1:$Q$1,0)),INDEX($A$1:$Q$193,MATCH("FP-CIP Full"&amp;"Sub-total Donor Funds",$P$1:$P$193&amp;$Q$1:$Q$193,0),MATCH(D$204,$A$1:$Q$1,0))),0)</f>
        <v>0</v>
      </c>
      <c r="E220" s="69">
        <f t="array" aca="1" ref="E220" ca="1">IFERROR(SUM(INDEX($A$1:$Q$193,MATCH($B220&amp;"National government funding allocated",$P$1:$P$193&amp;$Q$1:$Q$193,0),MATCH(E$204,$A$1:$Q$1,0)),INDEX($A$1:$Q$193,MATCH($B220&amp;"Sub-total Donor Funds",$P$1:$P$193&amp;$Q$1:$Q$193,0),MATCH(E$204,$A$1:$Q$1,0)))/SUM(INDEX($A$1:$Q$193,MATCH("FP-CIP Full"&amp;"National government funding allocated",$P$1:$P$193&amp;$Q$1:$Q$193,0),MATCH(E$204,$A$1:$Q$1,0)),INDEX($A$1:$Q$193,MATCH("FP-CIP Full"&amp;"Sub-total Donor Funds",$P$1:$P$193&amp;$Q$1:$Q$193,0),MATCH(E$204,$A$1:$Q$1,0))),0)</f>
        <v>0</v>
      </c>
      <c r="F220" s="69">
        <f t="array" aca="1" ref="F220" ca="1">IFERROR(SUM(INDEX($A$1:$Q$193,MATCH($B220&amp;"National government funding allocated",$P$1:$P$193&amp;$Q$1:$Q$193,0),MATCH(F$204,$A$1:$Q$1,0)),INDEX($A$1:$Q$193,MATCH($B220&amp;"Sub-total Donor Funds",$P$1:$P$193&amp;$Q$1:$Q$193,0),MATCH(F$204,$A$1:$Q$1,0)))/SUM(INDEX($A$1:$Q$193,MATCH("FP-CIP Full"&amp;"National government funding allocated",$P$1:$P$193&amp;$Q$1:$Q$193,0),MATCH(F$204,$A$1:$Q$1,0)),INDEX($A$1:$Q$193,MATCH("FP-CIP Full"&amp;"Sub-total Donor Funds",$P$1:$P$193&amp;$Q$1:$Q$193,0),MATCH(F$204,$A$1:$Q$1,0))),0)</f>
        <v>0</v>
      </c>
      <c r="G220" s="69">
        <f t="array" aca="1" ref="G220" ca="1">IFERROR(SUM(INDEX($A$1:$Q$193,MATCH($B220&amp;"National government funding allocated",$P$1:$P$193&amp;$Q$1:$Q$193,0),MATCH(G$204,$A$1:$Q$1,0)),INDEX($A$1:$Q$193,MATCH($B220&amp;"Sub-total Donor Funds",$P$1:$P$193&amp;$Q$1:$Q$193,0),MATCH(G$204,$A$1:$Q$1,0)))/SUM(INDEX($A$1:$Q$193,MATCH("FP-CIP Full"&amp;"National government funding allocated",$P$1:$P$193&amp;$Q$1:$Q$193,0),MATCH(G$204,$A$1:$Q$1,0)),INDEX($A$1:$Q$193,MATCH("FP-CIP Full"&amp;"Sub-total Donor Funds",$P$1:$P$193&amp;$Q$1:$Q$193,0),MATCH(G$204,$A$1:$Q$1,0))),0)</f>
        <v>0</v>
      </c>
      <c r="H220" s="69">
        <f t="array" aca="1" ref="H220" ca="1">IFERROR(SUM(INDEX($A$1:$Q$193,MATCH($B220&amp;"National government funding allocated",$P$1:$P$193&amp;$Q$1:$Q$193,0),MATCH(H$204,$A$1:$Q$1,0)),INDEX($A$1:$Q$193,MATCH($B220&amp;"Sub-total Donor Funds",$P$1:$P$193&amp;$Q$1:$Q$193,0),MATCH(H$204,$A$1:$Q$1,0)))/SUM(INDEX($A$1:$Q$193,MATCH("FP-CIP Full"&amp;"National government funding allocated",$P$1:$P$193&amp;$Q$1:$Q$193,0),MATCH(H$204,$A$1:$Q$1,0)),INDEX($A$1:$Q$193,MATCH("FP-CIP Full"&amp;"Sub-total Donor Funds",$P$1:$P$193&amp;$Q$1:$Q$193,0),MATCH(H$204,$A$1:$Q$1,0))),0)</f>
        <v>0</v>
      </c>
      <c r="I220" s="69">
        <f t="array" aca="1" ref="I220" ca="1">IFERROR(SUM(INDEX($A$1:$Q$193,MATCH($B220&amp;"National government funding allocated",$P$1:$P$193&amp;$Q$1:$Q$193,0),MATCH(I$204,$A$1:$Q$1,0)),INDEX($A$1:$Q$193,MATCH($B220&amp;"Sub-total Donor Funds",$P$1:$P$193&amp;$Q$1:$Q$193,0),MATCH(I$204,$A$1:$Q$1,0)))/SUM(INDEX($A$1:$Q$193,MATCH("FP-CIP Full"&amp;"National government funding allocated",$P$1:$P$193&amp;$Q$1:$Q$193,0),MATCH(I$204,$A$1:$Q$1,0)),INDEX($A$1:$Q$193,MATCH("FP-CIP Full"&amp;"Sub-total Donor Funds",$P$1:$P$193&amp;$Q$1:$Q$193,0),MATCH(I$204,$A$1:$Q$1,0))),0)</f>
        <v>0</v>
      </c>
      <c r="J220" s="69">
        <f t="array" aca="1" ref="J220" ca="1">IFERROR(SUM(INDEX($A$1:$Q$193,MATCH($B220&amp;"National government funding allocated",$P$1:$P$193&amp;$Q$1:$Q$193,0),MATCH(J$204,$A$1:$Q$1,0)),INDEX($A$1:$Q$193,MATCH($B220&amp;"Sub-total Donor Funds",$P$1:$P$193&amp;$Q$1:$Q$193,0),MATCH(J$204,$A$1:$Q$1,0)))/SUM(INDEX($A$1:$Q$193,MATCH("FP-CIP Full"&amp;"National government funding allocated",$P$1:$P$193&amp;$Q$1:$Q$193,0),MATCH(J$204,$A$1:$Q$1,0)),INDEX($A$1:$Q$193,MATCH("FP-CIP Full"&amp;"Sub-total Donor Funds",$P$1:$P$193&amp;$Q$1:$Q$193,0),MATCH(J$204,$A$1:$Q$1,0))),0)</f>
        <v>0</v>
      </c>
      <c r="K220" s="69">
        <f t="array" aca="1" ref="K220" ca="1">IFERROR(SUM(INDEX($A$1:$Q$193,MATCH($B220&amp;"National government funding allocated",$P$1:$P$193&amp;$Q$1:$Q$193,0),MATCH(K$204,$A$1:$Q$1,0)),INDEX($A$1:$Q$193,MATCH($B220&amp;"Sub-total Donor Funds",$P$1:$P$193&amp;$Q$1:$Q$193,0),MATCH(K$204,$A$1:$Q$1,0)))/SUM(INDEX($A$1:$Q$193,MATCH("FP-CIP Full"&amp;"National government funding allocated",$P$1:$P$193&amp;$Q$1:$Q$193,0),MATCH(K$204,$A$1:$Q$1,0)),INDEX($A$1:$Q$193,MATCH("FP-CIP Full"&amp;"Sub-total Donor Funds",$P$1:$P$193&amp;$Q$1:$Q$193,0),MATCH(K$204,$A$1:$Q$1,0))),0)</f>
        <v>0</v>
      </c>
      <c r="L220" s="69">
        <f t="array" aca="1" ref="L220" ca="1">IFERROR(SUM(INDEX($A$1:$Q$193,MATCH($B220&amp;"National government funding allocated",$P$1:$P$193&amp;$Q$1:$Q$193,0),MATCH(L$204,$A$1:$Q$1,0)),INDEX($A$1:$Q$193,MATCH($B220&amp;"Sub-total Donor Funds",$P$1:$P$193&amp;$Q$1:$Q$193,0),MATCH(L$204,$A$1:$Q$1,0)))/SUM(INDEX($A$1:$Q$193,MATCH("FP-CIP Full"&amp;"National government funding allocated",$P$1:$P$193&amp;$Q$1:$Q$193,0),MATCH(L$204,$A$1:$Q$1,0)),INDEX($A$1:$Q$193,MATCH("FP-CIP Full"&amp;"Sub-total Donor Funds",$P$1:$P$193&amp;$Q$1:$Q$193,0),MATCH(L$204,$A$1:$Q$1,0))),0)</f>
        <v>0</v>
      </c>
      <c r="M220" s="69">
        <f t="array" aca="1" ref="M220" ca="1">IFERROR(SUM(INDEX($A$1:$Q$193,MATCH($B220&amp;"National government funding allocated",$P$1:$P$193&amp;$Q$1:$Q$193,0),MATCH(M$204,$A$1:$Q$1,0)),INDEX($A$1:$Q$193,MATCH($B220&amp;"Sub-total Donor Funds",$P$1:$P$193&amp;$Q$1:$Q$193,0),MATCH(M$204,$A$1:$Q$1,0)))/SUM(INDEX($A$1:$Q$193,MATCH("FP-CIP Full"&amp;"National government funding allocated",$P$1:$P$193&amp;$Q$1:$Q$193,0),MATCH(M$204,$A$1:$Q$1,0)),INDEX($A$1:$Q$193,MATCH("FP-CIP Full"&amp;"Sub-total Donor Funds",$P$1:$P$193&amp;$Q$1:$Q$193,0),MATCH(M$204,$A$1:$Q$1,0))),0)</f>
        <v>0</v>
      </c>
      <c r="N220" s="69">
        <f t="array" aca="1" ref="N220" ca="1">IFERROR(SUM(INDEX($A$1:$Q$193,MATCH($B220&amp;"National government funding allocated",$P$1:$P$193&amp;$Q$1:$Q$193,0),MATCH(N$204,$A$1:$Q$1,0)),INDEX($A$1:$Q$193,MATCH($B220&amp;"Sub-total Donor Funds",$P$1:$P$193&amp;$Q$1:$Q$193,0),MATCH(N$204,$A$1:$Q$1,0)))/SUM(INDEX($A$1:$Q$193,MATCH("FP-CIP Full"&amp;"National government funding allocated",$P$1:$P$193&amp;$Q$1:$Q$193,0),MATCH(N$204,$A$1:$Q$1,0)),INDEX($A$1:$Q$193,MATCH("FP-CIP Full"&amp;"Sub-total Donor Funds",$P$1:$P$193&amp;$Q$1:$Q$193,0),MATCH(N$204,$A$1:$Q$1,0))),0)</f>
        <v>0</v>
      </c>
      <c r="O220" s="69">
        <f t="array" aca="1" ref="O220" ca="1">IFERROR(SUM(INDEX($A$1:$Q$193,MATCH($B220&amp;"National government funding allocated",$P$1:$P$193&amp;$Q$1:$Q$193,0),MATCH(O$204,$A$1:$Q$1,0)),INDEX($A$1:$Q$193,MATCH($B220&amp;"Sub-total Donor Funds",$P$1:$P$193&amp;$Q$1:$Q$193,0),MATCH(O$204,$A$1:$Q$1,0)))/SUM(INDEX($A$1:$Q$193,MATCH("FP-CIP Full"&amp;"National government funding allocated",$P$1:$P$193&amp;$Q$1:$Q$193,0),MATCH(O$204,$A$1:$Q$1,0)),INDEX($A$1:$Q$193,MATCH("FP-CIP Full"&amp;"Sub-total Donor Funds",$P$1:$P$193&amp;$Q$1:$Q$193,0),MATCH(O$204,$A$1:$Q$1,0))),0)</f>
        <v>0</v>
      </c>
    </row>
    <row r="221" spans="2:15" x14ac:dyDescent="0.25">
      <c r="B221" s="68" t="str">
        <f t="shared" si="90"/>
        <v>Service Delivery</v>
      </c>
      <c r="C221" s="69">
        <f t="array" aca="1" ref="C221" ca="1">IFERROR(SUM(INDEX($A$1:$Q$193,MATCH($B221&amp;"National government funding allocated",$P$1:$P$193&amp;$Q$1:$Q$193,0),MATCH(C$204,$A$1:$Q$1,0)),INDEX($A$1:$Q$193,MATCH($B221&amp;"Sub-total Donor Funds",$P$1:$P$193&amp;$Q$1:$Q$193,0),MATCH(C$204,$A$1:$Q$1,0)))/SUM(INDEX($A$1:$Q$193,MATCH("FP-CIP Full"&amp;"National government funding allocated",$P$1:$P$193&amp;$Q$1:$Q$193,0),MATCH(C$204,$A$1:$Q$1,0)),INDEX($A$1:$Q$193,MATCH("FP-CIP Full"&amp;"Sub-total Donor Funds",$P$1:$P$193&amp;$Q$1:$Q$193,0),MATCH(C$204,$A$1:$Q$1,0))),0)</f>
        <v>0</v>
      </c>
      <c r="D221" s="69">
        <f t="array" aca="1" ref="D221" ca="1">IFERROR(SUM(INDEX($A$1:$Q$193,MATCH($B221&amp;"National government funding allocated",$P$1:$P$193&amp;$Q$1:$Q$193,0),MATCH(D$204,$A$1:$Q$1,0)),INDEX($A$1:$Q$193,MATCH($B221&amp;"Sub-total Donor Funds",$P$1:$P$193&amp;$Q$1:$Q$193,0),MATCH(D$204,$A$1:$Q$1,0)))/SUM(INDEX($A$1:$Q$193,MATCH("FP-CIP Full"&amp;"National government funding allocated",$P$1:$P$193&amp;$Q$1:$Q$193,0),MATCH(D$204,$A$1:$Q$1,0)),INDEX($A$1:$Q$193,MATCH("FP-CIP Full"&amp;"Sub-total Donor Funds",$P$1:$P$193&amp;$Q$1:$Q$193,0),MATCH(D$204,$A$1:$Q$1,0))),0)</f>
        <v>0</v>
      </c>
      <c r="E221" s="69">
        <f t="array" aca="1" ref="E221" ca="1">IFERROR(SUM(INDEX($A$1:$Q$193,MATCH($B221&amp;"National government funding allocated",$P$1:$P$193&amp;$Q$1:$Q$193,0),MATCH(E$204,$A$1:$Q$1,0)),INDEX($A$1:$Q$193,MATCH($B221&amp;"Sub-total Donor Funds",$P$1:$P$193&amp;$Q$1:$Q$193,0),MATCH(E$204,$A$1:$Q$1,0)))/SUM(INDEX($A$1:$Q$193,MATCH("FP-CIP Full"&amp;"National government funding allocated",$P$1:$P$193&amp;$Q$1:$Q$193,0),MATCH(E$204,$A$1:$Q$1,0)),INDEX($A$1:$Q$193,MATCH("FP-CIP Full"&amp;"Sub-total Donor Funds",$P$1:$P$193&amp;$Q$1:$Q$193,0),MATCH(E$204,$A$1:$Q$1,0))),0)</f>
        <v>0</v>
      </c>
      <c r="F221" s="69">
        <f t="array" aca="1" ref="F221" ca="1">IFERROR(SUM(INDEX($A$1:$Q$193,MATCH($B221&amp;"National government funding allocated",$P$1:$P$193&amp;$Q$1:$Q$193,0),MATCH(F$204,$A$1:$Q$1,0)),INDEX($A$1:$Q$193,MATCH($B221&amp;"Sub-total Donor Funds",$P$1:$P$193&amp;$Q$1:$Q$193,0),MATCH(F$204,$A$1:$Q$1,0)))/SUM(INDEX($A$1:$Q$193,MATCH("FP-CIP Full"&amp;"National government funding allocated",$P$1:$P$193&amp;$Q$1:$Q$193,0),MATCH(F$204,$A$1:$Q$1,0)),INDEX($A$1:$Q$193,MATCH("FP-CIP Full"&amp;"Sub-total Donor Funds",$P$1:$P$193&amp;$Q$1:$Q$193,0),MATCH(F$204,$A$1:$Q$1,0))),0)</f>
        <v>0</v>
      </c>
      <c r="G221" s="69">
        <f t="array" aca="1" ref="G221" ca="1">IFERROR(SUM(INDEX($A$1:$Q$193,MATCH($B221&amp;"National government funding allocated",$P$1:$P$193&amp;$Q$1:$Q$193,0),MATCH(G$204,$A$1:$Q$1,0)),INDEX($A$1:$Q$193,MATCH($B221&amp;"Sub-total Donor Funds",$P$1:$P$193&amp;$Q$1:$Q$193,0),MATCH(G$204,$A$1:$Q$1,0)))/SUM(INDEX($A$1:$Q$193,MATCH("FP-CIP Full"&amp;"National government funding allocated",$P$1:$P$193&amp;$Q$1:$Q$193,0),MATCH(G$204,$A$1:$Q$1,0)),INDEX($A$1:$Q$193,MATCH("FP-CIP Full"&amp;"Sub-total Donor Funds",$P$1:$P$193&amp;$Q$1:$Q$193,0),MATCH(G$204,$A$1:$Q$1,0))),0)</f>
        <v>0</v>
      </c>
      <c r="H221" s="69">
        <f t="array" aca="1" ref="H221" ca="1">IFERROR(SUM(INDEX($A$1:$Q$193,MATCH($B221&amp;"National government funding allocated",$P$1:$P$193&amp;$Q$1:$Q$193,0),MATCH(H$204,$A$1:$Q$1,0)),INDEX($A$1:$Q$193,MATCH($B221&amp;"Sub-total Donor Funds",$P$1:$P$193&amp;$Q$1:$Q$193,0),MATCH(H$204,$A$1:$Q$1,0)))/SUM(INDEX($A$1:$Q$193,MATCH("FP-CIP Full"&amp;"National government funding allocated",$P$1:$P$193&amp;$Q$1:$Q$193,0),MATCH(H$204,$A$1:$Q$1,0)),INDEX($A$1:$Q$193,MATCH("FP-CIP Full"&amp;"Sub-total Donor Funds",$P$1:$P$193&amp;$Q$1:$Q$193,0),MATCH(H$204,$A$1:$Q$1,0))),0)</f>
        <v>0</v>
      </c>
      <c r="I221" s="69">
        <f t="array" aca="1" ref="I221" ca="1">IFERROR(SUM(INDEX($A$1:$Q$193,MATCH($B221&amp;"National government funding allocated",$P$1:$P$193&amp;$Q$1:$Q$193,0),MATCH(I$204,$A$1:$Q$1,0)),INDEX($A$1:$Q$193,MATCH($B221&amp;"Sub-total Donor Funds",$P$1:$P$193&amp;$Q$1:$Q$193,0),MATCH(I$204,$A$1:$Q$1,0)))/SUM(INDEX($A$1:$Q$193,MATCH("FP-CIP Full"&amp;"National government funding allocated",$P$1:$P$193&amp;$Q$1:$Q$193,0),MATCH(I$204,$A$1:$Q$1,0)),INDEX($A$1:$Q$193,MATCH("FP-CIP Full"&amp;"Sub-total Donor Funds",$P$1:$P$193&amp;$Q$1:$Q$193,0),MATCH(I$204,$A$1:$Q$1,0))),0)</f>
        <v>0</v>
      </c>
      <c r="J221" s="69">
        <f t="array" aca="1" ref="J221" ca="1">IFERROR(SUM(INDEX($A$1:$Q$193,MATCH($B221&amp;"National government funding allocated",$P$1:$P$193&amp;$Q$1:$Q$193,0),MATCH(J$204,$A$1:$Q$1,0)),INDEX($A$1:$Q$193,MATCH($B221&amp;"Sub-total Donor Funds",$P$1:$P$193&amp;$Q$1:$Q$193,0),MATCH(J$204,$A$1:$Q$1,0)))/SUM(INDEX($A$1:$Q$193,MATCH("FP-CIP Full"&amp;"National government funding allocated",$P$1:$P$193&amp;$Q$1:$Q$193,0),MATCH(J$204,$A$1:$Q$1,0)),INDEX($A$1:$Q$193,MATCH("FP-CIP Full"&amp;"Sub-total Donor Funds",$P$1:$P$193&amp;$Q$1:$Q$193,0),MATCH(J$204,$A$1:$Q$1,0))),0)</f>
        <v>0</v>
      </c>
      <c r="K221" s="69">
        <f t="array" aca="1" ref="K221" ca="1">IFERROR(SUM(INDEX($A$1:$Q$193,MATCH($B221&amp;"National government funding allocated",$P$1:$P$193&amp;$Q$1:$Q$193,0),MATCH(K$204,$A$1:$Q$1,0)),INDEX($A$1:$Q$193,MATCH($B221&amp;"Sub-total Donor Funds",$P$1:$P$193&amp;$Q$1:$Q$193,0),MATCH(K$204,$A$1:$Q$1,0)))/SUM(INDEX($A$1:$Q$193,MATCH("FP-CIP Full"&amp;"National government funding allocated",$P$1:$P$193&amp;$Q$1:$Q$193,0),MATCH(K$204,$A$1:$Q$1,0)),INDEX($A$1:$Q$193,MATCH("FP-CIP Full"&amp;"Sub-total Donor Funds",$P$1:$P$193&amp;$Q$1:$Q$193,0),MATCH(K$204,$A$1:$Q$1,0))),0)</f>
        <v>0</v>
      </c>
      <c r="L221" s="69">
        <f t="array" aca="1" ref="L221" ca="1">IFERROR(SUM(INDEX($A$1:$Q$193,MATCH($B221&amp;"National government funding allocated",$P$1:$P$193&amp;$Q$1:$Q$193,0),MATCH(L$204,$A$1:$Q$1,0)),INDEX($A$1:$Q$193,MATCH($B221&amp;"Sub-total Donor Funds",$P$1:$P$193&amp;$Q$1:$Q$193,0),MATCH(L$204,$A$1:$Q$1,0)))/SUM(INDEX($A$1:$Q$193,MATCH("FP-CIP Full"&amp;"National government funding allocated",$P$1:$P$193&amp;$Q$1:$Q$193,0),MATCH(L$204,$A$1:$Q$1,0)),INDEX($A$1:$Q$193,MATCH("FP-CIP Full"&amp;"Sub-total Donor Funds",$P$1:$P$193&amp;$Q$1:$Q$193,0),MATCH(L$204,$A$1:$Q$1,0))),0)</f>
        <v>0</v>
      </c>
      <c r="M221" s="69">
        <f t="array" aca="1" ref="M221" ca="1">IFERROR(SUM(INDEX($A$1:$Q$193,MATCH($B221&amp;"National government funding allocated",$P$1:$P$193&amp;$Q$1:$Q$193,0),MATCH(M$204,$A$1:$Q$1,0)),INDEX($A$1:$Q$193,MATCH($B221&amp;"Sub-total Donor Funds",$P$1:$P$193&amp;$Q$1:$Q$193,0),MATCH(M$204,$A$1:$Q$1,0)))/SUM(INDEX($A$1:$Q$193,MATCH("FP-CIP Full"&amp;"National government funding allocated",$P$1:$P$193&amp;$Q$1:$Q$193,0),MATCH(M$204,$A$1:$Q$1,0)),INDEX($A$1:$Q$193,MATCH("FP-CIP Full"&amp;"Sub-total Donor Funds",$P$1:$P$193&amp;$Q$1:$Q$193,0),MATCH(M$204,$A$1:$Q$1,0))),0)</f>
        <v>0</v>
      </c>
      <c r="N221" s="69">
        <f t="array" aca="1" ref="N221" ca="1">IFERROR(SUM(INDEX($A$1:$Q$193,MATCH($B221&amp;"National government funding allocated",$P$1:$P$193&amp;$Q$1:$Q$193,0),MATCH(N$204,$A$1:$Q$1,0)),INDEX($A$1:$Q$193,MATCH($B221&amp;"Sub-total Donor Funds",$P$1:$P$193&amp;$Q$1:$Q$193,0),MATCH(N$204,$A$1:$Q$1,0)))/SUM(INDEX($A$1:$Q$193,MATCH("FP-CIP Full"&amp;"National government funding allocated",$P$1:$P$193&amp;$Q$1:$Q$193,0),MATCH(N$204,$A$1:$Q$1,0)),INDEX($A$1:$Q$193,MATCH("FP-CIP Full"&amp;"Sub-total Donor Funds",$P$1:$P$193&amp;$Q$1:$Q$193,0),MATCH(N$204,$A$1:$Q$1,0))),0)</f>
        <v>0</v>
      </c>
      <c r="O221" s="69">
        <f t="array" aca="1" ref="O221" ca="1">IFERROR(SUM(INDEX($A$1:$Q$193,MATCH($B221&amp;"National government funding allocated",$P$1:$P$193&amp;$Q$1:$Q$193,0),MATCH(O$204,$A$1:$Q$1,0)),INDEX($A$1:$Q$193,MATCH($B221&amp;"Sub-total Donor Funds",$P$1:$P$193&amp;$Q$1:$Q$193,0),MATCH(O$204,$A$1:$Q$1,0)))/SUM(INDEX($A$1:$Q$193,MATCH("FP-CIP Full"&amp;"National government funding allocated",$P$1:$P$193&amp;$Q$1:$Q$193,0),MATCH(O$204,$A$1:$Q$1,0)),INDEX($A$1:$Q$193,MATCH("FP-CIP Full"&amp;"Sub-total Donor Funds",$P$1:$P$193&amp;$Q$1:$Q$193,0),MATCH(O$204,$A$1:$Q$1,0))),0)</f>
        <v>0</v>
      </c>
    </row>
    <row r="222" spans="2:15" x14ac:dyDescent="0.25">
      <c r="B222" s="68" t="str">
        <f t="shared" si="90"/>
        <v>Contraceptive Security</v>
      </c>
      <c r="C222" s="69">
        <f t="array" aca="1" ref="C222" ca="1">IFERROR(SUM(INDEX($A$1:$Q$193,MATCH($B222&amp;"National government funding allocated",$P$1:$P$193&amp;$Q$1:$Q$193,0),MATCH(C$204,$A$1:$Q$1,0)),INDEX($A$1:$Q$193,MATCH($B222&amp;"Sub-total Donor Funds",$P$1:$P$193&amp;$Q$1:$Q$193,0),MATCH(C$204,$A$1:$Q$1,0)))/SUM(INDEX($A$1:$Q$193,MATCH("FP-CIP Full"&amp;"National government funding allocated",$P$1:$P$193&amp;$Q$1:$Q$193,0),MATCH(C$204,$A$1:$Q$1,0)),INDEX($A$1:$Q$193,MATCH("FP-CIP Full"&amp;"Sub-total Donor Funds",$P$1:$P$193&amp;$Q$1:$Q$193,0),MATCH(C$204,$A$1:$Q$1,0))),0)</f>
        <v>0</v>
      </c>
      <c r="D222" s="69">
        <f t="array" aca="1" ref="D222" ca="1">IFERROR(SUM(INDEX($A$1:$Q$193,MATCH($B222&amp;"National government funding allocated",$P$1:$P$193&amp;$Q$1:$Q$193,0),MATCH(D$204,$A$1:$Q$1,0)),INDEX($A$1:$Q$193,MATCH($B222&amp;"Sub-total Donor Funds",$P$1:$P$193&amp;$Q$1:$Q$193,0),MATCH(D$204,$A$1:$Q$1,0)))/SUM(INDEX($A$1:$Q$193,MATCH("FP-CIP Full"&amp;"National government funding allocated",$P$1:$P$193&amp;$Q$1:$Q$193,0),MATCH(D$204,$A$1:$Q$1,0)),INDEX($A$1:$Q$193,MATCH("FP-CIP Full"&amp;"Sub-total Donor Funds",$P$1:$P$193&amp;$Q$1:$Q$193,0),MATCH(D$204,$A$1:$Q$1,0))),0)</f>
        <v>0</v>
      </c>
      <c r="E222" s="69">
        <f t="array" aca="1" ref="E222" ca="1">IFERROR(SUM(INDEX($A$1:$Q$193,MATCH($B222&amp;"National government funding allocated",$P$1:$P$193&amp;$Q$1:$Q$193,0),MATCH(E$204,$A$1:$Q$1,0)),INDEX($A$1:$Q$193,MATCH($B222&amp;"Sub-total Donor Funds",$P$1:$P$193&amp;$Q$1:$Q$193,0),MATCH(E$204,$A$1:$Q$1,0)))/SUM(INDEX($A$1:$Q$193,MATCH("FP-CIP Full"&amp;"National government funding allocated",$P$1:$P$193&amp;$Q$1:$Q$193,0),MATCH(E$204,$A$1:$Q$1,0)),INDEX($A$1:$Q$193,MATCH("FP-CIP Full"&amp;"Sub-total Donor Funds",$P$1:$P$193&amp;$Q$1:$Q$193,0),MATCH(E$204,$A$1:$Q$1,0))),0)</f>
        <v>0</v>
      </c>
      <c r="F222" s="69">
        <f t="array" aca="1" ref="F222" ca="1">IFERROR(SUM(INDEX($A$1:$Q$193,MATCH($B222&amp;"National government funding allocated",$P$1:$P$193&amp;$Q$1:$Q$193,0),MATCH(F$204,$A$1:$Q$1,0)),INDEX($A$1:$Q$193,MATCH($B222&amp;"Sub-total Donor Funds",$P$1:$P$193&amp;$Q$1:$Q$193,0),MATCH(F$204,$A$1:$Q$1,0)))/SUM(INDEX($A$1:$Q$193,MATCH("FP-CIP Full"&amp;"National government funding allocated",$P$1:$P$193&amp;$Q$1:$Q$193,0),MATCH(F$204,$A$1:$Q$1,0)),INDEX($A$1:$Q$193,MATCH("FP-CIP Full"&amp;"Sub-total Donor Funds",$P$1:$P$193&amp;$Q$1:$Q$193,0),MATCH(F$204,$A$1:$Q$1,0))),0)</f>
        <v>0</v>
      </c>
      <c r="G222" s="69">
        <f t="array" aca="1" ref="G222" ca="1">IFERROR(SUM(INDEX($A$1:$Q$193,MATCH($B222&amp;"National government funding allocated",$P$1:$P$193&amp;$Q$1:$Q$193,0),MATCH(G$204,$A$1:$Q$1,0)),INDEX($A$1:$Q$193,MATCH($B222&amp;"Sub-total Donor Funds",$P$1:$P$193&amp;$Q$1:$Q$193,0),MATCH(G$204,$A$1:$Q$1,0)))/SUM(INDEX($A$1:$Q$193,MATCH("FP-CIP Full"&amp;"National government funding allocated",$P$1:$P$193&amp;$Q$1:$Q$193,0),MATCH(G$204,$A$1:$Q$1,0)),INDEX($A$1:$Q$193,MATCH("FP-CIP Full"&amp;"Sub-total Donor Funds",$P$1:$P$193&amp;$Q$1:$Q$193,0),MATCH(G$204,$A$1:$Q$1,0))),0)</f>
        <v>0</v>
      </c>
      <c r="H222" s="69">
        <f t="array" aca="1" ref="H222" ca="1">IFERROR(SUM(INDEX($A$1:$Q$193,MATCH($B222&amp;"National government funding allocated",$P$1:$P$193&amp;$Q$1:$Q$193,0),MATCH(H$204,$A$1:$Q$1,0)),INDEX($A$1:$Q$193,MATCH($B222&amp;"Sub-total Donor Funds",$P$1:$P$193&amp;$Q$1:$Q$193,0),MATCH(H$204,$A$1:$Q$1,0)))/SUM(INDEX($A$1:$Q$193,MATCH("FP-CIP Full"&amp;"National government funding allocated",$P$1:$P$193&amp;$Q$1:$Q$193,0),MATCH(H$204,$A$1:$Q$1,0)),INDEX($A$1:$Q$193,MATCH("FP-CIP Full"&amp;"Sub-total Donor Funds",$P$1:$P$193&amp;$Q$1:$Q$193,0),MATCH(H$204,$A$1:$Q$1,0))),0)</f>
        <v>0</v>
      </c>
      <c r="I222" s="69">
        <f t="array" aca="1" ref="I222" ca="1">IFERROR(SUM(INDEX($A$1:$Q$193,MATCH($B222&amp;"National government funding allocated",$P$1:$P$193&amp;$Q$1:$Q$193,0),MATCH(I$204,$A$1:$Q$1,0)),INDEX($A$1:$Q$193,MATCH($B222&amp;"Sub-total Donor Funds",$P$1:$P$193&amp;$Q$1:$Q$193,0),MATCH(I$204,$A$1:$Q$1,0)))/SUM(INDEX($A$1:$Q$193,MATCH("FP-CIP Full"&amp;"National government funding allocated",$P$1:$P$193&amp;$Q$1:$Q$193,0),MATCH(I$204,$A$1:$Q$1,0)),INDEX($A$1:$Q$193,MATCH("FP-CIP Full"&amp;"Sub-total Donor Funds",$P$1:$P$193&amp;$Q$1:$Q$193,0),MATCH(I$204,$A$1:$Q$1,0))),0)</f>
        <v>0</v>
      </c>
      <c r="J222" s="69">
        <f t="array" aca="1" ref="J222" ca="1">IFERROR(SUM(INDEX($A$1:$Q$193,MATCH($B222&amp;"National government funding allocated",$P$1:$P$193&amp;$Q$1:$Q$193,0),MATCH(J$204,$A$1:$Q$1,0)),INDEX($A$1:$Q$193,MATCH($B222&amp;"Sub-total Donor Funds",$P$1:$P$193&amp;$Q$1:$Q$193,0),MATCH(J$204,$A$1:$Q$1,0)))/SUM(INDEX($A$1:$Q$193,MATCH("FP-CIP Full"&amp;"National government funding allocated",$P$1:$P$193&amp;$Q$1:$Q$193,0),MATCH(J$204,$A$1:$Q$1,0)),INDEX($A$1:$Q$193,MATCH("FP-CIP Full"&amp;"Sub-total Donor Funds",$P$1:$P$193&amp;$Q$1:$Q$193,0),MATCH(J$204,$A$1:$Q$1,0))),0)</f>
        <v>0</v>
      </c>
      <c r="K222" s="69">
        <f t="array" aca="1" ref="K222" ca="1">IFERROR(SUM(INDEX($A$1:$Q$193,MATCH($B222&amp;"National government funding allocated",$P$1:$P$193&amp;$Q$1:$Q$193,0),MATCH(K$204,$A$1:$Q$1,0)),INDEX($A$1:$Q$193,MATCH($B222&amp;"Sub-total Donor Funds",$P$1:$P$193&amp;$Q$1:$Q$193,0),MATCH(K$204,$A$1:$Q$1,0)))/SUM(INDEX($A$1:$Q$193,MATCH("FP-CIP Full"&amp;"National government funding allocated",$P$1:$P$193&amp;$Q$1:$Q$193,0),MATCH(K$204,$A$1:$Q$1,0)),INDEX($A$1:$Q$193,MATCH("FP-CIP Full"&amp;"Sub-total Donor Funds",$P$1:$P$193&amp;$Q$1:$Q$193,0),MATCH(K$204,$A$1:$Q$1,0))),0)</f>
        <v>0</v>
      </c>
      <c r="L222" s="69">
        <f t="array" aca="1" ref="L222" ca="1">IFERROR(SUM(INDEX($A$1:$Q$193,MATCH($B222&amp;"National government funding allocated",$P$1:$P$193&amp;$Q$1:$Q$193,0),MATCH(L$204,$A$1:$Q$1,0)),INDEX($A$1:$Q$193,MATCH($B222&amp;"Sub-total Donor Funds",$P$1:$P$193&amp;$Q$1:$Q$193,0),MATCH(L$204,$A$1:$Q$1,0)))/SUM(INDEX($A$1:$Q$193,MATCH("FP-CIP Full"&amp;"National government funding allocated",$P$1:$P$193&amp;$Q$1:$Q$193,0),MATCH(L$204,$A$1:$Q$1,0)),INDEX($A$1:$Q$193,MATCH("FP-CIP Full"&amp;"Sub-total Donor Funds",$P$1:$P$193&amp;$Q$1:$Q$193,0),MATCH(L$204,$A$1:$Q$1,0))),0)</f>
        <v>0</v>
      </c>
      <c r="M222" s="69">
        <f t="array" aca="1" ref="M222" ca="1">IFERROR(SUM(INDEX($A$1:$Q$193,MATCH($B222&amp;"National government funding allocated",$P$1:$P$193&amp;$Q$1:$Q$193,0),MATCH(M$204,$A$1:$Q$1,0)),INDEX($A$1:$Q$193,MATCH($B222&amp;"Sub-total Donor Funds",$P$1:$P$193&amp;$Q$1:$Q$193,0),MATCH(M$204,$A$1:$Q$1,0)))/SUM(INDEX($A$1:$Q$193,MATCH("FP-CIP Full"&amp;"National government funding allocated",$P$1:$P$193&amp;$Q$1:$Q$193,0),MATCH(M$204,$A$1:$Q$1,0)),INDEX($A$1:$Q$193,MATCH("FP-CIP Full"&amp;"Sub-total Donor Funds",$P$1:$P$193&amp;$Q$1:$Q$193,0),MATCH(M$204,$A$1:$Q$1,0))),0)</f>
        <v>0</v>
      </c>
      <c r="N222" s="69">
        <f t="array" aca="1" ref="N222" ca="1">IFERROR(SUM(INDEX($A$1:$Q$193,MATCH($B222&amp;"National government funding allocated",$P$1:$P$193&amp;$Q$1:$Q$193,0),MATCH(N$204,$A$1:$Q$1,0)),INDEX($A$1:$Q$193,MATCH($B222&amp;"Sub-total Donor Funds",$P$1:$P$193&amp;$Q$1:$Q$193,0),MATCH(N$204,$A$1:$Q$1,0)))/SUM(INDEX($A$1:$Q$193,MATCH("FP-CIP Full"&amp;"National government funding allocated",$P$1:$P$193&amp;$Q$1:$Q$193,0),MATCH(N$204,$A$1:$Q$1,0)),INDEX($A$1:$Q$193,MATCH("FP-CIP Full"&amp;"Sub-total Donor Funds",$P$1:$P$193&amp;$Q$1:$Q$193,0),MATCH(N$204,$A$1:$Q$1,0))),0)</f>
        <v>0</v>
      </c>
      <c r="O222" s="69">
        <f t="array" aca="1" ref="O222" ca="1">IFERROR(SUM(INDEX($A$1:$Q$193,MATCH($B222&amp;"National government funding allocated",$P$1:$P$193&amp;$Q$1:$Q$193,0),MATCH(O$204,$A$1:$Q$1,0)),INDEX($A$1:$Q$193,MATCH($B222&amp;"Sub-total Donor Funds",$P$1:$P$193&amp;$Q$1:$Q$193,0),MATCH(O$204,$A$1:$Q$1,0)))/SUM(INDEX($A$1:$Q$193,MATCH("FP-CIP Full"&amp;"National government funding allocated",$P$1:$P$193&amp;$Q$1:$Q$193,0),MATCH(O$204,$A$1:$Q$1,0)),INDEX($A$1:$Q$193,MATCH("FP-CIP Full"&amp;"Sub-total Donor Funds",$P$1:$P$193&amp;$Q$1:$Q$193,0),MATCH(O$204,$A$1:$Q$1,0))),0)</f>
        <v>0</v>
      </c>
    </row>
    <row r="223" spans="2:15" x14ac:dyDescent="0.25">
      <c r="B223" s="68" t="str">
        <f t="shared" si="90"/>
        <v>Policy and Enabling Environment</v>
      </c>
      <c r="C223" s="69">
        <f t="array" aca="1" ref="C223" ca="1">IFERROR(SUM(INDEX($A$1:$Q$193,MATCH($B223&amp;"National government funding allocated",$P$1:$P$193&amp;$Q$1:$Q$193,0),MATCH(C$204,$A$1:$Q$1,0)),INDEX($A$1:$Q$193,MATCH($B223&amp;"Sub-total Donor Funds",$P$1:$P$193&amp;$Q$1:$Q$193,0),MATCH(C$204,$A$1:$Q$1,0)))/SUM(INDEX($A$1:$Q$193,MATCH("FP-CIP Full"&amp;"National government funding allocated",$P$1:$P$193&amp;$Q$1:$Q$193,0),MATCH(C$204,$A$1:$Q$1,0)),INDEX($A$1:$Q$193,MATCH("FP-CIP Full"&amp;"Sub-total Donor Funds",$P$1:$P$193&amp;$Q$1:$Q$193,0),MATCH(C$204,$A$1:$Q$1,0))),0)</f>
        <v>0</v>
      </c>
      <c r="D223" s="69">
        <f t="array" aca="1" ref="D223" ca="1">IFERROR(SUM(INDEX($A$1:$Q$193,MATCH($B223&amp;"National government funding allocated",$P$1:$P$193&amp;$Q$1:$Q$193,0),MATCH(D$204,$A$1:$Q$1,0)),INDEX($A$1:$Q$193,MATCH($B223&amp;"Sub-total Donor Funds",$P$1:$P$193&amp;$Q$1:$Q$193,0),MATCH(D$204,$A$1:$Q$1,0)))/SUM(INDEX($A$1:$Q$193,MATCH("FP-CIP Full"&amp;"National government funding allocated",$P$1:$P$193&amp;$Q$1:$Q$193,0),MATCH(D$204,$A$1:$Q$1,0)),INDEX($A$1:$Q$193,MATCH("FP-CIP Full"&amp;"Sub-total Donor Funds",$P$1:$P$193&amp;$Q$1:$Q$193,0),MATCH(D$204,$A$1:$Q$1,0))),0)</f>
        <v>0</v>
      </c>
      <c r="E223" s="69">
        <f t="array" aca="1" ref="E223" ca="1">IFERROR(SUM(INDEX($A$1:$Q$193,MATCH($B223&amp;"National government funding allocated",$P$1:$P$193&amp;$Q$1:$Q$193,0),MATCH(E$204,$A$1:$Q$1,0)),INDEX($A$1:$Q$193,MATCH($B223&amp;"Sub-total Donor Funds",$P$1:$P$193&amp;$Q$1:$Q$193,0),MATCH(E$204,$A$1:$Q$1,0)))/SUM(INDEX($A$1:$Q$193,MATCH("FP-CIP Full"&amp;"National government funding allocated",$P$1:$P$193&amp;$Q$1:$Q$193,0),MATCH(E$204,$A$1:$Q$1,0)),INDEX($A$1:$Q$193,MATCH("FP-CIP Full"&amp;"Sub-total Donor Funds",$P$1:$P$193&amp;$Q$1:$Q$193,0),MATCH(E$204,$A$1:$Q$1,0))),0)</f>
        <v>0</v>
      </c>
      <c r="F223" s="69">
        <f t="array" aca="1" ref="F223" ca="1">IFERROR(SUM(INDEX($A$1:$Q$193,MATCH($B223&amp;"National government funding allocated",$P$1:$P$193&amp;$Q$1:$Q$193,0),MATCH(F$204,$A$1:$Q$1,0)),INDEX($A$1:$Q$193,MATCH($B223&amp;"Sub-total Donor Funds",$P$1:$P$193&amp;$Q$1:$Q$193,0),MATCH(F$204,$A$1:$Q$1,0)))/SUM(INDEX($A$1:$Q$193,MATCH("FP-CIP Full"&amp;"National government funding allocated",$P$1:$P$193&amp;$Q$1:$Q$193,0),MATCH(F$204,$A$1:$Q$1,0)),INDEX($A$1:$Q$193,MATCH("FP-CIP Full"&amp;"Sub-total Donor Funds",$P$1:$P$193&amp;$Q$1:$Q$193,0),MATCH(F$204,$A$1:$Q$1,0))),0)</f>
        <v>0</v>
      </c>
      <c r="G223" s="69">
        <f t="array" aca="1" ref="G223" ca="1">IFERROR(SUM(INDEX($A$1:$Q$193,MATCH($B223&amp;"National government funding allocated",$P$1:$P$193&amp;$Q$1:$Q$193,0),MATCH(G$204,$A$1:$Q$1,0)),INDEX($A$1:$Q$193,MATCH($B223&amp;"Sub-total Donor Funds",$P$1:$P$193&amp;$Q$1:$Q$193,0),MATCH(G$204,$A$1:$Q$1,0)))/SUM(INDEX($A$1:$Q$193,MATCH("FP-CIP Full"&amp;"National government funding allocated",$P$1:$P$193&amp;$Q$1:$Q$193,0),MATCH(G$204,$A$1:$Q$1,0)),INDEX($A$1:$Q$193,MATCH("FP-CIP Full"&amp;"Sub-total Donor Funds",$P$1:$P$193&amp;$Q$1:$Q$193,0),MATCH(G$204,$A$1:$Q$1,0))),0)</f>
        <v>0</v>
      </c>
      <c r="H223" s="69">
        <f t="array" aca="1" ref="H223" ca="1">IFERROR(SUM(INDEX($A$1:$Q$193,MATCH($B223&amp;"National government funding allocated",$P$1:$P$193&amp;$Q$1:$Q$193,0),MATCH(H$204,$A$1:$Q$1,0)),INDEX($A$1:$Q$193,MATCH($B223&amp;"Sub-total Donor Funds",$P$1:$P$193&amp;$Q$1:$Q$193,0),MATCH(H$204,$A$1:$Q$1,0)))/SUM(INDEX($A$1:$Q$193,MATCH("FP-CIP Full"&amp;"National government funding allocated",$P$1:$P$193&amp;$Q$1:$Q$193,0),MATCH(H$204,$A$1:$Q$1,0)),INDEX($A$1:$Q$193,MATCH("FP-CIP Full"&amp;"Sub-total Donor Funds",$P$1:$P$193&amp;$Q$1:$Q$193,0),MATCH(H$204,$A$1:$Q$1,0))),0)</f>
        <v>0</v>
      </c>
      <c r="I223" s="69">
        <f t="array" aca="1" ref="I223" ca="1">IFERROR(SUM(INDEX($A$1:$Q$193,MATCH($B223&amp;"National government funding allocated",$P$1:$P$193&amp;$Q$1:$Q$193,0),MATCH(I$204,$A$1:$Q$1,0)),INDEX($A$1:$Q$193,MATCH($B223&amp;"Sub-total Donor Funds",$P$1:$P$193&amp;$Q$1:$Q$193,0),MATCH(I$204,$A$1:$Q$1,0)))/SUM(INDEX($A$1:$Q$193,MATCH("FP-CIP Full"&amp;"National government funding allocated",$P$1:$P$193&amp;$Q$1:$Q$193,0),MATCH(I$204,$A$1:$Q$1,0)),INDEX($A$1:$Q$193,MATCH("FP-CIP Full"&amp;"Sub-total Donor Funds",$P$1:$P$193&amp;$Q$1:$Q$193,0),MATCH(I$204,$A$1:$Q$1,0))),0)</f>
        <v>0</v>
      </c>
      <c r="J223" s="69">
        <f t="array" aca="1" ref="J223" ca="1">IFERROR(SUM(INDEX($A$1:$Q$193,MATCH($B223&amp;"National government funding allocated",$P$1:$P$193&amp;$Q$1:$Q$193,0),MATCH(J$204,$A$1:$Q$1,0)),INDEX($A$1:$Q$193,MATCH($B223&amp;"Sub-total Donor Funds",$P$1:$P$193&amp;$Q$1:$Q$193,0),MATCH(J$204,$A$1:$Q$1,0)))/SUM(INDEX($A$1:$Q$193,MATCH("FP-CIP Full"&amp;"National government funding allocated",$P$1:$P$193&amp;$Q$1:$Q$193,0),MATCH(J$204,$A$1:$Q$1,0)),INDEX($A$1:$Q$193,MATCH("FP-CIP Full"&amp;"Sub-total Donor Funds",$P$1:$P$193&amp;$Q$1:$Q$193,0),MATCH(J$204,$A$1:$Q$1,0))),0)</f>
        <v>0</v>
      </c>
      <c r="K223" s="69">
        <f t="array" aca="1" ref="K223" ca="1">IFERROR(SUM(INDEX($A$1:$Q$193,MATCH($B223&amp;"National government funding allocated",$P$1:$P$193&amp;$Q$1:$Q$193,0),MATCH(K$204,$A$1:$Q$1,0)),INDEX($A$1:$Q$193,MATCH($B223&amp;"Sub-total Donor Funds",$P$1:$P$193&amp;$Q$1:$Q$193,0),MATCH(K$204,$A$1:$Q$1,0)))/SUM(INDEX($A$1:$Q$193,MATCH("FP-CIP Full"&amp;"National government funding allocated",$P$1:$P$193&amp;$Q$1:$Q$193,0),MATCH(K$204,$A$1:$Q$1,0)),INDEX($A$1:$Q$193,MATCH("FP-CIP Full"&amp;"Sub-total Donor Funds",$P$1:$P$193&amp;$Q$1:$Q$193,0),MATCH(K$204,$A$1:$Q$1,0))),0)</f>
        <v>0</v>
      </c>
      <c r="L223" s="69">
        <f t="array" aca="1" ref="L223" ca="1">IFERROR(SUM(INDEX($A$1:$Q$193,MATCH($B223&amp;"National government funding allocated",$P$1:$P$193&amp;$Q$1:$Q$193,0),MATCH(L$204,$A$1:$Q$1,0)),INDEX($A$1:$Q$193,MATCH($B223&amp;"Sub-total Donor Funds",$P$1:$P$193&amp;$Q$1:$Q$193,0),MATCH(L$204,$A$1:$Q$1,0)))/SUM(INDEX($A$1:$Q$193,MATCH("FP-CIP Full"&amp;"National government funding allocated",$P$1:$P$193&amp;$Q$1:$Q$193,0),MATCH(L$204,$A$1:$Q$1,0)),INDEX($A$1:$Q$193,MATCH("FP-CIP Full"&amp;"Sub-total Donor Funds",$P$1:$P$193&amp;$Q$1:$Q$193,0),MATCH(L$204,$A$1:$Q$1,0))),0)</f>
        <v>0</v>
      </c>
      <c r="M223" s="69">
        <f t="array" aca="1" ref="M223" ca="1">IFERROR(SUM(INDEX($A$1:$Q$193,MATCH($B223&amp;"National government funding allocated",$P$1:$P$193&amp;$Q$1:$Q$193,0),MATCH(M$204,$A$1:$Q$1,0)),INDEX($A$1:$Q$193,MATCH($B223&amp;"Sub-total Donor Funds",$P$1:$P$193&amp;$Q$1:$Q$193,0),MATCH(M$204,$A$1:$Q$1,0)))/SUM(INDEX($A$1:$Q$193,MATCH("FP-CIP Full"&amp;"National government funding allocated",$P$1:$P$193&amp;$Q$1:$Q$193,0),MATCH(M$204,$A$1:$Q$1,0)),INDEX($A$1:$Q$193,MATCH("FP-CIP Full"&amp;"Sub-total Donor Funds",$P$1:$P$193&amp;$Q$1:$Q$193,0),MATCH(M$204,$A$1:$Q$1,0))),0)</f>
        <v>0</v>
      </c>
      <c r="N223" s="69">
        <f t="array" aca="1" ref="N223" ca="1">IFERROR(SUM(INDEX($A$1:$Q$193,MATCH($B223&amp;"National government funding allocated",$P$1:$P$193&amp;$Q$1:$Q$193,0),MATCH(N$204,$A$1:$Q$1,0)),INDEX($A$1:$Q$193,MATCH($B223&amp;"Sub-total Donor Funds",$P$1:$P$193&amp;$Q$1:$Q$193,0),MATCH(N$204,$A$1:$Q$1,0)))/SUM(INDEX($A$1:$Q$193,MATCH("FP-CIP Full"&amp;"National government funding allocated",$P$1:$P$193&amp;$Q$1:$Q$193,0),MATCH(N$204,$A$1:$Q$1,0)),INDEX($A$1:$Q$193,MATCH("FP-CIP Full"&amp;"Sub-total Donor Funds",$P$1:$P$193&amp;$Q$1:$Q$193,0),MATCH(N$204,$A$1:$Q$1,0))),0)</f>
        <v>0</v>
      </c>
      <c r="O223" s="69">
        <f t="array" aca="1" ref="O223" ca="1">IFERROR(SUM(INDEX($A$1:$Q$193,MATCH($B223&amp;"National government funding allocated",$P$1:$P$193&amp;$Q$1:$Q$193,0),MATCH(O$204,$A$1:$Q$1,0)),INDEX($A$1:$Q$193,MATCH($B223&amp;"Sub-total Donor Funds",$P$1:$P$193&amp;$Q$1:$Q$193,0),MATCH(O$204,$A$1:$Q$1,0)))/SUM(INDEX($A$1:$Q$193,MATCH("FP-CIP Full"&amp;"National government funding allocated",$P$1:$P$193&amp;$Q$1:$Q$193,0),MATCH(O$204,$A$1:$Q$1,0)),INDEX($A$1:$Q$193,MATCH("FP-CIP Full"&amp;"Sub-total Donor Funds",$P$1:$P$193&amp;$Q$1:$Q$193,0),MATCH(O$204,$A$1:$Q$1,0))),0)</f>
        <v>0</v>
      </c>
    </row>
    <row r="224" spans="2:15" x14ac:dyDescent="0.25">
      <c r="B224" s="68" t="str">
        <f t="shared" si="90"/>
        <v>Financing</v>
      </c>
      <c r="C224" s="69">
        <f t="array" aca="1" ref="C224" ca="1">IFERROR(SUM(INDEX($A$1:$Q$193,MATCH($B224&amp;"National government funding allocated",$P$1:$P$193&amp;$Q$1:$Q$193,0),MATCH(C$204,$A$1:$Q$1,0)),INDEX($A$1:$Q$193,MATCH($B224&amp;"Sub-total Donor Funds",$P$1:$P$193&amp;$Q$1:$Q$193,0),MATCH(C$204,$A$1:$Q$1,0)))/SUM(INDEX($A$1:$Q$193,MATCH("FP-CIP Full"&amp;"National government funding allocated",$P$1:$P$193&amp;$Q$1:$Q$193,0),MATCH(C$204,$A$1:$Q$1,0)),INDEX($A$1:$Q$193,MATCH("FP-CIP Full"&amp;"Sub-total Donor Funds",$P$1:$P$193&amp;$Q$1:$Q$193,0),MATCH(C$204,$A$1:$Q$1,0))),0)</f>
        <v>0</v>
      </c>
      <c r="D224" s="69">
        <f t="array" aca="1" ref="D224" ca="1">IFERROR(SUM(INDEX($A$1:$Q$193,MATCH($B224&amp;"National government funding allocated",$P$1:$P$193&amp;$Q$1:$Q$193,0),MATCH(D$204,$A$1:$Q$1,0)),INDEX($A$1:$Q$193,MATCH($B224&amp;"Sub-total Donor Funds",$P$1:$P$193&amp;$Q$1:$Q$193,0),MATCH(D$204,$A$1:$Q$1,0)))/SUM(INDEX($A$1:$Q$193,MATCH("FP-CIP Full"&amp;"National government funding allocated",$P$1:$P$193&amp;$Q$1:$Q$193,0),MATCH(D$204,$A$1:$Q$1,0)),INDEX($A$1:$Q$193,MATCH("FP-CIP Full"&amp;"Sub-total Donor Funds",$P$1:$P$193&amp;$Q$1:$Q$193,0),MATCH(D$204,$A$1:$Q$1,0))),0)</f>
        <v>0</v>
      </c>
      <c r="E224" s="69">
        <f t="array" aca="1" ref="E224" ca="1">IFERROR(SUM(INDEX($A$1:$Q$193,MATCH($B224&amp;"National government funding allocated",$P$1:$P$193&amp;$Q$1:$Q$193,0),MATCH(E$204,$A$1:$Q$1,0)),INDEX($A$1:$Q$193,MATCH($B224&amp;"Sub-total Donor Funds",$P$1:$P$193&amp;$Q$1:$Q$193,0),MATCH(E$204,$A$1:$Q$1,0)))/SUM(INDEX($A$1:$Q$193,MATCH("FP-CIP Full"&amp;"National government funding allocated",$P$1:$P$193&amp;$Q$1:$Q$193,0),MATCH(E$204,$A$1:$Q$1,0)),INDEX($A$1:$Q$193,MATCH("FP-CIP Full"&amp;"Sub-total Donor Funds",$P$1:$P$193&amp;$Q$1:$Q$193,0),MATCH(E$204,$A$1:$Q$1,0))),0)</f>
        <v>0</v>
      </c>
      <c r="F224" s="69">
        <f t="array" aca="1" ref="F224" ca="1">IFERROR(SUM(INDEX($A$1:$Q$193,MATCH($B224&amp;"National government funding allocated",$P$1:$P$193&amp;$Q$1:$Q$193,0),MATCH(F$204,$A$1:$Q$1,0)),INDEX($A$1:$Q$193,MATCH($B224&amp;"Sub-total Donor Funds",$P$1:$P$193&amp;$Q$1:$Q$193,0),MATCH(F$204,$A$1:$Q$1,0)))/SUM(INDEX($A$1:$Q$193,MATCH("FP-CIP Full"&amp;"National government funding allocated",$P$1:$P$193&amp;$Q$1:$Q$193,0),MATCH(F$204,$A$1:$Q$1,0)),INDEX($A$1:$Q$193,MATCH("FP-CIP Full"&amp;"Sub-total Donor Funds",$P$1:$P$193&amp;$Q$1:$Q$193,0),MATCH(F$204,$A$1:$Q$1,0))),0)</f>
        <v>0</v>
      </c>
      <c r="G224" s="69">
        <f t="array" aca="1" ref="G224" ca="1">IFERROR(SUM(INDEX($A$1:$Q$193,MATCH($B224&amp;"National government funding allocated",$P$1:$P$193&amp;$Q$1:$Q$193,0),MATCH(G$204,$A$1:$Q$1,0)),INDEX($A$1:$Q$193,MATCH($B224&amp;"Sub-total Donor Funds",$P$1:$P$193&amp;$Q$1:$Q$193,0),MATCH(G$204,$A$1:$Q$1,0)))/SUM(INDEX($A$1:$Q$193,MATCH("FP-CIP Full"&amp;"National government funding allocated",$P$1:$P$193&amp;$Q$1:$Q$193,0),MATCH(G$204,$A$1:$Q$1,0)),INDEX($A$1:$Q$193,MATCH("FP-CIP Full"&amp;"Sub-total Donor Funds",$P$1:$P$193&amp;$Q$1:$Q$193,0),MATCH(G$204,$A$1:$Q$1,0))),0)</f>
        <v>0</v>
      </c>
      <c r="H224" s="69">
        <f t="array" aca="1" ref="H224" ca="1">IFERROR(SUM(INDEX($A$1:$Q$193,MATCH($B224&amp;"National government funding allocated",$P$1:$P$193&amp;$Q$1:$Q$193,0),MATCH(H$204,$A$1:$Q$1,0)),INDEX($A$1:$Q$193,MATCH($B224&amp;"Sub-total Donor Funds",$P$1:$P$193&amp;$Q$1:$Q$193,0),MATCH(H$204,$A$1:$Q$1,0)))/SUM(INDEX($A$1:$Q$193,MATCH("FP-CIP Full"&amp;"National government funding allocated",$P$1:$P$193&amp;$Q$1:$Q$193,0),MATCH(H$204,$A$1:$Q$1,0)),INDEX($A$1:$Q$193,MATCH("FP-CIP Full"&amp;"Sub-total Donor Funds",$P$1:$P$193&amp;$Q$1:$Q$193,0),MATCH(H$204,$A$1:$Q$1,0))),0)</f>
        <v>0</v>
      </c>
      <c r="I224" s="69">
        <f t="array" aca="1" ref="I224" ca="1">IFERROR(SUM(INDEX($A$1:$Q$193,MATCH($B224&amp;"National government funding allocated",$P$1:$P$193&amp;$Q$1:$Q$193,0),MATCH(I$204,$A$1:$Q$1,0)),INDEX($A$1:$Q$193,MATCH($B224&amp;"Sub-total Donor Funds",$P$1:$P$193&amp;$Q$1:$Q$193,0),MATCH(I$204,$A$1:$Q$1,0)))/SUM(INDEX($A$1:$Q$193,MATCH("FP-CIP Full"&amp;"National government funding allocated",$P$1:$P$193&amp;$Q$1:$Q$193,0),MATCH(I$204,$A$1:$Q$1,0)),INDEX($A$1:$Q$193,MATCH("FP-CIP Full"&amp;"Sub-total Donor Funds",$P$1:$P$193&amp;$Q$1:$Q$193,0),MATCH(I$204,$A$1:$Q$1,0))),0)</f>
        <v>0</v>
      </c>
      <c r="J224" s="69">
        <f t="array" aca="1" ref="J224" ca="1">IFERROR(SUM(INDEX($A$1:$Q$193,MATCH($B224&amp;"National government funding allocated",$P$1:$P$193&amp;$Q$1:$Q$193,0),MATCH(J$204,$A$1:$Q$1,0)),INDEX($A$1:$Q$193,MATCH($B224&amp;"Sub-total Donor Funds",$P$1:$P$193&amp;$Q$1:$Q$193,0),MATCH(J$204,$A$1:$Q$1,0)))/SUM(INDEX($A$1:$Q$193,MATCH("FP-CIP Full"&amp;"National government funding allocated",$P$1:$P$193&amp;$Q$1:$Q$193,0),MATCH(J$204,$A$1:$Q$1,0)),INDEX($A$1:$Q$193,MATCH("FP-CIP Full"&amp;"Sub-total Donor Funds",$P$1:$P$193&amp;$Q$1:$Q$193,0),MATCH(J$204,$A$1:$Q$1,0))),0)</f>
        <v>0</v>
      </c>
      <c r="K224" s="69">
        <f t="array" aca="1" ref="K224" ca="1">IFERROR(SUM(INDEX($A$1:$Q$193,MATCH($B224&amp;"National government funding allocated",$P$1:$P$193&amp;$Q$1:$Q$193,0),MATCH(K$204,$A$1:$Q$1,0)),INDEX($A$1:$Q$193,MATCH($B224&amp;"Sub-total Donor Funds",$P$1:$P$193&amp;$Q$1:$Q$193,0),MATCH(K$204,$A$1:$Q$1,0)))/SUM(INDEX($A$1:$Q$193,MATCH("FP-CIP Full"&amp;"National government funding allocated",$P$1:$P$193&amp;$Q$1:$Q$193,0),MATCH(K$204,$A$1:$Q$1,0)),INDEX($A$1:$Q$193,MATCH("FP-CIP Full"&amp;"Sub-total Donor Funds",$P$1:$P$193&amp;$Q$1:$Q$193,0),MATCH(K$204,$A$1:$Q$1,0))),0)</f>
        <v>0</v>
      </c>
      <c r="L224" s="69">
        <f t="array" aca="1" ref="L224" ca="1">IFERROR(SUM(INDEX($A$1:$Q$193,MATCH($B224&amp;"National government funding allocated",$P$1:$P$193&amp;$Q$1:$Q$193,0),MATCH(L$204,$A$1:$Q$1,0)),INDEX($A$1:$Q$193,MATCH($B224&amp;"Sub-total Donor Funds",$P$1:$P$193&amp;$Q$1:$Q$193,0),MATCH(L$204,$A$1:$Q$1,0)))/SUM(INDEX($A$1:$Q$193,MATCH("FP-CIP Full"&amp;"National government funding allocated",$P$1:$P$193&amp;$Q$1:$Q$193,0),MATCH(L$204,$A$1:$Q$1,0)),INDEX($A$1:$Q$193,MATCH("FP-CIP Full"&amp;"Sub-total Donor Funds",$P$1:$P$193&amp;$Q$1:$Q$193,0),MATCH(L$204,$A$1:$Q$1,0))),0)</f>
        <v>0</v>
      </c>
      <c r="M224" s="69">
        <f t="array" aca="1" ref="M224" ca="1">IFERROR(SUM(INDEX($A$1:$Q$193,MATCH($B224&amp;"National government funding allocated",$P$1:$P$193&amp;$Q$1:$Q$193,0),MATCH(M$204,$A$1:$Q$1,0)),INDEX($A$1:$Q$193,MATCH($B224&amp;"Sub-total Donor Funds",$P$1:$P$193&amp;$Q$1:$Q$193,0),MATCH(M$204,$A$1:$Q$1,0)))/SUM(INDEX($A$1:$Q$193,MATCH("FP-CIP Full"&amp;"National government funding allocated",$P$1:$P$193&amp;$Q$1:$Q$193,0),MATCH(M$204,$A$1:$Q$1,0)),INDEX($A$1:$Q$193,MATCH("FP-CIP Full"&amp;"Sub-total Donor Funds",$P$1:$P$193&amp;$Q$1:$Q$193,0),MATCH(M$204,$A$1:$Q$1,0))),0)</f>
        <v>0</v>
      </c>
      <c r="N224" s="69">
        <f t="array" aca="1" ref="N224" ca="1">IFERROR(SUM(INDEX($A$1:$Q$193,MATCH($B224&amp;"National government funding allocated",$P$1:$P$193&amp;$Q$1:$Q$193,0),MATCH(N$204,$A$1:$Q$1,0)),INDEX($A$1:$Q$193,MATCH($B224&amp;"Sub-total Donor Funds",$P$1:$P$193&amp;$Q$1:$Q$193,0),MATCH(N$204,$A$1:$Q$1,0)))/SUM(INDEX($A$1:$Q$193,MATCH("FP-CIP Full"&amp;"National government funding allocated",$P$1:$P$193&amp;$Q$1:$Q$193,0),MATCH(N$204,$A$1:$Q$1,0)),INDEX($A$1:$Q$193,MATCH("FP-CIP Full"&amp;"Sub-total Donor Funds",$P$1:$P$193&amp;$Q$1:$Q$193,0),MATCH(N$204,$A$1:$Q$1,0))),0)</f>
        <v>0</v>
      </c>
      <c r="O224" s="69">
        <f t="array" aca="1" ref="O224" ca="1">IFERROR(SUM(INDEX($A$1:$Q$193,MATCH($B224&amp;"National government funding allocated",$P$1:$P$193&amp;$Q$1:$Q$193,0),MATCH(O$204,$A$1:$Q$1,0)),INDEX($A$1:$Q$193,MATCH($B224&amp;"Sub-total Donor Funds",$P$1:$P$193&amp;$Q$1:$Q$193,0),MATCH(O$204,$A$1:$Q$1,0)))/SUM(INDEX($A$1:$Q$193,MATCH("FP-CIP Full"&amp;"National government funding allocated",$P$1:$P$193&amp;$Q$1:$Q$193,0),MATCH(O$204,$A$1:$Q$1,0)),INDEX($A$1:$Q$193,MATCH("FP-CIP Full"&amp;"Sub-total Donor Funds",$P$1:$P$193&amp;$Q$1:$Q$193,0),MATCH(O$204,$A$1:$Q$1,0))),0)</f>
        <v>0</v>
      </c>
    </row>
    <row r="225" spans="2:15" x14ac:dyDescent="0.25">
      <c r="B225" s="68" t="str">
        <f t="shared" si="90"/>
        <v>Stewardship, Management and Accountability</v>
      </c>
      <c r="C225" s="69">
        <f t="array" aca="1" ref="C225" ca="1">IFERROR(SUM(INDEX($A$1:$Q$193,MATCH($B225&amp;"National government funding allocated",$P$1:$P$193&amp;$Q$1:$Q$193,0),MATCH(C$204,$A$1:$Q$1,0)),INDEX($A$1:$Q$193,MATCH($B225&amp;"Sub-total Donor Funds",$P$1:$P$193&amp;$Q$1:$Q$193,0),MATCH(C$204,$A$1:$Q$1,0)))/SUM(INDEX($A$1:$Q$193,MATCH("FP-CIP Full"&amp;"National government funding allocated",$P$1:$P$193&amp;$Q$1:$Q$193,0),MATCH(C$204,$A$1:$Q$1,0)),INDEX($A$1:$Q$193,MATCH("FP-CIP Full"&amp;"Sub-total Donor Funds",$P$1:$P$193&amp;$Q$1:$Q$193,0),MATCH(C$204,$A$1:$Q$1,0))),0)</f>
        <v>0</v>
      </c>
      <c r="D225" s="69">
        <f t="array" aca="1" ref="D225" ca="1">IFERROR(SUM(INDEX($A$1:$Q$193,MATCH($B225&amp;"National government funding allocated",$P$1:$P$193&amp;$Q$1:$Q$193,0),MATCH(D$204,$A$1:$Q$1,0)),INDEX($A$1:$Q$193,MATCH($B225&amp;"Sub-total Donor Funds",$P$1:$P$193&amp;$Q$1:$Q$193,0),MATCH(D$204,$A$1:$Q$1,0)))/SUM(INDEX($A$1:$Q$193,MATCH("FP-CIP Full"&amp;"National government funding allocated",$P$1:$P$193&amp;$Q$1:$Q$193,0),MATCH(D$204,$A$1:$Q$1,0)),INDEX($A$1:$Q$193,MATCH("FP-CIP Full"&amp;"Sub-total Donor Funds",$P$1:$P$193&amp;$Q$1:$Q$193,0),MATCH(D$204,$A$1:$Q$1,0))),0)</f>
        <v>0</v>
      </c>
      <c r="E225" s="69">
        <f t="array" aca="1" ref="E225" ca="1">IFERROR(SUM(INDEX($A$1:$Q$193,MATCH($B225&amp;"National government funding allocated",$P$1:$P$193&amp;$Q$1:$Q$193,0),MATCH(E$204,$A$1:$Q$1,0)),INDEX($A$1:$Q$193,MATCH($B225&amp;"Sub-total Donor Funds",$P$1:$P$193&amp;$Q$1:$Q$193,0),MATCH(E$204,$A$1:$Q$1,0)))/SUM(INDEX($A$1:$Q$193,MATCH("FP-CIP Full"&amp;"National government funding allocated",$P$1:$P$193&amp;$Q$1:$Q$193,0),MATCH(E$204,$A$1:$Q$1,0)),INDEX($A$1:$Q$193,MATCH("FP-CIP Full"&amp;"Sub-total Donor Funds",$P$1:$P$193&amp;$Q$1:$Q$193,0),MATCH(E$204,$A$1:$Q$1,0))),0)</f>
        <v>0</v>
      </c>
      <c r="F225" s="69">
        <f t="array" aca="1" ref="F225" ca="1">IFERROR(SUM(INDEX($A$1:$Q$193,MATCH($B225&amp;"National government funding allocated",$P$1:$P$193&amp;$Q$1:$Q$193,0),MATCH(F$204,$A$1:$Q$1,0)),INDEX($A$1:$Q$193,MATCH($B225&amp;"Sub-total Donor Funds",$P$1:$P$193&amp;$Q$1:$Q$193,0),MATCH(F$204,$A$1:$Q$1,0)))/SUM(INDEX($A$1:$Q$193,MATCH("FP-CIP Full"&amp;"National government funding allocated",$P$1:$P$193&amp;$Q$1:$Q$193,0),MATCH(F$204,$A$1:$Q$1,0)),INDEX($A$1:$Q$193,MATCH("FP-CIP Full"&amp;"Sub-total Donor Funds",$P$1:$P$193&amp;$Q$1:$Q$193,0),MATCH(F$204,$A$1:$Q$1,0))),0)</f>
        <v>0</v>
      </c>
      <c r="G225" s="69">
        <f t="array" aca="1" ref="G225" ca="1">IFERROR(SUM(INDEX($A$1:$Q$193,MATCH($B225&amp;"National government funding allocated",$P$1:$P$193&amp;$Q$1:$Q$193,0),MATCH(G$204,$A$1:$Q$1,0)),INDEX($A$1:$Q$193,MATCH($B225&amp;"Sub-total Donor Funds",$P$1:$P$193&amp;$Q$1:$Q$193,0),MATCH(G$204,$A$1:$Q$1,0)))/SUM(INDEX($A$1:$Q$193,MATCH("FP-CIP Full"&amp;"National government funding allocated",$P$1:$P$193&amp;$Q$1:$Q$193,0),MATCH(G$204,$A$1:$Q$1,0)),INDEX($A$1:$Q$193,MATCH("FP-CIP Full"&amp;"Sub-total Donor Funds",$P$1:$P$193&amp;$Q$1:$Q$193,0),MATCH(G$204,$A$1:$Q$1,0))),0)</f>
        <v>0</v>
      </c>
      <c r="H225" s="69">
        <f t="array" aca="1" ref="H225" ca="1">IFERROR(SUM(INDEX($A$1:$Q$193,MATCH($B225&amp;"National government funding allocated",$P$1:$P$193&amp;$Q$1:$Q$193,0),MATCH(H$204,$A$1:$Q$1,0)),INDEX($A$1:$Q$193,MATCH($B225&amp;"Sub-total Donor Funds",$P$1:$P$193&amp;$Q$1:$Q$193,0),MATCH(H$204,$A$1:$Q$1,0)))/SUM(INDEX($A$1:$Q$193,MATCH("FP-CIP Full"&amp;"National government funding allocated",$P$1:$P$193&amp;$Q$1:$Q$193,0),MATCH(H$204,$A$1:$Q$1,0)),INDEX($A$1:$Q$193,MATCH("FP-CIP Full"&amp;"Sub-total Donor Funds",$P$1:$P$193&amp;$Q$1:$Q$193,0),MATCH(H$204,$A$1:$Q$1,0))),0)</f>
        <v>0</v>
      </c>
      <c r="I225" s="69">
        <f t="array" aca="1" ref="I225" ca="1">IFERROR(SUM(INDEX($A$1:$Q$193,MATCH($B225&amp;"National government funding allocated",$P$1:$P$193&amp;$Q$1:$Q$193,0),MATCH(I$204,$A$1:$Q$1,0)),INDEX($A$1:$Q$193,MATCH($B225&amp;"Sub-total Donor Funds",$P$1:$P$193&amp;$Q$1:$Q$193,0),MATCH(I$204,$A$1:$Q$1,0)))/SUM(INDEX($A$1:$Q$193,MATCH("FP-CIP Full"&amp;"National government funding allocated",$P$1:$P$193&amp;$Q$1:$Q$193,0),MATCH(I$204,$A$1:$Q$1,0)),INDEX($A$1:$Q$193,MATCH("FP-CIP Full"&amp;"Sub-total Donor Funds",$P$1:$P$193&amp;$Q$1:$Q$193,0),MATCH(I$204,$A$1:$Q$1,0))),0)</f>
        <v>0</v>
      </c>
      <c r="J225" s="69">
        <f t="array" aca="1" ref="J225" ca="1">IFERROR(SUM(INDEX($A$1:$Q$193,MATCH($B225&amp;"National government funding allocated",$P$1:$P$193&amp;$Q$1:$Q$193,0),MATCH(J$204,$A$1:$Q$1,0)),INDEX($A$1:$Q$193,MATCH($B225&amp;"Sub-total Donor Funds",$P$1:$P$193&amp;$Q$1:$Q$193,0),MATCH(J$204,$A$1:$Q$1,0)))/SUM(INDEX($A$1:$Q$193,MATCH("FP-CIP Full"&amp;"National government funding allocated",$P$1:$P$193&amp;$Q$1:$Q$193,0),MATCH(J$204,$A$1:$Q$1,0)),INDEX($A$1:$Q$193,MATCH("FP-CIP Full"&amp;"Sub-total Donor Funds",$P$1:$P$193&amp;$Q$1:$Q$193,0),MATCH(J$204,$A$1:$Q$1,0))),0)</f>
        <v>0</v>
      </c>
      <c r="K225" s="69">
        <f t="array" aca="1" ref="K225" ca="1">IFERROR(SUM(INDEX($A$1:$Q$193,MATCH($B225&amp;"National government funding allocated",$P$1:$P$193&amp;$Q$1:$Q$193,0),MATCH(K$204,$A$1:$Q$1,0)),INDEX($A$1:$Q$193,MATCH($B225&amp;"Sub-total Donor Funds",$P$1:$P$193&amp;$Q$1:$Q$193,0),MATCH(K$204,$A$1:$Q$1,0)))/SUM(INDEX($A$1:$Q$193,MATCH("FP-CIP Full"&amp;"National government funding allocated",$P$1:$P$193&amp;$Q$1:$Q$193,0),MATCH(K$204,$A$1:$Q$1,0)),INDEX($A$1:$Q$193,MATCH("FP-CIP Full"&amp;"Sub-total Donor Funds",$P$1:$P$193&amp;$Q$1:$Q$193,0),MATCH(K$204,$A$1:$Q$1,0))),0)</f>
        <v>0</v>
      </c>
      <c r="L225" s="69">
        <f t="array" aca="1" ref="L225" ca="1">IFERROR(SUM(INDEX($A$1:$Q$193,MATCH($B225&amp;"National government funding allocated",$P$1:$P$193&amp;$Q$1:$Q$193,0),MATCH(L$204,$A$1:$Q$1,0)),INDEX($A$1:$Q$193,MATCH($B225&amp;"Sub-total Donor Funds",$P$1:$P$193&amp;$Q$1:$Q$193,0),MATCH(L$204,$A$1:$Q$1,0)))/SUM(INDEX($A$1:$Q$193,MATCH("FP-CIP Full"&amp;"National government funding allocated",$P$1:$P$193&amp;$Q$1:$Q$193,0),MATCH(L$204,$A$1:$Q$1,0)),INDEX($A$1:$Q$193,MATCH("FP-CIP Full"&amp;"Sub-total Donor Funds",$P$1:$P$193&amp;$Q$1:$Q$193,0),MATCH(L$204,$A$1:$Q$1,0))),0)</f>
        <v>0</v>
      </c>
      <c r="M225" s="69">
        <f t="array" aca="1" ref="M225" ca="1">IFERROR(SUM(INDEX($A$1:$Q$193,MATCH($B225&amp;"National government funding allocated",$P$1:$P$193&amp;$Q$1:$Q$193,0),MATCH(M$204,$A$1:$Q$1,0)),INDEX($A$1:$Q$193,MATCH($B225&amp;"Sub-total Donor Funds",$P$1:$P$193&amp;$Q$1:$Q$193,0),MATCH(M$204,$A$1:$Q$1,0)))/SUM(INDEX($A$1:$Q$193,MATCH("FP-CIP Full"&amp;"National government funding allocated",$P$1:$P$193&amp;$Q$1:$Q$193,0),MATCH(M$204,$A$1:$Q$1,0)),INDEX($A$1:$Q$193,MATCH("FP-CIP Full"&amp;"Sub-total Donor Funds",$P$1:$P$193&amp;$Q$1:$Q$193,0),MATCH(M$204,$A$1:$Q$1,0))),0)</f>
        <v>0</v>
      </c>
      <c r="N225" s="69">
        <f t="array" aca="1" ref="N225" ca="1">IFERROR(SUM(INDEX($A$1:$Q$193,MATCH($B225&amp;"National government funding allocated",$P$1:$P$193&amp;$Q$1:$Q$193,0),MATCH(N$204,$A$1:$Q$1,0)),INDEX($A$1:$Q$193,MATCH($B225&amp;"Sub-total Donor Funds",$P$1:$P$193&amp;$Q$1:$Q$193,0),MATCH(N$204,$A$1:$Q$1,0)))/SUM(INDEX($A$1:$Q$193,MATCH("FP-CIP Full"&amp;"National government funding allocated",$P$1:$P$193&amp;$Q$1:$Q$193,0),MATCH(N$204,$A$1:$Q$1,0)),INDEX($A$1:$Q$193,MATCH("FP-CIP Full"&amp;"Sub-total Donor Funds",$P$1:$P$193&amp;$Q$1:$Q$193,0),MATCH(N$204,$A$1:$Q$1,0))),0)</f>
        <v>0</v>
      </c>
      <c r="O225" s="69">
        <f t="array" aca="1" ref="O225" ca="1">IFERROR(SUM(INDEX($A$1:$Q$193,MATCH($B225&amp;"National government funding allocated",$P$1:$P$193&amp;$Q$1:$Q$193,0),MATCH(O$204,$A$1:$Q$1,0)),INDEX($A$1:$Q$193,MATCH($B225&amp;"Sub-total Donor Funds",$P$1:$P$193&amp;$Q$1:$Q$193,0),MATCH(O$204,$A$1:$Q$1,0)))/SUM(INDEX($A$1:$Q$193,MATCH("FP-CIP Full"&amp;"National government funding allocated",$P$1:$P$193&amp;$Q$1:$Q$193,0),MATCH(O$204,$A$1:$Q$1,0)),INDEX($A$1:$Q$193,MATCH("FP-CIP Full"&amp;"Sub-total Donor Funds",$P$1:$P$193&amp;$Q$1:$Q$193,0),MATCH(O$204,$A$1:$Q$1,0))),0)</f>
        <v>0</v>
      </c>
    </row>
    <row r="226" spans="2:15" x14ac:dyDescent="0.25">
      <c r="B226" s="68" t="str">
        <f t="shared" si="90"/>
        <v>Strategy 8</v>
      </c>
      <c r="C226" s="69">
        <f t="array" aca="1" ref="C226" ca="1">IFERROR(SUM(INDEX($A$1:$Q$193,MATCH($B226&amp;"National government funding allocated",$P$1:$P$193&amp;$Q$1:$Q$193,0),MATCH(C$204,$A$1:$Q$1,0)),INDEX($A$1:$Q$193,MATCH($B226&amp;"Sub-total Donor Funds",$P$1:$P$193&amp;$Q$1:$Q$193,0),MATCH(C$204,$A$1:$Q$1,0)))/SUM(INDEX($A$1:$Q$193,MATCH("FP-CIP Full"&amp;"National government funding allocated",$P$1:$P$193&amp;$Q$1:$Q$193,0),MATCH(C$204,$A$1:$Q$1,0)),INDEX($A$1:$Q$193,MATCH("FP-CIP Full"&amp;"Sub-total Donor Funds",$P$1:$P$193&amp;$Q$1:$Q$193,0),MATCH(C$204,$A$1:$Q$1,0))),0)</f>
        <v>0</v>
      </c>
      <c r="D226" s="69">
        <f t="array" aca="1" ref="D226" ca="1">IFERROR(SUM(INDEX($A$1:$Q$193,MATCH($B226&amp;"National government funding allocated",$P$1:$P$193&amp;$Q$1:$Q$193,0),MATCH(D$204,$A$1:$Q$1,0)),INDEX($A$1:$Q$193,MATCH($B226&amp;"Sub-total Donor Funds",$P$1:$P$193&amp;$Q$1:$Q$193,0),MATCH(D$204,$A$1:$Q$1,0)))/SUM(INDEX($A$1:$Q$193,MATCH("FP-CIP Full"&amp;"National government funding allocated",$P$1:$P$193&amp;$Q$1:$Q$193,0),MATCH(D$204,$A$1:$Q$1,0)),INDEX($A$1:$Q$193,MATCH("FP-CIP Full"&amp;"Sub-total Donor Funds",$P$1:$P$193&amp;$Q$1:$Q$193,0),MATCH(D$204,$A$1:$Q$1,0))),0)</f>
        <v>0</v>
      </c>
      <c r="E226" s="69">
        <f t="array" aca="1" ref="E226" ca="1">IFERROR(SUM(INDEX($A$1:$Q$193,MATCH($B226&amp;"National government funding allocated",$P$1:$P$193&amp;$Q$1:$Q$193,0),MATCH(E$204,$A$1:$Q$1,0)),INDEX($A$1:$Q$193,MATCH($B226&amp;"Sub-total Donor Funds",$P$1:$P$193&amp;$Q$1:$Q$193,0),MATCH(E$204,$A$1:$Q$1,0)))/SUM(INDEX($A$1:$Q$193,MATCH("FP-CIP Full"&amp;"National government funding allocated",$P$1:$P$193&amp;$Q$1:$Q$193,0),MATCH(E$204,$A$1:$Q$1,0)),INDEX($A$1:$Q$193,MATCH("FP-CIP Full"&amp;"Sub-total Donor Funds",$P$1:$P$193&amp;$Q$1:$Q$193,0),MATCH(E$204,$A$1:$Q$1,0))),0)</f>
        <v>0</v>
      </c>
      <c r="F226" s="69">
        <f t="array" aca="1" ref="F226" ca="1">IFERROR(SUM(INDEX($A$1:$Q$193,MATCH($B226&amp;"National government funding allocated",$P$1:$P$193&amp;$Q$1:$Q$193,0),MATCH(F$204,$A$1:$Q$1,0)),INDEX($A$1:$Q$193,MATCH($B226&amp;"Sub-total Donor Funds",$P$1:$P$193&amp;$Q$1:$Q$193,0),MATCH(F$204,$A$1:$Q$1,0)))/SUM(INDEX($A$1:$Q$193,MATCH("FP-CIP Full"&amp;"National government funding allocated",$P$1:$P$193&amp;$Q$1:$Q$193,0),MATCH(F$204,$A$1:$Q$1,0)),INDEX($A$1:$Q$193,MATCH("FP-CIP Full"&amp;"Sub-total Donor Funds",$P$1:$P$193&amp;$Q$1:$Q$193,0),MATCH(F$204,$A$1:$Q$1,0))),0)</f>
        <v>0</v>
      </c>
      <c r="G226" s="69">
        <f t="array" aca="1" ref="G226" ca="1">IFERROR(SUM(INDEX($A$1:$Q$193,MATCH($B226&amp;"National government funding allocated",$P$1:$P$193&amp;$Q$1:$Q$193,0),MATCH(G$204,$A$1:$Q$1,0)),INDEX($A$1:$Q$193,MATCH($B226&amp;"Sub-total Donor Funds",$P$1:$P$193&amp;$Q$1:$Q$193,0),MATCH(G$204,$A$1:$Q$1,0)))/SUM(INDEX($A$1:$Q$193,MATCH("FP-CIP Full"&amp;"National government funding allocated",$P$1:$P$193&amp;$Q$1:$Q$193,0),MATCH(G$204,$A$1:$Q$1,0)),INDEX($A$1:$Q$193,MATCH("FP-CIP Full"&amp;"Sub-total Donor Funds",$P$1:$P$193&amp;$Q$1:$Q$193,0),MATCH(G$204,$A$1:$Q$1,0))),0)</f>
        <v>0</v>
      </c>
      <c r="H226" s="69">
        <f t="array" aca="1" ref="H226" ca="1">IFERROR(SUM(INDEX($A$1:$Q$193,MATCH($B226&amp;"National government funding allocated",$P$1:$P$193&amp;$Q$1:$Q$193,0),MATCH(H$204,$A$1:$Q$1,0)),INDEX($A$1:$Q$193,MATCH($B226&amp;"Sub-total Donor Funds",$P$1:$P$193&amp;$Q$1:$Q$193,0),MATCH(H$204,$A$1:$Q$1,0)))/SUM(INDEX($A$1:$Q$193,MATCH("FP-CIP Full"&amp;"National government funding allocated",$P$1:$P$193&amp;$Q$1:$Q$193,0),MATCH(H$204,$A$1:$Q$1,0)),INDEX($A$1:$Q$193,MATCH("FP-CIP Full"&amp;"Sub-total Donor Funds",$P$1:$P$193&amp;$Q$1:$Q$193,0),MATCH(H$204,$A$1:$Q$1,0))),0)</f>
        <v>0</v>
      </c>
      <c r="I226" s="69">
        <f t="array" aca="1" ref="I226" ca="1">IFERROR(SUM(INDEX($A$1:$Q$193,MATCH($B226&amp;"National government funding allocated",$P$1:$P$193&amp;$Q$1:$Q$193,0),MATCH(I$204,$A$1:$Q$1,0)),INDEX($A$1:$Q$193,MATCH($B226&amp;"Sub-total Donor Funds",$P$1:$P$193&amp;$Q$1:$Q$193,0),MATCH(I$204,$A$1:$Q$1,0)))/SUM(INDEX($A$1:$Q$193,MATCH("FP-CIP Full"&amp;"National government funding allocated",$P$1:$P$193&amp;$Q$1:$Q$193,0),MATCH(I$204,$A$1:$Q$1,0)),INDEX($A$1:$Q$193,MATCH("FP-CIP Full"&amp;"Sub-total Donor Funds",$P$1:$P$193&amp;$Q$1:$Q$193,0),MATCH(I$204,$A$1:$Q$1,0))),0)</f>
        <v>0</v>
      </c>
      <c r="J226" s="69">
        <f t="array" aca="1" ref="J226" ca="1">IFERROR(SUM(INDEX($A$1:$Q$193,MATCH($B226&amp;"National government funding allocated",$P$1:$P$193&amp;$Q$1:$Q$193,0),MATCH(J$204,$A$1:$Q$1,0)),INDEX($A$1:$Q$193,MATCH($B226&amp;"Sub-total Donor Funds",$P$1:$P$193&amp;$Q$1:$Q$193,0),MATCH(J$204,$A$1:$Q$1,0)))/SUM(INDEX($A$1:$Q$193,MATCH("FP-CIP Full"&amp;"National government funding allocated",$P$1:$P$193&amp;$Q$1:$Q$193,0),MATCH(J$204,$A$1:$Q$1,0)),INDEX($A$1:$Q$193,MATCH("FP-CIP Full"&amp;"Sub-total Donor Funds",$P$1:$P$193&amp;$Q$1:$Q$193,0),MATCH(J$204,$A$1:$Q$1,0))),0)</f>
        <v>0</v>
      </c>
      <c r="K226" s="69">
        <f t="array" aca="1" ref="K226" ca="1">IFERROR(SUM(INDEX($A$1:$Q$193,MATCH($B226&amp;"National government funding allocated",$P$1:$P$193&amp;$Q$1:$Q$193,0),MATCH(K$204,$A$1:$Q$1,0)),INDEX($A$1:$Q$193,MATCH($B226&amp;"Sub-total Donor Funds",$P$1:$P$193&amp;$Q$1:$Q$193,0),MATCH(K$204,$A$1:$Q$1,0)))/SUM(INDEX($A$1:$Q$193,MATCH("FP-CIP Full"&amp;"National government funding allocated",$P$1:$P$193&amp;$Q$1:$Q$193,0),MATCH(K$204,$A$1:$Q$1,0)),INDEX($A$1:$Q$193,MATCH("FP-CIP Full"&amp;"Sub-total Donor Funds",$P$1:$P$193&amp;$Q$1:$Q$193,0),MATCH(K$204,$A$1:$Q$1,0))),0)</f>
        <v>0</v>
      </c>
      <c r="L226" s="69">
        <f t="array" aca="1" ref="L226" ca="1">IFERROR(SUM(INDEX($A$1:$Q$193,MATCH($B226&amp;"National government funding allocated",$P$1:$P$193&amp;$Q$1:$Q$193,0),MATCH(L$204,$A$1:$Q$1,0)),INDEX($A$1:$Q$193,MATCH($B226&amp;"Sub-total Donor Funds",$P$1:$P$193&amp;$Q$1:$Q$193,0),MATCH(L$204,$A$1:$Q$1,0)))/SUM(INDEX($A$1:$Q$193,MATCH("FP-CIP Full"&amp;"National government funding allocated",$P$1:$P$193&amp;$Q$1:$Q$193,0),MATCH(L$204,$A$1:$Q$1,0)),INDEX($A$1:$Q$193,MATCH("FP-CIP Full"&amp;"Sub-total Donor Funds",$P$1:$P$193&amp;$Q$1:$Q$193,0),MATCH(L$204,$A$1:$Q$1,0))),0)</f>
        <v>0</v>
      </c>
      <c r="M226" s="69">
        <f t="array" aca="1" ref="M226" ca="1">IFERROR(SUM(INDEX($A$1:$Q$193,MATCH($B226&amp;"National government funding allocated",$P$1:$P$193&amp;$Q$1:$Q$193,0),MATCH(M$204,$A$1:$Q$1,0)),INDEX($A$1:$Q$193,MATCH($B226&amp;"Sub-total Donor Funds",$P$1:$P$193&amp;$Q$1:$Q$193,0),MATCH(M$204,$A$1:$Q$1,0)))/SUM(INDEX($A$1:$Q$193,MATCH("FP-CIP Full"&amp;"National government funding allocated",$P$1:$P$193&amp;$Q$1:$Q$193,0),MATCH(M$204,$A$1:$Q$1,0)),INDEX($A$1:$Q$193,MATCH("FP-CIP Full"&amp;"Sub-total Donor Funds",$P$1:$P$193&amp;$Q$1:$Q$193,0),MATCH(M$204,$A$1:$Q$1,0))),0)</f>
        <v>0</v>
      </c>
      <c r="N226" s="69">
        <f t="array" aca="1" ref="N226" ca="1">IFERROR(SUM(INDEX($A$1:$Q$193,MATCH($B226&amp;"National government funding allocated",$P$1:$P$193&amp;$Q$1:$Q$193,0),MATCH(N$204,$A$1:$Q$1,0)),INDEX($A$1:$Q$193,MATCH($B226&amp;"Sub-total Donor Funds",$P$1:$P$193&amp;$Q$1:$Q$193,0),MATCH(N$204,$A$1:$Q$1,0)))/SUM(INDEX($A$1:$Q$193,MATCH("FP-CIP Full"&amp;"National government funding allocated",$P$1:$P$193&amp;$Q$1:$Q$193,0),MATCH(N$204,$A$1:$Q$1,0)),INDEX($A$1:$Q$193,MATCH("FP-CIP Full"&amp;"Sub-total Donor Funds",$P$1:$P$193&amp;$Q$1:$Q$193,0),MATCH(N$204,$A$1:$Q$1,0))),0)</f>
        <v>0</v>
      </c>
      <c r="O226" s="69">
        <f t="array" aca="1" ref="O226" ca="1">IFERROR(SUM(INDEX($A$1:$Q$193,MATCH($B226&amp;"National government funding allocated",$P$1:$P$193&amp;$Q$1:$Q$193,0),MATCH(O$204,$A$1:$Q$1,0)),INDEX($A$1:$Q$193,MATCH($B226&amp;"Sub-total Donor Funds",$P$1:$P$193&amp;$Q$1:$Q$193,0),MATCH(O$204,$A$1:$Q$1,0)))/SUM(INDEX($A$1:$Q$193,MATCH("FP-CIP Full"&amp;"National government funding allocated",$P$1:$P$193&amp;$Q$1:$Q$193,0),MATCH(O$204,$A$1:$Q$1,0)),INDEX($A$1:$Q$193,MATCH("FP-CIP Full"&amp;"Sub-total Donor Funds",$P$1:$P$193&amp;$Q$1:$Q$193,0),MATCH(O$204,$A$1:$Q$1,0))),0)</f>
        <v>0</v>
      </c>
    </row>
    <row r="227" spans="2:15" x14ac:dyDescent="0.25">
      <c r="B227" s="68" t="str">
        <f t="shared" si="90"/>
        <v>Strategy 9</v>
      </c>
      <c r="C227" s="69">
        <f t="array" aca="1" ref="C227" ca="1">IFERROR(SUM(INDEX($A$1:$Q$193,MATCH($B227&amp;"National government funding allocated",$P$1:$P$193&amp;$Q$1:$Q$193,0),MATCH(C$204,$A$1:$Q$1,0)),INDEX($A$1:$Q$193,MATCH($B227&amp;"Sub-total Donor Funds",$P$1:$P$193&amp;$Q$1:$Q$193,0),MATCH(C$204,$A$1:$Q$1,0)))/SUM(INDEX($A$1:$Q$193,MATCH("FP-CIP Full"&amp;"National government funding allocated",$P$1:$P$193&amp;$Q$1:$Q$193,0),MATCH(C$204,$A$1:$Q$1,0)),INDEX($A$1:$Q$193,MATCH("FP-CIP Full"&amp;"Sub-total Donor Funds",$P$1:$P$193&amp;$Q$1:$Q$193,0),MATCH(C$204,$A$1:$Q$1,0))),0)</f>
        <v>0</v>
      </c>
      <c r="D227" s="69">
        <f t="array" aca="1" ref="D227" ca="1">IFERROR(SUM(INDEX($A$1:$Q$193,MATCH($B227&amp;"National government funding allocated",$P$1:$P$193&amp;$Q$1:$Q$193,0),MATCH(D$204,$A$1:$Q$1,0)),INDEX($A$1:$Q$193,MATCH($B227&amp;"Sub-total Donor Funds",$P$1:$P$193&amp;$Q$1:$Q$193,0),MATCH(D$204,$A$1:$Q$1,0)))/SUM(INDEX($A$1:$Q$193,MATCH("FP-CIP Full"&amp;"National government funding allocated",$P$1:$P$193&amp;$Q$1:$Q$193,0),MATCH(D$204,$A$1:$Q$1,0)),INDEX($A$1:$Q$193,MATCH("FP-CIP Full"&amp;"Sub-total Donor Funds",$P$1:$P$193&amp;$Q$1:$Q$193,0),MATCH(D$204,$A$1:$Q$1,0))),0)</f>
        <v>0</v>
      </c>
      <c r="E227" s="69">
        <f t="array" aca="1" ref="E227" ca="1">IFERROR(SUM(INDEX($A$1:$Q$193,MATCH($B227&amp;"National government funding allocated",$P$1:$P$193&amp;$Q$1:$Q$193,0),MATCH(E$204,$A$1:$Q$1,0)),INDEX($A$1:$Q$193,MATCH($B227&amp;"Sub-total Donor Funds",$P$1:$P$193&amp;$Q$1:$Q$193,0),MATCH(E$204,$A$1:$Q$1,0)))/SUM(INDEX($A$1:$Q$193,MATCH("FP-CIP Full"&amp;"National government funding allocated",$P$1:$P$193&amp;$Q$1:$Q$193,0),MATCH(E$204,$A$1:$Q$1,0)),INDEX($A$1:$Q$193,MATCH("FP-CIP Full"&amp;"Sub-total Donor Funds",$P$1:$P$193&amp;$Q$1:$Q$193,0),MATCH(E$204,$A$1:$Q$1,0))),0)</f>
        <v>0</v>
      </c>
      <c r="F227" s="69">
        <f t="array" aca="1" ref="F227" ca="1">IFERROR(SUM(INDEX($A$1:$Q$193,MATCH($B227&amp;"National government funding allocated",$P$1:$P$193&amp;$Q$1:$Q$193,0),MATCH(F$204,$A$1:$Q$1,0)),INDEX($A$1:$Q$193,MATCH($B227&amp;"Sub-total Donor Funds",$P$1:$P$193&amp;$Q$1:$Q$193,0),MATCH(F$204,$A$1:$Q$1,0)))/SUM(INDEX($A$1:$Q$193,MATCH("FP-CIP Full"&amp;"National government funding allocated",$P$1:$P$193&amp;$Q$1:$Q$193,0),MATCH(F$204,$A$1:$Q$1,0)),INDEX($A$1:$Q$193,MATCH("FP-CIP Full"&amp;"Sub-total Donor Funds",$P$1:$P$193&amp;$Q$1:$Q$193,0),MATCH(F$204,$A$1:$Q$1,0))),0)</f>
        <v>0</v>
      </c>
      <c r="G227" s="69">
        <f t="array" aca="1" ref="G227" ca="1">IFERROR(SUM(INDEX($A$1:$Q$193,MATCH($B227&amp;"National government funding allocated",$P$1:$P$193&amp;$Q$1:$Q$193,0),MATCH(G$204,$A$1:$Q$1,0)),INDEX($A$1:$Q$193,MATCH($B227&amp;"Sub-total Donor Funds",$P$1:$P$193&amp;$Q$1:$Q$193,0),MATCH(G$204,$A$1:$Q$1,0)))/SUM(INDEX($A$1:$Q$193,MATCH("FP-CIP Full"&amp;"National government funding allocated",$P$1:$P$193&amp;$Q$1:$Q$193,0),MATCH(G$204,$A$1:$Q$1,0)),INDEX($A$1:$Q$193,MATCH("FP-CIP Full"&amp;"Sub-total Donor Funds",$P$1:$P$193&amp;$Q$1:$Q$193,0),MATCH(G$204,$A$1:$Q$1,0))),0)</f>
        <v>0</v>
      </c>
      <c r="H227" s="69">
        <f t="array" aca="1" ref="H227" ca="1">IFERROR(SUM(INDEX($A$1:$Q$193,MATCH($B227&amp;"National government funding allocated",$P$1:$P$193&amp;$Q$1:$Q$193,0),MATCH(H$204,$A$1:$Q$1,0)),INDEX($A$1:$Q$193,MATCH($B227&amp;"Sub-total Donor Funds",$P$1:$P$193&amp;$Q$1:$Q$193,0),MATCH(H$204,$A$1:$Q$1,0)))/SUM(INDEX($A$1:$Q$193,MATCH("FP-CIP Full"&amp;"National government funding allocated",$P$1:$P$193&amp;$Q$1:$Q$193,0),MATCH(H$204,$A$1:$Q$1,0)),INDEX($A$1:$Q$193,MATCH("FP-CIP Full"&amp;"Sub-total Donor Funds",$P$1:$P$193&amp;$Q$1:$Q$193,0),MATCH(H$204,$A$1:$Q$1,0))),0)</f>
        <v>0</v>
      </c>
      <c r="I227" s="69">
        <f t="array" aca="1" ref="I227" ca="1">IFERROR(SUM(INDEX($A$1:$Q$193,MATCH($B227&amp;"National government funding allocated",$P$1:$P$193&amp;$Q$1:$Q$193,0),MATCH(I$204,$A$1:$Q$1,0)),INDEX($A$1:$Q$193,MATCH($B227&amp;"Sub-total Donor Funds",$P$1:$P$193&amp;$Q$1:$Q$193,0),MATCH(I$204,$A$1:$Q$1,0)))/SUM(INDEX($A$1:$Q$193,MATCH("FP-CIP Full"&amp;"National government funding allocated",$P$1:$P$193&amp;$Q$1:$Q$193,0),MATCH(I$204,$A$1:$Q$1,0)),INDEX($A$1:$Q$193,MATCH("FP-CIP Full"&amp;"Sub-total Donor Funds",$P$1:$P$193&amp;$Q$1:$Q$193,0),MATCH(I$204,$A$1:$Q$1,0))),0)</f>
        <v>0</v>
      </c>
      <c r="J227" s="69">
        <f t="array" aca="1" ref="J227" ca="1">IFERROR(SUM(INDEX($A$1:$Q$193,MATCH($B227&amp;"National government funding allocated",$P$1:$P$193&amp;$Q$1:$Q$193,0),MATCH(J$204,$A$1:$Q$1,0)),INDEX($A$1:$Q$193,MATCH($B227&amp;"Sub-total Donor Funds",$P$1:$P$193&amp;$Q$1:$Q$193,0),MATCH(J$204,$A$1:$Q$1,0)))/SUM(INDEX($A$1:$Q$193,MATCH("FP-CIP Full"&amp;"National government funding allocated",$P$1:$P$193&amp;$Q$1:$Q$193,0),MATCH(J$204,$A$1:$Q$1,0)),INDEX($A$1:$Q$193,MATCH("FP-CIP Full"&amp;"Sub-total Donor Funds",$P$1:$P$193&amp;$Q$1:$Q$193,0),MATCH(J$204,$A$1:$Q$1,0))),0)</f>
        <v>0</v>
      </c>
      <c r="K227" s="69">
        <f t="array" aca="1" ref="K227" ca="1">IFERROR(SUM(INDEX($A$1:$Q$193,MATCH($B227&amp;"National government funding allocated",$P$1:$P$193&amp;$Q$1:$Q$193,0),MATCH(K$204,$A$1:$Q$1,0)),INDEX($A$1:$Q$193,MATCH($B227&amp;"Sub-total Donor Funds",$P$1:$P$193&amp;$Q$1:$Q$193,0),MATCH(K$204,$A$1:$Q$1,0)))/SUM(INDEX($A$1:$Q$193,MATCH("FP-CIP Full"&amp;"National government funding allocated",$P$1:$P$193&amp;$Q$1:$Q$193,0),MATCH(K$204,$A$1:$Q$1,0)),INDEX($A$1:$Q$193,MATCH("FP-CIP Full"&amp;"Sub-total Donor Funds",$P$1:$P$193&amp;$Q$1:$Q$193,0),MATCH(K$204,$A$1:$Q$1,0))),0)</f>
        <v>0</v>
      </c>
      <c r="L227" s="69">
        <f t="array" aca="1" ref="L227" ca="1">IFERROR(SUM(INDEX($A$1:$Q$193,MATCH($B227&amp;"National government funding allocated",$P$1:$P$193&amp;$Q$1:$Q$193,0),MATCH(L$204,$A$1:$Q$1,0)),INDEX($A$1:$Q$193,MATCH($B227&amp;"Sub-total Donor Funds",$P$1:$P$193&amp;$Q$1:$Q$193,0),MATCH(L$204,$A$1:$Q$1,0)))/SUM(INDEX($A$1:$Q$193,MATCH("FP-CIP Full"&amp;"National government funding allocated",$P$1:$P$193&amp;$Q$1:$Q$193,0),MATCH(L$204,$A$1:$Q$1,0)),INDEX($A$1:$Q$193,MATCH("FP-CIP Full"&amp;"Sub-total Donor Funds",$P$1:$P$193&amp;$Q$1:$Q$193,0),MATCH(L$204,$A$1:$Q$1,0))),0)</f>
        <v>0</v>
      </c>
      <c r="M227" s="69">
        <f t="array" aca="1" ref="M227" ca="1">IFERROR(SUM(INDEX($A$1:$Q$193,MATCH($B227&amp;"National government funding allocated",$P$1:$P$193&amp;$Q$1:$Q$193,0),MATCH(M$204,$A$1:$Q$1,0)),INDEX($A$1:$Q$193,MATCH($B227&amp;"Sub-total Donor Funds",$P$1:$P$193&amp;$Q$1:$Q$193,0),MATCH(M$204,$A$1:$Q$1,0)))/SUM(INDEX($A$1:$Q$193,MATCH("FP-CIP Full"&amp;"National government funding allocated",$P$1:$P$193&amp;$Q$1:$Q$193,0),MATCH(M$204,$A$1:$Q$1,0)),INDEX($A$1:$Q$193,MATCH("FP-CIP Full"&amp;"Sub-total Donor Funds",$P$1:$P$193&amp;$Q$1:$Q$193,0),MATCH(M$204,$A$1:$Q$1,0))),0)</f>
        <v>0</v>
      </c>
      <c r="N227" s="69">
        <f t="array" aca="1" ref="N227" ca="1">IFERROR(SUM(INDEX($A$1:$Q$193,MATCH($B227&amp;"National government funding allocated",$P$1:$P$193&amp;$Q$1:$Q$193,0),MATCH(N$204,$A$1:$Q$1,0)),INDEX($A$1:$Q$193,MATCH($B227&amp;"Sub-total Donor Funds",$P$1:$P$193&amp;$Q$1:$Q$193,0),MATCH(N$204,$A$1:$Q$1,0)))/SUM(INDEX($A$1:$Q$193,MATCH("FP-CIP Full"&amp;"National government funding allocated",$P$1:$P$193&amp;$Q$1:$Q$193,0),MATCH(N$204,$A$1:$Q$1,0)),INDEX($A$1:$Q$193,MATCH("FP-CIP Full"&amp;"Sub-total Donor Funds",$P$1:$P$193&amp;$Q$1:$Q$193,0),MATCH(N$204,$A$1:$Q$1,0))),0)</f>
        <v>0</v>
      </c>
      <c r="O227" s="69">
        <f t="array" aca="1" ref="O227" ca="1">IFERROR(SUM(INDEX($A$1:$Q$193,MATCH($B227&amp;"National government funding allocated",$P$1:$P$193&amp;$Q$1:$Q$193,0),MATCH(O$204,$A$1:$Q$1,0)),INDEX($A$1:$Q$193,MATCH($B227&amp;"Sub-total Donor Funds",$P$1:$P$193&amp;$Q$1:$Q$193,0),MATCH(O$204,$A$1:$Q$1,0)))/SUM(INDEX($A$1:$Q$193,MATCH("FP-CIP Full"&amp;"National government funding allocated",$P$1:$P$193&amp;$Q$1:$Q$193,0),MATCH(O$204,$A$1:$Q$1,0)),INDEX($A$1:$Q$193,MATCH("FP-CIP Full"&amp;"Sub-total Donor Funds",$P$1:$P$193&amp;$Q$1:$Q$193,0),MATCH(O$204,$A$1:$Q$1,0))),0)</f>
        <v>0</v>
      </c>
    </row>
    <row r="228" spans="2:15" x14ac:dyDescent="0.25">
      <c r="B228" s="68" t="str">
        <f t="shared" si="90"/>
        <v>Strategy 10</v>
      </c>
      <c r="C228" s="69">
        <f t="array" aca="1" ref="C228" ca="1">IFERROR(SUM(INDEX($A$1:$Q$193,MATCH($B228&amp;"National government funding allocated",$P$1:$P$193&amp;$Q$1:$Q$193,0),MATCH(C$204,$A$1:$Q$1,0)),INDEX($A$1:$Q$193,MATCH($B228&amp;"Sub-total Donor Funds",$P$1:$P$193&amp;$Q$1:$Q$193,0),MATCH(C$204,$A$1:$Q$1,0)))/SUM(INDEX($A$1:$Q$193,MATCH("FP-CIP Full"&amp;"National government funding allocated",$P$1:$P$193&amp;$Q$1:$Q$193,0),MATCH(C$204,$A$1:$Q$1,0)),INDEX($A$1:$Q$193,MATCH("FP-CIP Full"&amp;"Sub-total Donor Funds",$P$1:$P$193&amp;$Q$1:$Q$193,0),MATCH(C$204,$A$1:$Q$1,0))),0)</f>
        <v>0</v>
      </c>
      <c r="D228" s="69">
        <f t="array" aca="1" ref="D228" ca="1">IFERROR(SUM(INDEX($A$1:$Q$193,MATCH($B228&amp;"National government funding allocated",$P$1:$P$193&amp;$Q$1:$Q$193,0),MATCH(D$204,$A$1:$Q$1,0)),INDEX($A$1:$Q$193,MATCH($B228&amp;"Sub-total Donor Funds",$P$1:$P$193&amp;$Q$1:$Q$193,0),MATCH(D$204,$A$1:$Q$1,0)))/SUM(INDEX($A$1:$Q$193,MATCH("FP-CIP Full"&amp;"National government funding allocated",$P$1:$P$193&amp;$Q$1:$Q$193,0),MATCH(D$204,$A$1:$Q$1,0)),INDEX($A$1:$Q$193,MATCH("FP-CIP Full"&amp;"Sub-total Donor Funds",$P$1:$P$193&amp;$Q$1:$Q$193,0),MATCH(D$204,$A$1:$Q$1,0))),0)</f>
        <v>0</v>
      </c>
      <c r="E228" s="69">
        <f t="array" aca="1" ref="E228" ca="1">IFERROR(SUM(INDEX($A$1:$Q$193,MATCH($B228&amp;"National government funding allocated",$P$1:$P$193&amp;$Q$1:$Q$193,0),MATCH(E$204,$A$1:$Q$1,0)),INDEX($A$1:$Q$193,MATCH($B228&amp;"Sub-total Donor Funds",$P$1:$P$193&amp;$Q$1:$Q$193,0),MATCH(E$204,$A$1:$Q$1,0)))/SUM(INDEX($A$1:$Q$193,MATCH("FP-CIP Full"&amp;"National government funding allocated",$P$1:$P$193&amp;$Q$1:$Q$193,0),MATCH(E$204,$A$1:$Q$1,0)),INDEX($A$1:$Q$193,MATCH("FP-CIP Full"&amp;"Sub-total Donor Funds",$P$1:$P$193&amp;$Q$1:$Q$193,0),MATCH(E$204,$A$1:$Q$1,0))),0)</f>
        <v>0</v>
      </c>
      <c r="F228" s="69">
        <f t="array" aca="1" ref="F228" ca="1">IFERROR(SUM(INDEX($A$1:$Q$193,MATCH($B228&amp;"National government funding allocated",$P$1:$P$193&amp;$Q$1:$Q$193,0),MATCH(F$204,$A$1:$Q$1,0)),INDEX($A$1:$Q$193,MATCH($B228&amp;"Sub-total Donor Funds",$P$1:$P$193&amp;$Q$1:$Q$193,0),MATCH(F$204,$A$1:$Q$1,0)))/SUM(INDEX($A$1:$Q$193,MATCH("FP-CIP Full"&amp;"National government funding allocated",$P$1:$P$193&amp;$Q$1:$Q$193,0),MATCH(F$204,$A$1:$Q$1,0)),INDEX($A$1:$Q$193,MATCH("FP-CIP Full"&amp;"Sub-total Donor Funds",$P$1:$P$193&amp;$Q$1:$Q$193,0),MATCH(F$204,$A$1:$Q$1,0))),0)</f>
        <v>0</v>
      </c>
      <c r="G228" s="69">
        <f t="array" aca="1" ref="G228" ca="1">IFERROR(SUM(INDEX($A$1:$Q$193,MATCH($B228&amp;"National government funding allocated",$P$1:$P$193&amp;$Q$1:$Q$193,0),MATCH(G$204,$A$1:$Q$1,0)),INDEX($A$1:$Q$193,MATCH($B228&amp;"Sub-total Donor Funds",$P$1:$P$193&amp;$Q$1:$Q$193,0),MATCH(G$204,$A$1:$Q$1,0)))/SUM(INDEX($A$1:$Q$193,MATCH("FP-CIP Full"&amp;"National government funding allocated",$P$1:$P$193&amp;$Q$1:$Q$193,0),MATCH(G$204,$A$1:$Q$1,0)),INDEX($A$1:$Q$193,MATCH("FP-CIP Full"&amp;"Sub-total Donor Funds",$P$1:$P$193&amp;$Q$1:$Q$193,0),MATCH(G$204,$A$1:$Q$1,0))),0)</f>
        <v>0</v>
      </c>
      <c r="H228" s="69">
        <f t="array" aca="1" ref="H228" ca="1">IFERROR(SUM(INDEX($A$1:$Q$193,MATCH($B228&amp;"National government funding allocated",$P$1:$P$193&amp;$Q$1:$Q$193,0),MATCH(H$204,$A$1:$Q$1,0)),INDEX($A$1:$Q$193,MATCH($B228&amp;"Sub-total Donor Funds",$P$1:$P$193&amp;$Q$1:$Q$193,0),MATCH(H$204,$A$1:$Q$1,0)))/SUM(INDEX($A$1:$Q$193,MATCH("FP-CIP Full"&amp;"National government funding allocated",$P$1:$P$193&amp;$Q$1:$Q$193,0),MATCH(H$204,$A$1:$Q$1,0)),INDEX($A$1:$Q$193,MATCH("FP-CIP Full"&amp;"Sub-total Donor Funds",$P$1:$P$193&amp;$Q$1:$Q$193,0),MATCH(H$204,$A$1:$Q$1,0))),0)</f>
        <v>0</v>
      </c>
      <c r="I228" s="69">
        <f t="array" aca="1" ref="I228" ca="1">IFERROR(SUM(INDEX($A$1:$Q$193,MATCH($B228&amp;"National government funding allocated",$P$1:$P$193&amp;$Q$1:$Q$193,0),MATCH(I$204,$A$1:$Q$1,0)),INDEX($A$1:$Q$193,MATCH($B228&amp;"Sub-total Donor Funds",$P$1:$P$193&amp;$Q$1:$Q$193,0),MATCH(I$204,$A$1:$Q$1,0)))/SUM(INDEX($A$1:$Q$193,MATCH("FP-CIP Full"&amp;"National government funding allocated",$P$1:$P$193&amp;$Q$1:$Q$193,0),MATCH(I$204,$A$1:$Q$1,0)),INDEX($A$1:$Q$193,MATCH("FP-CIP Full"&amp;"Sub-total Donor Funds",$P$1:$P$193&amp;$Q$1:$Q$193,0),MATCH(I$204,$A$1:$Q$1,0))),0)</f>
        <v>0</v>
      </c>
      <c r="J228" s="69">
        <f t="array" aca="1" ref="J228" ca="1">IFERROR(SUM(INDEX($A$1:$Q$193,MATCH($B228&amp;"National government funding allocated",$P$1:$P$193&amp;$Q$1:$Q$193,0),MATCH(J$204,$A$1:$Q$1,0)),INDEX($A$1:$Q$193,MATCH($B228&amp;"Sub-total Donor Funds",$P$1:$P$193&amp;$Q$1:$Q$193,0),MATCH(J$204,$A$1:$Q$1,0)))/SUM(INDEX($A$1:$Q$193,MATCH("FP-CIP Full"&amp;"National government funding allocated",$P$1:$P$193&amp;$Q$1:$Q$193,0),MATCH(J$204,$A$1:$Q$1,0)),INDEX($A$1:$Q$193,MATCH("FP-CIP Full"&amp;"Sub-total Donor Funds",$P$1:$P$193&amp;$Q$1:$Q$193,0),MATCH(J$204,$A$1:$Q$1,0))),0)</f>
        <v>0</v>
      </c>
      <c r="K228" s="69">
        <f t="array" aca="1" ref="K228" ca="1">IFERROR(SUM(INDEX($A$1:$Q$193,MATCH($B228&amp;"National government funding allocated",$P$1:$P$193&amp;$Q$1:$Q$193,0),MATCH(K$204,$A$1:$Q$1,0)),INDEX($A$1:$Q$193,MATCH($B228&amp;"Sub-total Donor Funds",$P$1:$P$193&amp;$Q$1:$Q$193,0),MATCH(K$204,$A$1:$Q$1,0)))/SUM(INDEX($A$1:$Q$193,MATCH("FP-CIP Full"&amp;"National government funding allocated",$P$1:$P$193&amp;$Q$1:$Q$193,0),MATCH(K$204,$A$1:$Q$1,0)),INDEX($A$1:$Q$193,MATCH("FP-CIP Full"&amp;"Sub-total Donor Funds",$P$1:$P$193&amp;$Q$1:$Q$193,0),MATCH(K$204,$A$1:$Q$1,0))),0)</f>
        <v>0</v>
      </c>
      <c r="L228" s="69">
        <f t="array" aca="1" ref="L228" ca="1">IFERROR(SUM(INDEX($A$1:$Q$193,MATCH($B228&amp;"National government funding allocated",$P$1:$P$193&amp;$Q$1:$Q$193,0),MATCH(L$204,$A$1:$Q$1,0)),INDEX($A$1:$Q$193,MATCH($B228&amp;"Sub-total Donor Funds",$P$1:$P$193&amp;$Q$1:$Q$193,0),MATCH(L$204,$A$1:$Q$1,0)))/SUM(INDEX($A$1:$Q$193,MATCH("FP-CIP Full"&amp;"National government funding allocated",$P$1:$P$193&amp;$Q$1:$Q$193,0),MATCH(L$204,$A$1:$Q$1,0)),INDEX($A$1:$Q$193,MATCH("FP-CIP Full"&amp;"Sub-total Donor Funds",$P$1:$P$193&amp;$Q$1:$Q$193,0),MATCH(L$204,$A$1:$Q$1,0))),0)</f>
        <v>0</v>
      </c>
      <c r="M228" s="69">
        <f t="array" aca="1" ref="M228" ca="1">IFERROR(SUM(INDEX($A$1:$Q$193,MATCH($B228&amp;"National government funding allocated",$P$1:$P$193&amp;$Q$1:$Q$193,0),MATCH(M$204,$A$1:$Q$1,0)),INDEX($A$1:$Q$193,MATCH($B228&amp;"Sub-total Donor Funds",$P$1:$P$193&amp;$Q$1:$Q$193,0),MATCH(M$204,$A$1:$Q$1,0)))/SUM(INDEX($A$1:$Q$193,MATCH("FP-CIP Full"&amp;"National government funding allocated",$P$1:$P$193&amp;$Q$1:$Q$193,0),MATCH(M$204,$A$1:$Q$1,0)),INDEX($A$1:$Q$193,MATCH("FP-CIP Full"&amp;"Sub-total Donor Funds",$P$1:$P$193&amp;$Q$1:$Q$193,0),MATCH(M$204,$A$1:$Q$1,0))),0)</f>
        <v>0</v>
      </c>
      <c r="N228" s="69">
        <f t="array" aca="1" ref="N228" ca="1">IFERROR(SUM(INDEX($A$1:$Q$193,MATCH($B228&amp;"National government funding allocated",$P$1:$P$193&amp;$Q$1:$Q$193,0),MATCH(N$204,$A$1:$Q$1,0)),INDEX($A$1:$Q$193,MATCH($B228&amp;"Sub-total Donor Funds",$P$1:$P$193&amp;$Q$1:$Q$193,0),MATCH(N$204,$A$1:$Q$1,0)))/SUM(INDEX($A$1:$Q$193,MATCH("FP-CIP Full"&amp;"National government funding allocated",$P$1:$P$193&amp;$Q$1:$Q$193,0),MATCH(N$204,$A$1:$Q$1,0)),INDEX($A$1:$Q$193,MATCH("FP-CIP Full"&amp;"Sub-total Donor Funds",$P$1:$P$193&amp;$Q$1:$Q$193,0),MATCH(N$204,$A$1:$Q$1,0))),0)</f>
        <v>0</v>
      </c>
      <c r="O228" s="69">
        <f t="array" aca="1" ref="O228" ca="1">IFERROR(SUM(INDEX($A$1:$Q$193,MATCH($B228&amp;"National government funding allocated",$P$1:$P$193&amp;$Q$1:$Q$193,0),MATCH(O$204,$A$1:$Q$1,0)),INDEX($A$1:$Q$193,MATCH($B228&amp;"Sub-total Donor Funds",$P$1:$P$193&amp;$Q$1:$Q$193,0),MATCH(O$204,$A$1:$Q$1,0)))/SUM(INDEX($A$1:$Q$193,MATCH("FP-CIP Full"&amp;"National government funding allocated",$P$1:$P$193&amp;$Q$1:$Q$193,0),MATCH(O$204,$A$1:$Q$1,0)),INDEX($A$1:$Q$193,MATCH("FP-CIP Full"&amp;"Sub-total Donor Funds",$P$1:$P$193&amp;$Q$1:$Q$193,0),MATCH(O$204,$A$1:$Q$1,0))),0)</f>
        <v>0</v>
      </c>
    </row>
    <row r="229" spans="2:15" x14ac:dyDescent="0.25">
      <c r="B229" s="68" t="str">
        <f t="shared" si="90"/>
        <v>Strategy 11</v>
      </c>
      <c r="C229" s="69">
        <f t="array" aca="1" ref="C229" ca="1">IFERROR(SUM(INDEX($A$1:$Q$193,MATCH($B229&amp;"National government funding allocated",$P$1:$P$193&amp;$Q$1:$Q$193,0),MATCH(C$204,$A$1:$Q$1,0)),INDEX($A$1:$Q$193,MATCH($B229&amp;"Sub-total Donor Funds",$P$1:$P$193&amp;$Q$1:$Q$193,0),MATCH(C$204,$A$1:$Q$1,0)))/SUM(INDEX($A$1:$Q$193,MATCH("FP-CIP Full"&amp;"National government funding allocated",$P$1:$P$193&amp;$Q$1:$Q$193,0),MATCH(C$204,$A$1:$Q$1,0)),INDEX($A$1:$Q$193,MATCH("FP-CIP Full"&amp;"Sub-total Donor Funds",$P$1:$P$193&amp;$Q$1:$Q$193,0),MATCH(C$204,$A$1:$Q$1,0))),0)</f>
        <v>0</v>
      </c>
      <c r="D229" s="69">
        <f t="array" aca="1" ref="D229" ca="1">IFERROR(SUM(INDEX($A$1:$Q$193,MATCH($B229&amp;"National government funding allocated",$P$1:$P$193&amp;$Q$1:$Q$193,0),MATCH(D$204,$A$1:$Q$1,0)),INDEX($A$1:$Q$193,MATCH($B229&amp;"Sub-total Donor Funds",$P$1:$P$193&amp;$Q$1:$Q$193,0),MATCH(D$204,$A$1:$Q$1,0)))/SUM(INDEX($A$1:$Q$193,MATCH("FP-CIP Full"&amp;"National government funding allocated",$P$1:$P$193&amp;$Q$1:$Q$193,0),MATCH(D$204,$A$1:$Q$1,0)),INDEX($A$1:$Q$193,MATCH("FP-CIP Full"&amp;"Sub-total Donor Funds",$P$1:$P$193&amp;$Q$1:$Q$193,0),MATCH(D$204,$A$1:$Q$1,0))),0)</f>
        <v>0</v>
      </c>
      <c r="E229" s="69">
        <f t="array" aca="1" ref="E229" ca="1">IFERROR(SUM(INDEX($A$1:$Q$193,MATCH($B229&amp;"National government funding allocated",$P$1:$P$193&amp;$Q$1:$Q$193,0),MATCH(E$204,$A$1:$Q$1,0)),INDEX($A$1:$Q$193,MATCH($B229&amp;"Sub-total Donor Funds",$P$1:$P$193&amp;$Q$1:$Q$193,0),MATCH(E$204,$A$1:$Q$1,0)))/SUM(INDEX($A$1:$Q$193,MATCH("FP-CIP Full"&amp;"National government funding allocated",$P$1:$P$193&amp;$Q$1:$Q$193,0),MATCH(E$204,$A$1:$Q$1,0)),INDEX($A$1:$Q$193,MATCH("FP-CIP Full"&amp;"Sub-total Donor Funds",$P$1:$P$193&amp;$Q$1:$Q$193,0),MATCH(E$204,$A$1:$Q$1,0))),0)</f>
        <v>0</v>
      </c>
      <c r="F229" s="69">
        <f t="array" aca="1" ref="F229" ca="1">IFERROR(SUM(INDEX($A$1:$Q$193,MATCH($B229&amp;"National government funding allocated",$P$1:$P$193&amp;$Q$1:$Q$193,0),MATCH(F$204,$A$1:$Q$1,0)),INDEX($A$1:$Q$193,MATCH($B229&amp;"Sub-total Donor Funds",$P$1:$P$193&amp;$Q$1:$Q$193,0),MATCH(F$204,$A$1:$Q$1,0)))/SUM(INDEX($A$1:$Q$193,MATCH("FP-CIP Full"&amp;"National government funding allocated",$P$1:$P$193&amp;$Q$1:$Q$193,0),MATCH(F$204,$A$1:$Q$1,0)),INDEX($A$1:$Q$193,MATCH("FP-CIP Full"&amp;"Sub-total Donor Funds",$P$1:$P$193&amp;$Q$1:$Q$193,0),MATCH(F$204,$A$1:$Q$1,0))),0)</f>
        <v>0</v>
      </c>
      <c r="G229" s="69">
        <f t="array" aca="1" ref="G229" ca="1">IFERROR(SUM(INDEX($A$1:$Q$193,MATCH($B229&amp;"National government funding allocated",$P$1:$P$193&amp;$Q$1:$Q$193,0),MATCH(G$204,$A$1:$Q$1,0)),INDEX($A$1:$Q$193,MATCH($B229&amp;"Sub-total Donor Funds",$P$1:$P$193&amp;$Q$1:$Q$193,0),MATCH(G$204,$A$1:$Q$1,0)))/SUM(INDEX($A$1:$Q$193,MATCH("FP-CIP Full"&amp;"National government funding allocated",$P$1:$P$193&amp;$Q$1:$Q$193,0),MATCH(G$204,$A$1:$Q$1,0)),INDEX($A$1:$Q$193,MATCH("FP-CIP Full"&amp;"Sub-total Donor Funds",$P$1:$P$193&amp;$Q$1:$Q$193,0),MATCH(G$204,$A$1:$Q$1,0))),0)</f>
        <v>0</v>
      </c>
      <c r="H229" s="69">
        <f t="array" aca="1" ref="H229" ca="1">IFERROR(SUM(INDEX($A$1:$Q$193,MATCH($B229&amp;"National government funding allocated",$P$1:$P$193&amp;$Q$1:$Q$193,0),MATCH(H$204,$A$1:$Q$1,0)),INDEX($A$1:$Q$193,MATCH($B229&amp;"Sub-total Donor Funds",$P$1:$P$193&amp;$Q$1:$Q$193,0),MATCH(H$204,$A$1:$Q$1,0)))/SUM(INDEX($A$1:$Q$193,MATCH("FP-CIP Full"&amp;"National government funding allocated",$P$1:$P$193&amp;$Q$1:$Q$193,0),MATCH(H$204,$A$1:$Q$1,0)),INDEX($A$1:$Q$193,MATCH("FP-CIP Full"&amp;"Sub-total Donor Funds",$P$1:$P$193&amp;$Q$1:$Q$193,0),MATCH(H$204,$A$1:$Q$1,0))),0)</f>
        <v>0</v>
      </c>
      <c r="I229" s="69">
        <f t="array" aca="1" ref="I229" ca="1">IFERROR(SUM(INDEX($A$1:$Q$193,MATCH($B229&amp;"National government funding allocated",$P$1:$P$193&amp;$Q$1:$Q$193,0),MATCH(I$204,$A$1:$Q$1,0)),INDEX($A$1:$Q$193,MATCH($B229&amp;"Sub-total Donor Funds",$P$1:$P$193&amp;$Q$1:$Q$193,0),MATCH(I$204,$A$1:$Q$1,0)))/SUM(INDEX($A$1:$Q$193,MATCH("FP-CIP Full"&amp;"National government funding allocated",$P$1:$P$193&amp;$Q$1:$Q$193,0),MATCH(I$204,$A$1:$Q$1,0)),INDEX($A$1:$Q$193,MATCH("FP-CIP Full"&amp;"Sub-total Donor Funds",$P$1:$P$193&amp;$Q$1:$Q$193,0),MATCH(I$204,$A$1:$Q$1,0))),0)</f>
        <v>0</v>
      </c>
      <c r="J229" s="69">
        <f t="array" aca="1" ref="J229" ca="1">IFERROR(SUM(INDEX($A$1:$Q$193,MATCH($B229&amp;"National government funding allocated",$P$1:$P$193&amp;$Q$1:$Q$193,0),MATCH(J$204,$A$1:$Q$1,0)),INDEX($A$1:$Q$193,MATCH($B229&amp;"Sub-total Donor Funds",$P$1:$P$193&amp;$Q$1:$Q$193,0),MATCH(J$204,$A$1:$Q$1,0)))/SUM(INDEX($A$1:$Q$193,MATCH("FP-CIP Full"&amp;"National government funding allocated",$P$1:$P$193&amp;$Q$1:$Q$193,0),MATCH(J$204,$A$1:$Q$1,0)),INDEX($A$1:$Q$193,MATCH("FP-CIP Full"&amp;"Sub-total Donor Funds",$P$1:$P$193&amp;$Q$1:$Q$193,0),MATCH(J$204,$A$1:$Q$1,0))),0)</f>
        <v>0</v>
      </c>
      <c r="K229" s="69">
        <f t="array" aca="1" ref="K229" ca="1">IFERROR(SUM(INDEX($A$1:$Q$193,MATCH($B229&amp;"National government funding allocated",$P$1:$P$193&amp;$Q$1:$Q$193,0),MATCH(K$204,$A$1:$Q$1,0)),INDEX($A$1:$Q$193,MATCH($B229&amp;"Sub-total Donor Funds",$P$1:$P$193&amp;$Q$1:$Q$193,0),MATCH(K$204,$A$1:$Q$1,0)))/SUM(INDEX($A$1:$Q$193,MATCH("FP-CIP Full"&amp;"National government funding allocated",$P$1:$P$193&amp;$Q$1:$Q$193,0),MATCH(K$204,$A$1:$Q$1,0)),INDEX($A$1:$Q$193,MATCH("FP-CIP Full"&amp;"Sub-total Donor Funds",$P$1:$P$193&amp;$Q$1:$Q$193,0),MATCH(K$204,$A$1:$Q$1,0))),0)</f>
        <v>0</v>
      </c>
      <c r="L229" s="69">
        <f t="array" aca="1" ref="L229" ca="1">IFERROR(SUM(INDEX($A$1:$Q$193,MATCH($B229&amp;"National government funding allocated",$P$1:$P$193&amp;$Q$1:$Q$193,0),MATCH(L$204,$A$1:$Q$1,0)),INDEX($A$1:$Q$193,MATCH($B229&amp;"Sub-total Donor Funds",$P$1:$P$193&amp;$Q$1:$Q$193,0),MATCH(L$204,$A$1:$Q$1,0)))/SUM(INDEX($A$1:$Q$193,MATCH("FP-CIP Full"&amp;"National government funding allocated",$P$1:$P$193&amp;$Q$1:$Q$193,0),MATCH(L$204,$A$1:$Q$1,0)),INDEX($A$1:$Q$193,MATCH("FP-CIP Full"&amp;"Sub-total Donor Funds",$P$1:$P$193&amp;$Q$1:$Q$193,0),MATCH(L$204,$A$1:$Q$1,0))),0)</f>
        <v>0</v>
      </c>
      <c r="M229" s="69">
        <f t="array" aca="1" ref="M229" ca="1">IFERROR(SUM(INDEX($A$1:$Q$193,MATCH($B229&amp;"National government funding allocated",$P$1:$P$193&amp;$Q$1:$Q$193,0),MATCH(M$204,$A$1:$Q$1,0)),INDEX($A$1:$Q$193,MATCH($B229&amp;"Sub-total Donor Funds",$P$1:$P$193&amp;$Q$1:$Q$193,0),MATCH(M$204,$A$1:$Q$1,0)))/SUM(INDEX($A$1:$Q$193,MATCH("FP-CIP Full"&amp;"National government funding allocated",$P$1:$P$193&amp;$Q$1:$Q$193,0),MATCH(M$204,$A$1:$Q$1,0)),INDEX($A$1:$Q$193,MATCH("FP-CIP Full"&amp;"Sub-total Donor Funds",$P$1:$P$193&amp;$Q$1:$Q$193,0),MATCH(M$204,$A$1:$Q$1,0))),0)</f>
        <v>0</v>
      </c>
      <c r="N229" s="69">
        <f t="array" aca="1" ref="N229" ca="1">IFERROR(SUM(INDEX($A$1:$Q$193,MATCH($B229&amp;"National government funding allocated",$P$1:$P$193&amp;$Q$1:$Q$193,0),MATCH(N$204,$A$1:$Q$1,0)),INDEX($A$1:$Q$193,MATCH($B229&amp;"Sub-total Donor Funds",$P$1:$P$193&amp;$Q$1:$Q$193,0),MATCH(N$204,$A$1:$Q$1,0)))/SUM(INDEX($A$1:$Q$193,MATCH("FP-CIP Full"&amp;"National government funding allocated",$P$1:$P$193&amp;$Q$1:$Q$193,0),MATCH(N$204,$A$1:$Q$1,0)),INDEX($A$1:$Q$193,MATCH("FP-CIP Full"&amp;"Sub-total Donor Funds",$P$1:$P$193&amp;$Q$1:$Q$193,0),MATCH(N$204,$A$1:$Q$1,0))),0)</f>
        <v>0</v>
      </c>
      <c r="O229" s="69">
        <f t="array" aca="1" ref="O229" ca="1">IFERROR(SUM(INDEX($A$1:$Q$193,MATCH($B229&amp;"National government funding allocated",$P$1:$P$193&amp;$Q$1:$Q$193,0),MATCH(O$204,$A$1:$Q$1,0)),INDEX($A$1:$Q$193,MATCH($B229&amp;"Sub-total Donor Funds",$P$1:$P$193&amp;$Q$1:$Q$193,0),MATCH(O$204,$A$1:$Q$1,0)))/SUM(INDEX($A$1:$Q$193,MATCH("FP-CIP Full"&amp;"National government funding allocated",$P$1:$P$193&amp;$Q$1:$Q$193,0),MATCH(O$204,$A$1:$Q$1,0)),INDEX($A$1:$Q$193,MATCH("FP-CIP Full"&amp;"Sub-total Donor Funds",$P$1:$P$193&amp;$Q$1:$Q$193,0),MATCH(O$204,$A$1:$Q$1,0))),0)</f>
        <v>0</v>
      </c>
    </row>
  </sheetData>
  <sheetProtection password="CC82" sheet="1" scenarios="1" formatCells="0" formatColumns="0" formatRows="0"/>
  <mergeCells count="72">
    <mergeCell ref="A154:A156"/>
    <mergeCell ref="A170:A172"/>
    <mergeCell ref="A186:A188"/>
    <mergeCell ref="A74:A76"/>
    <mergeCell ref="A90:A92"/>
    <mergeCell ref="A106:A108"/>
    <mergeCell ref="A122:A124"/>
    <mergeCell ref="A138:A140"/>
    <mergeCell ref="A180:A182"/>
    <mergeCell ref="A183:A185"/>
    <mergeCell ref="A119:A121"/>
    <mergeCell ref="A126:A129"/>
    <mergeCell ref="A174:A177"/>
    <mergeCell ref="S19:S33"/>
    <mergeCell ref="S35:S49"/>
    <mergeCell ref="S51:S65"/>
    <mergeCell ref="S67:S81"/>
    <mergeCell ref="S83:S97"/>
    <mergeCell ref="A190:A193"/>
    <mergeCell ref="A163:O163"/>
    <mergeCell ref="A20:A22"/>
    <mergeCell ref="A148:A150"/>
    <mergeCell ref="A151:A153"/>
    <mergeCell ref="A52:A54"/>
    <mergeCell ref="A55:A57"/>
    <mergeCell ref="A62:A65"/>
    <mergeCell ref="A68:A70"/>
    <mergeCell ref="A71:A73"/>
    <mergeCell ref="A67:O67"/>
    <mergeCell ref="A78:A81"/>
    <mergeCell ref="A110:A113"/>
    <mergeCell ref="A147:O147"/>
    <mergeCell ref="A131:O131"/>
    <mergeCell ref="A116:A118"/>
    <mergeCell ref="A58:A60"/>
    <mergeCell ref="A179:O179"/>
    <mergeCell ref="A83:O83"/>
    <mergeCell ref="A99:O99"/>
    <mergeCell ref="A115:O115"/>
    <mergeCell ref="A132:A134"/>
    <mergeCell ref="A135:A137"/>
    <mergeCell ref="A142:A145"/>
    <mergeCell ref="A84:A86"/>
    <mergeCell ref="A87:A89"/>
    <mergeCell ref="A94:A97"/>
    <mergeCell ref="A100:A102"/>
    <mergeCell ref="A103:A105"/>
    <mergeCell ref="A158:A161"/>
    <mergeCell ref="A164:A166"/>
    <mergeCell ref="A167:A169"/>
    <mergeCell ref="A51:O51"/>
    <mergeCell ref="A46:A49"/>
    <mergeCell ref="A36:A38"/>
    <mergeCell ref="A39:A41"/>
    <mergeCell ref="S3:S17"/>
    <mergeCell ref="A4:A6"/>
    <mergeCell ref="A7:A9"/>
    <mergeCell ref="A3:O3"/>
    <mergeCell ref="A35:O35"/>
    <mergeCell ref="A14:A17"/>
    <mergeCell ref="A23:A25"/>
    <mergeCell ref="A30:A33"/>
    <mergeCell ref="A19:O19"/>
    <mergeCell ref="A10:A12"/>
    <mergeCell ref="A26:A28"/>
    <mergeCell ref="A42:A44"/>
    <mergeCell ref="S179:S193"/>
    <mergeCell ref="S99:S113"/>
    <mergeCell ref="S115:S129"/>
    <mergeCell ref="S131:S145"/>
    <mergeCell ref="S147:S161"/>
    <mergeCell ref="S163:S177"/>
  </mergeCells>
  <conditionalFormatting sqref="R4:R12">
    <cfRule type="cellIs" dxfId="44" priority="30" operator="equal">
      <formula>"Check"</formula>
    </cfRule>
  </conditionalFormatting>
  <conditionalFormatting sqref="R14:R16">
    <cfRule type="cellIs" dxfId="43" priority="29" operator="equal">
      <formula>"Check"</formula>
    </cfRule>
  </conditionalFormatting>
  <conditionalFormatting sqref="R20:R28">
    <cfRule type="cellIs" dxfId="42" priority="28" operator="equal">
      <formula>"Check"</formula>
    </cfRule>
  </conditionalFormatting>
  <conditionalFormatting sqref="R30:R32">
    <cfRule type="cellIs" dxfId="41" priority="27" operator="equal">
      <formula>"Check"</formula>
    </cfRule>
  </conditionalFormatting>
  <conditionalFormatting sqref="R36:R44">
    <cfRule type="cellIs" dxfId="40" priority="26" operator="equal">
      <formula>"Check"</formula>
    </cfRule>
  </conditionalFormatting>
  <conditionalFormatting sqref="R46:R48">
    <cfRule type="cellIs" dxfId="39" priority="25" operator="equal">
      <formula>"Check"</formula>
    </cfRule>
  </conditionalFormatting>
  <conditionalFormatting sqref="R52:R60">
    <cfRule type="cellIs" dxfId="38" priority="24" operator="equal">
      <formula>"Check"</formula>
    </cfRule>
  </conditionalFormatting>
  <conditionalFormatting sqref="R62:R64">
    <cfRule type="cellIs" dxfId="37" priority="23" operator="equal">
      <formula>"Check"</formula>
    </cfRule>
  </conditionalFormatting>
  <conditionalFormatting sqref="R68:R76">
    <cfRule type="cellIs" dxfId="36" priority="22" operator="equal">
      <formula>"Check"</formula>
    </cfRule>
  </conditionalFormatting>
  <conditionalFormatting sqref="R78:R80">
    <cfRule type="cellIs" dxfId="35" priority="21" operator="equal">
      <formula>"Check"</formula>
    </cfRule>
  </conditionalFormatting>
  <conditionalFormatting sqref="R84:R92">
    <cfRule type="cellIs" dxfId="34" priority="20" operator="equal">
      <formula>"Check"</formula>
    </cfRule>
  </conditionalFormatting>
  <conditionalFormatting sqref="R94:R96">
    <cfRule type="cellIs" dxfId="33" priority="19" operator="equal">
      <formula>"Check"</formula>
    </cfRule>
  </conditionalFormatting>
  <conditionalFormatting sqref="R100:R108">
    <cfRule type="cellIs" dxfId="32" priority="18" operator="equal">
      <formula>"Check"</formula>
    </cfRule>
  </conditionalFormatting>
  <conditionalFormatting sqref="R110:R112">
    <cfRule type="cellIs" dxfId="31" priority="17" operator="equal">
      <formula>"Check"</formula>
    </cfRule>
  </conditionalFormatting>
  <conditionalFormatting sqref="R116:R124">
    <cfRule type="cellIs" dxfId="30" priority="16" operator="equal">
      <formula>"Check"</formula>
    </cfRule>
  </conditionalFormatting>
  <conditionalFormatting sqref="R126:R128">
    <cfRule type="cellIs" dxfId="29" priority="15" operator="equal">
      <formula>"Check"</formula>
    </cfRule>
  </conditionalFormatting>
  <conditionalFormatting sqref="R132:R140">
    <cfRule type="cellIs" dxfId="28" priority="14" operator="equal">
      <formula>"Check"</formula>
    </cfRule>
  </conditionalFormatting>
  <conditionalFormatting sqref="R142:R144">
    <cfRule type="cellIs" dxfId="27" priority="13" operator="equal">
      <formula>"Check"</formula>
    </cfRule>
  </conditionalFormatting>
  <conditionalFormatting sqref="R148:R156">
    <cfRule type="cellIs" dxfId="26" priority="12" operator="equal">
      <formula>"Check"</formula>
    </cfRule>
  </conditionalFormatting>
  <conditionalFormatting sqref="R158:R160">
    <cfRule type="cellIs" dxfId="25" priority="11" operator="equal">
      <formula>"Check"</formula>
    </cfRule>
  </conditionalFormatting>
  <conditionalFormatting sqref="R164:R172">
    <cfRule type="cellIs" dxfId="24" priority="10" operator="equal">
      <formula>"Check"</formula>
    </cfRule>
  </conditionalFormatting>
  <conditionalFormatting sqref="R174:R176">
    <cfRule type="cellIs" dxfId="23" priority="9" operator="equal">
      <formula>"Check"</formula>
    </cfRule>
  </conditionalFormatting>
  <conditionalFormatting sqref="R180:R188">
    <cfRule type="cellIs" dxfId="22" priority="8" operator="equal">
      <formula>"Check"</formula>
    </cfRule>
  </conditionalFormatting>
  <conditionalFormatting sqref="R190:R192">
    <cfRule type="cellIs" dxfId="21" priority="7" operator="equal">
      <formula>"Check"</formula>
    </cfRule>
  </conditionalFormatting>
  <conditionalFormatting sqref="C197:P197">
    <cfRule type="cellIs" dxfId="20" priority="6" operator="equal">
      <formula>"Check"</formula>
    </cfRule>
  </conditionalFormatting>
  <conditionalFormatting sqref="C199:P199">
    <cfRule type="cellIs" dxfId="19" priority="5" operator="equal">
      <formula>"Check"</formula>
    </cfRule>
  </conditionalFormatting>
  <conditionalFormatting sqref="C201:P201">
    <cfRule type="cellIs" dxfId="18" priority="4" operator="equal">
      <formula>"Check"</formula>
    </cfRule>
  </conditionalFormatting>
  <conditionalFormatting sqref="R196:R197">
    <cfRule type="cellIs" dxfId="17" priority="3" operator="equal">
      <formula>"Check"</formula>
    </cfRule>
  </conditionalFormatting>
  <conditionalFormatting sqref="R198:R200">
    <cfRule type="cellIs" dxfId="16" priority="2" operator="equal">
      <formula>"Check"</formula>
    </cfRule>
  </conditionalFormatting>
  <conditionalFormatting sqref="R202:R203">
    <cfRule type="cellIs" dxfId="15" priority="1" operator="equal">
      <formula>"Check"</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75" zoomScaleNormal="75" workbookViewId="0">
      <selection activeCell="A45" sqref="A45:XFD47"/>
    </sheetView>
  </sheetViews>
  <sheetFormatPr defaultRowHeight="15" x14ac:dyDescent="0.25"/>
  <cols>
    <col min="1" max="1" width="31.140625" customWidth="1"/>
    <col min="2" max="2" width="25" style="16" customWidth="1"/>
    <col min="3" max="3" width="25" customWidth="1"/>
    <col min="4" max="4" width="25" style="16" customWidth="1"/>
    <col min="5" max="5" width="25" customWidth="1"/>
    <col min="6" max="6" width="25" style="16" customWidth="1"/>
    <col min="7" max="7" width="25" customWidth="1"/>
    <col min="8" max="8" width="25" style="16" customWidth="1"/>
    <col min="9" max="9" width="25" customWidth="1"/>
    <col min="10" max="10" width="25" style="16" customWidth="1"/>
    <col min="11" max="11" width="25" customWidth="1"/>
    <col min="12" max="12" width="25" style="16" customWidth="1"/>
    <col min="13" max="13" width="25" customWidth="1"/>
    <col min="14" max="14" width="25" style="16" customWidth="1"/>
    <col min="15" max="15" width="25" customWidth="1"/>
    <col min="16" max="16" width="25" style="16" customWidth="1"/>
    <col min="17" max="17" width="25" customWidth="1"/>
    <col min="18" max="18" width="25" style="16" customWidth="1"/>
    <col min="19" max="19" width="25" customWidth="1"/>
    <col min="20" max="20" width="25" style="16" customWidth="1"/>
    <col min="21" max="21" width="25" customWidth="1"/>
    <col min="22" max="22" width="25" style="16" customWidth="1"/>
    <col min="23" max="23" width="25" customWidth="1"/>
    <col min="24" max="24" width="25" style="16" customWidth="1"/>
    <col min="25" max="25" width="25" customWidth="1"/>
    <col min="26" max="26" width="25" style="16" customWidth="1"/>
    <col min="27" max="27" width="25" customWidth="1"/>
    <col min="28" max="28" width="10" customWidth="1"/>
  </cols>
  <sheetData>
    <row r="1" spans="1:29" x14ac:dyDescent="0.25">
      <c r="A1" s="135" t="s">
        <v>13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9" x14ac:dyDescent="0.25">
      <c r="B2" s="136">
        <f>Yr_Start</f>
        <v>0</v>
      </c>
      <c r="C2" s="137"/>
      <c r="D2" s="136">
        <f>B2+1</f>
        <v>1</v>
      </c>
      <c r="E2" s="137"/>
      <c r="F2" s="136">
        <f t="shared" ref="F2" si="0">D2+1</f>
        <v>2</v>
      </c>
      <c r="G2" s="137"/>
      <c r="H2" s="136">
        <f t="shared" ref="H2" si="1">F2+1</f>
        <v>3</v>
      </c>
      <c r="I2" s="137"/>
      <c r="J2" s="136">
        <f t="shared" ref="J2" si="2">H2+1</f>
        <v>4</v>
      </c>
      <c r="K2" s="137"/>
      <c r="L2" s="136">
        <f t="shared" ref="L2" si="3">J2+1</f>
        <v>5</v>
      </c>
      <c r="M2" s="137"/>
      <c r="N2" s="136">
        <f t="shared" ref="N2" si="4">L2+1</f>
        <v>6</v>
      </c>
      <c r="O2" s="137"/>
      <c r="P2" s="136">
        <f t="shared" ref="P2" si="5">N2+1</f>
        <v>7</v>
      </c>
      <c r="Q2" s="137"/>
      <c r="R2" s="136">
        <f t="shared" ref="R2" si="6">P2+1</f>
        <v>8</v>
      </c>
      <c r="S2" s="137"/>
      <c r="T2" s="136">
        <f t="shared" ref="T2" si="7">R2+1</f>
        <v>9</v>
      </c>
      <c r="U2" s="137"/>
      <c r="V2" s="136">
        <f t="shared" ref="V2" si="8">T2+1</f>
        <v>10</v>
      </c>
      <c r="W2" s="137"/>
      <c r="X2" s="136">
        <f t="shared" ref="X2" si="9">V2+1</f>
        <v>11</v>
      </c>
      <c r="Y2" s="137"/>
      <c r="Z2" s="136" t="s">
        <v>14</v>
      </c>
      <c r="AA2" s="137"/>
    </row>
    <row r="3" spans="1:29" s="16" customFormat="1" ht="30" x14ac:dyDescent="0.25">
      <c r="B3" s="29" t="s">
        <v>0</v>
      </c>
      <c r="C3" s="28" t="s">
        <v>50</v>
      </c>
      <c r="D3" s="29" t="s">
        <v>0</v>
      </c>
      <c r="E3" s="28" t="s">
        <v>50</v>
      </c>
      <c r="F3" s="29" t="s">
        <v>0</v>
      </c>
      <c r="G3" s="28" t="s">
        <v>50</v>
      </c>
      <c r="H3" s="29" t="s">
        <v>0</v>
      </c>
      <c r="I3" s="28" t="s">
        <v>50</v>
      </c>
      <c r="J3" s="29" t="s">
        <v>0</v>
      </c>
      <c r="K3" s="28" t="s">
        <v>50</v>
      </c>
      <c r="L3" s="29" t="s">
        <v>0</v>
      </c>
      <c r="M3" s="28" t="s">
        <v>50</v>
      </c>
      <c r="N3" s="29" t="s">
        <v>0</v>
      </c>
      <c r="O3" s="28" t="s">
        <v>50</v>
      </c>
      <c r="P3" s="29" t="s">
        <v>0</v>
      </c>
      <c r="Q3" s="28" t="s">
        <v>50</v>
      </c>
      <c r="R3" s="29" t="s">
        <v>0</v>
      </c>
      <c r="S3" s="28" t="s">
        <v>50</v>
      </c>
      <c r="T3" s="29" t="s">
        <v>0</v>
      </c>
      <c r="U3" s="28" t="s">
        <v>50</v>
      </c>
      <c r="V3" s="29" t="s">
        <v>0</v>
      </c>
      <c r="W3" s="28" t="s">
        <v>50</v>
      </c>
      <c r="X3" s="29" t="s">
        <v>0</v>
      </c>
      <c r="Y3" s="28" t="s">
        <v>50</v>
      </c>
      <c r="Z3" s="29" t="s">
        <v>0</v>
      </c>
      <c r="AA3" s="28" t="s">
        <v>50</v>
      </c>
    </row>
    <row r="4" spans="1:29" x14ac:dyDescent="0.25">
      <c r="A4" s="5" t="str">
        <f t="shared" ref="A4:A14" si="10">A19</f>
        <v>Commodities</v>
      </c>
      <c r="B4" s="114" t="str">
        <f t="array" ref="B4">IFERROR(INDEX(USD,MATCH(B$46&amp;$A4,'Financing inputs USD'!$A$3:$A$255&amp;'Financing inputs USD'!$P$3:$P$255,0),MATCH(B$45,Yr_USD,0)),0)</f>
        <v/>
      </c>
      <c r="C4" s="114">
        <f t="array" ref="C4">IFERROR(INDEX(USD,MATCH(C$47&amp;$A4,'Financing inputs USD'!$A$3:$A$255&amp;'Financing inputs USD'!$P$3:$P$255,0),MATCH(C$45,Yr_USD,0))+INDEX(USD,MATCH(C$46&amp;$A4,'Financing inputs USD'!$A$3:$A$255&amp;'Financing inputs USD'!$P$3:$P$255,0),MATCH(C$45,Yr_USD,0)),0)</f>
        <v>0</v>
      </c>
      <c r="D4" s="114" t="str">
        <f t="array" ref="D4">IFERROR(INDEX(USD,MATCH(D$46&amp;$A4,'Financing inputs USD'!$A$3:$A$255&amp;'Financing inputs USD'!$P$3:$P$255,0),MATCH(D$45,Yr_USD,0)),0)</f>
        <v/>
      </c>
      <c r="E4" s="114">
        <f t="array" ref="E4">IFERROR(INDEX(USD,MATCH(E$47&amp;$A4,'Financing inputs USD'!$A$3:$A$255&amp;'Financing inputs USD'!$P$3:$P$255,0),MATCH(E$45,Yr_USD,0))+INDEX(USD,MATCH(E$46&amp;$A4,'Financing inputs USD'!$A$3:$A$255&amp;'Financing inputs USD'!$P$3:$P$255,0),MATCH(E$45,Yr_USD,0)),0)</f>
        <v>0</v>
      </c>
      <c r="F4" s="114" t="str">
        <f t="array" ref="F4">IFERROR(INDEX(USD,MATCH(F$46&amp;$A4,'Financing inputs USD'!$A$3:$A$255&amp;'Financing inputs USD'!$P$3:$P$255,0),MATCH(F$45,Yr_USD,0)),0)</f>
        <v/>
      </c>
      <c r="G4" s="114">
        <f t="array" ref="G4">IFERROR(INDEX(USD,MATCH(G$47&amp;$A4,'Financing inputs USD'!$A$3:$A$255&amp;'Financing inputs USD'!$P$3:$P$255,0),MATCH(G$45,Yr_USD,0))+INDEX(USD,MATCH(G$46&amp;$A4,'Financing inputs USD'!$A$3:$A$255&amp;'Financing inputs USD'!$P$3:$P$255,0),MATCH(G$45,Yr_USD,0)),0)</f>
        <v>0</v>
      </c>
      <c r="H4" s="114" t="str">
        <f t="array" ref="H4">IFERROR(INDEX(USD,MATCH(H$46&amp;$A4,'Financing inputs USD'!$A$3:$A$255&amp;'Financing inputs USD'!$P$3:$P$255,0),MATCH(H$45,Yr_USD,0)),0)</f>
        <v/>
      </c>
      <c r="I4" s="114">
        <f t="array" ref="I4">IFERROR(INDEX(USD,MATCH(I$47&amp;$A4,'Financing inputs USD'!$A$3:$A$255&amp;'Financing inputs USD'!$P$3:$P$255,0),MATCH(I$45,Yr_USD,0))+INDEX(USD,MATCH(I$46&amp;$A4,'Financing inputs USD'!$A$3:$A$255&amp;'Financing inputs USD'!$P$3:$P$255,0),MATCH(I$45,Yr_USD,0)),0)</f>
        <v>0</v>
      </c>
      <c r="J4" s="114" t="str">
        <f t="array" ref="J4">IFERROR(INDEX(USD,MATCH(J$46&amp;$A4,'Financing inputs USD'!$A$3:$A$255&amp;'Financing inputs USD'!$P$3:$P$255,0),MATCH(J$45,Yr_USD,0)),0)</f>
        <v/>
      </c>
      <c r="K4" s="114">
        <f t="array" ref="K4">IFERROR(INDEX(USD,MATCH(K$47&amp;$A4,'Financing inputs USD'!$A$3:$A$255&amp;'Financing inputs USD'!$P$3:$P$255,0),MATCH(K$45,Yr_USD,0))+INDEX(USD,MATCH(K$46&amp;$A4,'Financing inputs USD'!$A$3:$A$255&amp;'Financing inputs USD'!$P$3:$P$255,0),MATCH(K$45,Yr_USD,0)),0)</f>
        <v>0</v>
      </c>
      <c r="L4" s="114" t="str">
        <f t="array" ref="L4">IFERROR(INDEX(USD,MATCH(L$46&amp;$A4,'Financing inputs USD'!$A$3:$A$255&amp;'Financing inputs USD'!$P$3:$P$255,0),MATCH(L$45,Yr_USD,0)),0)</f>
        <v/>
      </c>
      <c r="M4" s="114">
        <f t="array" ref="M4">IFERROR(INDEX(USD,MATCH(M$47&amp;$A4,'Financing inputs USD'!$A$3:$A$255&amp;'Financing inputs USD'!$P$3:$P$255,0),MATCH(M$45,Yr_USD,0))+INDEX(USD,MATCH(M$46&amp;$A4,'Financing inputs USD'!$A$3:$A$255&amp;'Financing inputs USD'!$P$3:$P$255,0),MATCH(M$45,Yr_USD,0)),0)</f>
        <v>0</v>
      </c>
      <c r="N4" s="114" t="str">
        <f t="array" ref="N4">IFERROR(INDEX(USD,MATCH(N$46&amp;$A4,'Financing inputs USD'!$A$3:$A$255&amp;'Financing inputs USD'!$P$3:$P$255,0),MATCH(N$45,Yr_USD,0)),0)</f>
        <v/>
      </c>
      <c r="O4" s="114">
        <f t="array" ref="O4">IFERROR(INDEX(USD,MATCH(O$47&amp;$A4,'Financing inputs USD'!$A$3:$A$255&amp;'Financing inputs USD'!$P$3:$P$255,0),MATCH(O$45,Yr_USD,0))+INDEX(USD,MATCH(O$46&amp;$A4,'Financing inputs USD'!$A$3:$A$255&amp;'Financing inputs USD'!$P$3:$P$255,0),MATCH(O$45,Yr_USD,0)),0)</f>
        <v>0</v>
      </c>
      <c r="P4" s="114" t="str">
        <f t="array" ref="P4">IFERROR(INDEX(USD,MATCH(P$46&amp;$A4,'Financing inputs USD'!$A$3:$A$255&amp;'Financing inputs USD'!$P$3:$P$255,0),MATCH(P$45,Yr_USD,0)),0)</f>
        <v/>
      </c>
      <c r="Q4" s="114">
        <f t="array" ref="Q4">IFERROR(INDEX(USD,MATCH(Q$47&amp;$A4,'Financing inputs USD'!$A$3:$A$255&amp;'Financing inputs USD'!$P$3:$P$255,0),MATCH(Q$45,Yr_USD,0))+INDEX(USD,MATCH(Q$46&amp;$A4,'Financing inputs USD'!$A$3:$A$255&amp;'Financing inputs USD'!$P$3:$P$255,0),MATCH(Q$45,Yr_USD,0)),0)</f>
        <v>0</v>
      </c>
      <c r="R4" s="114" t="str">
        <f t="array" ref="R4">IFERROR(INDEX(USD,MATCH(R$46&amp;$A4,'Financing inputs USD'!$A$3:$A$255&amp;'Financing inputs USD'!$P$3:$P$255,0),MATCH(R$45,Yr_USD,0)),0)</f>
        <v/>
      </c>
      <c r="S4" s="114">
        <f t="array" ref="S4">IFERROR(INDEX(USD,MATCH(S$47&amp;$A4,'Financing inputs USD'!$A$3:$A$255&amp;'Financing inputs USD'!$P$3:$P$255,0),MATCH(S$45,Yr_USD,0))+INDEX(USD,MATCH(S$46&amp;$A4,'Financing inputs USD'!$A$3:$A$255&amp;'Financing inputs USD'!$P$3:$P$255,0),MATCH(S$45,Yr_USD,0)),0)</f>
        <v>0</v>
      </c>
      <c r="T4" s="114" t="str">
        <f t="array" ref="T4">IFERROR(INDEX(USD,MATCH(T$46&amp;$A4,'Financing inputs USD'!$A$3:$A$255&amp;'Financing inputs USD'!$P$3:$P$255,0),MATCH(T$45,Yr_USD,0)),0)</f>
        <v/>
      </c>
      <c r="U4" s="114">
        <f t="array" ref="U4">IFERROR(INDEX(USD,MATCH(U$47&amp;$A4,'Financing inputs USD'!$A$3:$A$255&amp;'Financing inputs USD'!$P$3:$P$255,0),MATCH(U$45,Yr_USD,0))+INDEX(USD,MATCH(U$46&amp;$A4,'Financing inputs USD'!$A$3:$A$255&amp;'Financing inputs USD'!$P$3:$P$255,0),MATCH(U$45,Yr_USD,0)),0)</f>
        <v>0</v>
      </c>
      <c r="V4" s="114" t="str">
        <f t="array" ref="V4">IFERROR(INDEX(USD,MATCH(V$46&amp;$A4,'Financing inputs USD'!$A$3:$A$255&amp;'Financing inputs USD'!$P$3:$P$255,0),MATCH(V$45,Yr_USD,0)),0)</f>
        <v/>
      </c>
      <c r="W4" s="114">
        <f t="array" ref="W4">IFERROR(INDEX(USD,MATCH(W$47&amp;$A4,'Financing inputs USD'!$A$3:$A$255&amp;'Financing inputs USD'!$P$3:$P$255,0),MATCH(W$45,Yr_USD,0))+INDEX(USD,MATCH(W$46&amp;$A4,'Financing inputs USD'!$A$3:$A$255&amp;'Financing inputs USD'!$P$3:$P$255,0),MATCH(W$45,Yr_USD,0)),0)</f>
        <v>0</v>
      </c>
      <c r="X4" s="114" t="str">
        <f t="array" ref="X4">IFERROR(INDEX(USD,MATCH(X$46&amp;$A4,'Financing inputs USD'!$A$3:$A$255&amp;'Financing inputs USD'!$P$3:$P$255,0),MATCH(X$45,Yr_USD,0)),0)</f>
        <v/>
      </c>
      <c r="Y4" s="114">
        <f t="array" ref="Y4">IFERROR(INDEX(USD,MATCH(Y$47&amp;$A4,'Financing inputs USD'!$A$3:$A$255&amp;'Financing inputs USD'!$P$3:$P$255,0),MATCH(Y$45,Yr_USD,0))+INDEX(USD,MATCH(Y$46&amp;$A4,'Financing inputs USD'!$A$3:$A$255&amp;'Financing inputs USD'!$P$3:$P$255,0),MATCH(Y$45,Yr_USD,0)),0)</f>
        <v>0</v>
      </c>
      <c r="Z4" s="114">
        <f t="array" ref="Z4">IFERROR(INDEX(USD,MATCH(Z$46&amp;$A4,'Financing inputs USD'!$A$3:$A$255&amp;'Financing inputs USD'!$P$3:$P$255,0),MATCH(Z$45,Yr_USD,0)),0)</f>
        <v>0</v>
      </c>
      <c r="AA4" s="114">
        <f t="array" ref="AA4">IFERROR(INDEX(USD,MATCH(AA$47&amp;$A4,'Financing inputs USD'!$A$3:$A$255&amp;'Financing inputs USD'!$P$3:$P$255,0),MATCH(AA$45,Yr_USD,0))+INDEX(USD,MATCH(AA$46&amp;$A4,'Financing inputs USD'!$A$3:$A$255&amp;'Financing inputs USD'!$P$3:$P$255,0),MATCH(AA$45,Yr_USD,0)),0)</f>
        <v>0</v>
      </c>
      <c r="AB4" s="42" t="str">
        <f>IF(ROUND(SUMIF($B$33:$Y$33,Z$33,B4:Y4),2)=ROUND(Z4,2),"Okay","Check")</f>
        <v>Okay</v>
      </c>
      <c r="AC4" s="42" t="str">
        <f>IF(ROUND(SUMIF($B$33:$Y$33,AA$33,B4:Y4),2)=ROUND(AA4,2),"Okay","Check")</f>
        <v>Okay</v>
      </c>
    </row>
    <row r="5" spans="1:29" x14ac:dyDescent="0.25">
      <c r="A5" s="5" t="str">
        <f t="shared" si="10"/>
        <v>Demand Generation</v>
      </c>
      <c r="B5" s="114" t="str">
        <f t="array" ref="B5">IFERROR(INDEX(USD,MATCH(B$46&amp;$A5,'Financing inputs USD'!$A$3:$A$255&amp;'Financing inputs USD'!$P$3:$P$255,0),MATCH(B$45,Yr_USD,0)),0)</f>
        <v/>
      </c>
      <c r="C5" s="114">
        <f t="array" ref="C5">IFERROR(INDEX(USD,MATCH(C$47&amp;$A5,'Financing inputs USD'!$A$3:$A$255&amp;'Financing inputs USD'!$P$3:$P$255,0),MATCH(C$45,Yr_USD,0))+INDEX(USD,MATCH(C$46&amp;$A5,'Financing inputs USD'!$A$3:$A$255&amp;'Financing inputs USD'!$P$3:$P$255,0),MATCH(C$45,Yr_USD,0)),0)</f>
        <v>0</v>
      </c>
      <c r="D5" s="114" t="str">
        <f t="array" ref="D5">IFERROR(INDEX(USD,MATCH(D$46&amp;$A5,'Financing inputs USD'!$A$3:$A$255&amp;'Financing inputs USD'!$P$3:$P$255,0),MATCH(D$45,Yr_USD,0)),0)</f>
        <v/>
      </c>
      <c r="E5" s="114">
        <f t="array" ref="E5">IFERROR(INDEX(USD,MATCH(E$47&amp;$A5,'Financing inputs USD'!$A$3:$A$255&amp;'Financing inputs USD'!$P$3:$P$255,0),MATCH(E$45,Yr_USD,0))+INDEX(USD,MATCH(E$46&amp;$A5,'Financing inputs USD'!$A$3:$A$255&amp;'Financing inputs USD'!$P$3:$P$255,0),MATCH(E$45,Yr_USD,0)),0)</f>
        <v>0</v>
      </c>
      <c r="F5" s="114" t="str">
        <f t="array" ref="F5">IFERROR(INDEX(USD,MATCH(F$46&amp;$A5,'Financing inputs USD'!$A$3:$A$255&amp;'Financing inputs USD'!$P$3:$P$255,0),MATCH(F$45,Yr_USD,0)),0)</f>
        <v/>
      </c>
      <c r="G5" s="114">
        <f t="array" ref="G5">IFERROR(INDEX(USD,MATCH(G$47&amp;$A5,'Financing inputs USD'!$A$3:$A$255&amp;'Financing inputs USD'!$P$3:$P$255,0),MATCH(G$45,Yr_USD,0))+INDEX(USD,MATCH(G$46&amp;$A5,'Financing inputs USD'!$A$3:$A$255&amp;'Financing inputs USD'!$P$3:$P$255,0),MATCH(G$45,Yr_USD,0)),0)</f>
        <v>0</v>
      </c>
      <c r="H5" s="114" t="str">
        <f t="array" ref="H5">IFERROR(INDEX(USD,MATCH(H$46&amp;$A5,'Financing inputs USD'!$A$3:$A$255&amp;'Financing inputs USD'!$P$3:$P$255,0),MATCH(H$45,Yr_USD,0)),0)</f>
        <v/>
      </c>
      <c r="I5" s="114">
        <f t="array" ref="I5">IFERROR(INDEX(USD,MATCH(I$47&amp;$A5,'Financing inputs USD'!$A$3:$A$255&amp;'Financing inputs USD'!$P$3:$P$255,0),MATCH(I$45,Yr_USD,0))+INDEX(USD,MATCH(I$46&amp;$A5,'Financing inputs USD'!$A$3:$A$255&amp;'Financing inputs USD'!$P$3:$P$255,0),MATCH(I$45,Yr_USD,0)),0)</f>
        <v>0</v>
      </c>
      <c r="J5" s="114" t="str">
        <f t="array" ref="J5">IFERROR(INDEX(USD,MATCH(J$46&amp;$A5,'Financing inputs USD'!$A$3:$A$255&amp;'Financing inputs USD'!$P$3:$P$255,0),MATCH(J$45,Yr_USD,0)),0)</f>
        <v/>
      </c>
      <c r="K5" s="114">
        <f t="array" ref="K5">IFERROR(INDEX(USD,MATCH(K$47&amp;$A5,'Financing inputs USD'!$A$3:$A$255&amp;'Financing inputs USD'!$P$3:$P$255,0),MATCH(K$45,Yr_USD,0))+INDEX(USD,MATCH(K$46&amp;$A5,'Financing inputs USD'!$A$3:$A$255&amp;'Financing inputs USD'!$P$3:$P$255,0),MATCH(K$45,Yr_USD,0)),0)</f>
        <v>0</v>
      </c>
      <c r="L5" s="114" t="str">
        <f t="array" ref="L5">IFERROR(INDEX(USD,MATCH(L$46&amp;$A5,'Financing inputs USD'!$A$3:$A$255&amp;'Financing inputs USD'!$P$3:$P$255,0),MATCH(L$45,Yr_USD,0)),0)</f>
        <v/>
      </c>
      <c r="M5" s="114">
        <f t="array" ref="M5">IFERROR(INDEX(USD,MATCH(M$47&amp;$A5,'Financing inputs USD'!$A$3:$A$255&amp;'Financing inputs USD'!$P$3:$P$255,0),MATCH(M$45,Yr_USD,0))+INDEX(USD,MATCH(M$46&amp;$A5,'Financing inputs USD'!$A$3:$A$255&amp;'Financing inputs USD'!$P$3:$P$255,0),MATCH(M$45,Yr_USD,0)),0)</f>
        <v>0</v>
      </c>
      <c r="N5" s="114" t="str">
        <f t="array" ref="N5">IFERROR(INDEX(USD,MATCH(N$46&amp;$A5,'Financing inputs USD'!$A$3:$A$255&amp;'Financing inputs USD'!$P$3:$P$255,0),MATCH(N$45,Yr_USD,0)),0)</f>
        <v/>
      </c>
      <c r="O5" s="114">
        <f t="array" ref="O5">IFERROR(INDEX(USD,MATCH(O$47&amp;$A5,'Financing inputs USD'!$A$3:$A$255&amp;'Financing inputs USD'!$P$3:$P$255,0),MATCH(O$45,Yr_USD,0))+INDEX(USD,MATCH(O$46&amp;$A5,'Financing inputs USD'!$A$3:$A$255&amp;'Financing inputs USD'!$P$3:$P$255,0),MATCH(O$45,Yr_USD,0)),0)</f>
        <v>0</v>
      </c>
      <c r="P5" s="114" t="str">
        <f t="array" ref="P5">IFERROR(INDEX(USD,MATCH(P$46&amp;$A5,'Financing inputs USD'!$A$3:$A$255&amp;'Financing inputs USD'!$P$3:$P$255,0),MATCH(P$45,Yr_USD,0)),0)</f>
        <v/>
      </c>
      <c r="Q5" s="114">
        <f t="array" ref="Q5">IFERROR(INDEX(USD,MATCH(Q$47&amp;$A5,'Financing inputs USD'!$A$3:$A$255&amp;'Financing inputs USD'!$P$3:$P$255,0),MATCH(Q$45,Yr_USD,0))+INDEX(USD,MATCH(Q$46&amp;$A5,'Financing inputs USD'!$A$3:$A$255&amp;'Financing inputs USD'!$P$3:$P$255,0),MATCH(Q$45,Yr_USD,0)),0)</f>
        <v>0</v>
      </c>
      <c r="R5" s="114" t="str">
        <f t="array" ref="R5">IFERROR(INDEX(USD,MATCH(R$46&amp;$A5,'Financing inputs USD'!$A$3:$A$255&amp;'Financing inputs USD'!$P$3:$P$255,0),MATCH(R$45,Yr_USD,0)),0)</f>
        <v/>
      </c>
      <c r="S5" s="114">
        <f t="array" ref="S5">IFERROR(INDEX(USD,MATCH(S$47&amp;$A5,'Financing inputs USD'!$A$3:$A$255&amp;'Financing inputs USD'!$P$3:$P$255,0),MATCH(S$45,Yr_USD,0))+INDEX(USD,MATCH(S$46&amp;$A5,'Financing inputs USD'!$A$3:$A$255&amp;'Financing inputs USD'!$P$3:$P$255,0),MATCH(S$45,Yr_USD,0)),0)</f>
        <v>0</v>
      </c>
      <c r="T5" s="114" t="str">
        <f t="array" ref="T5">IFERROR(INDEX(USD,MATCH(T$46&amp;$A5,'Financing inputs USD'!$A$3:$A$255&amp;'Financing inputs USD'!$P$3:$P$255,0),MATCH(T$45,Yr_USD,0)),0)</f>
        <v/>
      </c>
      <c r="U5" s="114">
        <f t="array" ref="U5">IFERROR(INDEX(USD,MATCH(U$47&amp;$A5,'Financing inputs USD'!$A$3:$A$255&amp;'Financing inputs USD'!$P$3:$P$255,0),MATCH(U$45,Yr_USD,0))+INDEX(USD,MATCH(U$46&amp;$A5,'Financing inputs USD'!$A$3:$A$255&amp;'Financing inputs USD'!$P$3:$P$255,0),MATCH(U$45,Yr_USD,0)),0)</f>
        <v>0</v>
      </c>
      <c r="V5" s="114" t="str">
        <f t="array" ref="V5">IFERROR(INDEX(USD,MATCH(V$46&amp;$A5,'Financing inputs USD'!$A$3:$A$255&amp;'Financing inputs USD'!$P$3:$P$255,0),MATCH(V$45,Yr_USD,0)),0)</f>
        <v/>
      </c>
      <c r="W5" s="114">
        <f t="array" ref="W5">IFERROR(INDEX(USD,MATCH(W$47&amp;$A5,'Financing inputs USD'!$A$3:$A$255&amp;'Financing inputs USD'!$P$3:$P$255,0),MATCH(W$45,Yr_USD,0))+INDEX(USD,MATCH(W$46&amp;$A5,'Financing inputs USD'!$A$3:$A$255&amp;'Financing inputs USD'!$P$3:$P$255,0),MATCH(W$45,Yr_USD,0)),0)</f>
        <v>0</v>
      </c>
      <c r="X5" s="114" t="str">
        <f t="array" ref="X5">IFERROR(INDEX(USD,MATCH(X$46&amp;$A5,'Financing inputs USD'!$A$3:$A$255&amp;'Financing inputs USD'!$P$3:$P$255,0),MATCH(X$45,Yr_USD,0)),0)</f>
        <v/>
      </c>
      <c r="Y5" s="114">
        <f t="array" ref="Y5">IFERROR(INDEX(USD,MATCH(Y$47&amp;$A5,'Financing inputs USD'!$A$3:$A$255&amp;'Financing inputs USD'!$P$3:$P$255,0),MATCH(Y$45,Yr_USD,0))+INDEX(USD,MATCH(Y$46&amp;$A5,'Financing inputs USD'!$A$3:$A$255&amp;'Financing inputs USD'!$P$3:$P$255,0),MATCH(Y$45,Yr_USD,0)),0)</f>
        <v>0</v>
      </c>
      <c r="Z5" s="114">
        <f t="array" ref="Z5">IFERROR(INDEX(USD,MATCH(Z$46&amp;$A5,'Financing inputs USD'!$A$3:$A$255&amp;'Financing inputs USD'!$P$3:$P$255,0),MATCH(Z$45,Yr_USD,0)),0)</f>
        <v>0</v>
      </c>
      <c r="AA5" s="114">
        <f t="array" ref="AA5">IFERROR(INDEX(USD,MATCH(AA$47&amp;$A5,'Financing inputs USD'!$A$3:$A$255&amp;'Financing inputs USD'!$P$3:$P$255,0),MATCH(AA$45,Yr_USD,0))+INDEX(USD,MATCH(AA$46&amp;$A5,'Financing inputs USD'!$A$3:$A$255&amp;'Financing inputs USD'!$P$3:$P$255,0),MATCH(AA$45,Yr_USD,0)),0)</f>
        <v>0</v>
      </c>
      <c r="AB5" s="42" t="str">
        <f t="shared" ref="AB5:AB14" si="11">IF(ROUND(SUMIF($B$33:$Y$33,Z$33,B5:Y5),2)=ROUND(Z5,2),"Okay","Check")</f>
        <v>Okay</v>
      </c>
      <c r="AC5" s="42" t="str">
        <f t="shared" ref="AC5:AC14" si="12">IF(ROUND(SUMIF($B$33:$Y$33,AA$33,B5:Y5),2)=ROUND(AA5,2),"Okay","Check")</f>
        <v>Okay</v>
      </c>
    </row>
    <row r="6" spans="1:29" x14ac:dyDescent="0.25">
      <c r="A6" s="5" t="str">
        <f t="shared" si="10"/>
        <v>Service Delivery</v>
      </c>
      <c r="B6" s="114" t="str">
        <f t="array" ref="B6">IFERROR(INDEX(USD,MATCH(B$46&amp;$A6,'Financing inputs USD'!$A$3:$A$255&amp;'Financing inputs USD'!$P$3:$P$255,0),MATCH(B$45,Yr_USD,0)),0)</f>
        <v/>
      </c>
      <c r="C6" s="114">
        <f t="array" ref="C6">IFERROR(INDEX(USD,MATCH(C$47&amp;$A6,'Financing inputs USD'!$A$3:$A$255&amp;'Financing inputs USD'!$P$3:$P$255,0),MATCH(C$45,Yr_USD,0))+INDEX(USD,MATCH(C$46&amp;$A6,'Financing inputs USD'!$A$3:$A$255&amp;'Financing inputs USD'!$P$3:$P$255,0),MATCH(C$45,Yr_USD,0)),0)</f>
        <v>0</v>
      </c>
      <c r="D6" s="114" t="str">
        <f t="array" ref="D6">IFERROR(INDEX(USD,MATCH(D$46&amp;$A6,'Financing inputs USD'!$A$3:$A$255&amp;'Financing inputs USD'!$P$3:$P$255,0),MATCH(D$45,Yr_USD,0)),0)</f>
        <v/>
      </c>
      <c r="E6" s="114">
        <f t="array" ref="E6">IFERROR(INDEX(USD,MATCH(E$47&amp;$A6,'Financing inputs USD'!$A$3:$A$255&amp;'Financing inputs USD'!$P$3:$P$255,0),MATCH(E$45,Yr_USD,0))+INDEX(USD,MATCH(E$46&amp;$A6,'Financing inputs USD'!$A$3:$A$255&amp;'Financing inputs USD'!$P$3:$P$255,0),MATCH(E$45,Yr_USD,0)),0)</f>
        <v>0</v>
      </c>
      <c r="F6" s="114" t="str">
        <f t="array" ref="F6">IFERROR(INDEX(USD,MATCH(F$46&amp;$A6,'Financing inputs USD'!$A$3:$A$255&amp;'Financing inputs USD'!$P$3:$P$255,0),MATCH(F$45,Yr_USD,0)),0)</f>
        <v/>
      </c>
      <c r="G6" s="114">
        <f t="array" ref="G6">IFERROR(INDEX(USD,MATCH(G$47&amp;$A6,'Financing inputs USD'!$A$3:$A$255&amp;'Financing inputs USD'!$P$3:$P$255,0),MATCH(G$45,Yr_USD,0))+INDEX(USD,MATCH(G$46&amp;$A6,'Financing inputs USD'!$A$3:$A$255&amp;'Financing inputs USD'!$P$3:$P$255,0),MATCH(G$45,Yr_USD,0)),0)</f>
        <v>0</v>
      </c>
      <c r="H6" s="114" t="str">
        <f t="array" ref="H6">IFERROR(INDEX(USD,MATCH(H$46&amp;$A6,'Financing inputs USD'!$A$3:$A$255&amp;'Financing inputs USD'!$P$3:$P$255,0),MATCH(H$45,Yr_USD,0)),0)</f>
        <v/>
      </c>
      <c r="I6" s="114">
        <f t="array" ref="I6">IFERROR(INDEX(USD,MATCH(I$47&amp;$A6,'Financing inputs USD'!$A$3:$A$255&amp;'Financing inputs USD'!$P$3:$P$255,0),MATCH(I$45,Yr_USD,0))+INDEX(USD,MATCH(I$46&amp;$A6,'Financing inputs USD'!$A$3:$A$255&amp;'Financing inputs USD'!$P$3:$P$255,0),MATCH(I$45,Yr_USD,0)),0)</f>
        <v>0</v>
      </c>
      <c r="J6" s="114" t="str">
        <f t="array" ref="J6">IFERROR(INDEX(USD,MATCH(J$46&amp;$A6,'Financing inputs USD'!$A$3:$A$255&amp;'Financing inputs USD'!$P$3:$P$255,0),MATCH(J$45,Yr_USD,0)),0)</f>
        <v/>
      </c>
      <c r="K6" s="114">
        <f t="array" ref="K6">IFERROR(INDEX(USD,MATCH(K$47&amp;$A6,'Financing inputs USD'!$A$3:$A$255&amp;'Financing inputs USD'!$P$3:$P$255,0),MATCH(K$45,Yr_USD,0))+INDEX(USD,MATCH(K$46&amp;$A6,'Financing inputs USD'!$A$3:$A$255&amp;'Financing inputs USD'!$P$3:$P$255,0),MATCH(K$45,Yr_USD,0)),0)</f>
        <v>0</v>
      </c>
      <c r="L6" s="114" t="str">
        <f t="array" ref="L6">IFERROR(INDEX(USD,MATCH(L$46&amp;$A6,'Financing inputs USD'!$A$3:$A$255&amp;'Financing inputs USD'!$P$3:$P$255,0),MATCH(L$45,Yr_USD,0)),0)</f>
        <v/>
      </c>
      <c r="M6" s="114">
        <f t="array" ref="M6">IFERROR(INDEX(USD,MATCH(M$47&amp;$A6,'Financing inputs USD'!$A$3:$A$255&amp;'Financing inputs USD'!$P$3:$P$255,0),MATCH(M$45,Yr_USD,0))+INDEX(USD,MATCH(M$46&amp;$A6,'Financing inputs USD'!$A$3:$A$255&amp;'Financing inputs USD'!$P$3:$P$255,0),MATCH(M$45,Yr_USD,0)),0)</f>
        <v>0</v>
      </c>
      <c r="N6" s="114" t="str">
        <f t="array" ref="N6">IFERROR(INDEX(USD,MATCH(N$46&amp;$A6,'Financing inputs USD'!$A$3:$A$255&amp;'Financing inputs USD'!$P$3:$P$255,0),MATCH(N$45,Yr_USD,0)),0)</f>
        <v/>
      </c>
      <c r="O6" s="114">
        <f t="array" ref="O6">IFERROR(INDEX(USD,MATCH(O$47&amp;$A6,'Financing inputs USD'!$A$3:$A$255&amp;'Financing inputs USD'!$P$3:$P$255,0),MATCH(O$45,Yr_USD,0))+INDEX(USD,MATCH(O$46&amp;$A6,'Financing inputs USD'!$A$3:$A$255&amp;'Financing inputs USD'!$P$3:$P$255,0),MATCH(O$45,Yr_USD,0)),0)</f>
        <v>0</v>
      </c>
      <c r="P6" s="114" t="str">
        <f t="array" ref="P6">IFERROR(INDEX(USD,MATCH(P$46&amp;$A6,'Financing inputs USD'!$A$3:$A$255&amp;'Financing inputs USD'!$P$3:$P$255,0),MATCH(P$45,Yr_USD,0)),0)</f>
        <v/>
      </c>
      <c r="Q6" s="114">
        <f t="array" ref="Q6">IFERROR(INDEX(USD,MATCH(Q$47&amp;$A6,'Financing inputs USD'!$A$3:$A$255&amp;'Financing inputs USD'!$P$3:$P$255,0),MATCH(Q$45,Yr_USD,0))+INDEX(USD,MATCH(Q$46&amp;$A6,'Financing inputs USD'!$A$3:$A$255&amp;'Financing inputs USD'!$P$3:$P$255,0),MATCH(Q$45,Yr_USD,0)),0)</f>
        <v>0</v>
      </c>
      <c r="R6" s="114" t="str">
        <f t="array" ref="R6">IFERROR(INDEX(USD,MATCH(R$46&amp;$A6,'Financing inputs USD'!$A$3:$A$255&amp;'Financing inputs USD'!$P$3:$P$255,0),MATCH(R$45,Yr_USD,0)),0)</f>
        <v/>
      </c>
      <c r="S6" s="114">
        <f t="array" ref="S6">IFERROR(INDEX(USD,MATCH(S$47&amp;$A6,'Financing inputs USD'!$A$3:$A$255&amp;'Financing inputs USD'!$P$3:$P$255,0),MATCH(S$45,Yr_USD,0))+INDEX(USD,MATCH(S$46&amp;$A6,'Financing inputs USD'!$A$3:$A$255&amp;'Financing inputs USD'!$P$3:$P$255,0),MATCH(S$45,Yr_USD,0)),0)</f>
        <v>0</v>
      </c>
      <c r="T6" s="114" t="str">
        <f t="array" ref="T6">IFERROR(INDEX(USD,MATCH(T$46&amp;$A6,'Financing inputs USD'!$A$3:$A$255&amp;'Financing inputs USD'!$P$3:$P$255,0),MATCH(T$45,Yr_USD,0)),0)</f>
        <v/>
      </c>
      <c r="U6" s="114">
        <f t="array" ref="U6">IFERROR(INDEX(USD,MATCH(U$47&amp;$A6,'Financing inputs USD'!$A$3:$A$255&amp;'Financing inputs USD'!$P$3:$P$255,0),MATCH(U$45,Yr_USD,0))+INDEX(USD,MATCH(U$46&amp;$A6,'Financing inputs USD'!$A$3:$A$255&amp;'Financing inputs USD'!$P$3:$P$255,0),MATCH(U$45,Yr_USD,0)),0)</f>
        <v>0</v>
      </c>
      <c r="V6" s="114" t="str">
        <f t="array" ref="V6">IFERROR(INDEX(USD,MATCH(V$46&amp;$A6,'Financing inputs USD'!$A$3:$A$255&amp;'Financing inputs USD'!$P$3:$P$255,0),MATCH(V$45,Yr_USD,0)),0)</f>
        <v/>
      </c>
      <c r="W6" s="114">
        <f t="array" ref="W6">IFERROR(INDEX(USD,MATCH(W$47&amp;$A6,'Financing inputs USD'!$A$3:$A$255&amp;'Financing inputs USD'!$P$3:$P$255,0),MATCH(W$45,Yr_USD,0))+INDEX(USD,MATCH(W$46&amp;$A6,'Financing inputs USD'!$A$3:$A$255&amp;'Financing inputs USD'!$P$3:$P$255,0),MATCH(W$45,Yr_USD,0)),0)</f>
        <v>0</v>
      </c>
      <c r="X6" s="114" t="str">
        <f t="array" ref="X6">IFERROR(INDEX(USD,MATCH(X$46&amp;$A6,'Financing inputs USD'!$A$3:$A$255&amp;'Financing inputs USD'!$P$3:$P$255,0),MATCH(X$45,Yr_USD,0)),0)</f>
        <v/>
      </c>
      <c r="Y6" s="114">
        <f t="array" ref="Y6">IFERROR(INDEX(USD,MATCH(Y$47&amp;$A6,'Financing inputs USD'!$A$3:$A$255&amp;'Financing inputs USD'!$P$3:$P$255,0),MATCH(Y$45,Yr_USD,0))+INDEX(USD,MATCH(Y$46&amp;$A6,'Financing inputs USD'!$A$3:$A$255&amp;'Financing inputs USD'!$P$3:$P$255,0),MATCH(Y$45,Yr_USD,0)),0)</f>
        <v>0</v>
      </c>
      <c r="Z6" s="114">
        <f t="array" ref="Z6">IFERROR(INDEX(USD,MATCH(Z$46&amp;$A6,'Financing inputs USD'!$A$3:$A$255&amp;'Financing inputs USD'!$P$3:$P$255,0),MATCH(Z$45,Yr_USD,0)),0)</f>
        <v>0</v>
      </c>
      <c r="AA6" s="114">
        <f t="array" ref="AA6">IFERROR(INDEX(USD,MATCH(AA$47&amp;$A6,'Financing inputs USD'!$A$3:$A$255&amp;'Financing inputs USD'!$P$3:$P$255,0),MATCH(AA$45,Yr_USD,0))+INDEX(USD,MATCH(AA$46&amp;$A6,'Financing inputs USD'!$A$3:$A$255&amp;'Financing inputs USD'!$P$3:$P$255,0),MATCH(AA$45,Yr_USD,0)),0)</f>
        <v>0</v>
      </c>
      <c r="AB6" s="42" t="str">
        <f t="shared" si="11"/>
        <v>Okay</v>
      </c>
      <c r="AC6" s="42" t="str">
        <f t="shared" si="12"/>
        <v>Okay</v>
      </c>
    </row>
    <row r="7" spans="1:29" x14ac:dyDescent="0.25">
      <c r="A7" s="5" t="str">
        <f t="shared" si="10"/>
        <v>Contraceptive Security</v>
      </c>
      <c r="B7" s="114" t="str">
        <f t="array" ref="B7">IFERROR(INDEX(USD,MATCH(B$46&amp;$A7,'Financing inputs USD'!$A$3:$A$255&amp;'Financing inputs USD'!$P$3:$P$255,0),MATCH(B$45,Yr_USD,0)),0)</f>
        <v/>
      </c>
      <c r="C7" s="114">
        <f t="array" ref="C7">IFERROR(INDEX(USD,MATCH(C$47&amp;$A7,'Financing inputs USD'!$A$3:$A$255&amp;'Financing inputs USD'!$P$3:$P$255,0),MATCH(C$45,Yr_USD,0))+INDEX(USD,MATCH(C$46&amp;$A7,'Financing inputs USD'!$A$3:$A$255&amp;'Financing inputs USD'!$P$3:$P$255,0),MATCH(C$45,Yr_USD,0)),0)</f>
        <v>0</v>
      </c>
      <c r="D7" s="114" t="str">
        <f t="array" ref="D7">IFERROR(INDEX(USD,MATCH(D$46&amp;$A7,'Financing inputs USD'!$A$3:$A$255&amp;'Financing inputs USD'!$P$3:$P$255,0),MATCH(D$45,Yr_USD,0)),0)</f>
        <v/>
      </c>
      <c r="E7" s="114">
        <f t="array" ref="E7">IFERROR(INDEX(USD,MATCH(E$47&amp;$A7,'Financing inputs USD'!$A$3:$A$255&amp;'Financing inputs USD'!$P$3:$P$255,0),MATCH(E$45,Yr_USD,0))+INDEX(USD,MATCH(E$46&amp;$A7,'Financing inputs USD'!$A$3:$A$255&amp;'Financing inputs USD'!$P$3:$P$255,0),MATCH(E$45,Yr_USD,0)),0)</f>
        <v>0</v>
      </c>
      <c r="F7" s="114" t="str">
        <f t="array" ref="F7">IFERROR(INDEX(USD,MATCH(F$46&amp;$A7,'Financing inputs USD'!$A$3:$A$255&amp;'Financing inputs USD'!$P$3:$P$255,0),MATCH(F$45,Yr_USD,0)),0)</f>
        <v/>
      </c>
      <c r="G7" s="114">
        <f t="array" ref="G7">IFERROR(INDEX(USD,MATCH(G$47&amp;$A7,'Financing inputs USD'!$A$3:$A$255&amp;'Financing inputs USD'!$P$3:$P$255,0),MATCH(G$45,Yr_USD,0))+INDEX(USD,MATCH(G$46&amp;$A7,'Financing inputs USD'!$A$3:$A$255&amp;'Financing inputs USD'!$P$3:$P$255,0),MATCH(G$45,Yr_USD,0)),0)</f>
        <v>0</v>
      </c>
      <c r="H7" s="114" t="str">
        <f t="array" ref="H7">IFERROR(INDEX(USD,MATCH(H$46&amp;$A7,'Financing inputs USD'!$A$3:$A$255&amp;'Financing inputs USD'!$P$3:$P$255,0),MATCH(H$45,Yr_USD,0)),0)</f>
        <v/>
      </c>
      <c r="I7" s="114">
        <f t="array" ref="I7">IFERROR(INDEX(USD,MATCH(I$47&amp;$A7,'Financing inputs USD'!$A$3:$A$255&amp;'Financing inputs USD'!$P$3:$P$255,0),MATCH(I$45,Yr_USD,0))+INDEX(USD,MATCH(I$46&amp;$A7,'Financing inputs USD'!$A$3:$A$255&amp;'Financing inputs USD'!$P$3:$P$255,0),MATCH(I$45,Yr_USD,0)),0)</f>
        <v>0</v>
      </c>
      <c r="J7" s="114" t="str">
        <f t="array" ref="J7">IFERROR(INDEX(USD,MATCH(J$46&amp;$A7,'Financing inputs USD'!$A$3:$A$255&amp;'Financing inputs USD'!$P$3:$P$255,0),MATCH(J$45,Yr_USD,0)),0)</f>
        <v/>
      </c>
      <c r="K7" s="114">
        <f t="array" ref="K7">IFERROR(INDEX(USD,MATCH(K$47&amp;$A7,'Financing inputs USD'!$A$3:$A$255&amp;'Financing inputs USD'!$P$3:$P$255,0),MATCH(K$45,Yr_USD,0))+INDEX(USD,MATCH(K$46&amp;$A7,'Financing inputs USD'!$A$3:$A$255&amp;'Financing inputs USD'!$P$3:$P$255,0),MATCH(K$45,Yr_USD,0)),0)</f>
        <v>0</v>
      </c>
      <c r="L7" s="114" t="str">
        <f t="array" ref="L7">IFERROR(INDEX(USD,MATCH(L$46&amp;$A7,'Financing inputs USD'!$A$3:$A$255&amp;'Financing inputs USD'!$P$3:$P$255,0),MATCH(L$45,Yr_USD,0)),0)</f>
        <v/>
      </c>
      <c r="M7" s="114">
        <f t="array" ref="M7">IFERROR(INDEX(USD,MATCH(M$47&amp;$A7,'Financing inputs USD'!$A$3:$A$255&amp;'Financing inputs USD'!$P$3:$P$255,0),MATCH(M$45,Yr_USD,0))+INDEX(USD,MATCH(M$46&amp;$A7,'Financing inputs USD'!$A$3:$A$255&amp;'Financing inputs USD'!$P$3:$P$255,0),MATCH(M$45,Yr_USD,0)),0)</f>
        <v>0</v>
      </c>
      <c r="N7" s="114" t="str">
        <f t="array" ref="N7">IFERROR(INDEX(USD,MATCH(N$46&amp;$A7,'Financing inputs USD'!$A$3:$A$255&amp;'Financing inputs USD'!$P$3:$P$255,0),MATCH(N$45,Yr_USD,0)),0)</f>
        <v/>
      </c>
      <c r="O7" s="114">
        <f t="array" ref="O7">IFERROR(INDEX(USD,MATCH(O$47&amp;$A7,'Financing inputs USD'!$A$3:$A$255&amp;'Financing inputs USD'!$P$3:$P$255,0),MATCH(O$45,Yr_USD,0))+INDEX(USD,MATCH(O$46&amp;$A7,'Financing inputs USD'!$A$3:$A$255&amp;'Financing inputs USD'!$P$3:$P$255,0),MATCH(O$45,Yr_USD,0)),0)</f>
        <v>0</v>
      </c>
      <c r="P7" s="114" t="str">
        <f t="array" ref="P7">IFERROR(INDEX(USD,MATCH(P$46&amp;$A7,'Financing inputs USD'!$A$3:$A$255&amp;'Financing inputs USD'!$P$3:$P$255,0),MATCH(P$45,Yr_USD,0)),0)</f>
        <v/>
      </c>
      <c r="Q7" s="114">
        <f t="array" ref="Q7">IFERROR(INDEX(USD,MATCH(Q$47&amp;$A7,'Financing inputs USD'!$A$3:$A$255&amp;'Financing inputs USD'!$P$3:$P$255,0),MATCH(Q$45,Yr_USD,0))+INDEX(USD,MATCH(Q$46&amp;$A7,'Financing inputs USD'!$A$3:$A$255&amp;'Financing inputs USD'!$P$3:$P$255,0),MATCH(Q$45,Yr_USD,0)),0)</f>
        <v>0</v>
      </c>
      <c r="R7" s="114" t="str">
        <f t="array" ref="R7">IFERROR(INDEX(USD,MATCH(R$46&amp;$A7,'Financing inputs USD'!$A$3:$A$255&amp;'Financing inputs USD'!$P$3:$P$255,0),MATCH(R$45,Yr_USD,0)),0)</f>
        <v/>
      </c>
      <c r="S7" s="114">
        <f t="array" ref="S7">IFERROR(INDEX(USD,MATCH(S$47&amp;$A7,'Financing inputs USD'!$A$3:$A$255&amp;'Financing inputs USD'!$P$3:$P$255,0),MATCH(S$45,Yr_USD,0))+INDEX(USD,MATCH(S$46&amp;$A7,'Financing inputs USD'!$A$3:$A$255&amp;'Financing inputs USD'!$P$3:$P$255,0),MATCH(S$45,Yr_USD,0)),0)</f>
        <v>0</v>
      </c>
      <c r="T7" s="114" t="str">
        <f t="array" ref="T7">IFERROR(INDEX(USD,MATCH(T$46&amp;$A7,'Financing inputs USD'!$A$3:$A$255&amp;'Financing inputs USD'!$P$3:$P$255,0),MATCH(T$45,Yr_USD,0)),0)</f>
        <v/>
      </c>
      <c r="U7" s="114">
        <f t="array" ref="U7">IFERROR(INDEX(USD,MATCH(U$47&amp;$A7,'Financing inputs USD'!$A$3:$A$255&amp;'Financing inputs USD'!$P$3:$P$255,0),MATCH(U$45,Yr_USD,0))+INDEX(USD,MATCH(U$46&amp;$A7,'Financing inputs USD'!$A$3:$A$255&amp;'Financing inputs USD'!$P$3:$P$255,0),MATCH(U$45,Yr_USD,0)),0)</f>
        <v>0</v>
      </c>
      <c r="V7" s="114" t="str">
        <f t="array" ref="V7">IFERROR(INDEX(USD,MATCH(V$46&amp;$A7,'Financing inputs USD'!$A$3:$A$255&amp;'Financing inputs USD'!$P$3:$P$255,0),MATCH(V$45,Yr_USD,0)),0)</f>
        <v/>
      </c>
      <c r="W7" s="114">
        <f t="array" ref="W7">IFERROR(INDEX(USD,MATCH(W$47&amp;$A7,'Financing inputs USD'!$A$3:$A$255&amp;'Financing inputs USD'!$P$3:$P$255,0),MATCH(W$45,Yr_USD,0))+INDEX(USD,MATCH(W$46&amp;$A7,'Financing inputs USD'!$A$3:$A$255&amp;'Financing inputs USD'!$P$3:$P$255,0),MATCH(W$45,Yr_USD,0)),0)</f>
        <v>0</v>
      </c>
      <c r="X7" s="114" t="str">
        <f t="array" ref="X7">IFERROR(INDEX(USD,MATCH(X$46&amp;$A7,'Financing inputs USD'!$A$3:$A$255&amp;'Financing inputs USD'!$P$3:$P$255,0),MATCH(X$45,Yr_USD,0)),0)</f>
        <v/>
      </c>
      <c r="Y7" s="114">
        <f t="array" ref="Y7">IFERROR(INDEX(USD,MATCH(Y$47&amp;$A7,'Financing inputs USD'!$A$3:$A$255&amp;'Financing inputs USD'!$P$3:$P$255,0),MATCH(Y$45,Yr_USD,0))+INDEX(USD,MATCH(Y$46&amp;$A7,'Financing inputs USD'!$A$3:$A$255&amp;'Financing inputs USD'!$P$3:$P$255,0),MATCH(Y$45,Yr_USD,0)),0)</f>
        <v>0</v>
      </c>
      <c r="Z7" s="114">
        <f t="array" ref="Z7">IFERROR(INDEX(USD,MATCH(Z$46&amp;$A7,'Financing inputs USD'!$A$3:$A$255&amp;'Financing inputs USD'!$P$3:$P$255,0),MATCH(Z$45,Yr_USD,0)),0)</f>
        <v>0</v>
      </c>
      <c r="AA7" s="114">
        <f t="array" ref="AA7">IFERROR(INDEX(USD,MATCH(AA$47&amp;$A7,'Financing inputs USD'!$A$3:$A$255&amp;'Financing inputs USD'!$P$3:$P$255,0),MATCH(AA$45,Yr_USD,0))+INDEX(USD,MATCH(AA$46&amp;$A7,'Financing inputs USD'!$A$3:$A$255&amp;'Financing inputs USD'!$P$3:$P$255,0),MATCH(AA$45,Yr_USD,0)),0)</f>
        <v>0</v>
      </c>
      <c r="AB7" s="42" t="str">
        <f t="shared" si="11"/>
        <v>Okay</v>
      </c>
      <c r="AC7" s="42" t="str">
        <f t="shared" si="12"/>
        <v>Okay</v>
      </c>
    </row>
    <row r="8" spans="1:29" x14ac:dyDescent="0.25">
      <c r="A8" s="5" t="str">
        <f t="shared" si="10"/>
        <v>Policy and Enabling Environment</v>
      </c>
      <c r="B8" s="114" t="str">
        <f t="array" ref="B8">IFERROR(INDEX(USD,MATCH(B$46&amp;$A8,'Financing inputs USD'!$A$3:$A$255&amp;'Financing inputs USD'!$P$3:$P$255,0),MATCH(B$45,Yr_USD,0)),0)</f>
        <v/>
      </c>
      <c r="C8" s="114">
        <f t="array" ref="C8">IFERROR(INDEX(USD,MATCH(C$47&amp;$A8,'Financing inputs USD'!$A$3:$A$255&amp;'Financing inputs USD'!$P$3:$P$255,0),MATCH(C$45,Yr_USD,0))+INDEX(USD,MATCH(C$46&amp;$A8,'Financing inputs USD'!$A$3:$A$255&amp;'Financing inputs USD'!$P$3:$P$255,0),MATCH(C$45,Yr_USD,0)),0)</f>
        <v>0</v>
      </c>
      <c r="D8" s="114" t="str">
        <f t="array" ref="D8">IFERROR(INDEX(USD,MATCH(D$46&amp;$A8,'Financing inputs USD'!$A$3:$A$255&amp;'Financing inputs USD'!$P$3:$P$255,0),MATCH(D$45,Yr_USD,0)),0)</f>
        <v/>
      </c>
      <c r="E8" s="114">
        <f t="array" ref="E8">IFERROR(INDEX(USD,MATCH(E$47&amp;$A8,'Financing inputs USD'!$A$3:$A$255&amp;'Financing inputs USD'!$P$3:$P$255,0),MATCH(E$45,Yr_USD,0))+INDEX(USD,MATCH(E$46&amp;$A8,'Financing inputs USD'!$A$3:$A$255&amp;'Financing inputs USD'!$P$3:$P$255,0),MATCH(E$45,Yr_USD,0)),0)</f>
        <v>0</v>
      </c>
      <c r="F8" s="114" t="str">
        <f t="array" ref="F8">IFERROR(INDEX(USD,MATCH(F$46&amp;$A8,'Financing inputs USD'!$A$3:$A$255&amp;'Financing inputs USD'!$P$3:$P$255,0),MATCH(F$45,Yr_USD,0)),0)</f>
        <v/>
      </c>
      <c r="G8" s="114">
        <f t="array" ref="G8">IFERROR(INDEX(USD,MATCH(G$47&amp;$A8,'Financing inputs USD'!$A$3:$A$255&amp;'Financing inputs USD'!$P$3:$P$255,0),MATCH(G$45,Yr_USD,0))+INDEX(USD,MATCH(G$46&amp;$A8,'Financing inputs USD'!$A$3:$A$255&amp;'Financing inputs USD'!$P$3:$P$255,0),MATCH(G$45,Yr_USD,0)),0)</f>
        <v>0</v>
      </c>
      <c r="H8" s="114" t="str">
        <f t="array" ref="H8">IFERROR(INDEX(USD,MATCH(H$46&amp;$A8,'Financing inputs USD'!$A$3:$A$255&amp;'Financing inputs USD'!$P$3:$P$255,0),MATCH(H$45,Yr_USD,0)),0)</f>
        <v/>
      </c>
      <c r="I8" s="114">
        <f t="array" ref="I8">IFERROR(INDEX(USD,MATCH(I$47&amp;$A8,'Financing inputs USD'!$A$3:$A$255&amp;'Financing inputs USD'!$P$3:$P$255,0),MATCH(I$45,Yr_USD,0))+INDEX(USD,MATCH(I$46&amp;$A8,'Financing inputs USD'!$A$3:$A$255&amp;'Financing inputs USD'!$P$3:$P$255,0),MATCH(I$45,Yr_USD,0)),0)</f>
        <v>0</v>
      </c>
      <c r="J8" s="114" t="str">
        <f t="array" ref="J8">IFERROR(INDEX(USD,MATCH(J$46&amp;$A8,'Financing inputs USD'!$A$3:$A$255&amp;'Financing inputs USD'!$P$3:$P$255,0),MATCH(J$45,Yr_USD,0)),0)</f>
        <v/>
      </c>
      <c r="K8" s="114">
        <f t="array" ref="K8">IFERROR(INDEX(USD,MATCH(K$47&amp;$A8,'Financing inputs USD'!$A$3:$A$255&amp;'Financing inputs USD'!$P$3:$P$255,0),MATCH(K$45,Yr_USD,0))+INDEX(USD,MATCH(K$46&amp;$A8,'Financing inputs USD'!$A$3:$A$255&amp;'Financing inputs USD'!$P$3:$P$255,0),MATCH(K$45,Yr_USD,0)),0)</f>
        <v>0</v>
      </c>
      <c r="L8" s="114" t="str">
        <f t="array" ref="L8">IFERROR(INDEX(USD,MATCH(L$46&amp;$A8,'Financing inputs USD'!$A$3:$A$255&amp;'Financing inputs USD'!$P$3:$P$255,0),MATCH(L$45,Yr_USD,0)),0)</f>
        <v/>
      </c>
      <c r="M8" s="114">
        <f t="array" ref="M8">IFERROR(INDEX(USD,MATCH(M$47&amp;$A8,'Financing inputs USD'!$A$3:$A$255&amp;'Financing inputs USD'!$P$3:$P$255,0),MATCH(M$45,Yr_USD,0))+INDEX(USD,MATCH(M$46&amp;$A8,'Financing inputs USD'!$A$3:$A$255&amp;'Financing inputs USD'!$P$3:$P$255,0),MATCH(M$45,Yr_USD,0)),0)</f>
        <v>0</v>
      </c>
      <c r="N8" s="114" t="str">
        <f t="array" ref="N8">IFERROR(INDEX(USD,MATCH(N$46&amp;$A8,'Financing inputs USD'!$A$3:$A$255&amp;'Financing inputs USD'!$P$3:$P$255,0),MATCH(N$45,Yr_USD,0)),0)</f>
        <v/>
      </c>
      <c r="O8" s="114">
        <f t="array" ref="O8">IFERROR(INDEX(USD,MATCH(O$47&amp;$A8,'Financing inputs USD'!$A$3:$A$255&amp;'Financing inputs USD'!$P$3:$P$255,0),MATCH(O$45,Yr_USD,0))+INDEX(USD,MATCH(O$46&amp;$A8,'Financing inputs USD'!$A$3:$A$255&amp;'Financing inputs USD'!$P$3:$P$255,0),MATCH(O$45,Yr_USD,0)),0)</f>
        <v>0</v>
      </c>
      <c r="P8" s="114" t="str">
        <f t="array" ref="P8">IFERROR(INDEX(USD,MATCH(P$46&amp;$A8,'Financing inputs USD'!$A$3:$A$255&amp;'Financing inputs USD'!$P$3:$P$255,0),MATCH(P$45,Yr_USD,0)),0)</f>
        <v/>
      </c>
      <c r="Q8" s="114">
        <f t="array" ref="Q8">IFERROR(INDEX(USD,MATCH(Q$47&amp;$A8,'Financing inputs USD'!$A$3:$A$255&amp;'Financing inputs USD'!$P$3:$P$255,0),MATCH(Q$45,Yr_USD,0))+INDEX(USD,MATCH(Q$46&amp;$A8,'Financing inputs USD'!$A$3:$A$255&amp;'Financing inputs USD'!$P$3:$P$255,0),MATCH(Q$45,Yr_USD,0)),0)</f>
        <v>0</v>
      </c>
      <c r="R8" s="114" t="str">
        <f t="array" ref="R8">IFERROR(INDEX(USD,MATCH(R$46&amp;$A8,'Financing inputs USD'!$A$3:$A$255&amp;'Financing inputs USD'!$P$3:$P$255,0),MATCH(R$45,Yr_USD,0)),0)</f>
        <v/>
      </c>
      <c r="S8" s="114">
        <f t="array" ref="S8">IFERROR(INDEX(USD,MATCH(S$47&amp;$A8,'Financing inputs USD'!$A$3:$A$255&amp;'Financing inputs USD'!$P$3:$P$255,0),MATCH(S$45,Yr_USD,0))+INDEX(USD,MATCH(S$46&amp;$A8,'Financing inputs USD'!$A$3:$A$255&amp;'Financing inputs USD'!$P$3:$P$255,0),MATCH(S$45,Yr_USD,0)),0)</f>
        <v>0</v>
      </c>
      <c r="T8" s="114" t="str">
        <f t="array" ref="T8">IFERROR(INDEX(USD,MATCH(T$46&amp;$A8,'Financing inputs USD'!$A$3:$A$255&amp;'Financing inputs USD'!$P$3:$P$255,0),MATCH(T$45,Yr_USD,0)),0)</f>
        <v/>
      </c>
      <c r="U8" s="114">
        <f t="array" ref="U8">IFERROR(INDEX(USD,MATCH(U$47&amp;$A8,'Financing inputs USD'!$A$3:$A$255&amp;'Financing inputs USD'!$P$3:$P$255,0),MATCH(U$45,Yr_USD,0))+INDEX(USD,MATCH(U$46&amp;$A8,'Financing inputs USD'!$A$3:$A$255&amp;'Financing inputs USD'!$P$3:$P$255,0),MATCH(U$45,Yr_USD,0)),0)</f>
        <v>0</v>
      </c>
      <c r="V8" s="114" t="str">
        <f t="array" ref="V8">IFERROR(INDEX(USD,MATCH(V$46&amp;$A8,'Financing inputs USD'!$A$3:$A$255&amp;'Financing inputs USD'!$P$3:$P$255,0),MATCH(V$45,Yr_USD,0)),0)</f>
        <v/>
      </c>
      <c r="W8" s="114">
        <f t="array" ref="W8">IFERROR(INDEX(USD,MATCH(W$47&amp;$A8,'Financing inputs USD'!$A$3:$A$255&amp;'Financing inputs USD'!$P$3:$P$255,0),MATCH(W$45,Yr_USD,0))+INDEX(USD,MATCH(W$46&amp;$A8,'Financing inputs USD'!$A$3:$A$255&amp;'Financing inputs USD'!$P$3:$P$255,0),MATCH(W$45,Yr_USD,0)),0)</f>
        <v>0</v>
      </c>
      <c r="X8" s="114" t="str">
        <f t="array" ref="X8">IFERROR(INDEX(USD,MATCH(X$46&amp;$A8,'Financing inputs USD'!$A$3:$A$255&amp;'Financing inputs USD'!$P$3:$P$255,0),MATCH(X$45,Yr_USD,0)),0)</f>
        <v/>
      </c>
      <c r="Y8" s="114">
        <f t="array" ref="Y8">IFERROR(INDEX(USD,MATCH(Y$47&amp;$A8,'Financing inputs USD'!$A$3:$A$255&amp;'Financing inputs USD'!$P$3:$P$255,0),MATCH(Y$45,Yr_USD,0))+INDEX(USD,MATCH(Y$46&amp;$A8,'Financing inputs USD'!$A$3:$A$255&amp;'Financing inputs USD'!$P$3:$P$255,0),MATCH(Y$45,Yr_USD,0)),0)</f>
        <v>0</v>
      </c>
      <c r="Z8" s="114">
        <f t="array" ref="Z8">IFERROR(INDEX(USD,MATCH(Z$46&amp;$A8,'Financing inputs USD'!$A$3:$A$255&amp;'Financing inputs USD'!$P$3:$P$255,0),MATCH(Z$45,Yr_USD,0)),0)</f>
        <v>0</v>
      </c>
      <c r="AA8" s="114">
        <f t="array" ref="AA8">IFERROR(INDEX(USD,MATCH(AA$47&amp;$A8,'Financing inputs USD'!$A$3:$A$255&amp;'Financing inputs USD'!$P$3:$P$255,0),MATCH(AA$45,Yr_USD,0))+INDEX(USD,MATCH(AA$46&amp;$A8,'Financing inputs USD'!$A$3:$A$255&amp;'Financing inputs USD'!$P$3:$P$255,0),MATCH(AA$45,Yr_USD,0)),0)</f>
        <v>0</v>
      </c>
      <c r="AB8" s="42" t="str">
        <f t="shared" si="11"/>
        <v>Okay</v>
      </c>
      <c r="AC8" s="42" t="str">
        <f t="shared" si="12"/>
        <v>Okay</v>
      </c>
    </row>
    <row r="9" spans="1:29" x14ac:dyDescent="0.25">
      <c r="A9" s="5" t="str">
        <f t="shared" si="10"/>
        <v>Financing</v>
      </c>
      <c r="B9" s="114" t="str">
        <f t="array" ref="B9">IFERROR(INDEX(USD,MATCH(B$46&amp;$A9,'Financing inputs USD'!$A$3:$A$255&amp;'Financing inputs USD'!$P$3:$P$255,0),MATCH(B$45,Yr_USD,0)),0)</f>
        <v/>
      </c>
      <c r="C9" s="114">
        <f t="array" ref="C9">IFERROR(INDEX(USD,MATCH(C$47&amp;$A9,'Financing inputs USD'!$A$3:$A$255&amp;'Financing inputs USD'!$P$3:$P$255,0),MATCH(C$45,Yr_USD,0))+INDEX(USD,MATCH(C$46&amp;$A9,'Financing inputs USD'!$A$3:$A$255&amp;'Financing inputs USD'!$P$3:$P$255,0),MATCH(C$45,Yr_USD,0)),0)</f>
        <v>0</v>
      </c>
      <c r="D9" s="114" t="str">
        <f t="array" ref="D9">IFERROR(INDEX(USD,MATCH(D$46&amp;$A9,'Financing inputs USD'!$A$3:$A$255&amp;'Financing inputs USD'!$P$3:$P$255,0),MATCH(D$45,Yr_USD,0)),0)</f>
        <v/>
      </c>
      <c r="E9" s="114">
        <f t="array" ref="E9">IFERROR(INDEX(USD,MATCH(E$47&amp;$A9,'Financing inputs USD'!$A$3:$A$255&amp;'Financing inputs USD'!$P$3:$P$255,0),MATCH(E$45,Yr_USD,0))+INDEX(USD,MATCH(E$46&amp;$A9,'Financing inputs USD'!$A$3:$A$255&amp;'Financing inputs USD'!$P$3:$P$255,0),MATCH(E$45,Yr_USD,0)),0)</f>
        <v>0</v>
      </c>
      <c r="F9" s="114" t="str">
        <f t="array" ref="F9">IFERROR(INDEX(USD,MATCH(F$46&amp;$A9,'Financing inputs USD'!$A$3:$A$255&amp;'Financing inputs USD'!$P$3:$P$255,0),MATCH(F$45,Yr_USD,0)),0)</f>
        <v/>
      </c>
      <c r="G9" s="114">
        <f t="array" ref="G9">IFERROR(INDEX(USD,MATCH(G$47&amp;$A9,'Financing inputs USD'!$A$3:$A$255&amp;'Financing inputs USD'!$P$3:$P$255,0),MATCH(G$45,Yr_USD,0))+INDEX(USD,MATCH(G$46&amp;$A9,'Financing inputs USD'!$A$3:$A$255&amp;'Financing inputs USD'!$P$3:$P$255,0),MATCH(G$45,Yr_USD,0)),0)</f>
        <v>0</v>
      </c>
      <c r="H9" s="114" t="str">
        <f t="array" ref="H9">IFERROR(INDEX(USD,MATCH(H$46&amp;$A9,'Financing inputs USD'!$A$3:$A$255&amp;'Financing inputs USD'!$P$3:$P$255,0),MATCH(H$45,Yr_USD,0)),0)</f>
        <v/>
      </c>
      <c r="I9" s="114">
        <f t="array" ref="I9">IFERROR(INDEX(USD,MATCH(I$47&amp;$A9,'Financing inputs USD'!$A$3:$A$255&amp;'Financing inputs USD'!$P$3:$P$255,0),MATCH(I$45,Yr_USD,0))+INDEX(USD,MATCH(I$46&amp;$A9,'Financing inputs USD'!$A$3:$A$255&amp;'Financing inputs USD'!$P$3:$P$255,0),MATCH(I$45,Yr_USD,0)),0)</f>
        <v>0</v>
      </c>
      <c r="J9" s="114" t="str">
        <f t="array" ref="J9">IFERROR(INDEX(USD,MATCH(J$46&amp;$A9,'Financing inputs USD'!$A$3:$A$255&amp;'Financing inputs USD'!$P$3:$P$255,0),MATCH(J$45,Yr_USD,0)),0)</f>
        <v/>
      </c>
      <c r="K9" s="114">
        <f t="array" ref="K9">IFERROR(INDEX(USD,MATCH(K$47&amp;$A9,'Financing inputs USD'!$A$3:$A$255&amp;'Financing inputs USD'!$P$3:$P$255,0),MATCH(K$45,Yr_USD,0))+INDEX(USD,MATCH(K$46&amp;$A9,'Financing inputs USD'!$A$3:$A$255&amp;'Financing inputs USD'!$P$3:$P$255,0),MATCH(K$45,Yr_USD,0)),0)</f>
        <v>0</v>
      </c>
      <c r="L9" s="114" t="str">
        <f t="array" ref="L9">IFERROR(INDEX(USD,MATCH(L$46&amp;$A9,'Financing inputs USD'!$A$3:$A$255&amp;'Financing inputs USD'!$P$3:$P$255,0),MATCH(L$45,Yr_USD,0)),0)</f>
        <v/>
      </c>
      <c r="M9" s="114">
        <f t="array" ref="M9">IFERROR(INDEX(USD,MATCH(M$47&amp;$A9,'Financing inputs USD'!$A$3:$A$255&amp;'Financing inputs USD'!$P$3:$P$255,0),MATCH(M$45,Yr_USD,0))+INDEX(USD,MATCH(M$46&amp;$A9,'Financing inputs USD'!$A$3:$A$255&amp;'Financing inputs USD'!$P$3:$P$255,0),MATCH(M$45,Yr_USD,0)),0)</f>
        <v>0</v>
      </c>
      <c r="N9" s="114" t="str">
        <f t="array" ref="N9">IFERROR(INDEX(USD,MATCH(N$46&amp;$A9,'Financing inputs USD'!$A$3:$A$255&amp;'Financing inputs USD'!$P$3:$P$255,0),MATCH(N$45,Yr_USD,0)),0)</f>
        <v/>
      </c>
      <c r="O9" s="114">
        <f t="array" ref="O9">IFERROR(INDEX(USD,MATCH(O$47&amp;$A9,'Financing inputs USD'!$A$3:$A$255&amp;'Financing inputs USD'!$P$3:$P$255,0),MATCH(O$45,Yr_USD,0))+INDEX(USD,MATCH(O$46&amp;$A9,'Financing inputs USD'!$A$3:$A$255&amp;'Financing inputs USD'!$P$3:$P$255,0),MATCH(O$45,Yr_USD,0)),0)</f>
        <v>0</v>
      </c>
      <c r="P9" s="114" t="str">
        <f t="array" ref="P9">IFERROR(INDEX(USD,MATCH(P$46&amp;$A9,'Financing inputs USD'!$A$3:$A$255&amp;'Financing inputs USD'!$P$3:$P$255,0),MATCH(P$45,Yr_USD,0)),0)</f>
        <v/>
      </c>
      <c r="Q9" s="114">
        <f t="array" ref="Q9">IFERROR(INDEX(USD,MATCH(Q$47&amp;$A9,'Financing inputs USD'!$A$3:$A$255&amp;'Financing inputs USD'!$P$3:$P$255,0),MATCH(Q$45,Yr_USD,0))+INDEX(USD,MATCH(Q$46&amp;$A9,'Financing inputs USD'!$A$3:$A$255&amp;'Financing inputs USD'!$P$3:$P$255,0),MATCH(Q$45,Yr_USD,0)),0)</f>
        <v>0</v>
      </c>
      <c r="R9" s="114" t="str">
        <f t="array" ref="R9">IFERROR(INDEX(USD,MATCH(R$46&amp;$A9,'Financing inputs USD'!$A$3:$A$255&amp;'Financing inputs USD'!$P$3:$P$255,0),MATCH(R$45,Yr_USD,0)),0)</f>
        <v/>
      </c>
      <c r="S9" s="114">
        <f t="array" ref="S9">IFERROR(INDEX(USD,MATCH(S$47&amp;$A9,'Financing inputs USD'!$A$3:$A$255&amp;'Financing inputs USD'!$P$3:$P$255,0),MATCH(S$45,Yr_USD,0))+INDEX(USD,MATCH(S$46&amp;$A9,'Financing inputs USD'!$A$3:$A$255&amp;'Financing inputs USD'!$P$3:$P$255,0),MATCH(S$45,Yr_USD,0)),0)</f>
        <v>0</v>
      </c>
      <c r="T9" s="114" t="str">
        <f t="array" ref="T9">IFERROR(INDEX(USD,MATCH(T$46&amp;$A9,'Financing inputs USD'!$A$3:$A$255&amp;'Financing inputs USD'!$P$3:$P$255,0),MATCH(T$45,Yr_USD,0)),0)</f>
        <v/>
      </c>
      <c r="U9" s="114">
        <f t="array" ref="U9">IFERROR(INDEX(USD,MATCH(U$47&amp;$A9,'Financing inputs USD'!$A$3:$A$255&amp;'Financing inputs USD'!$P$3:$P$255,0),MATCH(U$45,Yr_USD,0))+INDEX(USD,MATCH(U$46&amp;$A9,'Financing inputs USD'!$A$3:$A$255&amp;'Financing inputs USD'!$P$3:$P$255,0),MATCH(U$45,Yr_USD,0)),0)</f>
        <v>0</v>
      </c>
      <c r="V9" s="114" t="str">
        <f t="array" ref="V9">IFERROR(INDEX(USD,MATCH(V$46&amp;$A9,'Financing inputs USD'!$A$3:$A$255&amp;'Financing inputs USD'!$P$3:$P$255,0),MATCH(V$45,Yr_USD,0)),0)</f>
        <v/>
      </c>
      <c r="W9" s="114">
        <f t="array" ref="W9">IFERROR(INDEX(USD,MATCH(W$47&amp;$A9,'Financing inputs USD'!$A$3:$A$255&amp;'Financing inputs USD'!$P$3:$P$255,0),MATCH(W$45,Yr_USD,0))+INDEX(USD,MATCH(W$46&amp;$A9,'Financing inputs USD'!$A$3:$A$255&amp;'Financing inputs USD'!$P$3:$P$255,0),MATCH(W$45,Yr_USD,0)),0)</f>
        <v>0</v>
      </c>
      <c r="X9" s="114" t="str">
        <f t="array" ref="X9">IFERROR(INDEX(USD,MATCH(X$46&amp;$A9,'Financing inputs USD'!$A$3:$A$255&amp;'Financing inputs USD'!$P$3:$P$255,0),MATCH(X$45,Yr_USD,0)),0)</f>
        <v/>
      </c>
      <c r="Y9" s="114">
        <f t="array" ref="Y9">IFERROR(INDEX(USD,MATCH(Y$47&amp;$A9,'Financing inputs USD'!$A$3:$A$255&amp;'Financing inputs USD'!$P$3:$P$255,0),MATCH(Y$45,Yr_USD,0))+INDEX(USD,MATCH(Y$46&amp;$A9,'Financing inputs USD'!$A$3:$A$255&amp;'Financing inputs USD'!$P$3:$P$255,0),MATCH(Y$45,Yr_USD,0)),0)</f>
        <v>0</v>
      </c>
      <c r="Z9" s="114">
        <f t="array" ref="Z9">IFERROR(INDEX(USD,MATCH(Z$46&amp;$A9,'Financing inputs USD'!$A$3:$A$255&amp;'Financing inputs USD'!$P$3:$P$255,0),MATCH(Z$45,Yr_USD,0)),0)</f>
        <v>0</v>
      </c>
      <c r="AA9" s="114">
        <f t="array" ref="AA9">IFERROR(INDEX(USD,MATCH(AA$47&amp;$A9,'Financing inputs USD'!$A$3:$A$255&amp;'Financing inputs USD'!$P$3:$P$255,0),MATCH(AA$45,Yr_USD,0))+INDEX(USD,MATCH(AA$46&amp;$A9,'Financing inputs USD'!$A$3:$A$255&amp;'Financing inputs USD'!$P$3:$P$255,0),MATCH(AA$45,Yr_USD,0)),0)</f>
        <v>0</v>
      </c>
      <c r="AB9" s="42" t="str">
        <f t="shared" si="11"/>
        <v>Okay</v>
      </c>
      <c r="AC9" s="42" t="str">
        <f t="shared" si="12"/>
        <v>Okay</v>
      </c>
    </row>
    <row r="10" spans="1:29" ht="30" x14ac:dyDescent="0.25">
      <c r="A10" s="5" t="str">
        <f t="shared" si="10"/>
        <v>Stewardship, Management and Accountability</v>
      </c>
      <c r="B10" s="114" t="str">
        <f t="array" ref="B10">IFERROR(INDEX(USD,MATCH(B$46&amp;$A10,'Financing inputs USD'!$A$3:$A$255&amp;'Financing inputs USD'!$P$3:$P$255,0),MATCH(B$45,Yr_USD,0)),0)</f>
        <v/>
      </c>
      <c r="C10" s="114">
        <f t="array" ref="C10">IFERROR(INDEX(USD,MATCH(C$47&amp;$A10,'Financing inputs USD'!$A$3:$A$255&amp;'Financing inputs USD'!$P$3:$P$255,0),MATCH(C$45,Yr_USD,0))+INDEX(USD,MATCH(C$46&amp;$A10,'Financing inputs USD'!$A$3:$A$255&amp;'Financing inputs USD'!$P$3:$P$255,0),MATCH(C$45,Yr_USD,0)),0)</f>
        <v>0</v>
      </c>
      <c r="D10" s="114" t="str">
        <f t="array" ref="D10">IFERROR(INDEX(USD,MATCH(D$46&amp;$A10,'Financing inputs USD'!$A$3:$A$255&amp;'Financing inputs USD'!$P$3:$P$255,0),MATCH(D$45,Yr_USD,0)),0)</f>
        <v/>
      </c>
      <c r="E10" s="114">
        <f t="array" ref="E10">IFERROR(INDEX(USD,MATCH(E$47&amp;$A10,'Financing inputs USD'!$A$3:$A$255&amp;'Financing inputs USD'!$P$3:$P$255,0),MATCH(E$45,Yr_USD,0))+INDEX(USD,MATCH(E$46&amp;$A10,'Financing inputs USD'!$A$3:$A$255&amp;'Financing inputs USD'!$P$3:$P$255,0),MATCH(E$45,Yr_USD,0)),0)</f>
        <v>0</v>
      </c>
      <c r="F10" s="114" t="str">
        <f t="array" ref="F10">IFERROR(INDEX(USD,MATCH(F$46&amp;$A10,'Financing inputs USD'!$A$3:$A$255&amp;'Financing inputs USD'!$P$3:$P$255,0),MATCH(F$45,Yr_USD,0)),0)</f>
        <v/>
      </c>
      <c r="G10" s="114">
        <f t="array" ref="G10">IFERROR(INDEX(USD,MATCH(G$47&amp;$A10,'Financing inputs USD'!$A$3:$A$255&amp;'Financing inputs USD'!$P$3:$P$255,0),MATCH(G$45,Yr_USD,0))+INDEX(USD,MATCH(G$46&amp;$A10,'Financing inputs USD'!$A$3:$A$255&amp;'Financing inputs USD'!$P$3:$P$255,0),MATCH(G$45,Yr_USD,0)),0)</f>
        <v>0</v>
      </c>
      <c r="H10" s="114" t="str">
        <f t="array" ref="H10">IFERROR(INDEX(USD,MATCH(H$46&amp;$A10,'Financing inputs USD'!$A$3:$A$255&amp;'Financing inputs USD'!$P$3:$P$255,0),MATCH(H$45,Yr_USD,0)),0)</f>
        <v/>
      </c>
      <c r="I10" s="114">
        <f t="array" ref="I10">IFERROR(INDEX(USD,MATCH(I$47&amp;$A10,'Financing inputs USD'!$A$3:$A$255&amp;'Financing inputs USD'!$P$3:$P$255,0),MATCH(I$45,Yr_USD,0))+INDEX(USD,MATCH(I$46&amp;$A10,'Financing inputs USD'!$A$3:$A$255&amp;'Financing inputs USD'!$P$3:$P$255,0),MATCH(I$45,Yr_USD,0)),0)</f>
        <v>0</v>
      </c>
      <c r="J10" s="114" t="str">
        <f t="array" ref="J10">IFERROR(INDEX(USD,MATCH(J$46&amp;$A10,'Financing inputs USD'!$A$3:$A$255&amp;'Financing inputs USD'!$P$3:$P$255,0),MATCH(J$45,Yr_USD,0)),0)</f>
        <v/>
      </c>
      <c r="K10" s="114">
        <f t="array" ref="K10">IFERROR(INDEX(USD,MATCH(K$47&amp;$A10,'Financing inputs USD'!$A$3:$A$255&amp;'Financing inputs USD'!$P$3:$P$255,0),MATCH(K$45,Yr_USD,0))+INDEX(USD,MATCH(K$46&amp;$A10,'Financing inputs USD'!$A$3:$A$255&amp;'Financing inputs USD'!$P$3:$P$255,0),MATCH(K$45,Yr_USD,0)),0)</f>
        <v>0</v>
      </c>
      <c r="L10" s="114" t="str">
        <f t="array" ref="L10">IFERROR(INDEX(USD,MATCH(L$46&amp;$A10,'Financing inputs USD'!$A$3:$A$255&amp;'Financing inputs USD'!$P$3:$P$255,0),MATCH(L$45,Yr_USD,0)),0)</f>
        <v/>
      </c>
      <c r="M10" s="114">
        <f t="array" ref="M10">IFERROR(INDEX(USD,MATCH(M$47&amp;$A10,'Financing inputs USD'!$A$3:$A$255&amp;'Financing inputs USD'!$P$3:$P$255,0),MATCH(M$45,Yr_USD,0))+INDEX(USD,MATCH(M$46&amp;$A10,'Financing inputs USD'!$A$3:$A$255&amp;'Financing inputs USD'!$P$3:$P$255,0),MATCH(M$45,Yr_USD,0)),0)</f>
        <v>0</v>
      </c>
      <c r="N10" s="114" t="str">
        <f t="array" ref="N10">IFERROR(INDEX(USD,MATCH(N$46&amp;$A10,'Financing inputs USD'!$A$3:$A$255&amp;'Financing inputs USD'!$P$3:$P$255,0),MATCH(N$45,Yr_USD,0)),0)</f>
        <v/>
      </c>
      <c r="O10" s="114">
        <f t="array" ref="O10">IFERROR(INDEX(USD,MATCH(O$47&amp;$A10,'Financing inputs USD'!$A$3:$A$255&amp;'Financing inputs USD'!$P$3:$P$255,0),MATCH(O$45,Yr_USD,0))+INDEX(USD,MATCH(O$46&amp;$A10,'Financing inputs USD'!$A$3:$A$255&amp;'Financing inputs USD'!$P$3:$P$255,0),MATCH(O$45,Yr_USD,0)),0)</f>
        <v>0</v>
      </c>
      <c r="P10" s="114" t="str">
        <f t="array" ref="P10">IFERROR(INDEX(USD,MATCH(P$46&amp;$A10,'Financing inputs USD'!$A$3:$A$255&amp;'Financing inputs USD'!$P$3:$P$255,0),MATCH(P$45,Yr_USD,0)),0)</f>
        <v/>
      </c>
      <c r="Q10" s="114">
        <f t="array" ref="Q10">IFERROR(INDEX(USD,MATCH(Q$47&amp;$A10,'Financing inputs USD'!$A$3:$A$255&amp;'Financing inputs USD'!$P$3:$P$255,0),MATCH(Q$45,Yr_USD,0))+INDEX(USD,MATCH(Q$46&amp;$A10,'Financing inputs USD'!$A$3:$A$255&amp;'Financing inputs USD'!$P$3:$P$255,0),MATCH(Q$45,Yr_USD,0)),0)</f>
        <v>0</v>
      </c>
      <c r="R10" s="114" t="str">
        <f t="array" ref="R10">IFERROR(INDEX(USD,MATCH(R$46&amp;$A10,'Financing inputs USD'!$A$3:$A$255&amp;'Financing inputs USD'!$P$3:$P$255,0),MATCH(R$45,Yr_USD,0)),0)</f>
        <v/>
      </c>
      <c r="S10" s="114">
        <f t="array" ref="S10">IFERROR(INDEX(USD,MATCH(S$47&amp;$A10,'Financing inputs USD'!$A$3:$A$255&amp;'Financing inputs USD'!$P$3:$P$255,0),MATCH(S$45,Yr_USD,0))+INDEX(USD,MATCH(S$46&amp;$A10,'Financing inputs USD'!$A$3:$A$255&amp;'Financing inputs USD'!$P$3:$P$255,0),MATCH(S$45,Yr_USD,0)),0)</f>
        <v>0</v>
      </c>
      <c r="T10" s="114" t="str">
        <f t="array" ref="T10">IFERROR(INDEX(USD,MATCH(T$46&amp;$A10,'Financing inputs USD'!$A$3:$A$255&amp;'Financing inputs USD'!$P$3:$P$255,0),MATCH(T$45,Yr_USD,0)),0)</f>
        <v/>
      </c>
      <c r="U10" s="114">
        <f t="array" ref="U10">IFERROR(INDEX(USD,MATCH(U$47&amp;$A10,'Financing inputs USD'!$A$3:$A$255&amp;'Financing inputs USD'!$P$3:$P$255,0),MATCH(U$45,Yr_USD,0))+INDEX(USD,MATCH(U$46&amp;$A10,'Financing inputs USD'!$A$3:$A$255&amp;'Financing inputs USD'!$P$3:$P$255,0),MATCH(U$45,Yr_USD,0)),0)</f>
        <v>0</v>
      </c>
      <c r="V10" s="114" t="str">
        <f t="array" ref="V10">IFERROR(INDEX(USD,MATCH(V$46&amp;$A10,'Financing inputs USD'!$A$3:$A$255&amp;'Financing inputs USD'!$P$3:$P$255,0),MATCH(V$45,Yr_USD,0)),0)</f>
        <v/>
      </c>
      <c r="W10" s="114">
        <f t="array" ref="W10">IFERROR(INDEX(USD,MATCH(W$47&amp;$A10,'Financing inputs USD'!$A$3:$A$255&amp;'Financing inputs USD'!$P$3:$P$255,0),MATCH(W$45,Yr_USD,0))+INDEX(USD,MATCH(W$46&amp;$A10,'Financing inputs USD'!$A$3:$A$255&amp;'Financing inputs USD'!$P$3:$P$255,0),MATCH(W$45,Yr_USD,0)),0)</f>
        <v>0</v>
      </c>
      <c r="X10" s="114" t="str">
        <f t="array" ref="X10">IFERROR(INDEX(USD,MATCH(X$46&amp;$A10,'Financing inputs USD'!$A$3:$A$255&amp;'Financing inputs USD'!$P$3:$P$255,0),MATCH(X$45,Yr_USD,0)),0)</f>
        <v/>
      </c>
      <c r="Y10" s="114">
        <f t="array" ref="Y10">IFERROR(INDEX(USD,MATCH(Y$47&amp;$A10,'Financing inputs USD'!$A$3:$A$255&amp;'Financing inputs USD'!$P$3:$P$255,0),MATCH(Y$45,Yr_USD,0))+INDEX(USD,MATCH(Y$46&amp;$A10,'Financing inputs USD'!$A$3:$A$255&amp;'Financing inputs USD'!$P$3:$P$255,0),MATCH(Y$45,Yr_USD,0)),0)</f>
        <v>0</v>
      </c>
      <c r="Z10" s="114">
        <f t="array" ref="Z10">IFERROR(INDEX(USD,MATCH(Z$46&amp;$A10,'Financing inputs USD'!$A$3:$A$255&amp;'Financing inputs USD'!$P$3:$P$255,0),MATCH(Z$45,Yr_USD,0)),0)</f>
        <v>0</v>
      </c>
      <c r="AA10" s="114">
        <f t="array" ref="AA10">IFERROR(INDEX(USD,MATCH(AA$47&amp;$A10,'Financing inputs USD'!$A$3:$A$255&amp;'Financing inputs USD'!$P$3:$P$255,0),MATCH(AA$45,Yr_USD,0))+INDEX(USD,MATCH(AA$46&amp;$A10,'Financing inputs USD'!$A$3:$A$255&amp;'Financing inputs USD'!$P$3:$P$255,0),MATCH(AA$45,Yr_USD,0)),0)</f>
        <v>0</v>
      </c>
      <c r="AB10" s="42" t="str">
        <f t="shared" si="11"/>
        <v>Okay</v>
      </c>
      <c r="AC10" s="42" t="str">
        <f t="shared" si="12"/>
        <v>Okay</v>
      </c>
    </row>
    <row r="11" spans="1:29" x14ac:dyDescent="0.25">
      <c r="A11" s="5" t="str">
        <f t="shared" si="10"/>
        <v>Strategy 8</v>
      </c>
      <c r="B11" s="114" t="str">
        <f t="array" ref="B11">IFERROR(INDEX(USD,MATCH(B$46&amp;$A11,'Financing inputs USD'!$A$3:$A$255&amp;'Financing inputs USD'!$P$3:$P$255,0),MATCH(B$45,Yr_USD,0)),0)</f>
        <v/>
      </c>
      <c r="C11" s="114">
        <f t="array" ref="C11">IFERROR(INDEX(USD,MATCH(C$47&amp;$A11,'Financing inputs USD'!$A$3:$A$255&amp;'Financing inputs USD'!$P$3:$P$255,0),MATCH(C$45,Yr_USD,0))+INDEX(USD,MATCH(C$46&amp;$A11,'Financing inputs USD'!$A$3:$A$255&amp;'Financing inputs USD'!$P$3:$P$255,0),MATCH(C$45,Yr_USD,0)),0)</f>
        <v>0</v>
      </c>
      <c r="D11" s="114" t="str">
        <f t="array" ref="D11">IFERROR(INDEX(USD,MATCH(D$46&amp;$A11,'Financing inputs USD'!$A$3:$A$255&amp;'Financing inputs USD'!$P$3:$P$255,0),MATCH(D$45,Yr_USD,0)),0)</f>
        <v/>
      </c>
      <c r="E11" s="114">
        <f t="array" ref="E11">IFERROR(INDEX(USD,MATCH(E$47&amp;$A11,'Financing inputs USD'!$A$3:$A$255&amp;'Financing inputs USD'!$P$3:$P$255,0),MATCH(E$45,Yr_USD,0))+INDEX(USD,MATCH(E$46&amp;$A11,'Financing inputs USD'!$A$3:$A$255&amp;'Financing inputs USD'!$P$3:$P$255,0),MATCH(E$45,Yr_USD,0)),0)</f>
        <v>0</v>
      </c>
      <c r="F11" s="114" t="str">
        <f t="array" ref="F11">IFERROR(INDEX(USD,MATCH(F$46&amp;$A11,'Financing inputs USD'!$A$3:$A$255&amp;'Financing inputs USD'!$P$3:$P$255,0),MATCH(F$45,Yr_USD,0)),0)</f>
        <v/>
      </c>
      <c r="G11" s="114">
        <f t="array" ref="G11">IFERROR(INDEX(USD,MATCH(G$47&amp;$A11,'Financing inputs USD'!$A$3:$A$255&amp;'Financing inputs USD'!$P$3:$P$255,0),MATCH(G$45,Yr_USD,0))+INDEX(USD,MATCH(G$46&amp;$A11,'Financing inputs USD'!$A$3:$A$255&amp;'Financing inputs USD'!$P$3:$P$255,0),MATCH(G$45,Yr_USD,0)),0)</f>
        <v>0</v>
      </c>
      <c r="H11" s="114" t="str">
        <f t="array" ref="H11">IFERROR(INDEX(USD,MATCH(H$46&amp;$A11,'Financing inputs USD'!$A$3:$A$255&amp;'Financing inputs USD'!$P$3:$P$255,0),MATCH(H$45,Yr_USD,0)),0)</f>
        <v/>
      </c>
      <c r="I11" s="114">
        <f t="array" ref="I11">IFERROR(INDEX(USD,MATCH(I$47&amp;$A11,'Financing inputs USD'!$A$3:$A$255&amp;'Financing inputs USD'!$P$3:$P$255,0),MATCH(I$45,Yr_USD,0))+INDEX(USD,MATCH(I$46&amp;$A11,'Financing inputs USD'!$A$3:$A$255&amp;'Financing inputs USD'!$P$3:$P$255,0),MATCH(I$45,Yr_USD,0)),0)</f>
        <v>0</v>
      </c>
      <c r="J11" s="114" t="str">
        <f t="array" ref="J11">IFERROR(INDEX(USD,MATCH(J$46&amp;$A11,'Financing inputs USD'!$A$3:$A$255&amp;'Financing inputs USD'!$P$3:$P$255,0),MATCH(J$45,Yr_USD,0)),0)</f>
        <v/>
      </c>
      <c r="K11" s="114">
        <f t="array" ref="K11">IFERROR(INDEX(USD,MATCH(K$47&amp;$A11,'Financing inputs USD'!$A$3:$A$255&amp;'Financing inputs USD'!$P$3:$P$255,0),MATCH(K$45,Yr_USD,0))+INDEX(USD,MATCH(K$46&amp;$A11,'Financing inputs USD'!$A$3:$A$255&amp;'Financing inputs USD'!$P$3:$P$255,0),MATCH(K$45,Yr_USD,0)),0)</f>
        <v>0</v>
      </c>
      <c r="L11" s="114" t="str">
        <f t="array" ref="L11">IFERROR(INDEX(USD,MATCH(L$46&amp;$A11,'Financing inputs USD'!$A$3:$A$255&amp;'Financing inputs USD'!$P$3:$P$255,0),MATCH(L$45,Yr_USD,0)),0)</f>
        <v/>
      </c>
      <c r="M11" s="114">
        <f t="array" ref="M11">IFERROR(INDEX(USD,MATCH(M$47&amp;$A11,'Financing inputs USD'!$A$3:$A$255&amp;'Financing inputs USD'!$P$3:$P$255,0),MATCH(M$45,Yr_USD,0))+INDEX(USD,MATCH(M$46&amp;$A11,'Financing inputs USD'!$A$3:$A$255&amp;'Financing inputs USD'!$P$3:$P$255,0),MATCH(M$45,Yr_USD,0)),0)</f>
        <v>0</v>
      </c>
      <c r="N11" s="114" t="str">
        <f t="array" ref="N11">IFERROR(INDEX(USD,MATCH(N$46&amp;$A11,'Financing inputs USD'!$A$3:$A$255&amp;'Financing inputs USD'!$P$3:$P$255,0),MATCH(N$45,Yr_USD,0)),0)</f>
        <v/>
      </c>
      <c r="O11" s="114">
        <f t="array" ref="O11">IFERROR(INDEX(USD,MATCH(O$47&amp;$A11,'Financing inputs USD'!$A$3:$A$255&amp;'Financing inputs USD'!$P$3:$P$255,0),MATCH(O$45,Yr_USD,0))+INDEX(USD,MATCH(O$46&amp;$A11,'Financing inputs USD'!$A$3:$A$255&amp;'Financing inputs USD'!$P$3:$P$255,0),MATCH(O$45,Yr_USD,0)),0)</f>
        <v>0</v>
      </c>
      <c r="P11" s="114" t="str">
        <f t="array" ref="P11">IFERROR(INDEX(USD,MATCH(P$46&amp;$A11,'Financing inputs USD'!$A$3:$A$255&amp;'Financing inputs USD'!$P$3:$P$255,0),MATCH(P$45,Yr_USD,0)),0)</f>
        <v/>
      </c>
      <c r="Q11" s="114">
        <f t="array" ref="Q11">IFERROR(INDEX(USD,MATCH(Q$47&amp;$A11,'Financing inputs USD'!$A$3:$A$255&amp;'Financing inputs USD'!$P$3:$P$255,0),MATCH(Q$45,Yr_USD,0))+INDEX(USD,MATCH(Q$46&amp;$A11,'Financing inputs USD'!$A$3:$A$255&amp;'Financing inputs USD'!$P$3:$P$255,0),MATCH(Q$45,Yr_USD,0)),0)</f>
        <v>0</v>
      </c>
      <c r="R11" s="114" t="str">
        <f t="array" ref="R11">IFERROR(INDEX(USD,MATCH(R$46&amp;$A11,'Financing inputs USD'!$A$3:$A$255&amp;'Financing inputs USD'!$P$3:$P$255,0),MATCH(R$45,Yr_USD,0)),0)</f>
        <v/>
      </c>
      <c r="S11" s="114">
        <f t="array" ref="S11">IFERROR(INDEX(USD,MATCH(S$47&amp;$A11,'Financing inputs USD'!$A$3:$A$255&amp;'Financing inputs USD'!$P$3:$P$255,0),MATCH(S$45,Yr_USD,0))+INDEX(USD,MATCH(S$46&amp;$A11,'Financing inputs USD'!$A$3:$A$255&amp;'Financing inputs USD'!$P$3:$P$255,0),MATCH(S$45,Yr_USD,0)),0)</f>
        <v>0</v>
      </c>
      <c r="T11" s="114" t="str">
        <f t="array" ref="T11">IFERROR(INDEX(USD,MATCH(T$46&amp;$A11,'Financing inputs USD'!$A$3:$A$255&amp;'Financing inputs USD'!$P$3:$P$255,0),MATCH(T$45,Yr_USD,0)),0)</f>
        <v/>
      </c>
      <c r="U11" s="114">
        <f t="array" ref="U11">IFERROR(INDEX(USD,MATCH(U$47&amp;$A11,'Financing inputs USD'!$A$3:$A$255&amp;'Financing inputs USD'!$P$3:$P$255,0),MATCH(U$45,Yr_USD,0))+INDEX(USD,MATCH(U$46&amp;$A11,'Financing inputs USD'!$A$3:$A$255&amp;'Financing inputs USD'!$P$3:$P$255,0),MATCH(U$45,Yr_USD,0)),0)</f>
        <v>0</v>
      </c>
      <c r="V11" s="114" t="str">
        <f t="array" ref="V11">IFERROR(INDEX(USD,MATCH(V$46&amp;$A11,'Financing inputs USD'!$A$3:$A$255&amp;'Financing inputs USD'!$P$3:$P$255,0),MATCH(V$45,Yr_USD,0)),0)</f>
        <v/>
      </c>
      <c r="W11" s="114">
        <f t="array" ref="W11">IFERROR(INDEX(USD,MATCH(W$47&amp;$A11,'Financing inputs USD'!$A$3:$A$255&amp;'Financing inputs USD'!$P$3:$P$255,0),MATCH(W$45,Yr_USD,0))+INDEX(USD,MATCH(W$46&amp;$A11,'Financing inputs USD'!$A$3:$A$255&amp;'Financing inputs USD'!$P$3:$P$255,0),MATCH(W$45,Yr_USD,0)),0)</f>
        <v>0</v>
      </c>
      <c r="X11" s="114" t="str">
        <f t="array" ref="X11">IFERROR(INDEX(USD,MATCH(X$46&amp;$A11,'Financing inputs USD'!$A$3:$A$255&amp;'Financing inputs USD'!$P$3:$P$255,0),MATCH(X$45,Yr_USD,0)),0)</f>
        <v/>
      </c>
      <c r="Y11" s="114">
        <f t="array" ref="Y11">IFERROR(INDEX(USD,MATCH(Y$47&amp;$A11,'Financing inputs USD'!$A$3:$A$255&amp;'Financing inputs USD'!$P$3:$P$255,0),MATCH(Y$45,Yr_USD,0))+INDEX(USD,MATCH(Y$46&amp;$A11,'Financing inputs USD'!$A$3:$A$255&amp;'Financing inputs USD'!$P$3:$P$255,0),MATCH(Y$45,Yr_USD,0)),0)</f>
        <v>0</v>
      </c>
      <c r="Z11" s="114">
        <f t="array" ref="Z11">IFERROR(INDEX(USD,MATCH(Z$46&amp;$A11,'Financing inputs USD'!$A$3:$A$255&amp;'Financing inputs USD'!$P$3:$P$255,0),MATCH(Z$45,Yr_USD,0)),0)</f>
        <v>0</v>
      </c>
      <c r="AA11" s="114">
        <f t="array" ref="AA11">IFERROR(INDEX(USD,MATCH(AA$47&amp;$A11,'Financing inputs USD'!$A$3:$A$255&amp;'Financing inputs USD'!$P$3:$P$255,0),MATCH(AA$45,Yr_USD,0))+INDEX(USD,MATCH(AA$46&amp;$A11,'Financing inputs USD'!$A$3:$A$255&amp;'Financing inputs USD'!$P$3:$P$255,0),MATCH(AA$45,Yr_USD,0)),0)</f>
        <v>0</v>
      </c>
      <c r="AB11" s="42" t="str">
        <f t="shared" si="11"/>
        <v>Okay</v>
      </c>
      <c r="AC11" s="42" t="str">
        <f t="shared" si="12"/>
        <v>Okay</v>
      </c>
    </row>
    <row r="12" spans="1:29" x14ac:dyDescent="0.25">
      <c r="A12" s="5" t="str">
        <f t="shared" si="10"/>
        <v>Strategy 9</v>
      </c>
      <c r="B12" s="114" t="str">
        <f t="array" ref="B12">IFERROR(INDEX(USD,MATCH(B$46&amp;$A12,'Financing inputs USD'!$A$3:$A$255&amp;'Financing inputs USD'!$P$3:$P$255,0),MATCH(B$45,Yr_USD,0)),0)</f>
        <v/>
      </c>
      <c r="C12" s="114">
        <f t="array" ref="C12">IFERROR(INDEX(USD,MATCH(C$47&amp;$A12,'Financing inputs USD'!$A$3:$A$255&amp;'Financing inputs USD'!$P$3:$P$255,0),MATCH(C$45,Yr_USD,0))+INDEX(USD,MATCH(C$46&amp;$A12,'Financing inputs USD'!$A$3:$A$255&amp;'Financing inputs USD'!$P$3:$P$255,0),MATCH(C$45,Yr_USD,0)),0)</f>
        <v>0</v>
      </c>
      <c r="D12" s="114" t="str">
        <f t="array" ref="D12">IFERROR(INDEX(USD,MATCH(D$46&amp;$A12,'Financing inputs USD'!$A$3:$A$255&amp;'Financing inputs USD'!$P$3:$P$255,0),MATCH(D$45,Yr_USD,0)),0)</f>
        <v/>
      </c>
      <c r="E12" s="114">
        <f t="array" ref="E12">IFERROR(INDEX(USD,MATCH(E$47&amp;$A12,'Financing inputs USD'!$A$3:$A$255&amp;'Financing inputs USD'!$P$3:$P$255,0),MATCH(E$45,Yr_USD,0))+INDEX(USD,MATCH(E$46&amp;$A12,'Financing inputs USD'!$A$3:$A$255&amp;'Financing inputs USD'!$P$3:$P$255,0),MATCH(E$45,Yr_USD,0)),0)</f>
        <v>0</v>
      </c>
      <c r="F12" s="114" t="str">
        <f t="array" ref="F12">IFERROR(INDEX(USD,MATCH(F$46&amp;$A12,'Financing inputs USD'!$A$3:$A$255&amp;'Financing inputs USD'!$P$3:$P$255,0),MATCH(F$45,Yr_USD,0)),0)</f>
        <v/>
      </c>
      <c r="G12" s="114">
        <f t="array" ref="G12">IFERROR(INDEX(USD,MATCH(G$47&amp;$A12,'Financing inputs USD'!$A$3:$A$255&amp;'Financing inputs USD'!$P$3:$P$255,0),MATCH(G$45,Yr_USD,0))+INDEX(USD,MATCH(G$46&amp;$A12,'Financing inputs USD'!$A$3:$A$255&amp;'Financing inputs USD'!$P$3:$P$255,0),MATCH(G$45,Yr_USD,0)),0)</f>
        <v>0</v>
      </c>
      <c r="H12" s="114" t="str">
        <f t="array" ref="H12">IFERROR(INDEX(USD,MATCH(H$46&amp;$A12,'Financing inputs USD'!$A$3:$A$255&amp;'Financing inputs USD'!$P$3:$P$255,0),MATCH(H$45,Yr_USD,0)),0)</f>
        <v/>
      </c>
      <c r="I12" s="114">
        <f t="array" ref="I12">IFERROR(INDEX(USD,MATCH(I$47&amp;$A12,'Financing inputs USD'!$A$3:$A$255&amp;'Financing inputs USD'!$P$3:$P$255,0),MATCH(I$45,Yr_USD,0))+INDEX(USD,MATCH(I$46&amp;$A12,'Financing inputs USD'!$A$3:$A$255&amp;'Financing inputs USD'!$P$3:$P$255,0),MATCH(I$45,Yr_USD,0)),0)</f>
        <v>0</v>
      </c>
      <c r="J12" s="114" t="str">
        <f t="array" ref="J12">IFERROR(INDEX(USD,MATCH(J$46&amp;$A12,'Financing inputs USD'!$A$3:$A$255&amp;'Financing inputs USD'!$P$3:$P$255,0),MATCH(J$45,Yr_USD,0)),0)</f>
        <v/>
      </c>
      <c r="K12" s="114">
        <f t="array" ref="K12">IFERROR(INDEX(USD,MATCH(K$47&amp;$A12,'Financing inputs USD'!$A$3:$A$255&amp;'Financing inputs USD'!$P$3:$P$255,0),MATCH(K$45,Yr_USD,0))+INDEX(USD,MATCH(K$46&amp;$A12,'Financing inputs USD'!$A$3:$A$255&amp;'Financing inputs USD'!$P$3:$P$255,0),MATCH(K$45,Yr_USD,0)),0)</f>
        <v>0</v>
      </c>
      <c r="L12" s="114" t="str">
        <f t="array" ref="L12">IFERROR(INDEX(USD,MATCH(L$46&amp;$A12,'Financing inputs USD'!$A$3:$A$255&amp;'Financing inputs USD'!$P$3:$P$255,0),MATCH(L$45,Yr_USD,0)),0)</f>
        <v/>
      </c>
      <c r="M12" s="114">
        <f t="array" ref="M12">IFERROR(INDEX(USD,MATCH(M$47&amp;$A12,'Financing inputs USD'!$A$3:$A$255&amp;'Financing inputs USD'!$P$3:$P$255,0),MATCH(M$45,Yr_USD,0))+INDEX(USD,MATCH(M$46&amp;$A12,'Financing inputs USD'!$A$3:$A$255&amp;'Financing inputs USD'!$P$3:$P$255,0),MATCH(M$45,Yr_USD,0)),0)</f>
        <v>0</v>
      </c>
      <c r="N12" s="114" t="str">
        <f t="array" ref="N12">IFERROR(INDEX(USD,MATCH(N$46&amp;$A12,'Financing inputs USD'!$A$3:$A$255&amp;'Financing inputs USD'!$P$3:$P$255,0),MATCH(N$45,Yr_USD,0)),0)</f>
        <v/>
      </c>
      <c r="O12" s="114">
        <f t="array" ref="O12">IFERROR(INDEX(USD,MATCH(O$47&amp;$A12,'Financing inputs USD'!$A$3:$A$255&amp;'Financing inputs USD'!$P$3:$P$255,0),MATCH(O$45,Yr_USD,0))+INDEX(USD,MATCH(O$46&amp;$A12,'Financing inputs USD'!$A$3:$A$255&amp;'Financing inputs USD'!$P$3:$P$255,0),MATCH(O$45,Yr_USD,0)),0)</f>
        <v>0</v>
      </c>
      <c r="P12" s="114" t="str">
        <f t="array" ref="P12">IFERROR(INDEX(USD,MATCH(P$46&amp;$A12,'Financing inputs USD'!$A$3:$A$255&amp;'Financing inputs USD'!$P$3:$P$255,0),MATCH(P$45,Yr_USD,0)),0)</f>
        <v/>
      </c>
      <c r="Q12" s="114">
        <f t="array" ref="Q12">IFERROR(INDEX(USD,MATCH(Q$47&amp;$A12,'Financing inputs USD'!$A$3:$A$255&amp;'Financing inputs USD'!$P$3:$P$255,0),MATCH(Q$45,Yr_USD,0))+INDEX(USD,MATCH(Q$46&amp;$A12,'Financing inputs USD'!$A$3:$A$255&amp;'Financing inputs USD'!$P$3:$P$255,0),MATCH(Q$45,Yr_USD,0)),0)</f>
        <v>0</v>
      </c>
      <c r="R12" s="114" t="str">
        <f t="array" ref="R12">IFERROR(INDEX(USD,MATCH(R$46&amp;$A12,'Financing inputs USD'!$A$3:$A$255&amp;'Financing inputs USD'!$P$3:$P$255,0),MATCH(R$45,Yr_USD,0)),0)</f>
        <v/>
      </c>
      <c r="S12" s="114">
        <f t="array" ref="S12">IFERROR(INDEX(USD,MATCH(S$47&amp;$A12,'Financing inputs USD'!$A$3:$A$255&amp;'Financing inputs USD'!$P$3:$P$255,0),MATCH(S$45,Yr_USD,0))+INDEX(USD,MATCH(S$46&amp;$A12,'Financing inputs USD'!$A$3:$A$255&amp;'Financing inputs USD'!$P$3:$P$255,0),MATCH(S$45,Yr_USD,0)),0)</f>
        <v>0</v>
      </c>
      <c r="T12" s="114" t="str">
        <f t="array" ref="T12">IFERROR(INDEX(USD,MATCH(T$46&amp;$A12,'Financing inputs USD'!$A$3:$A$255&amp;'Financing inputs USD'!$P$3:$P$255,0),MATCH(T$45,Yr_USD,0)),0)</f>
        <v/>
      </c>
      <c r="U12" s="114">
        <f t="array" ref="U12">IFERROR(INDEX(USD,MATCH(U$47&amp;$A12,'Financing inputs USD'!$A$3:$A$255&amp;'Financing inputs USD'!$P$3:$P$255,0),MATCH(U$45,Yr_USD,0))+INDEX(USD,MATCH(U$46&amp;$A12,'Financing inputs USD'!$A$3:$A$255&amp;'Financing inputs USD'!$P$3:$P$255,0),MATCH(U$45,Yr_USD,0)),0)</f>
        <v>0</v>
      </c>
      <c r="V12" s="114" t="str">
        <f t="array" ref="V12">IFERROR(INDEX(USD,MATCH(V$46&amp;$A12,'Financing inputs USD'!$A$3:$A$255&amp;'Financing inputs USD'!$P$3:$P$255,0),MATCH(V$45,Yr_USD,0)),0)</f>
        <v/>
      </c>
      <c r="W12" s="114">
        <f t="array" ref="W12">IFERROR(INDEX(USD,MATCH(W$47&amp;$A12,'Financing inputs USD'!$A$3:$A$255&amp;'Financing inputs USD'!$P$3:$P$255,0),MATCH(W$45,Yr_USD,0))+INDEX(USD,MATCH(W$46&amp;$A12,'Financing inputs USD'!$A$3:$A$255&amp;'Financing inputs USD'!$P$3:$P$255,0),MATCH(W$45,Yr_USD,0)),0)</f>
        <v>0</v>
      </c>
      <c r="X12" s="114" t="str">
        <f t="array" ref="X12">IFERROR(INDEX(USD,MATCH(X$46&amp;$A12,'Financing inputs USD'!$A$3:$A$255&amp;'Financing inputs USD'!$P$3:$P$255,0),MATCH(X$45,Yr_USD,0)),0)</f>
        <v/>
      </c>
      <c r="Y12" s="114">
        <f t="array" ref="Y12">IFERROR(INDEX(USD,MATCH(Y$47&amp;$A12,'Financing inputs USD'!$A$3:$A$255&amp;'Financing inputs USD'!$P$3:$P$255,0),MATCH(Y$45,Yr_USD,0))+INDEX(USD,MATCH(Y$46&amp;$A12,'Financing inputs USD'!$A$3:$A$255&amp;'Financing inputs USD'!$P$3:$P$255,0),MATCH(Y$45,Yr_USD,0)),0)</f>
        <v>0</v>
      </c>
      <c r="Z12" s="114">
        <f t="array" ref="Z12">IFERROR(INDEX(USD,MATCH(Z$46&amp;$A12,'Financing inputs USD'!$A$3:$A$255&amp;'Financing inputs USD'!$P$3:$P$255,0),MATCH(Z$45,Yr_USD,0)),0)</f>
        <v>0</v>
      </c>
      <c r="AA12" s="114">
        <f t="array" ref="AA12">IFERROR(INDEX(USD,MATCH(AA$47&amp;$A12,'Financing inputs USD'!$A$3:$A$255&amp;'Financing inputs USD'!$P$3:$P$255,0),MATCH(AA$45,Yr_USD,0))+INDEX(USD,MATCH(AA$46&amp;$A12,'Financing inputs USD'!$A$3:$A$255&amp;'Financing inputs USD'!$P$3:$P$255,0),MATCH(AA$45,Yr_USD,0)),0)</f>
        <v>0</v>
      </c>
      <c r="AB12" s="42" t="str">
        <f t="shared" si="11"/>
        <v>Okay</v>
      </c>
      <c r="AC12" s="42" t="str">
        <f t="shared" si="12"/>
        <v>Okay</v>
      </c>
    </row>
    <row r="13" spans="1:29" x14ac:dyDescent="0.25">
      <c r="A13" s="5" t="str">
        <f t="shared" si="10"/>
        <v>Strategy 10</v>
      </c>
      <c r="B13" s="114" t="str">
        <f t="array" ref="B13">IFERROR(INDEX(USD,MATCH(B$46&amp;$A13,'Financing inputs USD'!$A$3:$A$255&amp;'Financing inputs USD'!$P$3:$P$255,0),MATCH(B$45,Yr_USD,0)),0)</f>
        <v/>
      </c>
      <c r="C13" s="114">
        <f t="array" ref="C13">IFERROR(INDEX(USD,MATCH(C$47&amp;$A13,'Financing inputs USD'!$A$3:$A$255&amp;'Financing inputs USD'!$P$3:$P$255,0),MATCH(C$45,Yr_USD,0))+INDEX(USD,MATCH(C$46&amp;$A13,'Financing inputs USD'!$A$3:$A$255&amp;'Financing inputs USD'!$P$3:$P$255,0),MATCH(C$45,Yr_USD,0)),0)</f>
        <v>0</v>
      </c>
      <c r="D13" s="114" t="str">
        <f t="array" ref="D13">IFERROR(INDEX(USD,MATCH(D$46&amp;$A13,'Financing inputs USD'!$A$3:$A$255&amp;'Financing inputs USD'!$P$3:$P$255,0),MATCH(D$45,Yr_USD,0)),0)</f>
        <v/>
      </c>
      <c r="E13" s="114">
        <f t="array" ref="E13">IFERROR(INDEX(USD,MATCH(E$47&amp;$A13,'Financing inputs USD'!$A$3:$A$255&amp;'Financing inputs USD'!$P$3:$P$255,0),MATCH(E$45,Yr_USD,0))+INDEX(USD,MATCH(E$46&amp;$A13,'Financing inputs USD'!$A$3:$A$255&amp;'Financing inputs USD'!$P$3:$P$255,0),MATCH(E$45,Yr_USD,0)),0)</f>
        <v>0</v>
      </c>
      <c r="F13" s="114" t="str">
        <f t="array" ref="F13">IFERROR(INDEX(USD,MATCH(F$46&amp;$A13,'Financing inputs USD'!$A$3:$A$255&amp;'Financing inputs USD'!$P$3:$P$255,0),MATCH(F$45,Yr_USD,0)),0)</f>
        <v/>
      </c>
      <c r="G13" s="114">
        <f t="array" ref="G13">IFERROR(INDEX(USD,MATCH(G$47&amp;$A13,'Financing inputs USD'!$A$3:$A$255&amp;'Financing inputs USD'!$P$3:$P$255,0),MATCH(G$45,Yr_USD,0))+INDEX(USD,MATCH(G$46&amp;$A13,'Financing inputs USD'!$A$3:$A$255&amp;'Financing inputs USD'!$P$3:$P$255,0),MATCH(G$45,Yr_USD,0)),0)</f>
        <v>0</v>
      </c>
      <c r="H13" s="114" t="str">
        <f t="array" ref="H13">IFERROR(INDEX(USD,MATCH(H$46&amp;$A13,'Financing inputs USD'!$A$3:$A$255&amp;'Financing inputs USD'!$P$3:$P$255,0),MATCH(H$45,Yr_USD,0)),0)</f>
        <v/>
      </c>
      <c r="I13" s="114">
        <f t="array" ref="I13">IFERROR(INDEX(USD,MATCH(I$47&amp;$A13,'Financing inputs USD'!$A$3:$A$255&amp;'Financing inputs USD'!$P$3:$P$255,0),MATCH(I$45,Yr_USD,0))+INDEX(USD,MATCH(I$46&amp;$A13,'Financing inputs USD'!$A$3:$A$255&amp;'Financing inputs USD'!$P$3:$P$255,0),MATCH(I$45,Yr_USD,0)),0)</f>
        <v>0</v>
      </c>
      <c r="J13" s="114" t="str">
        <f t="array" ref="J13">IFERROR(INDEX(USD,MATCH(J$46&amp;$A13,'Financing inputs USD'!$A$3:$A$255&amp;'Financing inputs USD'!$P$3:$P$255,0),MATCH(J$45,Yr_USD,0)),0)</f>
        <v/>
      </c>
      <c r="K13" s="114">
        <f t="array" ref="K13">IFERROR(INDEX(USD,MATCH(K$47&amp;$A13,'Financing inputs USD'!$A$3:$A$255&amp;'Financing inputs USD'!$P$3:$P$255,0),MATCH(K$45,Yr_USD,0))+INDEX(USD,MATCH(K$46&amp;$A13,'Financing inputs USD'!$A$3:$A$255&amp;'Financing inputs USD'!$P$3:$P$255,0),MATCH(K$45,Yr_USD,0)),0)</f>
        <v>0</v>
      </c>
      <c r="L13" s="114" t="str">
        <f t="array" ref="L13">IFERROR(INDEX(USD,MATCH(L$46&amp;$A13,'Financing inputs USD'!$A$3:$A$255&amp;'Financing inputs USD'!$P$3:$P$255,0),MATCH(L$45,Yr_USD,0)),0)</f>
        <v/>
      </c>
      <c r="M13" s="114">
        <f t="array" ref="M13">IFERROR(INDEX(USD,MATCH(M$47&amp;$A13,'Financing inputs USD'!$A$3:$A$255&amp;'Financing inputs USD'!$P$3:$P$255,0),MATCH(M$45,Yr_USD,0))+INDEX(USD,MATCH(M$46&amp;$A13,'Financing inputs USD'!$A$3:$A$255&amp;'Financing inputs USD'!$P$3:$P$255,0),MATCH(M$45,Yr_USD,0)),0)</f>
        <v>0</v>
      </c>
      <c r="N13" s="114" t="str">
        <f t="array" ref="N13">IFERROR(INDEX(USD,MATCH(N$46&amp;$A13,'Financing inputs USD'!$A$3:$A$255&amp;'Financing inputs USD'!$P$3:$P$255,0),MATCH(N$45,Yr_USD,0)),0)</f>
        <v/>
      </c>
      <c r="O13" s="114">
        <f t="array" ref="O13">IFERROR(INDEX(USD,MATCH(O$47&amp;$A13,'Financing inputs USD'!$A$3:$A$255&amp;'Financing inputs USD'!$P$3:$P$255,0),MATCH(O$45,Yr_USD,0))+INDEX(USD,MATCH(O$46&amp;$A13,'Financing inputs USD'!$A$3:$A$255&amp;'Financing inputs USD'!$P$3:$P$255,0),MATCH(O$45,Yr_USD,0)),0)</f>
        <v>0</v>
      </c>
      <c r="P13" s="114" t="str">
        <f t="array" ref="P13">IFERROR(INDEX(USD,MATCH(P$46&amp;$A13,'Financing inputs USD'!$A$3:$A$255&amp;'Financing inputs USD'!$P$3:$P$255,0),MATCH(P$45,Yr_USD,0)),0)</f>
        <v/>
      </c>
      <c r="Q13" s="114">
        <f t="array" ref="Q13">IFERROR(INDEX(USD,MATCH(Q$47&amp;$A13,'Financing inputs USD'!$A$3:$A$255&amp;'Financing inputs USD'!$P$3:$P$255,0),MATCH(Q$45,Yr_USD,0))+INDEX(USD,MATCH(Q$46&amp;$A13,'Financing inputs USD'!$A$3:$A$255&amp;'Financing inputs USD'!$P$3:$P$255,0),MATCH(Q$45,Yr_USD,0)),0)</f>
        <v>0</v>
      </c>
      <c r="R13" s="114" t="str">
        <f t="array" ref="R13">IFERROR(INDEX(USD,MATCH(R$46&amp;$A13,'Financing inputs USD'!$A$3:$A$255&amp;'Financing inputs USD'!$P$3:$P$255,0),MATCH(R$45,Yr_USD,0)),0)</f>
        <v/>
      </c>
      <c r="S13" s="114">
        <f t="array" ref="S13">IFERROR(INDEX(USD,MATCH(S$47&amp;$A13,'Financing inputs USD'!$A$3:$A$255&amp;'Financing inputs USD'!$P$3:$P$255,0),MATCH(S$45,Yr_USD,0))+INDEX(USD,MATCH(S$46&amp;$A13,'Financing inputs USD'!$A$3:$A$255&amp;'Financing inputs USD'!$P$3:$P$255,0),MATCH(S$45,Yr_USD,0)),0)</f>
        <v>0</v>
      </c>
      <c r="T13" s="114" t="str">
        <f t="array" ref="T13">IFERROR(INDEX(USD,MATCH(T$46&amp;$A13,'Financing inputs USD'!$A$3:$A$255&amp;'Financing inputs USD'!$P$3:$P$255,0),MATCH(T$45,Yr_USD,0)),0)</f>
        <v/>
      </c>
      <c r="U13" s="114">
        <f t="array" ref="U13">IFERROR(INDEX(USD,MATCH(U$47&amp;$A13,'Financing inputs USD'!$A$3:$A$255&amp;'Financing inputs USD'!$P$3:$P$255,0),MATCH(U$45,Yr_USD,0))+INDEX(USD,MATCH(U$46&amp;$A13,'Financing inputs USD'!$A$3:$A$255&amp;'Financing inputs USD'!$P$3:$P$255,0),MATCH(U$45,Yr_USD,0)),0)</f>
        <v>0</v>
      </c>
      <c r="V13" s="114" t="str">
        <f t="array" ref="V13">IFERROR(INDEX(USD,MATCH(V$46&amp;$A13,'Financing inputs USD'!$A$3:$A$255&amp;'Financing inputs USD'!$P$3:$P$255,0),MATCH(V$45,Yr_USD,0)),0)</f>
        <v/>
      </c>
      <c r="W13" s="114">
        <f t="array" ref="W13">IFERROR(INDEX(USD,MATCH(W$47&amp;$A13,'Financing inputs USD'!$A$3:$A$255&amp;'Financing inputs USD'!$P$3:$P$255,0),MATCH(W$45,Yr_USD,0))+INDEX(USD,MATCH(W$46&amp;$A13,'Financing inputs USD'!$A$3:$A$255&amp;'Financing inputs USD'!$P$3:$P$255,0),MATCH(W$45,Yr_USD,0)),0)</f>
        <v>0</v>
      </c>
      <c r="X13" s="114" t="str">
        <f t="array" ref="X13">IFERROR(INDEX(USD,MATCH(X$46&amp;$A13,'Financing inputs USD'!$A$3:$A$255&amp;'Financing inputs USD'!$P$3:$P$255,0),MATCH(X$45,Yr_USD,0)),0)</f>
        <v/>
      </c>
      <c r="Y13" s="114">
        <f t="array" ref="Y13">IFERROR(INDEX(USD,MATCH(Y$47&amp;$A13,'Financing inputs USD'!$A$3:$A$255&amp;'Financing inputs USD'!$P$3:$P$255,0),MATCH(Y$45,Yr_USD,0))+INDEX(USD,MATCH(Y$46&amp;$A13,'Financing inputs USD'!$A$3:$A$255&amp;'Financing inputs USD'!$P$3:$P$255,0),MATCH(Y$45,Yr_USD,0)),0)</f>
        <v>0</v>
      </c>
      <c r="Z13" s="114">
        <f t="array" ref="Z13">IFERROR(INDEX(USD,MATCH(Z$46&amp;$A13,'Financing inputs USD'!$A$3:$A$255&amp;'Financing inputs USD'!$P$3:$P$255,0),MATCH(Z$45,Yr_USD,0)),0)</f>
        <v>0</v>
      </c>
      <c r="AA13" s="114">
        <f t="array" ref="AA13">IFERROR(INDEX(USD,MATCH(AA$47&amp;$A13,'Financing inputs USD'!$A$3:$A$255&amp;'Financing inputs USD'!$P$3:$P$255,0),MATCH(AA$45,Yr_USD,0))+INDEX(USD,MATCH(AA$46&amp;$A13,'Financing inputs USD'!$A$3:$A$255&amp;'Financing inputs USD'!$P$3:$P$255,0),MATCH(AA$45,Yr_USD,0)),0)</f>
        <v>0</v>
      </c>
      <c r="AB13" s="42" t="str">
        <f t="shared" si="11"/>
        <v>Okay</v>
      </c>
      <c r="AC13" s="42" t="str">
        <f t="shared" si="12"/>
        <v>Okay</v>
      </c>
    </row>
    <row r="14" spans="1:29" x14ac:dyDescent="0.25">
      <c r="A14" s="5" t="str">
        <f t="shared" si="10"/>
        <v>Strategy 11</v>
      </c>
      <c r="B14" s="114" t="str">
        <f t="array" ref="B14">IFERROR(INDEX(USD,MATCH(B$46&amp;$A14,'Financing inputs USD'!$A$3:$A$255&amp;'Financing inputs USD'!$P$3:$P$255,0),MATCH(B$45,Yr_USD,0)),0)</f>
        <v/>
      </c>
      <c r="C14" s="114">
        <f t="array" ref="C14">IFERROR(INDEX(USD,MATCH(C$47&amp;$A14,'Financing inputs USD'!$A$3:$A$255&amp;'Financing inputs USD'!$P$3:$P$255,0),MATCH(C$45,Yr_USD,0))+INDEX(USD,MATCH(C$46&amp;$A14,'Financing inputs USD'!$A$3:$A$255&amp;'Financing inputs USD'!$P$3:$P$255,0),MATCH(C$45,Yr_USD,0)),0)</f>
        <v>0</v>
      </c>
      <c r="D14" s="114" t="str">
        <f t="array" ref="D14">IFERROR(INDEX(USD,MATCH(D$46&amp;$A14,'Financing inputs USD'!$A$3:$A$255&amp;'Financing inputs USD'!$P$3:$P$255,0),MATCH(D$45,Yr_USD,0)),0)</f>
        <v/>
      </c>
      <c r="E14" s="114">
        <f t="array" ref="E14">IFERROR(INDEX(USD,MATCH(E$47&amp;$A14,'Financing inputs USD'!$A$3:$A$255&amp;'Financing inputs USD'!$P$3:$P$255,0),MATCH(E$45,Yr_USD,0))+INDEX(USD,MATCH(E$46&amp;$A14,'Financing inputs USD'!$A$3:$A$255&amp;'Financing inputs USD'!$P$3:$P$255,0),MATCH(E$45,Yr_USD,0)),0)</f>
        <v>0</v>
      </c>
      <c r="F14" s="114" t="str">
        <f t="array" ref="F14">IFERROR(INDEX(USD,MATCH(F$46&amp;$A14,'Financing inputs USD'!$A$3:$A$255&amp;'Financing inputs USD'!$P$3:$P$255,0),MATCH(F$45,Yr_USD,0)),0)</f>
        <v/>
      </c>
      <c r="G14" s="114">
        <f t="array" ref="G14">IFERROR(INDEX(USD,MATCH(G$47&amp;$A14,'Financing inputs USD'!$A$3:$A$255&amp;'Financing inputs USD'!$P$3:$P$255,0),MATCH(G$45,Yr_USD,0))+INDEX(USD,MATCH(G$46&amp;$A14,'Financing inputs USD'!$A$3:$A$255&amp;'Financing inputs USD'!$P$3:$P$255,0),MATCH(G$45,Yr_USD,0)),0)</f>
        <v>0</v>
      </c>
      <c r="H14" s="114" t="str">
        <f t="array" ref="H14">IFERROR(INDEX(USD,MATCH(H$46&amp;$A14,'Financing inputs USD'!$A$3:$A$255&amp;'Financing inputs USD'!$P$3:$P$255,0),MATCH(H$45,Yr_USD,0)),0)</f>
        <v/>
      </c>
      <c r="I14" s="114">
        <f t="array" ref="I14">IFERROR(INDEX(USD,MATCH(I$47&amp;$A14,'Financing inputs USD'!$A$3:$A$255&amp;'Financing inputs USD'!$P$3:$P$255,0),MATCH(I$45,Yr_USD,0))+INDEX(USD,MATCH(I$46&amp;$A14,'Financing inputs USD'!$A$3:$A$255&amp;'Financing inputs USD'!$P$3:$P$255,0),MATCH(I$45,Yr_USD,0)),0)</f>
        <v>0</v>
      </c>
      <c r="J14" s="114" t="str">
        <f t="array" ref="J14">IFERROR(INDEX(USD,MATCH(J$46&amp;$A14,'Financing inputs USD'!$A$3:$A$255&amp;'Financing inputs USD'!$P$3:$P$255,0),MATCH(J$45,Yr_USD,0)),0)</f>
        <v/>
      </c>
      <c r="K14" s="114">
        <f t="array" ref="K14">IFERROR(INDEX(USD,MATCH(K$47&amp;$A14,'Financing inputs USD'!$A$3:$A$255&amp;'Financing inputs USD'!$P$3:$P$255,0),MATCH(K$45,Yr_USD,0))+INDEX(USD,MATCH(K$46&amp;$A14,'Financing inputs USD'!$A$3:$A$255&amp;'Financing inputs USD'!$P$3:$P$255,0),MATCH(K$45,Yr_USD,0)),0)</f>
        <v>0</v>
      </c>
      <c r="L14" s="114" t="str">
        <f t="array" ref="L14">IFERROR(INDEX(USD,MATCH(L$46&amp;$A14,'Financing inputs USD'!$A$3:$A$255&amp;'Financing inputs USD'!$P$3:$P$255,0),MATCH(L$45,Yr_USD,0)),0)</f>
        <v/>
      </c>
      <c r="M14" s="114">
        <f t="array" ref="M14">IFERROR(INDEX(USD,MATCH(M$47&amp;$A14,'Financing inputs USD'!$A$3:$A$255&amp;'Financing inputs USD'!$P$3:$P$255,0),MATCH(M$45,Yr_USD,0))+INDEX(USD,MATCH(M$46&amp;$A14,'Financing inputs USD'!$A$3:$A$255&amp;'Financing inputs USD'!$P$3:$P$255,0),MATCH(M$45,Yr_USD,0)),0)</f>
        <v>0</v>
      </c>
      <c r="N14" s="114" t="str">
        <f t="array" ref="N14">IFERROR(INDEX(USD,MATCH(N$46&amp;$A14,'Financing inputs USD'!$A$3:$A$255&amp;'Financing inputs USD'!$P$3:$P$255,0),MATCH(N$45,Yr_USD,0)),0)</f>
        <v/>
      </c>
      <c r="O14" s="114">
        <f t="array" ref="O14">IFERROR(INDEX(USD,MATCH(O$47&amp;$A14,'Financing inputs USD'!$A$3:$A$255&amp;'Financing inputs USD'!$P$3:$P$255,0),MATCH(O$45,Yr_USD,0))+INDEX(USD,MATCH(O$46&amp;$A14,'Financing inputs USD'!$A$3:$A$255&amp;'Financing inputs USD'!$P$3:$P$255,0),MATCH(O$45,Yr_USD,0)),0)</f>
        <v>0</v>
      </c>
      <c r="P14" s="114" t="str">
        <f t="array" ref="P14">IFERROR(INDEX(USD,MATCH(P$46&amp;$A14,'Financing inputs USD'!$A$3:$A$255&amp;'Financing inputs USD'!$P$3:$P$255,0),MATCH(P$45,Yr_USD,0)),0)</f>
        <v/>
      </c>
      <c r="Q14" s="114">
        <f t="array" ref="Q14">IFERROR(INDEX(USD,MATCH(Q$47&amp;$A14,'Financing inputs USD'!$A$3:$A$255&amp;'Financing inputs USD'!$P$3:$P$255,0),MATCH(Q$45,Yr_USD,0))+INDEX(USD,MATCH(Q$46&amp;$A14,'Financing inputs USD'!$A$3:$A$255&amp;'Financing inputs USD'!$P$3:$P$255,0),MATCH(Q$45,Yr_USD,0)),0)</f>
        <v>0</v>
      </c>
      <c r="R14" s="114" t="str">
        <f t="array" ref="R14">IFERROR(INDEX(USD,MATCH(R$46&amp;$A14,'Financing inputs USD'!$A$3:$A$255&amp;'Financing inputs USD'!$P$3:$P$255,0),MATCH(R$45,Yr_USD,0)),0)</f>
        <v/>
      </c>
      <c r="S14" s="114">
        <f t="array" ref="S14">IFERROR(INDEX(USD,MATCH(S$47&amp;$A14,'Financing inputs USD'!$A$3:$A$255&amp;'Financing inputs USD'!$P$3:$P$255,0),MATCH(S$45,Yr_USD,0))+INDEX(USD,MATCH(S$46&amp;$A14,'Financing inputs USD'!$A$3:$A$255&amp;'Financing inputs USD'!$P$3:$P$255,0),MATCH(S$45,Yr_USD,0)),0)</f>
        <v>0</v>
      </c>
      <c r="T14" s="114" t="str">
        <f t="array" ref="T14">IFERROR(INDEX(USD,MATCH(T$46&amp;$A14,'Financing inputs USD'!$A$3:$A$255&amp;'Financing inputs USD'!$P$3:$P$255,0),MATCH(T$45,Yr_USD,0)),0)</f>
        <v/>
      </c>
      <c r="U14" s="114">
        <f t="array" ref="U14">IFERROR(INDEX(USD,MATCH(U$47&amp;$A14,'Financing inputs USD'!$A$3:$A$255&amp;'Financing inputs USD'!$P$3:$P$255,0),MATCH(U$45,Yr_USD,0))+INDEX(USD,MATCH(U$46&amp;$A14,'Financing inputs USD'!$A$3:$A$255&amp;'Financing inputs USD'!$P$3:$P$255,0),MATCH(U$45,Yr_USD,0)),0)</f>
        <v>0</v>
      </c>
      <c r="V14" s="114" t="str">
        <f t="array" ref="V14">IFERROR(INDEX(USD,MATCH(V$46&amp;$A14,'Financing inputs USD'!$A$3:$A$255&amp;'Financing inputs USD'!$P$3:$P$255,0),MATCH(V$45,Yr_USD,0)),0)</f>
        <v/>
      </c>
      <c r="W14" s="114">
        <f t="array" ref="W14">IFERROR(INDEX(USD,MATCH(W$47&amp;$A14,'Financing inputs USD'!$A$3:$A$255&amp;'Financing inputs USD'!$P$3:$P$255,0),MATCH(W$45,Yr_USD,0))+INDEX(USD,MATCH(W$46&amp;$A14,'Financing inputs USD'!$A$3:$A$255&amp;'Financing inputs USD'!$P$3:$P$255,0),MATCH(W$45,Yr_USD,0)),0)</f>
        <v>0</v>
      </c>
      <c r="X14" s="114" t="str">
        <f t="array" ref="X14">IFERROR(INDEX(USD,MATCH(X$46&amp;$A14,'Financing inputs USD'!$A$3:$A$255&amp;'Financing inputs USD'!$P$3:$P$255,0),MATCH(X$45,Yr_USD,0)),0)</f>
        <v/>
      </c>
      <c r="Y14" s="114">
        <f t="array" ref="Y14">IFERROR(INDEX(USD,MATCH(Y$47&amp;$A14,'Financing inputs USD'!$A$3:$A$255&amp;'Financing inputs USD'!$P$3:$P$255,0),MATCH(Y$45,Yr_USD,0))+INDEX(USD,MATCH(Y$46&amp;$A14,'Financing inputs USD'!$A$3:$A$255&amp;'Financing inputs USD'!$P$3:$P$255,0),MATCH(Y$45,Yr_USD,0)),0)</f>
        <v>0</v>
      </c>
      <c r="Z14" s="114">
        <f t="array" ref="Z14">IFERROR(INDEX(USD,MATCH(Z$46&amp;$A14,'Financing inputs USD'!$A$3:$A$255&amp;'Financing inputs USD'!$P$3:$P$255,0),MATCH(Z$45,Yr_USD,0)),0)</f>
        <v>0</v>
      </c>
      <c r="AA14" s="114">
        <f t="array" ref="AA14">IFERROR(INDEX(USD,MATCH(AA$47&amp;$A14,'Financing inputs USD'!$A$3:$A$255&amp;'Financing inputs USD'!$P$3:$P$255,0),MATCH(AA$45,Yr_USD,0))+INDEX(USD,MATCH(AA$46&amp;$A14,'Financing inputs USD'!$A$3:$A$255&amp;'Financing inputs USD'!$P$3:$P$255,0),MATCH(AA$45,Yr_USD,0)),0)</f>
        <v>0</v>
      </c>
      <c r="AB14" s="42" t="str">
        <f t="shared" si="11"/>
        <v>Okay</v>
      </c>
      <c r="AC14" s="42" t="str">
        <f t="shared" si="12"/>
        <v>Okay</v>
      </c>
    </row>
    <row r="16" spans="1:29" x14ac:dyDescent="0.25">
      <c r="A16" s="135" t="s">
        <v>43</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row>
    <row r="17" spans="1:29" x14ac:dyDescent="0.25">
      <c r="A17" s="16"/>
      <c r="B17" s="136">
        <f>Yr_Start</f>
        <v>0</v>
      </c>
      <c r="C17" s="137"/>
      <c r="D17" s="136">
        <f>B17+1</f>
        <v>1</v>
      </c>
      <c r="E17" s="137"/>
      <c r="F17" s="136">
        <f t="shared" ref="F17" si="13">D17+1</f>
        <v>2</v>
      </c>
      <c r="G17" s="137"/>
      <c r="H17" s="136">
        <f t="shared" ref="H17" si="14">F17+1</f>
        <v>3</v>
      </c>
      <c r="I17" s="137"/>
      <c r="J17" s="136">
        <f t="shared" ref="J17" si="15">H17+1</f>
        <v>4</v>
      </c>
      <c r="K17" s="137"/>
      <c r="L17" s="136">
        <f t="shared" ref="L17" si="16">J17+1</f>
        <v>5</v>
      </c>
      <c r="M17" s="137"/>
      <c r="N17" s="136">
        <f t="shared" ref="N17" si="17">L17+1</f>
        <v>6</v>
      </c>
      <c r="O17" s="137"/>
      <c r="P17" s="136">
        <f t="shared" ref="P17" si="18">N17+1</f>
        <v>7</v>
      </c>
      <c r="Q17" s="137"/>
      <c r="R17" s="136">
        <f t="shared" ref="R17" si="19">P17+1</f>
        <v>8</v>
      </c>
      <c r="S17" s="137"/>
      <c r="T17" s="136">
        <f t="shared" ref="T17" si="20">R17+1</f>
        <v>9</v>
      </c>
      <c r="U17" s="137"/>
      <c r="V17" s="136">
        <f t="shared" ref="V17" si="21">T17+1</f>
        <v>10</v>
      </c>
      <c r="W17" s="137"/>
      <c r="X17" s="136">
        <f t="shared" ref="X17" si="22">V17+1</f>
        <v>11</v>
      </c>
      <c r="Y17" s="137"/>
      <c r="Z17" s="136" t="s">
        <v>14</v>
      </c>
      <c r="AA17" s="137"/>
    </row>
    <row r="18" spans="1:29" ht="30" x14ac:dyDescent="0.25">
      <c r="A18" s="16"/>
      <c r="B18" s="29" t="s">
        <v>0</v>
      </c>
      <c r="C18" s="28" t="s">
        <v>50</v>
      </c>
      <c r="D18" s="29" t="s">
        <v>0</v>
      </c>
      <c r="E18" s="28" t="s">
        <v>50</v>
      </c>
      <c r="F18" s="29" t="s">
        <v>0</v>
      </c>
      <c r="G18" s="28" t="s">
        <v>50</v>
      </c>
      <c r="H18" s="29" t="s">
        <v>0</v>
      </c>
      <c r="I18" s="28" t="s">
        <v>50</v>
      </c>
      <c r="J18" s="29" t="s">
        <v>0</v>
      </c>
      <c r="K18" s="28" t="s">
        <v>50</v>
      </c>
      <c r="L18" s="29" t="s">
        <v>0</v>
      </c>
      <c r="M18" s="28" t="s">
        <v>50</v>
      </c>
      <c r="N18" s="29" t="s">
        <v>0</v>
      </c>
      <c r="O18" s="28" t="s">
        <v>50</v>
      </c>
      <c r="P18" s="29" t="s">
        <v>0</v>
      </c>
      <c r="Q18" s="28" t="s">
        <v>50</v>
      </c>
      <c r="R18" s="29" t="s">
        <v>0</v>
      </c>
      <c r="S18" s="28" t="s">
        <v>50</v>
      </c>
      <c r="T18" s="29" t="s">
        <v>0</v>
      </c>
      <c r="U18" s="28" t="s">
        <v>50</v>
      </c>
      <c r="V18" s="29" t="s">
        <v>0</v>
      </c>
      <c r="W18" s="28" t="s">
        <v>50</v>
      </c>
      <c r="X18" s="29" t="s">
        <v>0</v>
      </c>
      <c r="Y18" s="28" t="s">
        <v>50</v>
      </c>
      <c r="Z18" s="29" t="s">
        <v>0</v>
      </c>
      <c r="AA18" s="28" t="s">
        <v>50</v>
      </c>
    </row>
    <row r="19" spans="1:29" x14ac:dyDescent="0.25">
      <c r="A19" s="5" t="str">
        <f>A34</f>
        <v>Commodities</v>
      </c>
      <c r="B19" s="113" t="str">
        <f t="array" ref="B19">IFERROR(INDEX(Euro,MATCH(B$46&amp;$A19,'Financing inputs Euro'!$A$3:$A$255&amp;'Financing inputs Euro'!$P$3:$P$255,0),MATCH(B$45,Yr_Euro,0)),0)</f>
        <v/>
      </c>
      <c r="C19" s="113">
        <f t="array" ref="C19">IFERROR(INDEX(Euro,MATCH(C$47&amp;$A19,'Financing inputs Euro'!$A$3:$A$255&amp;'Financing inputs Euro'!$P$3:$P$255,0),MATCH(C$45,Yr_Euro,0))+INDEX(Euro,MATCH(C$46&amp;$A19,'Financing inputs Euro'!$A$3:$A$255&amp;'Financing inputs Euro'!$P$3:$P$255,0),MATCH(C$45,Yr_Euro,0)),0)</f>
        <v>0</v>
      </c>
      <c r="D19" s="113" t="str">
        <f t="array" ref="D19">IFERROR(INDEX(Euro,MATCH(D$46&amp;$A19,'Financing inputs Euro'!$A$3:$A$255&amp;'Financing inputs Euro'!$P$3:$P$255,0),MATCH(D$45,Yr_Euro,0)),0)</f>
        <v/>
      </c>
      <c r="E19" s="113">
        <f t="array" ref="E19">IFERROR(INDEX(Euro,MATCH(E$47&amp;$A19,'Financing inputs Euro'!$A$3:$A$255&amp;'Financing inputs Euro'!$P$3:$P$255,0),MATCH(E$45,Yr_Euro,0))+INDEX(Euro,MATCH(E$46&amp;$A19,'Financing inputs Euro'!$A$3:$A$255&amp;'Financing inputs Euro'!$P$3:$P$255,0),MATCH(E$45,Yr_Euro,0)),0)</f>
        <v>0</v>
      </c>
      <c r="F19" s="113" t="str">
        <f t="array" ref="F19">IFERROR(INDEX(Euro,MATCH(F$46&amp;$A19,'Financing inputs Euro'!$A$3:$A$255&amp;'Financing inputs Euro'!$P$3:$P$255,0),MATCH(F$45,Yr_Euro,0)),0)</f>
        <v/>
      </c>
      <c r="G19" s="113">
        <f t="array" ref="G19">IFERROR(INDEX(Euro,MATCH(G$47&amp;$A19,'Financing inputs Euro'!$A$3:$A$255&amp;'Financing inputs Euro'!$P$3:$P$255,0),MATCH(G$45,Yr_Euro,0))+INDEX(Euro,MATCH(G$46&amp;$A19,'Financing inputs Euro'!$A$3:$A$255&amp;'Financing inputs Euro'!$P$3:$P$255,0),MATCH(G$45,Yr_Euro,0)),0)</f>
        <v>0</v>
      </c>
      <c r="H19" s="113" t="str">
        <f t="array" ref="H19">IFERROR(INDEX(Euro,MATCH(H$46&amp;$A19,'Financing inputs Euro'!$A$3:$A$255&amp;'Financing inputs Euro'!$P$3:$P$255,0),MATCH(H$45,Yr_Euro,0)),0)</f>
        <v/>
      </c>
      <c r="I19" s="113">
        <f t="array" ref="I19">IFERROR(INDEX(Euro,MATCH(I$47&amp;$A19,'Financing inputs Euro'!$A$3:$A$255&amp;'Financing inputs Euro'!$P$3:$P$255,0),MATCH(I$45,Yr_Euro,0))+INDEX(Euro,MATCH(I$46&amp;$A19,'Financing inputs Euro'!$A$3:$A$255&amp;'Financing inputs Euro'!$P$3:$P$255,0),MATCH(I$45,Yr_Euro,0)),0)</f>
        <v>0</v>
      </c>
      <c r="J19" s="113" t="str">
        <f t="array" ref="J19">IFERROR(INDEX(Euro,MATCH(J$46&amp;$A19,'Financing inputs Euro'!$A$3:$A$255&amp;'Financing inputs Euro'!$P$3:$P$255,0),MATCH(J$45,Yr_Euro,0)),0)</f>
        <v/>
      </c>
      <c r="K19" s="113">
        <f t="array" ref="K19">IFERROR(INDEX(Euro,MATCH(K$47&amp;$A19,'Financing inputs Euro'!$A$3:$A$255&amp;'Financing inputs Euro'!$P$3:$P$255,0),MATCH(K$45,Yr_Euro,0))+INDEX(Euro,MATCH(K$46&amp;$A19,'Financing inputs Euro'!$A$3:$A$255&amp;'Financing inputs Euro'!$P$3:$P$255,0),MATCH(K$45,Yr_Euro,0)),0)</f>
        <v>0</v>
      </c>
      <c r="L19" s="113" t="str">
        <f t="array" ref="L19">IFERROR(INDEX(Euro,MATCH(L$46&amp;$A19,'Financing inputs Euro'!$A$3:$A$255&amp;'Financing inputs Euro'!$P$3:$P$255,0),MATCH(L$45,Yr_Euro,0)),0)</f>
        <v/>
      </c>
      <c r="M19" s="113">
        <f t="array" ref="M19">IFERROR(INDEX(Euro,MATCH(M$47&amp;$A19,'Financing inputs Euro'!$A$3:$A$255&amp;'Financing inputs Euro'!$P$3:$P$255,0),MATCH(M$45,Yr_Euro,0))+INDEX(Euro,MATCH(M$46&amp;$A19,'Financing inputs Euro'!$A$3:$A$255&amp;'Financing inputs Euro'!$P$3:$P$255,0),MATCH(M$45,Yr_Euro,0)),0)</f>
        <v>0</v>
      </c>
      <c r="N19" s="113" t="str">
        <f t="array" ref="N19">IFERROR(INDEX(Euro,MATCH(N$46&amp;$A19,'Financing inputs Euro'!$A$3:$A$255&amp;'Financing inputs Euro'!$P$3:$P$255,0),MATCH(N$45,Yr_Euro,0)),0)</f>
        <v/>
      </c>
      <c r="O19" s="113">
        <f t="array" ref="O19">IFERROR(INDEX(Euro,MATCH(O$47&amp;$A19,'Financing inputs Euro'!$A$3:$A$255&amp;'Financing inputs Euro'!$P$3:$P$255,0),MATCH(O$45,Yr_Euro,0))+INDEX(Euro,MATCH(O$46&amp;$A19,'Financing inputs Euro'!$A$3:$A$255&amp;'Financing inputs Euro'!$P$3:$P$255,0),MATCH(O$45,Yr_Euro,0)),0)</f>
        <v>0</v>
      </c>
      <c r="P19" s="113" t="str">
        <f t="array" ref="P19">IFERROR(INDEX(Euro,MATCH(P$46&amp;$A19,'Financing inputs Euro'!$A$3:$A$255&amp;'Financing inputs Euro'!$P$3:$P$255,0),MATCH(P$45,Yr_Euro,0)),0)</f>
        <v/>
      </c>
      <c r="Q19" s="113">
        <f t="array" ref="Q19">IFERROR(INDEX(Euro,MATCH(Q$47&amp;$A19,'Financing inputs Euro'!$A$3:$A$255&amp;'Financing inputs Euro'!$P$3:$P$255,0),MATCH(Q$45,Yr_Euro,0))+INDEX(Euro,MATCH(Q$46&amp;$A19,'Financing inputs Euro'!$A$3:$A$255&amp;'Financing inputs Euro'!$P$3:$P$255,0),MATCH(Q$45,Yr_Euro,0)),0)</f>
        <v>0</v>
      </c>
      <c r="R19" s="113" t="str">
        <f t="array" ref="R19">IFERROR(INDEX(Euro,MATCH(R$46&amp;$A19,'Financing inputs Euro'!$A$3:$A$255&amp;'Financing inputs Euro'!$P$3:$P$255,0),MATCH(R$45,Yr_Euro,0)),0)</f>
        <v/>
      </c>
      <c r="S19" s="113">
        <f t="array" ref="S19">IFERROR(INDEX(Euro,MATCH(S$47&amp;$A19,'Financing inputs Euro'!$A$3:$A$255&amp;'Financing inputs Euro'!$P$3:$P$255,0),MATCH(S$45,Yr_Euro,0))+INDEX(Euro,MATCH(S$46&amp;$A19,'Financing inputs Euro'!$A$3:$A$255&amp;'Financing inputs Euro'!$P$3:$P$255,0),MATCH(S$45,Yr_Euro,0)),0)</f>
        <v>0</v>
      </c>
      <c r="T19" s="113" t="str">
        <f t="array" ref="T19">IFERROR(INDEX(Euro,MATCH(T$46&amp;$A19,'Financing inputs Euro'!$A$3:$A$255&amp;'Financing inputs Euro'!$P$3:$P$255,0),MATCH(T$45,Yr_Euro,0)),0)</f>
        <v/>
      </c>
      <c r="U19" s="113">
        <f t="array" ref="U19">IFERROR(INDEX(Euro,MATCH(U$47&amp;$A19,'Financing inputs Euro'!$A$3:$A$255&amp;'Financing inputs Euro'!$P$3:$P$255,0),MATCH(U$45,Yr_Euro,0))+INDEX(Euro,MATCH(U$46&amp;$A19,'Financing inputs Euro'!$A$3:$A$255&amp;'Financing inputs Euro'!$P$3:$P$255,0),MATCH(U$45,Yr_Euro,0)),0)</f>
        <v>0</v>
      </c>
      <c r="V19" s="113" t="str">
        <f t="array" ref="V19">IFERROR(INDEX(Euro,MATCH(V$46&amp;$A19,'Financing inputs Euro'!$A$3:$A$255&amp;'Financing inputs Euro'!$P$3:$P$255,0),MATCH(V$45,Yr_Euro,0)),0)</f>
        <v/>
      </c>
      <c r="W19" s="113">
        <f t="array" ref="W19">IFERROR(INDEX(Euro,MATCH(W$47&amp;$A19,'Financing inputs Euro'!$A$3:$A$255&amp;'Financing inputs Euro'!$P$3:$P$255,0),MATCH(W$45,Yr_Euro,0))+INDEX(Euro,MATCH(W$46&amp;$A19,'Financing inputs Euro'!$A$3:$A$255&amp;'Financing inputs Euro'!$P$3:$P$255,0),MATCH(W$45,Yr_Euro,0)),0)</f>
        <v>0</v>
      </c>
      <c r="X19" s="113" t="str">
        <f t="array" ref="X19">IFERROR(INDEX(Euro,MATCH(X$46&amp;$A19,'Financing inputs Euro'!$A$3:$A$255&amp;'Financing inputs Euro'!$P$3:$P$255,0),MATCH(X$45,Yr_Euro,0)),0)</f>
        <v/>
      </c>
      <c r="Y19" s="113">
        <f t="array" ref="Y19">IFERROR(INDEX(Euro,MATCH(Y$47&amp;$A19,'Financing inputs Euro'!$A$3:$A$255&amp;'Financing inputs Euro'!$P$3:$P$255,0),MATCH(Y$45,Yr_Euro,0))+INDEX(Euro,MATCH(Y$46&amp;$A19,'Financing inputs Euro'!$A$3:$A$255&amp;'Financing inputs Euro'!$P$3:$P$255,0),MATCH(Y$45,Yr_Euro,0)),0)</f>
        <v>0</v>
      </c>
      <c r="Z19" s="113">
        <f t="array" ref="Z19">IFERROR(INDEX(Euro,MATCH(Z$46&amp;$A19,'Financing inputs Euro'!$A$3:$A$255&amp;'Financing inputs Euro'!$P$3:$P$255,0),MATCH(Z$45,Yr_Euro,0)),0)</f>
        <v>0</v>
      </c>
      <c r="AA19" s="113">
        <f t="array" ref="AA19">IFERROR(INDEX(Euro,MATCH(AA$47&amp;$A19,'Financing inputs Euro'!$A$3:$A$255&amp;'Financing inputs Euro'!$P$3:$P$255,0),MATCH(AA$45,Yr_Euro,0))+INDEX(Euro,MATCH(AA$46&amp;$A19,'Financing inputs Euro'!$A$3:$A$255&amp;'Financing inputs Euro'!$P$3:$P$255,0),MATCH(AA$45,Yr_Euro,0)),0)</f>
        <v>0</v>
      </c>
      <c r="AB19" s="42" t="str">
        <f>IF(ROUND(SUMIF($B$33:$Y$33,Z$33,B19:Y19),2)=ROUND(Z19,2),"Okay","Check")</f>
        <v>Okay</v>
      </c>
      <c r="AC19" s="42" t="str">
        <f>IF(ROUND(SUMIF($B$33:$Y$33,AA$33,B19:Y19),2)=ROUND(AA19,2),"Okay","Check")</f>
        <v>Okay</v>
      </c>
    </row>
    <row r="20" spans="1:29" x14ac:dyDescent="0.25">
      <c r="A20" s="5" t="str">
        <f t="shared" ref="A20:A29" si="23">A35</f>
        <v>Demand Generation</v>
      </c>
      <c r="B20" s="113" t="str">
        <f t="array" ref="B20">IFERROR(INDEX(Euro,MATCH(B$46&amp;$A20,'Financing inputs Euro'!$A$3:$A$255&amp;'Financing inputs Euro'!$P$3:$P$255,0),MATCH(B$45,Yr_Euro,0)),0)</f>
        <v/>
      </c>
      <c r="C20" s="113">
        <f t="array" ref="C20">IFERROR(INDEX(Euro,MATCH(C$47&amp;$A20,'Financing inputs Euro'!$A$3:$A$255&amp;'Financing inputs Euro'!$P$3:$P$255,0),MATCH(C$45,Yr_Euro,0))+INDEX(Euro,MATCH(C$46&amp;$A20,'Financing inputs Euro'!$A$3:$A$255&amp;'Financing inputs Euro'!$P$3:$P$255,0),MATCH(C$45,Yr_Euro,0)),0)</f>
        <v>0</v>
      </c>
      <c r="D20" s="113" t="str">
        <f t="array" ref="D20">IFERROR(INDEX(Euro,MATCH(D$46&amp;$A20,'Financing inputs Euro'!$A$3:$A$255&amp;'Financing inputs Euro'!$P$3:$P$255,0),MATCH(D$45,Yr_Euro,0)),0)</f>
        <v/>
      </c>
      <c r="E20" s="113">
        <f t="array" ref="E20">IFERROR(INDEX(Euro,MATCH(E$47&amp;$A20,'Financing inputs Euro'!$A$3:$A$255&amp;'Financing inputs Euro'!$P$3:$P$255,0),MATCH(E$45,Yr_Euro,0))+INDEX(Euro,MATCH(E$46&amp;$A20,'Financing inputs Euro'!$A$3:$A$255&amp;'Financing inputs Euro'!$P$3:$P$255,0),MATCH(E$45,Yr_Euro,0)),0)</f>
        <v>0</v>
      </c>
      <c r="F20" s="113" t="str">
        <f t="array" ref="F20">IFERROR(INDEX(Euro,MATCH(F$46&amp;$A20,'Financing inputs Euro'!$A$3:$A$255&amp;'Financing inputs Euro'!$P$3:$P$255,0),MATCH(F$45,Yr_Euro,0)),0)</f>
        <v/>
      </c>
      <c r="G20" s="113">
        <f t="array" ref="G20">IFERROR(INDEX(Euro,MATCH(G$47&amp;$A20,'Financing inputs Euro'!$A$3:$A$255&amp;'Financing inputs Euro'!$P$3:$P$255,0),MATCH(G$45,Yr_Euro,0))+INDEX(Euro,MATCH(G$46&amp;$A20,'Financing inputs Euro'!$A$3:$A$255&amp;'Financing inputs Euro'!$P$3:$P$255,0),MATCH(G$45,Yr_Euro,0)),0)</f>
        <v>0</v>
      </c>
      <c r="H20" s="113" t="str">
        <f t="array" ref="H20">IFERROR(INDEX(Euro,MATCH(H$46&amp;$A20,'Financing inputs Euro'!$A$3:$A$255&amp;'Financing inputs Euro'!$P$3:$P$255,0),MATCH(H$45,Yr_Euro,0)),0)</f>
        <v/>
      </c>
      <c r="I20" s="113">
        <f t="array" ref="I20">IFERROR(INDEX(Euro,MATCH(I$47&amp;$A20,'Financing inputs Euro'!$A$3:$A$255&amp;'Financing inputs Euro'!$P$3:$P$255,0),MATCH(I$45,Yr_Euro,0))+INDEX(Euro,MATCH(I$46&amp;$A20,'Financing inputs Euro'!$A$3:$A$255&amp;'Financing inputs Euro'!$P$3:$P$255,0),MATCH(I$45,Yr_Euro,0)),0)</f>
        <v>0</v>
      </c>
      <c r="J20" s="113" t="str">
        <f t="array" ref="J20">IFERROR(INDEX(Euro,MATCH(J$46&amp;$A20,'Financing inputs Euro'!$A$3:$A$255&amp;'Financing inputs Euro'!$P$3:$P$255,0),MATCH(J$45,Yr_Euro,0)),0)</f>
        <v/>
      </c>
      <c r="K20" s="113">
        <f t="array" ref="K20">IFERROR(INDEX(Euro,MATCH(K$47&amp;$A20,'Financing inputs Euro'!$A$3:$A$255&amp;'Financing inputs Euro'!$P$3:$P$255,0),MATCH(K$45,Yr_Euro,0))+INDEX(Euro,MATCH(K$46&amp;$A20,'Financing inputs Euro'!$A$3:$A$255&amp;'Financing inputs Euro'!$P$3:$P$255,0),MATCH(K$45,Yr_Euro,0)),0)</f>
        <v>0</v>
      </c>
      <c r="L20" s="113" t="str">
        <f t="array" ref="L20">IFERROR(INDEX(Euro,MATCH(L$46&amp;$A20,'Financing inputs Euro'!$A$3:$A$255&amp;'Financing inputs Euro'!$P$3:$P$255,0),MATCH(L$45,Yr_Euro,0)),0)</f>
        <v/>
      </c>
      <c r="M20" s="113">
        <f t="array" ref="M20">IFERROR(INDEX(Euro,MATCH(M$47&amp;$A20,'Financing inputs Euro'!$A$3:$A$255&amp;'Financing inputs Euro'!$P$3:$P$255,0),MATCH(M$45,Yr_Euro,0))+INDEX(Euro,MATCH(M$46&amp;$A20,'Financing inputs Euro'!$A$3:$A$255&amp;'Financing inputs Euro'!$P$3:$P$255,0),MATCH(M$45,Yr_Euro,0)),0)</f>
        <v>0</v>
      </c>
      <c r="N20" s="113" t="str">
        <f t="array" ref="N20">IFERROR(INDEX(Euro,MATCH(N$46&amp;$A20,'Financing inputs Euro'!$A$3:$A$255&amp;'Financing inputs Euro'!$P$3:$P$255,0),MATCH(N$45,Yr_Euro,0)),0)</f>
        <v/>
      </c>
      <c r="O20" s="113">
        <f t="array" ref="O20">IFERROR(INDEX(Euro,MATCH(O$47&amp;$A20,'Financing inputs Euro'!$A$3:$A$255&amp;'Financing inputs Euro'!$P$3:$P$255,0),MATCH(O$45,Yr_Euro,0))+INDEX(Euro,MATCH(O$46&amp;$A20,'Financing inputs Euro'!$A$3:$A$255&amp;'Financing inputs Euro'!$P$3:$P$255,0),MATCH(O$45,Yr_Euro,0)),0)</f>
        <v>0</v>
      </c>
      <c r="P20" s="113" t="str">
        <f t="array" ref="P20">IFERROR(INDEX(Euro,MATCH(P$46&amp;$A20,'Financing inputs Euro'!$A$3:$A$255&amp;'Financing inputs Euro'!$P$3:$P$255,0),MATCH(P$45,Yr_Euro,0)),0)</f>
        <v/>
      </c>
      <c r="Q20" s="113">
        <f t="array" ref="Q20">IFERROR(INDEX(Euro,MATCH(Q$47&amp;$A20,'Financing inputs Euro'!$A$3:$A$255&amp;'Financing inputs Euro'!$P$3:$P$255,0),MATCH(Q$45,Yr_Euro,0))+INDEX(Euro,MATCH(Q$46&amp;$A20,'Financing inputs Euro'!$A$3:$A$255&amp;'Financing inputs Euro'!$P$3:$P$255,0),MATCH(Q$45,Yr_Euro,0)),0)</f>
        <v>0</v>
      </c>
      <c r="R20" s="113" t="str">
        <f t="array" ref="R20">IFERROR(INDEX(Euro,MATCH(R$46&amp;$A20,'Financing inputs Euro'!$A$3:$A$255&amp;'Financing inputs Euro'!$P$3:$P$255,0),MATCH(R$45,Yr_Euro,0)),0)</f>
        <v/>
      </c>
      <c r="S20" s="113">
        <f t="array" ref="S20">IFERROR(INDEX(Euro,MATCH(S$47&amp;$A20,'Financing inputs Euro'!$A$3:$A$255&amp;'Financing inputs Euro'!$P$3:$P$255,0),MATCH(S$45,Yr_Euro,0))+INDEX(Euro,MATCH(S$46&amp;$A20,'Financing inputs Euro'!$A$3:$A$255&amp;'Financing inputs Euro'!$P$3:$P$255,0),MATCH(S$45,Yr_Euro,0)),0)</f>
        <v>0</v>
      </c>
      <c r="T20" s="113" t="str">
        <f t="array" ref="T20">IFERROR(INDEX(Euro,MATCH(T$46&amp;$A20,'Financing inputs Euro'!$A$3:$A$255&amp;'Financing inputs Euro'!$P$3:$P$255,0),MATCH(T$45,Yr_Euro,0)),0)</f>
        <v/>
      </c>
      <c r="U20" s="113">
        <f t="array" ref="U20">IFERROR(INDEX(Euro,MATCH(U$47&amp;$A20,'Financing inputs Euro'!$A$3:$A$255&amp;'Financing inputs Euro'!$P$3:$P$255,0),MATCH(U$45,Yr_Euro,0))+INDEX(Euro,MATCH(U$46&amp;$A20,'Financing inputs Euro'!$A$3:$A$255&amp;'Financing inputs Euro'!$P$3:$P$255,0),MATCH(U$45,Yr_Euro,0)),0)</f>
        <v>0</v>
      </c>
      <c r="V20" s="113" t="str">
        <f t="array" ref="V20">IFERROR(INDEX(Euro,MATCH(V$46&amp;$A20,'Financing inputs Euro'!$A$3:$A$255&amp;'Financing inputs Euro'!$P$3:$P$255,0),MATCH(V$45,Yr_Euro,0)),0)</f>
        <v/>
      </c>
      <c r="W20" s="113">
        <f t="array" ref="W20">IFERROR(INDEX(Euro,MATCH(W$47&amp;$A20,'Financing inputs Euro'!$A$3:$A$255&amp;'Financing inputs Euro'!$P$3:$P$255,0),MATCH(W$45,Yr_Euro,0))+INDEX(Euro,MATCH(W$46&amp;$A20,'Financing inputs Euro'!$A$3:$A$255&amp;'Financing inputs Euro'!$P$3:$P$255,0),MATCH(W$45,Yr_Euro,0)),0)</f>
        <v>0</v>
      </c>
      <c r="X20" s="113" t="str">
        <f t="array" ref="X20">IFERROR(INDEX(Euro,MATCH(X$46&amp;$A20,'Financing inputs Euro'!$A$3:$A$255&amp;'Financing inputs Euro'!$P$3:$P$255,0),MATCH(X$45,Yr_Euro,0)),0)</f>
        <v/>
      </c>
      <c r="Y20" s="113">
        <f t="array" ref="Y20">IFERROR(INDEX(Euro,MATCH(Y$47&amp;$A20,'Financing inputs Euro'!$A$3:$A$255&amp;'Financing inputs Euro'!$P$3:$P$255,0),MATCH(Y$45,Yr_Euro,0))+INDEX(Euro,MATCH(Y$46&amp;$A20,'Financing inputs Euro'!$A$3:$A$255&amp;'Financing inputs Euro'!$P$3:$P$255,0),MATCH(Y$45,Yr_Euro,0)),0)</f>
        <v>0</v>
      </c>
      <c r="Z20" s="113">
        <f t="array" ref="Z20">IFERROR(INDEX(Euro,MATCH(Z$46&amp;$A20,'Financing inputs Euro'!$A$3:$A$255&amp;'Financing inputs Euro'!$P$3:$P$255,0),MATCH(Z$45,Yr_Euro,0)),0)</f>
        <v>0</v>
      </c>
      <c r="AA20" s="113">
        <f t="array" ref="AA20">IFERROR(INDEX(Euro,MATCH(AA$47&amp;$A20,'Financing inputs Euro'!$A$3:$A$255&amp;'Financing inputs Euro'!$P$3:$P$255,0),MATCH(AA$45,Yr_Euro,0))+INDEX(Euro,MATCH(AA$46&amp;$A20,'Financing inputs Euro'!$A$3:$A$255&amp;'Financing inputs Euro'!$P$3:$P$255,0),MATCH(AA$45,Yr_Euro,0)),0)</f>
        <v>0</v>
      </c>
      <c r="AB20" s="42" t="str">
        <f t="shared" ref="AB20:AB29" si="24">IF(ROUND(SUMIF($B$33:$Y$33,Z$33,B20:Y20),2)=ROUND(Z20,2),"Okay","Check")</f>
        <v>Okay</v>
      </c>
      <c r="AC20" s="42" t="str">
        <f t="shared" ref="AC20:AC29" si="25">IF(ROUND(SUMIF($B$33:$Y$33,AA$33,B20:Y20),2)=ROUND(AA20,2),"Okay","Check")</f>
        <v>Okay</v>
      </c>
    </row>
    <row r="21" spans="1:29" x14ac:dyDescent="0.25">
      <c r="A21" s="5" t="str">
        <f t="shared" si="23"/>
        <v>Service Delivery</v>
      </c>
      <c r="B21" s="113" t="str">
        <f t="array" ref="B21">IFERROR(INDEX(Euro,MATCH(B$46&amp;$A21,'Financing inputs Euro'!$A$3:$A$255&amp;'Financing inputs Euro'!$P$3:$P$255,0),MATCH(B$45,Yr_Euro,0)),0)</f>
        <v/>
      </c>
      <c r="C21" s="113">
        <f t="array" ref="C21">IFERROR(INDEX(Euro,MATCH(C$47&amp;$A21,'Financing inputs Euro'!$A$3:$A$255&amp;'Financing inputs Euro'!$P$3:$P$255,0),MATCH(C$45,Yr_Euro,0))+INDEX(Euro,MATCH(C$46&amp;$A21,'Financing inputs Euro'!$A$3:$A$255&amp;'Financing inputs Euro'!$P$3:$P$255,0),MATCH(C$45,Yr_Euro,0)),0)</f>
        <v>0</v>
      </c>
      <c r="D21" s="113" t="str">
        <f t="array" ref="D21">IFERROR(INDEX(Euro,MATCH(D$46&amp;$A21,'Financing inputs Euro'!$A$3:$A$255&amp;'Financing inputs Euro'!$P$3:$P$255,0),MATCH(D$45,Yr_Euro,0)),0)</f>
        <v/>
      </c>
      <c r="E21" s="113">
        <f t="array" ref="E21">IFERROR(INDEX(Euro,MATCH(E$47&amp;$A21,'Financing inputs Euro'!$A$3:$A$255&amp;'Financing inputs Euro'!$P$3:$P$255,0),MATCH(E$45,Yr_Euro,0))+INDEX(Euro,MATCH(E$46&amp;$A21,'Financing inputs Euro'!$A$3:$A$255&amp;'Financing inputs Euro'!$P$3:$P$255,0),MATCH(E$45,Yr_Euro,0)),0)</f>
        <v>0</v>
      </c>
      <c r="F21" s="113" t="str">
        <f t="array" ref="F21">IFERROR(INDEX(Euro,MATCH(F$46&amp;$A21,'Financing inputs Euro'!$A$3:$A$255&amp;'Financing inputs Euro'!$P$3:$P$255,0),MATCH(F$45,Yr_Euro,0)),0)</f>
        <v/>
      </c>
      <c r="G21" s="113">
        <f t="array" ref="G21">IFERROR(INDEX(Euro,MATCH(G$47&amp;$A21,'Financing inputs Euro'!$A$3:$A$255&amp;'Financing inputs Euro'!$P$3:$P$255,0),MATCH(G$45,Yr_Euro,0))+INDEX(Euro,MATCH(G$46&amp;$A21,'Financing inputs Euro'!$A$3:$A$255&amp;'Financing inputs Euro'!$P$3:$P$255,0),MATCH(G$45,Yr_Euro,0)),0)</f>
        <v>0</v>
      </c>
      <c r="H21" s="113" t="str">
        <f t="array" ref="H21">IFERROR(INDEX(Euro,MATCH(H$46&amp;$A21,'Financing inputs Euro'!$A$3:$A$255&amp;'Financing inputs Euro'!$P$3:$P$255,0),MATCH(H$45,Yr_Euro,0)),0)</f>
        <v/>
      </c>
      <c r="I21" s="113">
        <f t="array" ref="I21">IFERROR(INDEX(Euro,MATCH(I$47&amp;$A21,'Financing inputs Euro'!$A$3:$A$255&amp;'Financing inputs Euro'!$P$3:$P$255,0),MATCH(I$45,Yr_Euro,0))+INDEX(Euro,MATCH(I$46&amp;$A21,'Financing inputs Euro'!$A$3:$A$255&amp;'Financing inputs Euro'!$P$3:$P$255,0),MATCH(I$45,Yr_Euro,0)),0)</f>
        <v>0</v>
      </c>
      <c r="J21" s="113" t="str">
        <f t="array" ref="J21">IFERROR(INDEX(Euro,MATCH(J$46&amp;$A21,'Financing inputs Euro'!$A$3:$A$255&amp;'Financing inputs Euro'!$P$3:$P$255,0),MATCH(J$45,Yr_Euro,0)),0)</f>
        <v/>
      </c>
      <c r="K21" s="113">
        <f t="array" ref="K21">IFERROR(INDEX(Euro,MATCH(K$47&amp;$A21,'Financing inputs Euro'!$A$3:$A$255&amp;'Financing inputs Euro'!$P$3:$P$255,0),MATCH(K$45,Yr_Euro,0))+INDEX(Euro,MATCH(K$46&amp;$A21,'Financing inputs Euro'!$A$3:$A$255&amp;'Financing inputs Euro'!$P$3:$P$255,0),MATCH(K$45,Yr_Euro,0)),0)</f>
        <v>0</v>
      </c>
      <c r="L21" s="113" t="str">
        <f t="array" ref="L21">IFERROR(INDEX(Euro,MATCH(L$46&amp;$A21,'Financing inputs Euro'!$A$3:$A$255&amp;'Financing inputs Euro'!$P$3:$P$255,0),MATCH(L$45,Yr_Euro,0)),0)</f>
        <v/>
      </c>
      <c r="M21" s="113">
        <f t="array" ref="M21">IFERROR(INDEX(Euro,MATCH(M$47&amp;$A21,'Financing inputs Euro'!$A$3:$A$255&amp;'Financing inputs Euro'!$P$3:$P$255,0),MATCH(M$45,Yr_Euro,0))+INDEX(Euro,MATCH(M$46&amp;$A21,'Financing inputs Euro'!$A$3:$A$255&amp;'Financing inputs Euro'!$P$3:$P$255,0),MATCH(M$45,Yr_Euro,0)),0)</f>
        <v>0</v>
      </c>
      <c r="N21" s="113" t="str">
        <f t="array" ref="N21">IFERROR(INDEX(Euro,MATCH(N$46&amp;$A21,'Financing inputs Euro'!$A$3:$A$255&amp;'Financing inputs Euro'!$P$3:$P$255,0),MATCH(N$45,Yr_Euro,0)),0)</f>
        <v/>
      </c>
      <c r="O21" s="113">
        <f t="array" ref="O21">IFERROR(INDEX(Euro,MATCH(O$47&amp;$A21,'Financing inputs Euro'!$A$3:$A$255&amp;'Financing inputs Euro'!$P$3:$P$255,0),MATCH(O$45,Yr_Euro,0))+INDEX(Euro,MATCH(O$46&amp;$A21,'Financing inputs Euro'!$A$3:$A$255&amp;'Financing inputs Euro'!$P$3:$P$255,0),MATCH(O$45,Yr_Euro,0)),0)</f>
        <v>0</v>
      </c>
      <c r="P21" s="113" t="str">
        <f t="array" ref="P21">IFERROR(INDEX(Euro,MATCH(P$46&amp;$A21,'Financing inputs Euro'!$A$3:$A$255&amp;'Financing inputs Euro'!$P$3:$P$255,0),MATCH(P$45,Yr_Euro,0)),0)</f>
        <v/>
      </c>
      <c r="Q21" s="113">
        <f t="array" ref="Q21">IFERROR(INDEX(Euro,MATCH(Q$47&amp;$A21,'Financing inputs Euro'!$A$3:$A$255&amp;'Financing inputs Euro'!$P$3:$P$255,0),MATCH(Q$45,Yr_Euro,0))+INDEX(Euro,MATCH(Q$46&amp;$A21,'Financing inputs Euro'!$A$3:$A$255&amp;'Financing inputs Euro'!$P$3:$P$255,0),MATCH(Q$45,Yr_Euro,0)),0)</f>
        <v>0</v>
      </c>
      <c r="R21" s="113" t="str">
        <f t="array" ref="R21">IFERROR(INDEX(Euro,MATCH(R$46&amp;$A21,'Financing inputs Euro'!$A$3:$A$255&amp;'Financing inputs Euro'!$P$3:$P$255,0),MATCH(R$45,Yr_Euro,0)),0)</f>
        <v/>
      </c>
      <c r="S21" s="113">
        <f t="array" ref="S21">IFERROR(INDEX(Euro,MATCH(S$47&amp;$A21,'Financing inputs Euro'!$A$3:$A$255&amp;'Financing inputs Euro'!$P$3:$P$255,0),MATCH(S$45,Yr_Euro,0))+INDEX(Euro,MATCH(S$46&amp;$A21,'Financing inputs Euro'!$A$3:$A$255&amp;'Financing inputs Euro'!$P$3:$P$255,0),MATCH(S$45,Yr_Euro,0)),0)</f>
        <v>0</v>
      </c>
      <c r="T21" s="113" t="str">
        <f t="array" ref="T21">IFERROR(INDEX(Euro,MATCH(T$46&amp;$A21,'Financing inputs Euro'!$A$3:$A$255&amp;'Financing inputs Euro'!$P$3:$P$255,0),MATCH(T$45,Yr_Euro,0)),0)</f>
        <v/>
      </c>
      <c r="U21" s="113">
        <f t="array" ref="U21">IFERROR(INDEX(Euro,MATCH(U$47&amp;$A21,'Financing inputs Euro'!$A$3:$A$255&amp;'Financing inputs Euro'!$P$3:$P$255,0),MATCH(U$45,Yr_Euro,0))+INDEX(Euro,MATCH(U$46&amp;$A21,'Financing inputs Euro'!$A$3:$A$255&amp;'Financing inputs Euro'!$P$3:$P$255,0),MATCH(U$45,Yr_Euro,0)),0)</f>
        <v>0</v>
      </c>
      <c r="V21" s="113" t="str">
        <f t="array" ref="V21">IFERROR(INDEX(Euro,MATCH(V$46&amp;$A21,'Financing inputs Euro'!$A$3:$A$255&amp;'Financing inputs Euro'!$P$3:$P$255,0),MATCH(V$45,Yr_Euro,0)),0)</f>
        <v/>
      </c>
      <c r="W21" s="113">
        <f t="array" ref="W21">IFERROR(INDEX(Euro,MATCH(W$47&amp;$A21,'Financing inputs Euro'!$A$3:$A$255&amp;'Financing inputs Euro'!$P$3:$P$255,0),MATCH(W$45,Yr_Euro,0))+INDEX(Euro,MATCH(W$46&amp;$A21,'Financing inputs Euro'!$A$3:$A$255&amp;'Financing inputs Euro'!$P$3:$P$255,0),MATCH(W$45,Yr_Euro,0)),0)</f>
        <v>0</v>
      </c>
      <c r="X21" s="113" t="str">
        <f t="array" ref="X21">IFERROR(INDEX(Euro,MATCH(X$46&amp;$A21,'Financing inputs Euro'!$A$3:$A$255&amp;'Financing inputs Euro'!$P$3:$P$255,0),MATCH(X$45,Yr_Euro,0)),0)</f>
        <v/>
      </c>
      <c r="Y21" s="113">
        <f t="array" ref="Y21">IFERROR(INDEX(Euro,MATCH(Y$47&amp;$A21,'Financing inputs Euro'!$A$3:$A$255&amp;'Financing inputs Euro'!$P$3:$P$255,0),MATCH(Y$45,Yr_Euro,0))+INDEX(Euro,MATCH(Y$46&amp;$A21,'Financing inputs Euro'!$A$3:$A$255&amp;'Financing inputs Euro'!$P$3:$P$255,0),MATCH(Y$45,Yr_Euro,0)),0)</f>
        <v>0</v>
      </c>
      <c r="Z21" s="113">
        <f t="array" ref="Z21">IFERROR(INDEX(Euro,MATCH(Z$46&amp;$A21,'Financing inputs Euro'!$A$3:$A$255&amp;'Financing inputs Euro'!$P$3:$P$255,0),MATCH(Z$45,Yr_Euro,0)),0)</f>
        <v>0</v>
      </c>
      <c r="AA21" s="113">
        <f t="array" ref="AA21">IFERROR(INDEX(Euro,MATCH(AA$47&amp;$A21,'Financing inputs Euro'!$A$3:$A$255&amp;'Financing inputs Euro'!$P$3:$P$255,0),MATCH(AA$45,Yr_Euro,0))+INDEX(Euro,MATCH(AA$46&amp;$A21,'Financing inputs Euro'!$A$3:$A$255&amp;'Financing inputs Euro'!$P$3:$P$255,0),MATCH(AA$45,Yr_Euro,0)),0)</f>
        <v>0</v>
      </c>
      <c r="AB21" s="42" t="str">
        <f t="shared" si="24"/>
        <v>Okay</v>
      </c>
      <c r="AC21" s="42" t="str">
        <f t="shared" si="25"/>
        <v>Okay</v>
      </c>
    </row>
    <row r="22" spans="1:29" x14ac:dyDescent="0.25">
      <c r="A22" s="5" t="str">
        <f t="shared" si="23"/>
        <v>Contraceptive Security</v>
      </c>
      <c r="B22" s="113" t="str">
        <f t="array" ref="B22">IFERROR(INDEX(Euro,MATCH(B$46&amp;$A22,'Financing inputs Euro'!$A$3:$A$255&amp;'Financing inputs Euro'!$P$3:$P$255,0),MATCH(B$45,Yr_Euro,0)),0)</f>
        <v/>
      </c>
      <c r="C22" s="113">
        <f t="array" ref="C22">IFERROR(INDEX(Euro,MATCH(C$47&amp;$A22,'Financing inputs Euro'!$A$3:$A$255&amp;'Financing inputs Euro'!$P$3:$P$255,0),MATCH(C$45,Yr_Euro,0))+INDEX(Euro,MATCH(C$46&amp;$A22,'Financing inputs Euro'!$A$3:$A$255&amp;'Financing inputs Euro'!$P$3:$P$255,0),MATCH(C$45,Yr_Euro,0)),0)</f>
        <v>0</v>
      </c>
      <c r="D22" s="113" t="str">
        <f t="array" ref="D22">IFERROR(INDEX(Euro,MATCH(D$46&amp;$A22,'Financing inputs Euro'!$A$3:$A$255&amp;'Financing inputs Euro'!$P$3:$P$255,0),MATCH(D$45,Yr_Euro,0)),0)</f>
        <v/>
      </c>
      <c r="E22" s="113">
        <f t="array" ref="E22">IFERROR(INDEX(Euro,MATCH(E$47&amp;$A22,'Financing inputs Euro'!$A$3:$A$255&amp;'Financing inputs Euro'!$P$3:$P$255,0),MATCH(E$45,Yr_Euro,0))+INDEX(Euro,MATCH(E$46&amp;$A22,'Financing inputs Euro'!$A$3:$A$255&amp;'Financing inputs Euro'!$P$3:$P$255,0),MATCH(E$45,Yr_Euro,0)),0)</f>
        <v>0</v>
      </c>
      <c r="F22" s="113" t="str">
        <f t="array" ref="F22">IFERROR(INDEX(Euro,MATCH(F$46&amp;$A22,'Financing inputs Euro'!$A$3:$A$255&amp;'Financing inputs Euro'!$P$3:$P$255,0),MATCH(F$45,Yr_Euro,0)),0)</f>
        <v/>
      </c>
      <c r="G22" s="113">
        <f t="array" ref="G22">IFERROR(INDEX(Euro,MATCH(G$47&amp;$A22,'Financing inputs Euro'!$A$3:$A$255&amp;'Financing inputs Euro'!$P$3:$P$255,0),MATCH(G$45,Yr_Euro,0))+INDEX(Euro,MATCH(G$46&amp;$A22,'Financing inputs Euro'!$A$3:$A$255&amp;'Financing inputs Euro'!$P$3:$P$255,0),MATCH(G$45,Yr_Euro,0)),0)</f>
        <v>0</v>
      </c>
      <c r="H22" s="113" t="str">
        <f t="array" ref="H22">IFERROR(INDEX(Euro,MATCH(H$46&amp;$A22,'Financing inputs Euro'!$A$3:$A$255&amp;'Financing inputs Euro'!$P$3:$P$255,0),MATCH(H$45,Yr_Euro,0)),0)</f>
        <v/>
      </c>
      <c r="I22" s="113">
        <f t="array" ref="I22">IFERROR(INDEX(Euro,MATCH(I$47&amp;$A22,'Financing inputs Euro'!$A$3:$A$255&amp;'Financing inputs Euro'!$P$3:$P$255,0),MATCH(I$45,Yr_Euro,0))+INDEX(Euro,MATCH(I$46&amp;$A22,'Financing inputs Euro'!$A$3:$A$255&amp;'Financing inputs Euro'!$P$3:$P$255,0),MATCH(I$45,Yr_Euro,0)),0)</f>
        <v>0</v>
      </c>
      <c r="J22" s="113" t="str">
        <f t="array" ref="J22">IFERROR(INDEX(Euro,MATCH(J$46&amp;$A22,'Financing inputs Euro'!$A$3:$A$255&amp;'Financing inputs Euro'!$P$3:$P$255,0),MATCH(J$45,Yr_Euro,0)),0)</f>
        <v/>
      </c>
      <c r="K22" s="113">
        <f t="array" ref="K22">IFERROR(INDEX(Euro,MATCH(K$47&amp;$A22,'Financing inputs Euro'!$A$3:$A$255&amp;'Financing inputs Euro'!$P$3:$P$255,0),MATCH(K$45,Yr_Euro,0))+INDEX(Euro,MATCH(K$46&amp;$A22,'Financing inputs Euro'!$A$3:$A$255&amp;'Financing inputs Euro'!$P$3:$P$255,0),MATCH(K$45,Yr_Euro,0)),0)</f>
        <v>0</v>
      </c>
      <c r="L22" s="113" t="str">
        <f t="array" ref="L22">IFERROR(INDEX(Euro,MATCH(L$46&amp;$A22,'Financing inputs Euro'!$A$3:$A$255&amp;'Financing inputs Euro'!$P$3:$P$255,0),MATCH(L$45,Yr_Euro,0)),0)</f>
        <v/>
      </c>
      <c r="M22" s="113">
        <f t="array" ref="M22">IFERROR(INDEX(Euro,MATCH(M$47&amp;$A22,'Financing inputs Euro'!$A$3:$A$255&amp;'Financing inputs Euro'!$P$3:$P$255,0),MATCH(M$45,Yr_Euro,0))+INDEX(Euro,MATCH(M$46&amp;$A22,'Financing inputs Euro'!$A$3:$A$255&amp;'Financing inputs Euro'!$P$3:$P$255,0),MATCH(M$45,Yr_Euro,0)),0)</f>
        <v>0</v>
      </c>
      <c r="N22" s="113" t="str">
        <f t="array" ref="N22">IFERROR(INDEX(Euro,MATCH(N$46&amp;$A22,'Financing inputs Euro'!$A$3:$A$255&amp;'Financing inputs Euro'!$P$3:$P$255,0),MATCH(N$45,Yr_Euro,0)),0)</f>
        <v/>
      </c>
      <c r="O22" s="113">
        <f t="array" ref="O22">IFERROR(INDEX(Euro,MATCH(O$47&amp;$A22,'Financing inputs Euro'!$A$3:$A$255&amp;'Financing inputs Euro'!$P$3:$P$255,0),MATCH(O$45,Yr_Euro,0))+INDEX(Euro,MATCH(O$46&amp;$A22,'Financing inputs Euro'!$A$3:$A$255&amp;'Financing inputs Euro'!$P$3:$P$255,0),MATCH(O$45,Yr_Euro,0)),0)</f>
        <v>0</v>
      </c>
      <c r="P22" s="113" t="str">
        <f t="array" ref="P22">IFERROR(INDEX(Euro,MATCH(P$46&amp;$A22,'Financing inputs Euro'!$A$3:$A$255&amp;'Financing inputs Euro'!$P$3:$P$255,0),MATCH(P$45,Yr_Euro,0)),0)</f>
        <v/>
      </c>
      <c r="Q22" s="113">
        <f t="array" ref="Q22">IFERROR(INDEX(Euro,MATCH(Q$47&amp;$A22,'Financing inputs Euro'!$A$3:$A$255&amp;'Financing inputs Euro'!$P$3:$P$255,0),MATCH(Q$45,Yr_Euro,0))+INDEX(Euro,MATCH(Q$46&amp;$A22,'Financing inputs Euro'!$A$3:$A$255&amp;'Financing inputs Euro'!$P$3:$P$255,0),MATCH(Q$45,Yr_Euro,0)),0)</f>
        <v>0</v>
      </c>
      <c r="R22" s="113" t="str">
        <f t="array" ref="R22">IFERROR(INDEX(Euro,MATCH(R$46&amp;$A22,'Financing inputs Euro'!$A$3:$A$255&amp;'Financing inputs Euro'!$P$3:$P$255,0),MATCH(R$45,Yr_Euro,0)),0)</f>
        <v/>
      </c>
      <c r="S22" s="113">
        <f t="array" ref="S22">IFERROR(INDEX(Euro,MATCH(S$47&amp;$A22,'Financing inputs Euro'!$A$3:$A$255&amp;'Financing inputs Euro'!$P$3:$P$255,0),MATCH(S$45,Yr_Euro,0))+INDEX(Euro,MATCH(S$46&amp;$A22,'Financing inputs Euro'!$A$3:$A$255&amp;'Financing inputs Euro'!$P$3:$P$255,0),MATCH(S$45,Yr_Euro,0)),0)</f>
        <v>0</v>
      </c>
      <c r="T22" s="113" t="str">
        <f t="array" ref="T22">IFERROR(INDEX(Euro,MATCH(T$46&amp;$A22,'Financing inputs Euro'!$A$3:$A$255&amp;'Financing inputs Euro'!$P$3:$P$255,0),MATCH(T$45,Yr_Euro,0)),0)</f>
        <v/>
      </c>
      <c r="U22" s="113">
        <f t="array" ref="U22">IFERROR(INDEX(Euro,MATCH(U$47&amp;$A22,'Financing inputs Euro'!$A$3:$A$255&amp;'Financing inputs Euro'!$P$3:$P$255,0),MATCH(U$45,Yr_Euro,0))+INDEX(Euro,MATCH(U$46&amp;$A22,'Financing inputs Euro'!$A$3:$A$255&amp;'Financing inputs Euro'!$P$3:$P$255,0),MATCH(U$45,Yr_Euro,0)),0)</f>
        <v>0</v>
      </c>
      <c r="V22" s="113" t="str">
        <f t="array" ref="V22">IFERROR(INDEX(Euro,MATCH(V$46&amp;$A22,'Financing inputs Euro'!$A$3:$A$255&amp;'Financing inputs Euro'!$P$3:$P$255,0),MATCH(V$45,Yr_Euro,0)),0)</f>
        <v/>
      </c>
      <c r="W22" s="113">
        <f t="array" ref="W22">IFERROR(INDEX(Euro,MATCH(W$47&amp;$A22,'Financing inputs Euro'!$A$3:$A$255&amp;'Financing inputs Euro'!$P$3:$P$255,0),MATCH(W$45,Yr_Euro,0))+INDEX(Euro,MATCH(W$46&amp;$A22,'Financing inputs Euro'!$A$3:$A$255&amp;'Financing inputs Euro'!$P$3:$P$255,0),MATCH(W$45,Yr_Euro,0)),0)</f>
        <v>0</v>
      </c>
      <c r="X22" s="113" t="str">
        <f t="array" ref="X22">IFERROR(INDEX(Euro,MATCH(X$46&amp;$A22,'Financing inputs Euro'!$A$3:$A$255&amp;'Financing inputs Euro'!$P$3:$P$255,0),MATCH(X$45,Yr_Euro,0)),0)</f>
        <v/>
      </c>
      <c r="Y22" s="113">
        <f t="array" ref="Y22">IFERROR(INDEX(Euro,MATCH(Y$47&amp;$A22,'Financing inputs Euro'!$A$3:$A$255&amp;'Financing inputs Euro'!$P$3:$P$255,0),MATCH(Y$45,Yr_Euro,0))+INDEX(Euro,MATCH(Y$46&amp;$A22,'Financing inputs Euro'!$A$3:$A$255&amp;'Financing inputs Euro'!$P$3:$P$255,0),MATCH(Y$45,Yr_Euro,0)),0)</f>
        <v>0</v>
      </c>
      <c r="Z22" s="113">
        <f t="array" ref="Z22">IFERROR(INDEX(Euro,MATCH(Z$46&amp;$A22,'Financing inputs Euro'!$A$3:$A$255&amp;'Financing inputs Euro'!$P$3:$P$255,0),MATCH(Z$45,Yr_Euro,0)),0)</f>
        <v>0</v>
      </c>
      <c r="AA22" s="113">
        <f t="array" ref="AA22">IFERROR(INDEX(Euro,MATCH(AA$47&amp;$A22,'Financing inputs Euro'!$A$3:$A$255&amp;'Financing inputs Euro'!$P$3:$P$255,0),MATCH(AA$45,Yr_Euro,0))+INDEX(Euro,MATCH(AA$46&amp;$A22,'Financing inputs Euro'!$A$3:$A$255&amp;'Financing inputs Euro'!$P$3:$P$255,0),MATCH(AA$45,Yr_Euro,0)),0)</f>
        <v>0</v>
      </c>
      <c r="AB22" s="42" t="str">
        <f t="shared" si="24"/>
        <v>Okay</v>
      </c>
      <c r="AC22" s="42" t="str">
        <f t="shared" si="25"/>
        <v>Okay</v>
      </c>
    </row>
    <row r="23" spans="1:29" x14ac:dyDescent="0.25">
      <c r="A23" s="5" t="str">
        <f t="shared" si="23"/>
        <v>Policy and Enabling Environment</v>
      </c>
      <c r="B23" s="113" t="str">
        <f t="array" ref="B23">IFERROR(INDEX(Euro,MATCH(B$46&amp;$A23,'Financing inputs Euro'!$A$3:$A$255&amp;'Financing inputs Euro'!$P$3:$P$255,0),MATCH(B$45,Yr_Euro,0)),0)</f>
        <v/>
      </c>
      <c r="C23" s="113">
        <f t="array" ref="C23">IFERROR(INDEX(Euro,MATCH(C$47&amp;$A23,'Financing inputs Euro'!$A$3:$A$255&amp;'Financing inputs Euro'!$P$3:$P$255,0),MATCH(C$45,Yr_Euro,0))+INDEX(Euro,MATCH(C$46&amp;$A23,'Financing inputs Euro'!$A$3:$A$255&amp;'Financing inputs Euro'!$P$3:$P$255,0),MATCH(C$45,Yr_Euro,0)),0)</f>
        <v>0</v>
      </c>
      <c r="D23" s="113" t="str">
        <f t="array" ref="D23">IFERROR(INDEX(Euro,MATCH(D$46&amp;$A23,'Financing inputs Euro'!$A$3:$A$255&amp;'Financing inputs Euro'!$P$3:$P$255,0),MATCH(D$45,Yr_Euro,0)),0)</f>
        <v/>
      </c>
      <c r="E23" s="113">
        <f t="array" ref="E23">IFERROR(INDEX(Euro,MATCH(E$47&amp;$A23,'Financing inputs Euro'!$A$3:$A$255&amp;'Financing inputs Euro'!$P$3:$P$255,0),MATCH(E$45,Yr_Euro,0))+INDEX(Euro,MATCH(E$46&amp;$A23,'Financing inputs Euro'!$A$3:$A$255&amp;'Financing inputs Euro'!$P$3:$P$255,0),MATCH(E$45,Yr_Euro,0)),0)</f>
        <v>0</v>
      </c>
      <c r="F23" s="113" t="str">
        <f t="array" ref="F23">IFERROR(INDEX(Euro,MATCH(F$46&amp;$A23,'Financing inputs Euro'!$A$3:$A$255&amp;'Financing inputs Euro'!$P$3:$P$255,0),MATCH(F$45,Yr_Euro,0)),0)</f>
        <v/>
      </c>
      <c r="G23" s="113">
        <f t="array" ref="G23">IFERROR(INDEX(Euro,MATCH(G$47&amp;$A23,'Financing inputs Euro'!$A$3:$A$255&amp;'Financing inputs Euro'!$P$3:$P$255,0),MATCH(G$45,Yr_Euro,0))+INDEX(Euro,MATCH(G$46&amp;$A23,'Financing inputs Euro'!$A$3:$A$255&amp;'Financing inputs Euro'!$P$3:$P$255,0),MATCH(G$45,Yr_Euro,0)),0)</f>
        <v>0</v>
      </c>
      <c r="H23" s="113" t="str">
        <f t="array" ref="H23">IFERROR(INDEX(Euro,MATCH(H$46&amp;$A23,'Financing inputs Euro'!$A$3:$A$255&amp;'Financing inputs Euro'!$P$3:$P$255,0),MATCH(H$45,Yr_Euro,0)),0)</f>
        <v/>
      </c>
      <c r="I23" s="113">
        <f t="array" ref="I23">IFERROR(INDEX(Euro,MATCH(I$47&amp;$A23,'Financing inputs Euro'!$A$3:$A$255&amp;'Financing inputs Euro'!$P$3:$P$255,0),MATCH(I$45,Yr_Euro,0))+INDEX(Euro,MATCH(I$46&amp;$A23,'Financing inputs Euro'!$A$3:$A$255&amp;'Financing inputs Euro'!$P$3:$P$255,0),MATCH(I$45,Yr_Euro,0)),0)</f>
        <v>0</v>
      </c>
      <c r="J23" s="113" t="str">
        <f t="array" ref="J23">IFERROR(INDEX(Euro,MATCH(J$46&amp;$A23,'Financing inputs Euro'!$A$3:$A$255&amp;'Financing inputs Euro'!$P$3:$P$255,0),MATCH(J$45,Yr_Euro,0)),0)</f>
        <v/>
      </c>
      <c r="K23" s="113">
        <f t="array" ref="K23">IFERROR(INDEX(Euro,MATCH(K$47&amp;$A23,'Financing inputs Euro'!$A$3:$A$255&amp;'Financing inputs Euro'!$P$3:$P$255,0),MATCH(K$45,Yr_Euro,0))+INDEX(Euro,MATCH(K$46&amp;$A23,'Financing inputs Euro'!$A$3:$A$255&amp;'Financing inputs Euro'!$P$3:$P$255,0),MATCH(K$45,Yr_Euro,0)),0)</f>
        <v>0</v>
      </c>
      <c r="L23" s="113" t="str">
        <f t="array" ref="L23">IFERROR(INDEX(Euro,MATCH(L$46&amp;$A23,'Financing inputs Euro'!$A$3:$A$255&amp;'Financing inputs Euro'!$P$3:$P$255,0),MATCH(L$45,Yr_Euro,0)),0)</f>
        <v/>
      </c>
      <c r="M23" s="113">
        <f t="array" ref="M23">IFERROR(INDEX(Euro,MATCH(M$47&amp;$A23,'Financing inputs Euro'!$A$3:$A$255&amp;'Financing inputs Euro'!$P$3:$P$255,0),MATCH(M$45,Yr_Euro,0))+INDEX(Euro,MATCH(M$46&amp;$A23,'Financing inputs Euro'!$A$3:$A$255&amp;'Financing inputs Euro'!$P$3:$P$255,0),MATCH(M$45,Yr_Euro,0)),0)</f>
        <v>0</v>
      </c>
      <c r="N23" s="113" t="str">
        <f t="array" ref="N23">IFERROR(INDEX(Euro,MATCH(N$46&amp;$A23,'Financing inputs Euro'!$A$3:$A$255&amp;'Financing inputs Euro'!$P$3:$P$255,0),MATCH(N$45,Yr_Euro,0)),0)</f>
        <v/>
      </c>
      <c r="O23" s="113">
        <f t="array" ref="O23">IFERROR(INDEX(Euro,MATCH(O$47&amp;$A23,'Financing inputs Euro'!$A$3:$A$255&amp;'Financing inputs Euro'!$P$3:$P$255,0),MATCH(O$45,Yr_Euro,0))+INDEX(Euro,MATCH(O$46&amp;$A23,'Financing inputs Euro'!$A$3:$A$255&amp;'Financing inputs Euro'!$P$3:$P$255,0),MATCH(O$45,Yr_Euro,0)),0)</f>
        <v>0</v>
      </c>
      <c r="P23" s="113" t="str">
        <f t="array" ref="P23">IFERROR(INDEX(Euro,MATCH(P$46&amp;$A23,'Financing inputs Euro'!$A$3:$A$255&amp;'Financing inputs Euro'!$P$3:$P$255,0),MATCH(P$45,Yr_Euro,0)),0)</f>
        <v/>
      </c>
      <c r="Q23" s="113">
        <f t="array" ref="Q23">IFERROR(INDEX(Euro,MATCH(Q$47&amp;$A23,'Financing inputs Euro'!$A$3:$A$255&amp;'Financing inputs Euro'!$P$3:$P$255,0),MATCH(Q$45,Yr_Euro,0))+INDEX(Euro,MATCH(Q$46&amp;$A23,'Financing inputs Euro'!$A$3:$A$255&amp;'Financing inputs Euro'!$P$3:$P$255,0),MATCH(Q$45,Yr_Euro,0)),0)</f>
        <v>0</v>
      </c>
      <c r="R23" s="113" t="str">
        <f t="array" ref="R23">IFERROR(INDEX(Euro,MATCH(R$46&amp;$A23,'Financing inputs Euro'!$A$3:$A$255&amp;'Financing inputs Euro'!$P$3:$P$255,0),MATCH(R$45,Yr_Euro,0)),0)</f>
        <v/>
      </c>
      <c r="S23" s="113">
        <f t="array" ref="S23">IFERROR(INDEX(Euro,MATCH(S$47&amp;$A23,'Financing inputs Euro'!$A$3:$A$255&amp;'Financing inputs Euro'!$P$3:$P$255,0),MATCH(S$45,Yr_Euro,0))+INDEX(Euro,MATCH(S$46&amp;$A23,'Financing inputs Euro'!$A$3:$A$255&amp;'Financing inputs Euro'!$P$3:$P$255,0),MATCH(S$45,Yr_Euro,0)),0)</f>
        <v>0</v>
      </c>
      <c r="T23" s="113" t="str">
        <f t="array" ref="T23">IFERROR(INDEX(Euro,MATCH(T$46&amp;$A23,'Financing inputs Euro'!$A$3:$A$255&amp;'Financing inputs Euro'!$P$3:$P$255,0),MATCH(T$45,Yr_Euro,0)),0)</f>
        <v/>
      </c>
      <c r="U23" s="113">
        <f t="array" ref="U23">IFERROR(INDEX(Euro,MATCH(U$47&amp;$A23,'Financing inputs Euro'!$A$3:$A$255&amp;'Financing inputs Euro'!$P$3:$P$255,0),MATCH(U$45,Yr_Euro,0))+INDEX(Euro,MATCH(U$46&amp;$A23,'Financing inputs Euro'!$A$3:$A$255&amp;'Financing inputs Euro'!$P$3:$P$255,0),MATCH(U$45,Yr_Euro,0)),0)</f>
        <v>0</v>
      </c>
      <c r="V23" s="113" t="str">
        <f t="array" ref="V23">IFERROR(INDEX(Euro,MATCH(V$46&amp;$A23,'Financing inputs Euro'!$A$3:$A$255&amp;'Financing inputs Euro'!$P$3:$P$255,0),MATCH(V$45,Yr_Euro,0)),0)</f>
        <v/>
      </c>
      <c r="W23" s="113">
        <f t="array" ref="W23">IFERROR(INDEX(Euro,MATCH(W$47&amp;$A23,'Financing inputs Euro'!$A$3:$A$255&amp;'Financing inputs Euro'!$P$3:$P$255,0),MATCH(W$45,Yr_Euro,0))+INDEX(Euro,MATCH(W$46&amp;$A23,'Financing inputs Euro'!$A$3:$A$255&amp;'Financing inputs Euro'!$P$3:$P$255,0),MATCH(W$45,Yr_Euro,0)),0)</f>
        <v>0</v>
      </c>
      <c r="X23" s="113" t="str">
        <f t="array" ref="X23">IFERROR(INDEX(Euro,MATCH(X$46&amp;$A23,'Financing inputs Euro'!$A$3:$A$255&amp;'Financing inputs Euro'!$P$3:$P$255,0),MATCH(X$45,Yr_Euro,0)),0)</f>
        <v/>
      </c>
      <c r="Y23" s="113">
        <f t="array" ref="Y23">IFERROR(INDEX(Euro,MATCH(Y$47&amp;$A23,'Financing inputs Euro'!$A$3:$A$255&amp;'Financing inputs Euro'!$P$3:$P$255,0),MATCH(Y$45,Yr_Euro,0))+INDEX(Euro,MATCH(Y$46&amp;$A23,'Financing inputs Euro'!$A$3:$A$255&amp;'Financing inputs Euro'!$P$3:$P$255,0),MATCH(Y$45,Yr_Euro,0)),0)</f>
        <v>0</v>
      </c>
      <c r="Z23" s="113">
        <f t="array" ref="Z23">IFERROR(INDEX(Euro,MATCH(Z$46&amp;$A23,'Financing inputs Euro'!$A$3:$A$255&amp;'Financing inputs Euro'!$P$3:$P$255,0),MATCH(Z$45,Yr_Euro,0)),0)</f>
        <v>0</v>
      </c>
      <c r="AA23" s="113">
        <f t="array" ref="AA23">IFERROR(INDEX(Euro,MATCH(AA$47&amp;$A23,'Financing inputs Euro'!$A$3:$A$255&amp;'Financing inputs Euro'!$P$3:$P$255,0),MATCH(AA$45,Yr_Euro,0))+INDEX(Euro,MATCH(AA$46&amp;$A23,'Financing inputs Euro'!$A$3:$A$255&amp;'Financing inputs Euro'!$P$3:$P$255,0),MATCH(AA$45,Yr_Euro,0)),0)</f>
        <v>0</v>
      </c>
      <c r="AB23" s="42" t="str">
        <f t="shared" si="24"/>
        <v>Okay</v>
      </c>
      <c r="AC23" s="42" t="str">
        <f t="shared" si="25"/>
        <v>Okay</v>
      </c>
    </row>
    <row r="24" spans="1:29" x14ac:dyDescent="0.25">
      <c r="A24" s="5" t="str">
        <f t="shared" si="23"/>
        <v>Financing</v>
      </c>
      <c r="B24" s="113" t="str">
        <f t="array" ref="B24">IFERROR(INDEX(Euro,MATCH(B$46&amp;$A24,'Financing inputs Euro'!$A$3:$A$255&amp;'Financing inputs Euro'!$P$3:$P$255,0),MATCH(B$45,Yr_Euro,0)),0)</f>
        <v/>
      </c>
      <c r="C24" s="113">
        <f t="array" ref="C24">IFERROR(INDEX(Euro,MATCH(C$47&amp;$A24,'Financing inputs Euro'!$A$3:$A$255&amp;'Financing inputs Euro'!$P$3:$P$255,0),MATCH(C$45,Yr_Euro,0))+INDEX(Euro,MATCH(C$46&amp;$A24,'Financing inputs Euro'!$A$3:$A$255&amp;'Financing inputs Euro'!$P$3:$P$255,0),MATCH(C$45,Yr_Euro,0)),0)</f>
        <v>0</v>
      </c>
      <c r="D24" s="113" t="str">
        <f t="array" ref="D24">IFERROR(INDEX(Euro,MATCH(D$46&amp;$A24,'Financing inputs Euro'!$A$3:$A$255&amp;'Financing inputs Euro'!$P$3:$P$255,0),MATCH(D$45,Yr_Euro,0)),0)</f>
        <v/>
      </c>
      <c r="E24" s="113">
        <f t="array" ref="E24">IFERROR(INDEX(Euro,MATCH(E$47&amp;$A24,'Financing inputs Euro'!$A$3:$A$255&amp;'Financing inputs Euro'!$P$3:$P$255,0),MATCH(E$45,Yr_Euro,0))+INDEX(Euro,MATCH(E$46&amp;$A24,'Financing inputs Euro'!$A$3:$A$255&amp;'Financing inputs Euro'!$P$3:$P$255,0),MATCH(E$45,Yr_Euro,0)),0)</f>
        <v>0</v>
      </c>
      <c r="F24" s="113" t="str">
        <f t="array" ref="F24">IFERROR(INDEX(Euro,MATCH(F$46&amp;$A24,'Financing inputs Euro'!$A$3:$A$255&amp;'Financing inputs Euro'!$P$3:$P$255,0),MATCH(F$45,Yr_Euro,0)),0)</f>
        <v/>
      </c>
      <c r="G24" s="113">
        <f t="array" ref="G24">IFERROR(INDEX(Euro,MATCH(G$47&amp;$A24,'Financing inputs Euro'!$A$3:$A$255&amp;'Financing inputs Euro'!$P$3:$P$255,0),MATCH(G$45,Yr_Euro,0))+INDEX(Euro,MATCH(G$46&amp;$A24,'Financing inputs Euro'!$A$3:$A$255&amp;'Financing inputs Euro'!$P$3:$P$255,0),MATCH(G$45,Yr_Euro,0)),0)</f>
        <v>0</v>
      </c>
      <c r="H24" s="113" t="str">
        <f t="array" ref="H24">IFERROR(INDEX(Euro,MATCH(H$46&amp;$A24,'Financing inputs Euro'!$A$3:$A$255&amp;'Financing inputs Euro'!$P$3:$P$255,0),MATCH(H$45,Yr_Euro,0)),0)</f>
        <v/>
      </c>
      <c r="I24" s="113">
        <f t="array" ref="I24">IFERROR(INDEX(Euro,MATCH(I$47&amp;$A24,'Financing inputs Euro'!$A$3:$A$255&amp;'Financing inputs Euro'!$P$3:$P$255,0),MATCH(I$45,Yr_Euro,0))+INDEX(Euro,MATCH(I$46&amp;$A24,'Financing inputs Euro'!$A$3:$A$255&amp;'Financing inputs Euro'!$P$3:$P$255,0),MATCH(I$45,Yr_Euro,0)),0)</f>
        <v>0</v>
      </c>
      <c r="J24" s="113" t="str">
        <f t="array" ref="J24">IFERROR(INDEX(Euro,MATCH(J$46&amp;$A24,'Financing inputs Euro'!$A$3:$A$255&amp;'Financing inputs Euro'!$P$3:$P$255,0),MATCH(J$45,Yr_Euro,0)),0)</f>
        <v/>
      </c>
      <c r="K24" s="113">
        <f t="array" ref="K24">IFERROR(INDEX(Euro,MATCH(K$47&amp;$A24,'Financing inputs Euro'!$A$3:$A$255&amp;'Financing inputs Euro'!$P$3:$P$255,0),MATCH(K$45,Yr_Euro,0))+INDEX(Euro,MATCH(K$46&amp;$A24,'Financing inputs Euro'!$A$3:$A$255&amp;'Financing inputs Euro'!$P$3:$P$255,0),MATCH(K$45,Yr_Euro,0)),0)</f>
        <v>0</v>
      </c>
      <c r="L24" s="113" t="str">
        <f t="array" ref="L24">IFERROR(INDEX(Euro,MATCH(L$46&amp;$A24,'Financing inputs Euro'!$A$3:$A$255&amp;'Financing inputs Euro'!$P$3:$P$255,0),MATCH(L$45,Yr_Euro,0)),0)</f>
        <v/>
      </c>
      <c r="M24" s="113">
        <f t="array" ref="M24">IFERROR(INDEX(Euro,MATCH(M$47&amp;$A24,'Financing inputs Euro'!$A$3:$A$255&amp;'Financing inputs Euro'!$P$3:$P$255,0),MATCH(M$45,Yr_Euro,0))+INDEX(Euro,MATCH(M$46&amp;$A24,'Financing inputs Euro'!$A$3:$A$255&amp;'Financing inputs Euro'!$P$3:$P$255,0),MATCH(M$45,Yr_Euro,0)),0)</f>
        <v>0</v>
      </c>
      <c r="N24" s="113" t="str">
        <f t="array" ref="N24">IFERROR(INDEX(Euro,MATCH(N$46&amp;$A24,'Financing inputs Euro'!$A$3:$A$255&amp;'Financing inputs Euro'!$P$3:$P$255,0),MATCH(N$45,Yr_Euro,0)),0)</f>
        <v/>
      </c>
      <c r="O24" s="113">
        <f t="array" ref="O24">IFERROR(INDEX(Euro,MATCH(O$47&amp;$A24,'Financing inputs Euro'!$A$3:$A$255&amp;'Financing inputs Euro'!$P$3:$P$255,0),MATCH(O$45,Yr_Euro,0))+INDEX(Euro,MATCH(O$46&amp;$A24,'Financing inputs Euro'!$A$3:$A$255&amp;'Financing inputs Euro'!$P$3:$P$255,0),MATCH(O$45,Yr_Euro,0)),0)</f>
        <v>0</v>
      </c>
      <c r="P24" s="113" t="str">
        <f t="array" ref="P24">IFERROR(INDEX(Euro,MATCH(P$46&amp;$A24,'Financing inputs Euro'!$A$3:$A$255&amp;'Financing inputs Euro'!$P$3:$P$255,0),MATCH(P$45,Yr_Euro,0)),0)</f>
        <v/>
      </c>
      <c r="Q24" s="113">
        <f t="array" ref="Q24">IFERROR(INDEX(Euro,MATCH(Q$47&amp;$A24,'Financing inputs Euro'!$A$3:$A$255&amp;'Financing inputs Euro'!$P$3:$P$255,0),MATCH(Q$45,Yr_Euro,0))+INDEX(Euro,MATCH(Q$46&amp;$A24,'Financing inputs Euro'!$A$3:$A$255&amp;'Financing inputs Euro'!$P$3:$P$255,0),MATCH(Q$45,Yr_Euro,0)),0)</f>
        <v>0</v>
      </c>
      <c r="R24" s="113" t="str">
        <f t="array" ref="R24">IFERROR(INDEX(Euro,MATCH(R$46&amp;$A24,'Financing inputs Euro'!$A$3:$A$255&amp;'Financing inputs Euro'!$P$3:$P$255,0),MATCH(R$45,Yr_Euro,0)),0)</f>
        <v/>
      </c>
      <c r="S24" s="113">
        <f t="array" ref="S24">IFERROR(INDEX(Euro,MATCH(S$47&amp;$A24,'Financing inputs Euro'!$A$3:$A$255&amp;'Financing inputs Euro'!$P$3:$P$255,0),MATCH(S$45,Yr_Euro,0))+INDEX(Euro,MATCH(S$46&amp;$A24,'Financing inputs Euro'!$A$3:$A$255&amp;'Financing inputs Euro'!$P$3:$P$255,0),MATCH(S$45,Yr_Euro,0)),0)</f>
        <v>0</v>
      </c>
      <c r="T24" s="113" t="str">
        <f t="array" ref="T24">IFERROR(INDEX(Euro,MATCH(T$46&amp;$A24,'Financing inputs Euro'!$A$3:$A$255&amp;'Financing inputs Euro'!$P$3:$P$255,0),MATCH(T$45,Yr_Euro,0)),0)</f>
        <v/>
      </c>
      <c r="U24" s="113">
        <f t="array" ref="U24">IFERROR(INDEX(Euro,MATCH(U$47&amp;$A24,'Financing inputs Euro'!$A$3:$A$255&amp;'Financing inputs Euro'!$P$3:$P$255,0),MATCH(U$45,Yr_Euro,0))+INDEX(Euro,MATCH(U$46&amp;$A24,'Financing inputs Euro'!$A$3:$A$255&amp;'Financing inputs Euro'!$P$3:$P$255,0),MATCH(U$45,Yr_Euro,0)),0)</f>
        <v>0</v>
      </c>
      <c r="V24" s="113" t="str">
        <f t="array" ref="V24">IFERROR(INDEX(Euro,MATCH(V$46&amp;$A24,'Financing inputs Euro'!$A$3:$A$255&amp;'Financing inputs Euro'!$P$3:$P$255,0),MATCH(V$45,Yr_Euro,0)),0)</f>
        <v/>
      </c>
      <c r="W24" s="113">
        <f t="array" ref="W24">IFERROR(INDEX(Euro,MATCH(W$47&amp;$A24,'Financing inputs Euro'!$A$3:$A$255&amp;'Financing inputs Euro'!$P$3:$P$255,0),MATCH(W$45,Yr_Euro,0))+INDEX(Euro,MATCH(W$46&amp;$A24,'Financing inputs Euro'!$A$3:$A$255&amp;'Financing inputs Euro'!$P$3:$P$255,0),MATCH(W$45,Yr_Euro,0)),0)</f>
        <v>0</v>
      </c>
      <c r="X24" s="113" t="str">
        <f t="array" ref="X24">IFERROR(INDEX(Euro,MATCH(X$46&amp;$A24,'Financing inputs Euro'!$A$3:$A$255&amp;'Financing inputs Euro'!$P$3:$P$255,0),MATCH(X$45,Yr_Euro,0)),0)</f>
        <v/>
      </c>
      <c r="Y24" s="113">
        <f t="array" ref="Y24">IFERROR(INDEX(Euro,MATCH(Y$47&amp;$A24,'Financing inputs Euro'!$A$3:$A$255&amp;'Financing inputs Euro'!$P$3:$P$255,0),MATCH(Y$45,Yr_Euro,0))+INDEX(Euro,MATCH(Y$46&amp;$A24,'Financing inputs Euro'!$A$3:$A$255&amp;'Financing inputs Euro'!$P$3:$P$255,0),MATCH(Y$45,Yr_Euro,0)),0)</f>
        <v>0</v>
      </c>
      <c r="Z24" s="113">
        <f t="array" ref="Z24">IFERROR(INDEX(Euro,MATCH(Z$46&amp;$A24,'Financing inputs Euro'!$A$3:$A$255&amp;'Financing inputs Euro'!$P$3:$P$255,0),MATCH(Z$45,Yr_Euro,0)),0)</f>
        <v>0</v>
      </c>
      <c r="AA24" s="113">
        <f t="array" ref="AA24">IFERROR(INDEX(Euro,MATCH(AA$47&amp;$A24,'Financing inputs Euro'!$A$3:$A$255&amp;'Financing inputs Euro'!$P$3:$P$255,0),MATCH(AA$45,Yr_Euro,0))+INDEX(Euro,MATCH(AA$46&amp;$A24,'Financing inputs Euro'!$A$3:$A$255&amp;'Financing inputs Euro'!$P$3:$P$255,0),MATCH(AA$45,Yr_Euro,0)),0)</f>
        <v>0</v>
      </c>
      <c r="AB24" s="42" t="str">
        <f t="shared" si="24"/>
        <v>Okay</v>
      </c>
      <c r="AC24" s="42" t="str">
        <f t="shared" si="25"/>
        <v>Okay</v>
      </c>
    </row>
    <row r="25" spans="1:29" ht="30" x14ac:dyDescent="0.25">
      <c r="A25" s="5" t="str">
        <f t="shared" si="23"/>
        <v>Stewardship, Management and Accountability</v>
      </c>
      <c r="B25" s="113" t="str">
        <f t="array" ref="B25">IFERROR(INDEX(Euro,MATCH(B$46&amp;$A25,'Financing inputs Euro'!$A$3:$A$255&amp;'Financing inputs Euro'!$P$3:$P$255,0),MATCH(B$45,Yr_Euro,0)),0)</f>
        <v/>
      </c>
      <c r="C25" s="113">
        <f t="array" ref="C25">IFERROR(INDEX(Euro,MATCH(C$47&amp;$A25,'Financing inputs Euro'!$A$3:$A$255&amp;'Financing inputs Euro'!$P$3:$P$255,0),MATCH(C$45,Yr_Euro,0))+INDEX(Euro,MATCH(C$46&amp;$A25,'Financing inputs Euro'!$A$3:$A$255&amp;'Financing inputs Euro'!$P$3:$P$255,0),MATCH(C$45,Yr_Euro,0)),0)</f>
        <v>0</v>
      </c>
      <c r="D25" s="113" t="str">
        <f t="array" ref="D25">IFERROR(INDEX(Euro,MATCH(D$46&amp;$A25,'Financing inputs Euro'!$A$3:$A$255&amp;'Financing inputs Euro'!$P$3:$P$255,0),MATCH(D$45,Yr_Euro,0)),0)</f>
        <v/>
      </c>
      <c r="E25" s="113">
        <f t="array" ref="E25">IFERROR(INDEX(Euro,MATCH(E$47&amp;$A25,'Financing inputs Euro'!$A$3:$A$255&amp;'Financing inputs Euro'!$P$3:$P$255,0),MATCH(E$45,Yr_Euro,0))+INDEX(Euro,MATCH(E$46&amp;$A25,'Financing inputs Euro'!$A$3:$A$255&amp;'Financing inputs Euro'!$P$3:$P$255,0),MATCH(E$45,Yr_Euro,0)),0)</f>
        <v>0</v>
      </c>
      <c r="F25" s="113" t="str">
        <f t="array" ref="F25">IFERROR(INDEX(Euro,MATCH(F$46&amp;$A25,'Financing inputs Euro'!$A$3:$A$255&amp;'Financing inputs Euro'!$P$3:$P$255,0),MATCH(F$45,Yr_Euro,0)),0)</f>
        <v/>
      </c>
      <c r="G25" s="113">
        <f t="array" ref="G25">IFERROR(INDEX(Euro,MATCH(G$47&amp;$A25,'Financing inputs Euro'!$A$3:$A$255&amp;'Financing inputs Euro'!$P$3:$P$255,0),MATCH(G$45,Yr_Euro,0))+INDEX(Euro,MATCH(G$46&amp;$A25,'Financing inputs Euro'!$A$3:$A$255&amp;'Financing inputs Euro'!$P$3:$P$255,0),MATCH(G$45,Yr_Euro,0)),0)</f>
        <v>0</v>
      </c>
      <c r="H25" s="113" t="str">
        <f t="array" ref="H25">IFERROR(INDEX(Euro,MATCH(H$46&amp;$A25,'Financing inputs Euro'!$A$3:$A$255&amp;'Financing inputs Euro'!$P$3:$P$255,0),MATCH(H$45,Yr_Euro,0)),0)</f>
        <v/>
      </c>
      <c r="I25" s="113">
        <f t="array" ref="I25">IFERROR(INDEX(Euro,MATCH(I$47&amp;$A25,'Financing inputs Euro'!$A$3:$A$255&amp;'Financing inputs Euro'!$P$3:$P$255,0),MATCH(I$45,Yr_Euro,0))+INDEX(Euro,MATCH(I$46&amp;$A25,'Financing inputs Euro'!$A$3:$A$255&amp;'Financing inputs Euro'!$P$3:$P$255,0),MATCH(I$45,Yr_Euro,0)),0)</f>
        <v>0</v>
      </c>
      <c r="J25" s="113" t="str">
        <f t="array" ref="J25">IFERROR(INDEX(Euro,MATCH(J$46&amp;$A25,'Financing inputs Euro'!$A$3:$A$255&amp;'Financing inputs Euro'!$P$3:$P$255,0),MATCH(J$45,Yr_Euro,0)),0)</f>
        <v/>
      </c>
      <c r="K25" s="113">
        <f t="array" ref="K25">IFERROR(INDEX(Euro,MATCH(K$47&amp;$A25,'Financing inputs Euro'!$A$3:$A$255&amp;'Financing inputs Euro'!$P$3:$P$255,0),MATCH(K$45,Yr_Euro,0))+INDEX(Euro,MATCH(K$46&amp;$A25,'Financing inputs Euro'!$A$3:$A$255&amp;'Financing inputs Euro'!$P$3:$P$255,0),MATCH(K$45,Yr_Euro,0)),0)</f>
        <v>0</v>
      </c>
      <c r="L25" s="113" t="str">
        <f t="array" ref="L25">IFERROR(INDEX(Euro,MATCH(L$46&amp;$A25,'Financing inputs Euro'!$A$3:$A$255&amp;'Financing inputs Euro'!$P$3:$P$255,0),MATCH(L$45,Yr_Euro,0)),0)</f>
        <v/>
      </c>
      <c r="M25" s="113">
        <f t="array" ref="M25">IFERROR(INDEX(Euro,MATCH(M$47&amp;$A25,'Financing inputs Euro'!$A$3:$A$255&amp;'Financing inputs Euro'!$P$3:$P$255,0),MATCH(M$45,Yr_Euro,0))+INDEX(Euro,MATCH(M$46&amp;$A25,'Financing inputs Euro'!$A$3:$A$255&amp;'Financing inputs Euro'!$P$3:$P$255,0),MATCH(M$45,Yr_Euro,0)),0)</f>
        <v>0</v>
      </c>
      <c r="N25" s="113" t="str">
        <f t="array" ref="N25">IFERROR(INDEX(Euro,MATCH(N$46&amp;$A25,'Financing inputs Euro'!$A$3:$A$255&amp;'Financing inputs Euro'!$P$3:$P$255,0),MATCH(N$45,Yr_Euro,0)),0)</f>
        <v/>
      </c>
      <c r="O25" s="113">
        <f t="array" ref="O25">IFERROR(INDEX(Euro,MATCH(O$47&amp;$A25,'Financing inputs Euro'!$A$3:$A$255&amp;'Financing inputs Euro'!$P$3:$P$255,0),MATCH(O$45,Yr_Euro,0))+INDEX(Euro,MATCH(O$46&amp;$A25,'Financing inputs Euro'!$A$3:$A$255&amp;'Financing inputs Euro'!$P$3:$P$255,0),MATCH(O$45,Yr_Euro,0)),0)</f>
        <v>0</v>
      </c>
      <c r="P25" s="113" t="str">
        <f t="array" ref="P25">IFERROR(INDEX(Euro,MATCH(P$46&amp;$A25,'Financing inputs Euro'!$A$3:$A$255&amp;'Financing inputs Euro'!$P$3:$P$255,0),MATCH(P$45,Yr_Euro,0)),0)</f>
        <v/>
      </c>
      <c r="Q25" s="113">
        <f t="array" ref="Q25">IFERROR(INDEX(Euro,MATCH(Q$47&amp;$A25,'Financing inputs Euro'!$A$3:$A$255&amp;'Financing inputs Euro'!$P$3:$P$255,0),MATCH(Q$45,Yr_Euro,0))+INDEX(Euro,MATCH(Q$46&amp;$A25,'Financing inputs Euro'!$A$3:$A$255&amp;'Financing inputs Euro'!$P$3:$P$255,0),MATCH(Q$45,Yr_Euro,0)),0)</f>
        <v>0</v>
      </c>
      <c r="R25" s="113" t="str">
        <f t="array" ref="R25">IFERROR(INDEX(Euro,MATCH(R$46&amp;$A25,'Financing inputs Euro'!$A$3:$A$255&amp;'Financing inputs Euro'!$P$3:$P$255,0),MATCH(R$45,Yr_Euro,0)),0)</f>
        <v/>
      </c>
      <c r="S25" s="113">
        <f t="array" ref="S25">IFERROR(INDEX(Euro,MATCH(S$47&amp;$A25,'Financing inputs Euro'!$A$3:$A$255&amp;'Financing inputs Euro'!$P$3:$P$255,0),MATCH(S$45,Yr_Euro,0))+INDEX(Euro,MATCH(S$46&amp;$A25,'Financing inputs Euro'!$A$3:$A$255&amp;'Financing inputs Euro'!$P$3:$P$255,0),MATCH(S$45,Yr_Euro,0)),0)</f>
        <v>0</v>
      </c>
      <c r="T25" s="113" t="str">
        <f t="array" ref="T25">IFERROR(INDEX(Euro,MATCH(T$46&amp;$A25,'Financing inputs Euro'!$A$3:$A$255&amp;'Financing inputs Euro'!$P$3:$P$255,0),MATCH(T$45,Yr_Euro,0)),0)</f>
        <v/>
      </c>
      <c r="U25" s="113">
        <f t="array" ref="U25">IFERROR(INDEX(Euro,MATCH(U$47&amp;$A25,'Financing inputs Euro'!$A$3:$A$255&amp;'Financing inputs Euro'!$P$3:$P$255,0),MATCH(U$45,Yr_Euro,0))+INDEX(Euro,MATCH(U$46&amp;$A25,'Financing inputs Euro'!$A$3:$A$255&amp;'Financing inputs Euro'!$P$3:$P$255,0),MATCH(U$45,Yr_Euro,0)),0)</f>
        <v>0</v>
      </c>
      <c r="V25" s="113" t="str">
        <f t="array" ref="V25">IFERROR(INDEX(Euro,MATCH(V$46&amp;$A25,'Financing inputs Euro'!$A$3:$A$255&amp;'Financing inputs Euro'!$P$3:$P$255,0),MATCH(V$45,Yr_Euro,0)),0)</f>
        <v/>
      </c>
      <c r="W25" s="113">
        <f t="array" ref="W25">IFERROR(INDEX(Euro,MATCH(W$47&amp;$A25,'Financing inputs Euro'!$A$3:$A$255&amp;'Financing inputs Euro'!$P$3:$P$255,0),MATCH(W$45,Yr_Euro,0))+INDEX(Euro,MATCH(W$46&amp;$A25,'Financing inputs Euro'!$A$3:$A$255&amp;'Financing inputs Euro'!$P$3:$P$255,0),MATCH(W$45,Yr_Euro,0)),0)</f>
        <v>0</v>
      </c>
      <c r="X25" s="113" t="str">
        <f t="array" ref="X25">IFERROR(INDEX(Euro,MATCH(X$46&amp;$A25,'Financing inputs Euro'!$A$3:$A$255&amp;'Financing inputs Euro'!$P$3:$P$255,0),MATCH(X$45,Yr_Euro,0)),0)</f>
        <v/>
      </c>
      <c r="Y25" s="113">
        <f t="array" ref="Y25">IFERROR(INDEX(Euro,MATCH(Y$47&amp;$A25,'Financing inputs Euro'!$A$3:$A$255&amp;'Financing inputs Euro'!$P$3:$P$255,0),MATCH(Y$45,Yr_Euro,0))+INDEX(Euro,MATCH(Y$46&amp;$A25,'Financing inputs Euro'!$A$3:$A$255&amp;'Financing inputs Euro'!$P$3:$P$255,0),MATCH(Y$45,Yr_Euro,0)),0)</f>
        <v>0</v>
      </c>
      <c r="Z25" s="113">
        <f t="array" ref="Z25">IFERROR(INDEX(Euro,MATCH(Z$46&amp;$A25,'Financing inputs Euro'!$A$3:$A$255&amp;'Financing inputs Euro'!$P$3:$P$255,0),MATCH(Z$45,Yr_Euro,0)),0)</f>
        <v>0</v>
      </c>
      <c r="AA25" s="113">
        <f t="array" ref="AA25">IFERROR(INDEX(Euro,MATCH(AA$47&amp;$A25,'Financing inputs Euro'!$A$3:$A$255&amp;'Financing inputs Euro'!$P$3:$P$255,0),MATCH(AA$45,Yr_Euro,0))+INDEX(Euro,MATCH(AA$46&amp;$A25,'Financing inputs Euro'!$A$3:$A$255&amp;'Financing inputs Euro'!$P$3:$P$255,0),MATCH(AA$45,Yr_Euro,0)),0)</f>
        <v>0</v>
      </c>
      <c r="AB25" s="42" t="str">
        <f t="shared" si="24"/>
        <v>Okay</v>
      </c>
      <c r="AC25" s="42" t="str">
        <f t="shared" si="25"/>
        <v>Okay</v>
      </c>
    </row>
    <row r="26" spans="1:29" x14ac:dyDescent="0.25">
      <c r="A26" s="5" t="str">
        <f t="shared" si="23"/>
        <v>Strategy 8</v>
      </c>
      <c r="B26" s="113" t="str">
        <f t="array" ref="B26">IFERROR(INDEX(Euro,MATCH(B$46&amp;$A26,'Financing inputs Euro'!$A$3:$A$255&amp;'Financing inputs Euro'!$P$3:$P$255,0),MATCH(B$45,Yr_Euro,0)),0)</f>
        <v/>
      </c>
      <c r="C26" s="113">
        <f t="array" ref="C26">IFERROR(INDEX(Euro,MATCH(C$47&amp;$A26,'Financing inputs Euro'!$A$3:$A$255&amp;'Financing inputs Euro'!$P$3:$P$255,0),MATCH(C$45,Yr_Euro,0))+INDEX(Euro,MATCH(C$46&amp;$A26,'Financing inputs Euro'!$A$3:$A$255&amp;'Financing inputs Euro'!$P$3:$P$255,0),MATCH(C$45,Yr_Euro,0)),0)</f>
        <v>0</v>
      </c>
      <c r="D26" s="113" t="str">
        <f t="array" ref="D26">IFERROR(INDEX(Euro,MATCH(D$46&amp;$A26,'Financing inputs Euro'!$A$3:$A$255&amp;'Financing inputs Euro'!$P$3:$P$255,0),MATCH(D$45,Yr_Euro,0)),0)</f>
        <v/>
      </c>
      <c r="E26" s="113">
        <f t="array" ref="E26">IFERROR(INDEX(Euro,MATCH(E$47&amp;$A26,'Financing inputs Euro'!$A$3:$A$255&amp;'Financing inputs Euro'!$P$3:$P$255,0),MATCH(E$45,Yr_Euro,0))+INDEX(Euro,MATCH(E$46&amp;$A26,'Financing inputs Euro'!$A$3:$A$255&amp;'Financing inputs Euro'!$P$3:$P$255,0),MATCH(E$45,Yr_Euro,0)),0)</f>
        <v>0</v>
      </c>
      <c r="F26" s="113" t="str">
        <f t="array" ref="F26">IFERROR(INDEX(Euro,MATCH(F$46&amp;$A26,'Financing inputs Euro'!$A$3:$A$255&amp;'Financing inputs Euro'!$P$3:$P$255,0),MATCH(F$45,Yr_Euro,0)),0)</f>
        <v/>
      </c>
      <c r="G26" s="113">
        <f t="array" ref="G26">IFERROR(INDEX(Euro,MATCH(G$47&amp;$A26,'Financing inputs Euro'!$A$3:$A$255&amp;'Financing inputs Euro'!$P$3:$P$255,0),MATCH(G$45,Yr_Euro,0))+INDEX(Euro,MATCH(G$46&amp;$A26,'Financing inputs Euro'!$A$3:$A$255&amp;'Financing inputs Euro'!$P$3:$P$255,0),MATCH(G$45,Yr_Euro,0)),0)</f>
        <v>0</v>
      </c>
      <c r="H26" s="113" t="str">
        <f t="array" ref="H26">IFERROR(INDEX(Euro,MATCH(H$46&amp;$A26,'Financing inputs Euro'!$A$3:$A$255&amp;'Financing inputs Euro'!$P$3:$P$255,0),MATCH(H$45,Yr_Euro,0)),0)</f>
        <v/>
      </c>
      <c r="I26" s="113">
        <f t="array" ref="I26">IFERROR(INDEX(Euro,MATCH(I$47&amp;$A26,'Financing inputs Euro'!$A$3:$A$255&amp;'Financing inputs Euro'!$P$3:$P$255,0),MATCH(I$45,Yr_Euro,0))+INDEX(Euro,MATCH(I$46&amp;$A26,'Financing inputs Euro'!$A$3:$A$255&amp;'Financing inputs Euro'!$P$3:$P$255,0),MATCH(I$45,Yr_Euro,0)),0)</f>
        <v>0</v>
      </c>
      <c r="J26" s="113" t="str">
        <f t="array" ref="J26">IFERROR(INDEX(Euro,MATCH(J$46&amp;$A26,'Financing inputs Euro'!$A$3:$A$255&amp;'Financing inputs Euro'!$P$3:$P$255,0),MATCH(J$45,Yr_Euro,0)),0)</f>
        <v/>
      </c>
      <c r="K26" s="113">
        <f t="array" ref="K26">IFERROR(INDEX(Euro,MATCH(K$47&amp;$A26,'Financing inputs Euro'!$A$3:$A$255&amp;'Financing inputs Euro'!$P$3:$P$255,0),MATCH(K$45,Yr_Euro,0))+INDEX(Euro,MATCH(K$46&amp;$A26,'Financing inputs Euro'!$A$3:$A$255&amp;'Financing inputs Euro'!$P$3:$P$255,0),MATCH(K$45,Yr_Euro,0)),0)</f>
        <v>0</v>
      </c>
      <c r="L26" s="113" t="str">
        <f t="array" ref="L26">IFERROR(INDEX(Euro,MATCH(L$46&amp;$A26,'Financing inputs Euro'!$A$3:$A$255&amp;'Financing inputs Euro'!$P$3:$P$255,0),MATCH(L$45,Yr_Euro,0)),0)</f>
        <v/>
      </c>
      <c r="M26" s="113">
        <f t="array" ref="M26">IFERROR(INDEX(Euro,MATCH(M$47&amp;$A26,'Financing inputs Euro'!$A$3:$A$255&amp;'Financing inputs Euro'!$P$3:$P$255,0),MATCH(M$45,Yr_Euro,0))+INDEX(Euro,MATCH(M$46&amp;$A26,'Financing inputs Euro'!$A$3:$A$255&amp;'Financing inputs Euro'!$P$3:$P$255,0),MATCH(M$45,Yr_Euro,0)),0)</f>
        <v>0</v>
      </c>
      <c r="N26" s="113" t="str">
        <f t="array" ref="N26">IFERROR(INDEX(Euro,MATCH(N$46&amp;$A26,'Financing inputs Euro'!$A$3:$A$255&amp;'Financing inputs Euro'!$P$3:$P$255,0),MATCH(N$45,Yr_Euro,0)),0)</f>
        <v/>
      </c>
      <c r="O26" s="113">
        <f t="array" ref="O26">IFERROR(INDEX(Euro,MATCH(O$47&amp;$A26,'Financing inputs Euro'!$A$3:$A$255&amp;'Financing inputs Euro'!$P$3:$P$255,0),MATCH(O$45,Yr_Euro,0))+INDEX(Euro,MATCH(O$46&amp;$A26,'Financing inputs Euro'!$A$3:$A$255&amp;'Financing inputs Euro'!$P$3:$P$255,0),MATCH(O$45,Yr_Euro,0)),0)</f>
        <v>0</v>
      </c>
      <c r="P26" s="113" t="str">
        <f t="array" ref="P26">IFERROR(INDEX(Euro,MATCH(P$46&amp;$A26,'Financing inputs Euro'!$A$3:$A$255&amp;'Financing inputs Euro'!$P$3:$P$255,0),MATCH(P$45,Yr_Euro,0)),0)</f>
        <v/>
      </c>
      <c r="Q26" s="113">
        <f t="array" ref="Q26">IFERROR(INDEX(Euro,MATCH(Q$47&amp;$A26,'Financing inputs Euro'!$A$3:$A$255&amp;'Financing inputs Euro'!$P$3:$P$255,0),MATCH(Q$45,Yr_Euro,0))+INDEX(Euro,MATCH(Q$46&amp;$A26,'Financing inputs Euro'!$A$3:$A$255&amp;'Financing inputs Euro'!$P$3:$P$255,0),MATCH(Q$45,Yr_Euro,0)),0)</f>
        <v>0</v>
      </c>
      <c r="R26" s="113" t="str">
        <f t="array" ref="R26">IFERROR(INDEX(Euro,MATCH(R$46&amp;$A26,'Financing inputs Euro'!$A$3:$A$255&amp;'Financing inputs Euro'!$P$3:$P$255,0),MATCH(R$45,Yr_Euro,0)),0)</f>
        <v/>
      </c>
      <c r="S26" s="113">
        <f t="array" ref="S26">IFERROR(INDEX(Euro,MATCH(S$47&amp;$A26,'Financing inputs Euro'!$A$3:$A$255&amp;'Financing inputs Euro'!$P$3:$P$255,0),MATCH(S$45,Yr_Euro,0))+INDEX(Euro,MATCH(S$46&amp;$A26,'Financing inputs Euro'!$A$3:$A$255&amp;'Financing inputs Euro'!$P$3:$P$255,0),MATCH(S$45,Yr_Euro,0)),0)</f>
        <v>0</v>
      </c>
      <c r="T26" s="113" t="str">
        <f t="array" ref="T26">IFERROR(INDEX(Euro,MATCH(T$46&amp;$A26,'Financing inputs Euro'!$A$3:$A$255&amp;'Financing inputs Euro'!$P$3:$P$255,0),MATCH(T$45,Yr_Euro,0)),0)</f>
        <v/>
      </c>
      <c r="U26" s="113">
        <f t="array" ref="U26">IFERROR(INDEX(Euro,MATCH(U$47&amp;$A26,'Financing inputs Euro'!$A$3:$A$255&amp;'Financing inputs Euro'!$P$3:$P$255,0),MATCH(U$45,Yr_Euro,0))+INDEX(Euro,MATCH(U$46&amp;$A26,'Financing inputs Euro'!$A$3:$A$255&amp;'Financing inputs Euro'!$P$3:$P$255,0),MATCH(U$45,Yr_Euro,0)),0)</f>
        <v>0</v>
      </c>
      <c r="V26" s="113" t="str">
        <f t="array" ref="V26">IFERROR(INDEX(Euro,MATCH(V$46&amp;$A26,'Financing inputs Euro'!$A$3:$A$255&amp;'Financing inputs Euro'!$P$3:$P$255,0),MATCH(V$45,Yr_Euro,0)),0)</f>
        <v/>
      </c>
      <c r="W26" s="113">
        <f t="array" ref="W26">IFERROR(INDEX(Euro,MATCH(W$47&amp;$A26,'Financing inputs Euro'!$A$3:$A$255&amp;'Financing inputs Euro'!$P$3:$P$255,0),MATCH(W$45,Yr_Euro,0))+INDEX(Euro,MATCH(W$46&amp;$A26,'Financing inputs Euro'!$A$3:$A$255&amp;'Financing inputs Euro'!$P$3:$P$255,0),MATCH(W$45,Yr_Euro,0)),0)</f>
        <v>0</v>
      </c>
      <c r="X26" s="113" t="str">
        <f t="array" ref="X26">IFERROR(INDEX(Euro,MATCH(X$46&amp;$A26,'Financing inputs Euro'!$A$3:$A$255&amp;'Financing inputs Euro'!$P$3:$P$255,0),MATCH(X$45,Yr_Euro,0)),0)</f>
        <v/>
      </c>
      <c r="Y26" s="113">
        <f t="array" ref="Y26">IFERROR(INDEX(Euro,MATCH(Y$47&amp;$A26,'Financing inputs Euro'!$A$3:$A$255&amp;'Financing inputs Euro'!$P$3:$P$255,0),MATCH(Y$45,Yr_Euro,0))+INDEX(Euro,MATCH(Y$46&amp;$A26,'Financing inputs Euro'!$A$3:$A$255&amp;'Financing inputs Euro'!$P$3:$P$255,0),MATCH(Y$45,Yr_Euro,0)),0)</f>
        <v>0</v>
      </c>
      <c r="Z26" s="113">
        <f t="array" ref="Z26">IFERROR(INDEX(Euro,MATCH(Z$46&amp;$A26,'Financing inputs Euro'!$A$3:$A$255&amp;'Financing inputs Euro'!$P$3:$P$255,0),MATCH(Z$45,Yr_Euro,0)),0)</f>
        <v>0</v>
      </c>
      <c r="AA26" s="113">
        <f t="array" ref="AA26">IFERROR(INDEX(Euro,MATCH(AA$47&amp;$A26,'Financing inputs Euro'!$A$3:$A$255&amp;'Financing inputs Euro'!$P$3:$P$255,0),MATCH(AA$45,Yr_Euro,0))+INDEX(Euro,MATCH(AA$46&amp;$A26,'Financing inputs Euro'!$A$3:$A$255&amp;'Financing inputs Euro'!$P$3:$P$255,0),MATCH(AA$45,Yr_Euro,0)),0)</f>
        <v>0</v>
      </c>
      <c r="AB26" s="42" t="str">
        <f t="shared" si="24"/>
        <v>Okay</v>
      </c>
      <c r="AC26" s="42" t="str">
        <f t="shared" si="25"/>
        <v>Okay</v>
      </c>
    </row>
    <row r="27" spans="1:29" x14ac:dyDescent="0.25">
      <c r="A27" s="5" t="str">
        <f t="shared" si="23"/>
        <v>Strategy 9</v>
      </c>
      <c r="B27" s="113" t="str">
        <f t="array" ref="B27">IFERROR(INDEX(Euro,MATCH(B$46&amp;$A27,'Financing inputs Euro'!$A$3:$A$255&amp;'Financing inputs Euro'!$P$3:$P$255,0),MATCH(B$45,Yr_Euro,0)),0)</f>
        <v/>
      </c>
      <c r="C27" s="113">
        <f t="array" ref="C27">IFERROR(INDEX(Euro,MATCH(C$47&amp;$A27,'Financing inputs Euro'!$A$3:$A$255&amp;'Financing inputs Euro'!$P$3:$P$255,0),MATCH(C$45,Yr_Euro,0))+INDEX(Euro,MATCH(C$46&amp;$A27,'Financing inputs Euro'!$A$3:$A$255&amp;'Financing inputs Euro'!$P$3:$P$255,0),MATCH(C$45,Yr_Euro,0)),0)</f>
        <v>0</v>
      </c>
      <c r="D27" s="113" t="str">
        <f t="array" ref="D27">IFERROR(INDEX(Euro,MATCH(D$46&amp;$A27,'Financing inputs Euro'!$A$3:$A$255&amp;'Financing inputs Euro'!$P$3:$P$255,0),MATCH(D$45,Yr_Euro,0)),0)</f>
        <v/>
      </c>
      <c r="E27" s="113">
        <f t="array" ref="E27">IFERROR(INDEX(Euro,MATCH(E$47&amp;$A27,'Financing inputs Euro'!$A$3:$A$255&amp;'Financing inputs Euro'!$P$3:$P$255,0),MATCH(E$45,Yr_Euro,0))+INDEX(Euro,MATCH(E$46&amp;$A27,'Financing inputs Euro'!$A$3:$A$255&amp;'Financing inputs Euro'!$P$3:$P$255,0),MATCH(E$45,Yr_Euro,0)),0)</f>
        <v>0</v>
      </c>
      <c r="F27" s="113" t="str">
        <f t="array" ref="F27">IFERROR(INDEX(Euro,MATCH(F$46&amp;$A27,'Financing inputs Euro'!$A$3:$A$255&amp;'Financing inputs Euro'!$P$3:$P$255,0),MATCH(F$45,Yr_Euro,0)),0)</f>
        <v/>
      </c>
      <c r="G27" s="113">
        <f t="array" ref="G27">IFERROR(INDEX(Euro,MATCH(G$47&amp;$A27,'Financing inputs Euro'!$A$3:$A$255&amp;'Financing inputs Euro'!$P$3:$P$255,0),MATCH(G$45,Yr_Euro,0))+INDEX(Euro,MATCH(G$46&amp;$A27,'Financing inputs Euro'!$A$3:$A$255&amp;'Financing inputs Euro'!$P$3:$P$255,0),MATCH(G$45,Yr_Euro,0)),0)</f>
        <v>0</v>
      </c>
      <c r="H27" s="113" t="str">
        <f t="array" ref="H27">IFERROR(INDEX(Euro,MATCH(H$46&amp;$A27,'Financing inputs Euro'!$A$3:$A$255&amp;'Financing inputs Euro'!$P$3:$P$255,0),MATCH(H$45,Yr_Euro,0)),0)</f>
        <v/>
      </c>
      <c r="I27" s="113">
        <f t="array" ref="I27">IFERROR(INDEX(Euro,MATCH(I$47&amp;$A27,'Financing inputs Euro'!$A$3:$A$255&amp;'Financing inputs Euro'!$P$3:$P$255,0),MATCH(I$45,Yr_Euro,0))+INDEX(Euro,MATCH(I$46&amp;$A27,'Financing inputs Euro'!$A$3:$A$255&amp;'Financing inputs Euro'!$P$3:$P$255,0),MATCH(I$45,Yr_Euro,0)),0)</f>
        <v>0</v>
      </c>
      <c r="J27" s="113" t="str">
        <f t="array" ref="J27">IFERROR(INDEX(Euro,MATCH(J$46&amp;$A27,'Financing inputs Euro'!$A$3:$A$255&amp;'Financing inputs Euro'!$P$3:$P$255,0),MATCH(J$45,Yr_Euro,0)),0)</f>
        <v/>
      </c>
      <c r="K27" s="113">
        <f t="array" ref="K27">IFERROR(INDEX(Euro,MATCH(K$47&amp;$A27,'Financing inputs Euro'!$A$3:$A$255&amp;'Financing inputs Euro'!$P$3:$P$255,0),MATCH(K$45,Yr_Euro,0))+INDEX(Euro,MATCH(K$46&amp;$A27,'Financing inputs Euro'!$A$3:$A$255&amp;'Financing inputs Euro'!$P$3:$P$255,0),MATCH(K$45,Yr_Euro,0)),0)</f>
        <v>0</v>
      </c>
      <c r="L27" s="113" t="str">
        <f t="array" ref="L27">IFERROR(INDEX(Euro,MATCH(L$46&amp;$A27,'Financing inputs Euro'!$A$3:$A$255&amp;'Financing inputs Euro'!$P$3:$P$255,0),MATCH(L$45,Yr_Euro,0)),0)</f>
        <v/>
      </c>
      <c r="M27" s="113">
        <f t="array" ref="M27">IFERROR(INDEX(Euro,MATCH(M$47&amp;$A27,'Financing inputs Euro'!$A$3:$A$255&amp;'Financing inputs Euro'!$P$3:$P$255,0),MATCH(M$45,Yr_Euro,0))+INDEX(Euro,MATCH(M$46&amp;$A27,'Financing inputs Euro'!$A$3:$A$255&amp;'Financing inputs Euro'!$P$3:$P$255,0),MATCH(M$45,Yr_Euro,0)),0)</f>
        <v>0</v>
      </c>
      <c r="N27" s="113" t="str">
        <f t="array" ref="N27">IFERROR(INDEX(Euro,MATCH(N$46&amp;$A27,'Financing inputs Euro'!$A$3:$A$255&amp;'Financing inputs Euro'!$P$3:$P$255,0),MATCH(N$45,Yr_Euro,0)),0)</f>
        <v/>
      </c>
      <c r="O27" s="113">
        <f t="array" ref="O27">IFERROR(INDEX(Euro,MATCH(O$47&amp;$A27,'Financing inputs Euro'!$A$3:$A$255&amp;'Financing inputs Euro'!$P$3:$P$255,0),MATCH(O$45,Yr_Euro,0))+INDEX(Euro,MATCH(O$46&amp;$A27,'Financing inputs Euro'!$A$3:$A$255&amp;'Financing inputs Euro'!$P$3:$P$255,0),MATCH(O$45,Yr_Euro,0)),0)</f>
        <v>0</v>
      </c>
      <c r="P27" s="113" t="str">
        <f t="array" ref="P27">IFERROR(INDEX(Euro,MATCH(P$46&amp;$A27,'Financing inputs Euro'!$A$3:$A$255&amp;'Financing inputs Euro'!$P$3:$P$255,0),MATCH(P$45,Yr_Euro,0)),0)</f>
        <v/>
      </c>
      <c r="Q27" s="113">
        <f t="array" ref="Q27">IFERROR(INDEX(Euro,MATCH(Q$47&amp;$A27,'Financing inputs Euro'!$A$3:$A$255&amp;'Financing inputs Euro'!$P$3:$P$255,0),MATCH(Q$45,Yr_Euro,0))+INDEX(Euro,MATCH(Q$46&amp;$A27,'Financing inputs Euro'!$A$3:$A$255&amp;'Financing inputs Euro'!$P$3:$P$255,0),MATCH(Q$45,Yr_Euro,0)),0)</f>
        <v>0</v>
      </c>
      <c r="R27" s="113" t="str">
        <f t="array" ref="R27">IFERROR(INDEX(Euro,MATCH(R$46&amp;$A27,'Financing inputs Euro'!$A$3:$A$255&amp;'Financing inputs Euro'!$P$3:$P$255,0),MATCH(R$45,Yr_Euro,0)),0)</f>
        <v/>
      </c>
      <c r="S27" s="113">
        <f t="array" ref="S27">IFERROR(INDEX(Euro,MATCH(S$47&amp;$A27,'Financing inputs Euro'!$A$3:$A$255&amp;'Financing inputs Euro'!$P$3:$P$255,0),MATCH(S$45,Yr_Euro,0))+INDEX(Euro,MATCH(S$46&amp;$A27,'Financing inputs Euro'!$A$3:$A$255&amp;'Financing inputs Euro'!$P$3:$P$255,0),MATCH(S$45,Yr_Euro,0)),0)</f>
        <v>0</v>
      </c>
      <c r="T27" s="113" t="str">
        <f t="array" ref="T27">IFERROR(INDEX(Euro,MATCH(T$46&amp;$A27,'Financing inputs Euro'!$A$3:$A$255&amp;'Financing inputs Euro'!$P$3:$P$255,0),MATCH(T$45,Yr_Euro,0)),0)</f>
        <v/>
      </c>
      <c r="U27" s="113">
        <f t="array" ref="U27">IFERROR(INDEX(Euro,MATCH(U$47&amp;$A27,'Financing inputs Euro'!$A$3:$A$255&amp;'Financing inputs Euro'!$P$3:$P$255,0),MATCH(U$45,Yr_Euro,0))+INDEX(Euro,MATCH(U$46&amp;$A27,'Financing inputs Euro'!$A$3:$A$255&amp;'Financing inputs Euro'!$P$3:$P$255,0),MATCH(U$45,Yr_Euro,0)),0)</f>
        <v>0</v>
      </c>
      <c r="V27" s="113" t="str">
        <f t="array" ref="V27">IFERROR(INDEX(Euro,MATCH(V$46&amp;$A27,'Financing inputs Euro'!$A$3:$A$255&amp;'Financing inputs Euro'!$P$3:$P$255,0),MATCH(V$45,Yr_Euro,0)),0)</f>
        <v/>
      </c>
      <c r="W27" s="113">
        <f t="array" ref="W27">IFERROR(INDEX(Euro,MATCH(W$47&amp;$A27,'Financing inputs Euro'!$A$3:$A$255&amp;'Financing inputs Euro'!$P$3:$P$255,0),MATCH(W$45,Yr_Euro,0))+INDEX(Euro,MATCH(W$46&amp;$A27,'Financing inputs Euro'!$A$3:$A$255&amp;'Financing inputs Euro'!$P$3:$P$255,0),MATCH(W$45,Yr_Euro,0)),0)</f>
        <v>0</v>
      </c>
      <c r="X27" s="113" t="str">
        <f t="array" ref="X27">IFERROR(INDEX(Euro,MATCH(X$46&amp;$A27,'Financing inputs Euro'!$A$3:$A$255&amp;'Financing inputs Euro'!$P$3:$P$255,0),MATCH(X$45,Yr_Euro,0)),0)</f>
        <v/>
      </c>
      <c r="Y27" s="113">
        <f t="array" ref="Y27">IFERROR(INDEX(Euro,MATCH(Y$47&amp;$A27,'Financing inputs Euro'!$A$3:$A$255&amp;'Financing inputs Euro'!$P$3:$P$255,0),MATCH(Y$45,Yr_Euro,0))+INDEX(Euro,MATCH(Y$46&amp;$A27,'Financing inputs Euro'!$A$3:$A$255&amp;'Financing inputs Euro'!$P$3:$P$255,0),MATCH(Y$45,Yr_Euro,0)),0)</f>
        <v>0</v>
      </c>
      <c r="Z27" s="113">
        <f t="array" ref="Z27">IFERROR(INDEX(Euro,MATCH(Z$46&amp;$A27,'Financing inputs Euro'!$A$3:$A$255&amp;'Financing inputs Euro'!$P$3:$P$255,0),MATCH(Z$45,Yr_Euro,0)),0)</f>
        <v>0</v>
      </c>
      <c r="AA27" s="113">
        <f t="array" ref="AA27">IFERROR(INDEX(Euro,MATCH(AA$47&amp;$A27,'Financing inputs Euro'!$A$3:$A$255&amp;'Financing inputs Euro'!$P$3:$P$255,0),MATCH(AA$45,Yr_Euro,0))+INDEX(Euro,MATCH(AA$46&amp;$A27,'Financing inputs Euro'!$A$3:$A$255&amp;'Financing inputs Euro'!$P$3:$P$255,0),MATCH(AA$45,Yr_Euro,0)),0)</f>
        <v>0</v>
      </c>
      <c r="AB27" s="42" t="str">
        <f t="shared" si="24"/>
        <v>Okay</v>
      </c>
      <c r="AC27" s="42" t="str">
        <f t="shared" si="25"/>
        <v>Okay</v>
      </c>
    </row>
    <row r="28" spans="1:29" x14ac:dyDescent="0.25">
      <c r="A28" s="5" t="str">
        <f t="shared" si="23"/>
        <v>Strategy 10</v>
      </c>
      <c r="B28" s="113" t="str">
        <f t="array" ref="B28">IFERROR(INDEX(Euro,MATCH(B$46&amp;$A28,'Financing inputs Euro'!$A$3:$A$255&amp;'Financing inputs Euro'!$P$3:$P$255,0),MATCH(B$45,Yr_Euro,0)),0)</f>
        <v/>
      </c>
      <c r="C28" s="113">
        <f t="array" ref="C28">IFERROR(INDEX(Euro,MATCH(C$47&amp;$A28,'Financing inputs Euro'!$A$3:$A$255&amp;'Financing inputs Euro'!$P$3:$P$255,0),MATCH(C$45,Yr_Euro,0))+INDEX(Euro,MATCH(C$46&amp;$A28,'Financing inputs Euro'!$A$3:$A$255&amp;'Financing inputs Euro'!$P$3:$P$255,0),MATCH(C$45,Yr_Euro,0)),0)</f>
        <v>0</v>
      </c>
      <c r="D28" s="113" t="str">
        <f t="array" ref="D28">IFERROR(INDEX(Euro,MATCH(D$46&amp;$A28,'Financing inputs Euro'!$A$3:$A$255&amp;'Financing inputs Euro'!$P$3:$P$255,0),MATCH(D$45,Yr_Euro,0)),0)</f>
        <v/>
      </c>
      <c r="E28" s="113">
        <f t="array" ref="E28">IFERROR(INDEX(Euro,MATCH(E$47&amp;$A28,'Financing inputs Euro'!$A$3:$A$255&amp;'Financing inputs Euro'!$P$3:$P$255,0),MATCH(E$45,Yr_Euro,0))+INDEX(Euro,MATCH(E$46&amp;$A28,'Financing inputs Euro'!$A$3:$A$255&amp;'Financing inputs Euro'!$P$3:$P$255,0),MATCH(E$45,Yr_Euro,0)),0)</f>
        <v>0</v>
      </c>
      <c r="F28" s="113" t="str">
        <f t="array" ref="F28">IFERROR(INDEX(Euro,MATCH(F$46&amp;$A28,'Financing inputs Euro'!$A$3:$A$255&amp;'Financing inputs Euro'!$P$3:$P$255,0),MATCH(F$45,Yr_Euro,0)),0)</f>
        <v/>
      </c>
      <c r="G28" s="113">
        <f t="array" ref="G28">IFERROR(INDEX(Euro,MATCH(G$47&amp;$A28,'Financing inputs Euro'!$A$3:$A$255&amp;'Financing inputs Euro'!$P$3:$P$255,0),MATCH(G$45,Yr_Euro,0))+INDEX(Euro,MATCH(G$46&amp;$A28,'Financing inputs Euro'!$A$3:$A$255&amp;'Financing inputs Euro'!$P$3:$P$255,0),MATCH(G$45,Yr_Euro,0)),0)</f>
        <v>0</v>
      </c>
      <c r="H28" s="113" t="str">
        <f t="array" ref="H28">IFERROR(INDEX(Euro,MATCH(H$46&amp;$A28,'Financing inputs Euro'!$A$3:$A$255&amp;'Financing inputs Euro'!$P$3:$P$255,0),MATCH(H$45,Yr_Euro,0)),0)</f>
        <v/>
      </c>
      <c r="I28" s="113">
        <f t="array" ref="I28">IFERROR(INDEX(Euro,MATCH(I$47&amp;$A28,'Financing inputs Euro'!$A$3:$A$255&amp;'Financing inputs Euro'!$P$3:$P$255,0),MATCH(I$45,Yr_Euro,0))+INDEX(Euro,MATCH(I$46&amp;$A28,'Financing inputs Euro'!$A$3:$A$255&amp;'Financing inputs Euro'!$P$3:$P$255,0),MATCH(I$45,Yr_Euro,0)),0)</f>
        <v>0</v>
      </c>
      <c r="J28" s="113" t="str">
        <f t="array" ref="J28">IFERROR(INDEX(Euro,MATCH(J$46&amp;$A28,'Financing inputs Euro'!$A$3:$A$255&amp;'Financing inputs Euro'!$P$3:$P$255,0),MATCH(J$45,Yr_Euro,0)),0)</f>
        <v/>
      </c>
      <c r="K28" s="113">
        <f t="array" ref="K28">IFERROR(INDEX(Euro,MATCH(K$47&amp;$A28,'Financing inputs Euro'!$A$3:$A$255&amp;'Financing inputs Euro'!$P$3:$P$255,0),MATCH(K$45,Yr_Euro,0))+INDEX(Euro,MATCH(K$46&amp;$A28,'Financing inputs Euro'!$A$3:$A$255&amp;'Financing inputs Euro'!$P$3:$P$255,0),MATCH(K$45,Yr_Euro,0)),0)</f>
        <v>0</v>
      </c>
      <c r="L28" s="113" t="str">
        <f t="array" ref="L28">IFERROR(INDEX(Euro,MATCH(L$46&amp;$A28,'Financing inputs Euro'!$A$3:$A$255&amp;'Financing inputs Euro'!$P$3:$P$255,0),MATCH(L$45,Yr_Euro,0)),0)</f>
        <v/>
      </c>
      <c r="M28" s="113">
        <f t="array" ref="M28">IFERROR(INDEX(Euro,MATCH(M$47&amp;$A28,'Financing inputs Euro'!$A$3:$A$255&amp;'Financing inputs Euro'!$P$3:$P$255,0),MATCH(M$45,Yr_Euro,0))+INDEX(Euro,MATCH(M$46&amp;$A28,'Financing inputs Euro'!$A$3:$A$255&amp;'Financing inputs Euro'!$P$3:$P$255,0),MATCH(M$45,Yr_Euro,0)),0)</f>
        <v>0</v>
      </c>
      <c r="N28" s="113" t="str">
        <f t="array" ref="N28">IFERROR(INDEX(Euro,MATCH(N$46&amp;$A28,'Financing inputs Euro'!$A$3:$A$255&amp;'Financing inputs Euro'!$P$3:$P$255,0),MATCH(N$45,Yr_Euro,0)),0)</f>
        <v/>
      </c>
      <c r="O28" s="113">
        <f t="array" ref="O28">IFERROR(INDEX(Euro,MATCH(O$47&amp;$A28,'Financing inputs Euro'!$A$3:$A$255&amp;'Financing inputs Euro'!$P$3:$P$255,0),MATCH(O$45,Yr_Euro,0))+INDEX(Euro,MATCH(O$46&amp;$A28,'Financing inputs Euro'!$A$3:$A$255&amp;'Financing inputs Euro'!$P$3:$P$255,0),MATCH(O$45,Yr_Euro,0)),0)</f>
        <v>0</v>
      </c>
      <c r="P28" s="113" t="str">
        <f t="array" ref="P28">IFERROR(INDEX(Euro,MATCH(P$46&amp;$A28,'Financing inputs Euro'!$A$3:$A$255&amp;'Financing inputs Euro'!$P$3:$P$255,0),MATCH(P$45,Yr_Euro,0)),0)</f>
        <v/>
      </c>
      <c r="Q28" s="113">
        <f t="array" ref="Q28">IFERROR(INDEX(Euro,MATCH(Q$47&amp;$A28,'Financing inputs Euro'!$A$3:$A$255&amp;'Financing inputs Euro'!$P$3:$P$255,0),MATCH(Q$45,Yr_Euro,0))+INDEX(Euro,MATCH(Q$46&amp;$A28,'Financing inputs Euro'!$A$3:$A$255&amp;'Financing inputs Euro'!$P$3:$P$255,0),MATCH(Q$45,Yr_Euro,0)),0)</f>
        <v>0</v>
      </c>
      <c r="R28" s="113" t="str">
        <f t="array" ref="R28">IFERROR(INDEX(Euro,MATCH(R$46&amp;$A28,'Financing inputs Euro'!$A$3:$A$255&amp;'Financing inputs Euro'!$P$3:$P$255,0),MATCH(R$45,Yr_Euro,0)),0)</f>
        <v/>
      </c>
      <c r="S28" s="113">
        <f t="array" ref="S28">IFERROR(INDEX(Euro,MATCH(S$47&amp;$A28,'Financing inputs Euro'!$A$3:$A$255&amp;'Financing inputs Euro'!$P$3:$P$255,0),MATCH(S$45,Yr_Euro,0))+INDEX(Euro,MATCH(S$46&amp;$A28,'Financing inputs Euro'!$A$3:$A$255&amp;'Financing inputs Euro'!$P$3:$P$255,0),MATCH(S$45,Yr_Euro,0)),0)</f>
        <v>0</v>
      </c>
      <c r="T28" s="113" t="str">
        <f t="array" ref="T28">IFERROR(INDEX(Euro,MATCH(T$46&amp;$A28,'Financing inputs Euro'!$A$3:$A$255&amp;'Financing inputs Euro'!$P$3:$P$255,0),MATCH(T$45,Yr_Euro,0)),0)</f>
        <v/>
      </c>
      <c r="U28" s="113">
        <f t="array" ref="U28">IFERROR(INDEX(Euro,MATCH(U$47&amp;$A28,'Financing inputs Euro'!$A$3:$A$255&amp;'Financing inputs Euro'!$P$3:$P$255,0),MATCH(U$45,Yr_Euro,0))+INDEX(Euro,MATCH(U$46&amp;$A28,'Financing inputs Euro'!$A$3:$A$255&amp;'Financing inputs Euro'!$P$3:$P$255,0),MATCH(U$45,Yr_Euro,0)),0)</f>
        <v>0</v>
      </c>
      <c r="V28" s="113" t="str">
        <f t="array" ref="V28">IFERROR(INDEX(Euro,MATCH(V$46&amp;$A28,'Financing inputs Euro'!$A$3:$A$255&amp;'Financing inputs Euro'!$P$3:$P$255,0),MATCH(V$45,Yr_Euro,0)),0)</f>
        <v/>
      </c>
      <c r="W28" s="113">
        <f t="array" ref="W28">IFERROR(INDEX(Euro,MATCH(W$47&amp;$A28,'Financing inputs Euro'!$A$3:$A$255&amp;'Financing inputs Euro'!$P$3:$P$255,0),MATCH(W$45,Yr_Euro,0))+INDEX(Euro,MATCH(W$46&amp;$A28,'Financing inputs Euro'!$A$3:$A$255&amp;'Financing inputs Euro'!$P$3:$P$255,0),MATCH(W$45,Yr_Euro,0)),0)</f>
        <v>0</v>
      </c>
      <c r="X28" s="113" t="str">
        <f t="array" ref="X28">IFERROR(INDEX(Euro,MATCH(X$46&amp;$A28,'Financing inputs Euro'!$A$3:$A$255&amp;'Financing inputs Euro'!$P$3:$P$255,0),MATCH(X$45,Yr_Euro,0)),0)</f>
        <v/>
      </c>
      <c r="Y28" s="113">
        <f t="array" ref="Y28">IFERROR(INDEX(Euro,MATCH(Y$47&amp;$A28,'Financing inputs Euro'!$A$3:$A$255&amp;'Financing inputs Euro'!$P$3:$P$255,0),MATCH(Y$45,Yr_Euro,0))+INDEX(Euro,MATCH(Y$46&amp;$A28,'Financing inputs Euro'!$A$3:$A$255&amp;'Financing inputs Euro'!$P$3:$P$255,0),MATCH(Y$45,Yr_Euro,0)),0)</f>
        <v>0</v>
      </c>
      <c r="Z28" s="113">
        <f t="array" ref="Z28">IFERROR(INDEX(Euro,MATCH(Z$46&amp;$A28,'Financing inputs Euro'!$A$3:$A$255&amp;'Financing inputs Euro'!$P$3:$P$255,0),MATCH(Z$45,Yr_Euro,0)),0)</f>
        <v>0</v>
      </c>
      <c r="AA28" s="113">
        <f t="array" ref="AA28">IFERROR(INDEX(Euro,MATCH(AA$47&amp;$A28,'Financing inputs Euro'!$A$3:$A$255&amp;'Financing inputs Euro'!$P$3:$P$255,0),MATCH(AA$45,Yr_Euro,0))+INDEX(Euro,MATCH(AA$46&amp;$A28,'Financing inputs Euro'!$A$3:$A$255&amp;'Financing inputs Euro'!$P$3:$P$255,0),MATCH(AA$45,Yr_Euro,0)),0)</f>
        <v>0</v>
      </c>
      <c r="AB28" s="42" t="str">
        <f t="shared" si="24"/>
        <v>Okay</v>
      </c>
      <c r="AC28" s="42" t="str">
        <f t="shared" si="25"/>
        <v>Okay</v>
      </c>
    </row>
    <row r="29" spans="1:29" x14ac:dyDescent="0.25">
      <c r="A29" s="5" t="str">
        <f t="shared" si="23"/>
        <v>Strategy 11</v>
      </c>
      <c r="B29" s="113" t="str">
        <f t="array" ref="B29">IFERROR(INDEX(Euro,MATCH(B$46&amp;$A29,'Financing inputs Euro'!$A$3:$A$255&amp;'Financing inputs Euro'!$P$3:$P$255,0),MATCH(B$45,Yr_Euro,0)),0)</f>
        <v/>
      </c>
      <c r="C29" s="113">
        <f t="array" ref="C29">IFERROR(INDEX(Euro,MATCH(C$47&amp;$A29,'Financing inputs Euro'!$A$3:$A$255&amp;'Financing inputs Euro'!$P$3:$P$255,0),MATCH(C$45,Yr_Euro,0))+INDEX(Euro,MATCH(C$46&amp;$A29,'Financing inputs Euro'!$A$3:$A$255&amp;'Financing inputs Euro'!$P$3:$P$255,0),MATCH(C$45,Yr_Euro,0)),0)</f>
        <v>0</v>
      </c>
      <c r="D29" s="113" t="str">
        <f t="array" ref="D29">IFERROR(INDEX(Euro,MATCH(D$46&amp;$A29,'Financing inputs Euro'!$A$3:$A$255&amp;'Financing inputs Euro'!$P$3:$P$255,0),MATCH(D$45,Yr_Euro,0)),0)</f>
        <v/>
      </c>
      <c r="E29" s="113">
        <f t="array" ref="E29">IFERROR(INDEX(Euro,MATCH(E$47&amp;$A29,'Financing inputs Euro'!$A$3:$A$255&amp;'Financing inputs Euro'!$P$3:$P$255,0),MATCH(E$45,Yr_Euro,0))+INDEX(Euro,MATCH(E$46&amp;$A29,'Financing inputs Euro'!$A$3:$A$255&amp;'Financing inputs Euro'!$P$3:$P$255,0),MATCH(E$45,Yr_Euro,0)),0)</f>
        <v>0</v>
      </c>
      <c r="F29" s="113" t="str">
        <f t="array" ref="F29">IFERROR(INDEX(Euro,MATCH(F$46&amp;$A29,'Financing inputs Euro'!$A$3:$A$255&amp;'Financing inputs Euro'!$P$3:$P$255,0),MATCH(F$45,Yr_Euro,0)),0)</f>
        <v/>
      </c>
      <c r="G29" s="113">
        <f t="array" ref="G29">IFERROR(INDEX(Euro,MATCH(G$47&amp;$A29,'Financing inputs Euro'!$A$3:$A$255&amp;'Financing inputs Euro'!$P$3:$P$255,0),MATCH(G$45,Yr_Euro,0))+INDEX(Euro,MATCH(G$46&amp;$A29,'Financing inputs Euro'!$A$3:$A$255&amp;'Financing inputs Euro'!$P$3:$P$255,0),MATCH(G$45,Yr_Euro,0)),0)</f>
        <v>0</v>
      </c>
      <c r="H29" s="113" t="str">
        <f t="array" ref="H29">IFERROR(INDEX(Euro,MATCH(H$46&amp;$A29,'Financing inputs Euro'!$A$3:$A$255&amp;'Financing inputs Euro'!$P$3:$P$255,0),MATCH(H$45,Yr_Euro,0)),0)</f>
        <v/>
      </c>
      <c r="I29" s="113">
        <f t="array" ref="I29">IFERROR(INDEX(Euro,MATCH(I$47&amp;$A29,'Financing inputs Euro'!$A$3:$A$255&amp;'Financing inputs Euro'!$P$3:$P$255,0),MATCH(I$45,Yr_Euro,0))+INDEX(Euro,MATCH(I$46&amp;$A29,'Financing inputs Euro'!$A$3:$A$255&amp;'Financing inputs Euro'!$P$3:$P$255,0),MATCH(I$45,Yr_Euro,0)),0)</f>
        <v>0</v>
      </c>
      <c r="J29" s="113" t="str">
        <f t="array" ref="J29">IFERROR(INDEX(Euro,MATCH(J$46&amp;$A29,'Financing inputs Euro'!$A$3:$A$255&amp;'Financing inputs Euro'!$P$3:$P$255,0),MATCH(J$45,Yr_Euro,0)),0)</f>
        <v/>
      </c>
      <c r="K29" s="113">
        <f t="array" ref="K29">IFERROR(INDEX(Euro,MATCH(K$47&amp;$A29,'Financing inputs Euro'!$A$3:$A$255&amp;'Financing inputs Euro'!$P$3:$P$255,0),MATCH(K$45,Yr_Euro,0))+INDEX(Euro,MATCH(K$46&amp;$A29,'Financing inputs Euro'!$A$3:$A$255&amp;'Financing inputs Euro'!$P$3:$P$255,0),MATCH(K$45,Yr_Euro,0)),0)</f>
        <v>0</v>
      </c>
      <c r="L29" s="113" t="str">
        <f t="array" ref="L29">IFERROR(INDEX(Euro,MATCH(L$46&amp;$A29,'Financing inputs Euro'!$A$3:$A$255&amp;'Financing inputs Euro'!$P$3:$P$255,0),MATCH(L$45,Yr_Euro,0)),0)</f>
        <v/>
      </c>
      <c r="M29" s="113">
        <f t="array" ref="M29">IFERROR(INDEX(Euro,MATCH(M$47&amp;$A29,'Financing inputs Euro'!$A$3:$A$255&amp;'Financing inputs Euro'!$P$3:$P$255,0),MATCH(M$45,Yr_Euro,0))+INDEX(Euro,MATCH(M$46&amp;$A29,'Financing inputs Euro'!$A$3:$A$255&amp;'Financing inputs Euro'!$P$3:$P$255,0),MATCH(M$45,Yr_Euro,0)),0)</f>
        <v>0</v>
      </c>
      <c r="N29" s="113" t="str">
        <f t="array" ref="N29">IFERROR(INDEX(Euro,MATCH(N$46&amp;$A29,'Financing inputs Euro'!$A$3:$A$255&amp;'Financing inputs Euro'!$P$3:$P$255,0),MATCH(N$45,Yr_Euro,0)),0)</f>
        <v/>
      </c>
      <c r="O29" s="113">
        <f t="array" ref="O29">IFERROR(INDEX(Euro,MATCH(O$47&amp;$A29,'Financing inputs Euro'!$A$3:$A$255&amp;'Financing inputs Euro'!$P$3:$P$255,0),MATCH(O$45,Yr_Euro,0))+INDEX(Euro,MATCH(O$46&amp;$A29,'Financing inputs Euro'!$A$3:$A$255&amp;'Financing inputs Euro'!$P$3:$P$255,0),MATCH(O$45,Yr_Euro,0)),0)</f>
        <v>0</v>
      </c>
      <c r="P29" s="113" t="str">
        <f t="array" ref="P29">IFERROR(INDEX(Euro,MATCH(P$46&amp;$A29,'Financing inputs Euro'!$A$3:$A$255&amp;'Financing inputs Euro'!$P$3:$P$255,0),MATCH(P$45,Yr_Euro,0)),0)</f>
        <v/>
      </c>
      <c r="Q29" s="113">
        <f t="array" ref="Q29">IFERROR(INDEX(Euro,MATCH(Q$47&amp;$A29,'Financing inputs Euro'!$A$3:$A$255&amp;'Financing inputs Euro'!$P$3:$P$255,0),MATCH(Q$45,Yr_Euro,0))+INDEX(Euro,MATCH(Q$46&amp;$A29,'Financing inputs Euro'!$A$3:$A$255&amp;'Financing inputs Euro'!$P$3:$P$255,0),MATCH(Q$45,Yr_Euro,0)),0)</f>
        <v>0</v>
      </c>
      <c r="R29" s="113" t="str">
        <f t="array" ref="R29">IFERROR(INDEX(Euro,MATCH(R$46&amp;$A29,'Financing inputs Euro'!$A$3:$A$255&amp;'Financing inputs Euro'!$P$3:$P$255,0),MATCH(R$45,Yr_Euro,0)),0)</f>
        <v/>
      </c>
      <c r="S29" s="113">
        <f t="array" ref="S29">IFERROR(INDEX(Euro,MATCH(S$47&amp;$A29,'Financing inputs Euro'!$A$3:$A$255&amp;'Financing inputs Euro'!$P$3:$P$255,0),MATCH(S$45,Yr_Euro,0))+INDEX(Euro,MATCH(S$46&amp;$A29,'Financing inputs Euro'!$A$3:$A$255&amp;'Financing inputs Euro'!$P$3:$P$255,0),MATCH(S$45,Yr_Euro,0)),0)</f>
        <v>0</v>
      </c>
      <c r="T29" s="113" t="str">
        <f t="array" ref="T29">IFERROR(INDEX(Euro,MATCH(T$46&amp;$A29,'Financing inputs Euro'!$A$3:$A$255&amp;'Financing inputs Euro'!$P$3:$P$255,0),MATCH(T$45,Yr_Euro,0)),0)</f>
        <v/>
      </c>
      <c r="U29" s="113">
        <f t="array" ref="U29">IFERROR(INDEX(Euro,MATCH(U$47&amp;$A29,'Financing inputs Euro'!$A$3:$A$255&amp;'Financing inputs Euro'!$P$3:$P$255,0),MATCH(U$45,Yr_Euro,0))+INDEX(Euro,MATCH(U$46&amp;$A29,'Financing inputs Euro'!$A$3:$A$255&amp;'Financing inputs Euro'!$P$3:$P$255,0),MATCH(U$45,Yr_Euro,0)),0)</f>
        <v>0</v>
      </c>
      <c r="V29" s="113" t="str">
        <f t="array" ref="V29">IFERROR(INDEX(Euro,MATCH(V$46&amp;$A29,'Financing inputs Euro'!$A$3:$A$255&amp;'Financing inputs Euro'!$P$3:$P$255,0),MATCH(V$45,Yr_Euro,0)),0)</f>
        <v/>
      </c>
      <c r="W29" s="113">
        <f t="array" ref="W29">IFERROR(INDEX(Euro,MATCH(W$47&amp;$A29,'Financing inputs Euro'!$A$3:$A$255&amp;'Financing inputs Euro'!$P$3:$P$255,0),MATCH(W$45,Yr_Euro,0))+INDEX(Euro,MATCH(W$46&amp;$A29,'Financing inputs Euro'!$A$3:$A$255&amp;'Financing inputs Euro'!$P$3:$P$255,0),MATCH(W$45,Yr_Euro,0)),0)</f>
        <v>0</v>
      </c>
      <c r="X29" s="113" t="str">
        <f t="array" ref="X29">IFERROR(INDEX(Euro,MATCH(X$46&amp;$A29,'Financing inputs Euro'!$A$3:$A$255&amp;'Financing inputs Euro'!$P$3:$P$255,0),MATCH(X$45,Yr_Euro,0)),0)</f>
        <v/>
      </c>
      <c r="Y29" s="113">
        <f t="array" ref="Y29">IFERROR(INDEX(Euro,MATCH(Y$47&amp;$A29,'Financing inputs Euro'!$A$3:$A$255&amp;'Financing inputs Euro'!$P$3:$P$255,0),MATCH(Y$45,Yr_Euro,0))+INDEX(Euro,MATCH(Y$46&amp;$A29,'Financing inputs Euro'!$A$3:$A$255&amp;'Financing inputs Euro'!$P$3:$P$255,0),MATCH(Y$45,Yr_Euro,0)),0)</f>
        <v>0</v>
      </c>
      <c r="Z29" s="113">
        <f t="array" ref="Z29">IFERROR(INDEX(Euro,MATCH(Z$46&amp;$A29,'Financing inputs Euro'!$A$3:$A$255&amp;'Financing inputs Euro'!$P$3:$P$255,0),MATCH(Z$45,Yr_Euro,0)),0)</f>
        <v>0</v>
      </c>
      <c r="AA29" s="113">
        <f t="array" ref="AA29">IFERROR(INDEX(Euro,MATCH(AA$47&amp;$A29,'Financing inputs Euro'!$A$3:$A$255&amp;'Financing inputs Euro'!$P$3:$P$255,0),MATCH(AA$45,Yr_Euro,0))+INDEX(Euro,MATCH(AA$46&amp;$A29,'Financing inputs Euro'!$A$3:$A$255&amp;'Financing inputs Euro'!$P$3:$P$255,0),MATCH(AA$45,Yr_Euro,0)),0)</f>
        <v>0</v>
      </c>
      <c r="AB29" s="42" t="str">
        <f t="shared" si="24"/>
        <v>Okay</v>
      </c>
      <c r="AC29" s="42" t="str">
        <f t="shared" si="25"/>
        <v>Okay</v>
      </c>
    </row>
    <row r="30" spans="1:29" s="16" customFormat="1" x14ac:dyDescent="0.25"/>
    <row r="31" spans="1:29" ht="18" customHeight="1" x14ac:dyDescent="0.25">
      <c r="A31" s="21" t="s">
        <v>33</v>
      </c>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9" x14ac:dyDescent="0.25">
      <c r="A32" s="16"/>
      <c r="B32" s="136">
        <f>Yr_Start</f>
        <v>0</v>
      </c>
      <c r="C32" s="137"/>
      <c r="D32" s="136">
        <f>B32+1</f>
        <v>1</v>
      </c>
      <c r="E32" s="137"/>
      <c r="F32" s="136">
        <f t="shared" ref="F32" si="26">D32+1</f>
        <v>2</v>
      </c>
      <c r="G32" s="137"/>
      <c r="H32" s="136">
        <f t="shared" ref="H32" si="27">F32+1</f>
        <v>3</v>
      </c>
      <c r="I32" s="137"/>
      <c r="J32" s="136">
        <f t="shared" ref="J32" si="28">H32+1</f>
        <v>4</v>
      </c>
      <c r="K32" s="137"/>
      <c r="L32" s="136">
        <f t="shared" ref="L32" si="29">J32+1</f>
        <v>5</v>
      </c>
      <c r="M32" s="137"/>
      <c r="N32" s="136">
        <f t="shared" ref="N32" si="30">L32+1</f>
        <v>6</v>
      </c>
      <c r="O32" s="137"/>
      <c r="P32" s="136">
        <f t="shared" ref="P32" si="31">N32+1</f>
        <v>7</v>
      </c>
      <c r="Q32" s="137"/>
      <c r="R32" s="136">
        <f t="shared" ref="R32" si="32">P32+1</f>
        <v>8</v>
      </c>
      <c r="S32" s="137"/>
      <c r="T32" s="136">
        <f t="shared" ref="T32" si="33">R32+1</f>
        <v>9</v>
      </c>
      <c r="U32" s="137"/>
      <c r="V32" s="136">
        <f t="shared" ref="V32" si="34">T32+1</f>
        <v>10</v>
      </c>
      <c r="W32" s="137"/>
      <c r="X32" s="136">
        <f t="shared" ref="X32" si="35">V32+1</f>
        <v>11</v>
      </c>
      <c r="Y32" s="137"/>
      <c r="Z32" s="136" t="s">
        <v>14</v>
      </c>
      <c r="AA32" s="137"/>
    </row>
    <row r="33" spans="1:29" ht="30" x14ac:dyDescent="0.25">
      <c r="A33" s="16"/>
      <c r="B33" s="29" t="s">
        <v>0</v>
      </c>
      <c r="C33" s="28" t="s">
        <v>50</v>
      </c>
      <c r="D33" s="29" t="s">
        <v>0</v>
      </c>
      <c r="E33" s="28" t="s">
        <v>50</v>
      </c>
      <c r="F33" s="29" t="s">
        <v>0</v>
      </c>
      <c r="G33" s="28" t="s">
        <v>50</v>
      </c>
      <c r="H33" s="29" t="s">
        <v>0</v>
      </c>
      <c r="I33" s="28" t="s">
        <v>50</v>
      </c>
      <c r="J33" s="29" t="s">
        <v>0</v>
      </c>
      <c r="K33" s="28" t="s">
        <v>50</v>
      </c>
      <c r="L33" s="29" t="s">
        <v>0</v>
      </c>
      <c r="M33" s="28" t="s">
        <v>50</v>
      </c>
      <c r="N33" s="29" t="s">
        <v>0</v>
      </c>
      <c r="O33" s="28" t="s">
        <v>50</v>
      </c>
      <c r="P33" s="29" t="s">
        <v>0</v>
      </c>
      <c r="Q33" s="28" t="s">
        <v>50</v>
      </c>
      <c r="R33" s="29" t="s">
        <v>0</v>
      </c>
      <c r="S33" s="28" t="s">
        <v>50</v>
      </c>
      <c r="T33" s="29" t="s">
        <v>0</v>
      </c>
      <c r="U33" s="28" t="s">
        <v>50</v>
      </c>
      <c r="V33" s="29" t="s">
        <v>0</v>
      </c>
      <c r="W33" s="28" t="s">
        <v>50</v>
      </c>
      <c r="X33" s="29" t="s">
        <v>0</v>
      </c>
      <c r="Y33" s="28" t="s">
        <v>50</v>
      </c>
      <c r="Z33" s="29" t="s">
        <v>0</v>
      </c>
      <c r="AA33" s="28" t="s">
        <v>50</v>
      </c>
    </row>
    <row r="34" spans="1:29" x14ac:dyDescent="0.25">
      <c r="A34" s="5" t="str">
        <f>'Financing inputs'!A3</f>
        <v>Commodities</v>
      </c>
      <c r="B34" s="112" t="str">
        <f t="array" ref="B34">IFERROR(INDEX(Local,MATCH(B$46&amp;$A34,'Financing inputs local'!$A$3:$A$255&amp;'Financing inputs local'!$P$3:$P$255,0),MATCH(B$45,Yr_Local,0)),0)</f>
        <v/>
      </c>
      <c r="C34" s="112">
        <f t="array" ref="C34">IFERROR(INDEX(Local,MATCH(C$47&amp;$A34,'Financing inputs local'!$A$3:$A$255&amp;'Financing inputs local'!$P$3:$P$255,0),MATCH(C$45,Yr_Local,0))+INDEX(Local,MATCH(C$46&amp;$A34,'Financing inputs local'!$A$3:$A$255&amp;'Financing inputs local'!$P$3:$P$255,0),MATCH(C$45,Yr_Local,0)),0)</f>
        <v>0</v>
      </c>
      <c r="D34" s="112" t="str">
        <f t="array" ref="D34">IFERROR(INDEX(Local,MATCH(D$46&amp;$A34,'Financing inputs local'!$A$3:$A$255&amp;'Financing inputs local'!$P$3:$P$255,0),MATCH(D$45,Yr_Local,0)),0)</f>
        <v/>
      </c>
      <c r="E34" s="112">
        <f t="array" ref="E34">IFERROR(INDEX(Local,MATCH(E$47&amp;$A34,'Financing inputs local'!$A$3:$A$255&amp;'Financing inputs local'!$P$3:$P$255,0),MATCH(E$45,Yr_Local,0))+INDEX(Local,MATCH(E$46&amp;$A34,'Financing inputs local'!$A$3:$A$255&amp;'Financing inputs local'!$P$3:$P$255,0),MATCH(E$45,Yr_Local,0)),0)</f>
        <v>0</v>
      </c>
      <c r="F34" s="112" t="str">
        <f t="array" ref="F34">IFERROR(INDEX(Local,MATCH(F$46&amp;$A34,'Financing inputs local'!$A$3:$A$255&amp;'Financing inputs local'!$P$3:$P$255,0),MATCH(F$45,Yr_Local,0)),0)</f>
        <v/>
      </c>
      <c r="G34" s="112">
        <f t="array" ref="G34">IFERROR(INDEX(Local,MATCH(G$47&amp;$A34,'Financing inputs local'!$A$3:$A$255&amp;'Financing inputs local'!$P$3:$P$255,0),MATCH(G$45,Yr_Local,0))+INDEX(Local,MATCH(G$46&amp;$A34,'Financing inputs local'!$A$3:$A$255&amp;'Financing inputs local'!$P$3:$P$255,0),MATCH(G$45,Yr_Local,0)),0)</f>
        <v>0</v>
      </c>
      <c r="H34" s="112" t="str">
        <f t="array" ref="H34">IFERROR(INDEX(Local,MATCH(H$46&amp;$A34,'Financing inputs local'!$A$3:$A$255&amp;'Financing inputs local'!$P$3:$P$255,0),MATCH(H$45,Yr_Local,0)),0)</f>
        <v/>
      </c>
      <c r="I34" s="112">
        <f t="array" ref="I34">IFERROR(INDEX(Local,MATCH(I$47&amp;$A34,'Financing inputs local'!$A$3:$A$255&amp;'Financing inputs local'!$P$3:$P$255,0),MATCH(I$45,Yr_Local,0))+INDEX(Local,MATCH(I$46&amp;$A34,'Financing inputs local'!$A$3:$A$255&amp;'Financing inputs local'!$P$3:$P$255,0),MATCH(I$45,Yr_Local,0)),0)</f>
        <v>0</v>
      </c>
      <c r="J34" s="112" t="str">
        <f t="array" ref="J34">IFERROR(INDEX(Local,MATCH(J$46&amp;$A34,'Financing inputs local'!$A$3:$A$255&amp;'Financing inputs local'!$P$3:$P$255,0),MATCH(J$45,Yr_Local,0)),0)</f>
        <v/>
      </c>
      <c r="K34" s="112">
        <f t="array" ref="K34">IFERROR(INDEX(Local,MATCH(K$47&amp;$A34,'Financing inputs local'!$A$3:$A$255&amp;'Financing inputs local'!$P$3:$P$255,0),MATCH(K$45,Yr_Local,0))+INDEX(Local,MATCH(K$46&amp;$A34,'Financing inputs local'!$A$3:$A$255&amp;'Financing inputs local'!$P$3:$P$255,0),MATCH(K$45,Yr_Local,0)),0)</f>
        <v>0</v>
      </c>
      <c r="L34" s="112" t="str">
        <f t="array" ref="L34">IFERROR(INDEX(Local,MATCH(L$46&amp;$A34,'Financing inputs local'!$A$3:$A$255&amp;'Financing inputs local'!$P$3:$P$255,0),MATCH(L$45,Yr_Local,0)),0)</f>
        <v/>
      </c>
      <c r="M34" s="112">
        <f t="array" ref="M34">IFERROR(INDEX(Local,MATCH(M$47&amp;$A34,'Financing inputs local'!$A$3:$A$255&amp;'Financing inputs local'!$P$3:$P$255,0),MATCH(M$45,Yr_Local,0))+INDEX(Local,MATCH(M$46&amp;$A34,'Financing inputs local'!$A$3:$A$255&amp;'Financing inputs local'!$P$3:$P$255,0),MATCH(M$45,Yr_Local,0)),0)</f>
        <v>0</v>
      </c>
      <c r="N34" s="112" t="str">
        <f t="array" ref="N34">IFERROR(INDEX(Local,MATCH(N$46&amp;$A34,'Financing inputs local'!$A$3:$A$255&amp;'Financing inputs local'!$P$3:$P$255,0),MATCH(N$45,Yr_Local,0)),0)</f>
        <v/>
      </c>
      <c r="O34" s="112">
        <f t="array" ref="O34">IFERROR(INDEX(Local,MATCH(O$47&amp;$A34,'Financing inputs local'!$A$3:$A$255&amp;'Financing inputs local'!$P$3:$P$255,0),MATCH(O$45,Yr_Local,0))+INDEX(Local,MATCH(O$46&amp;$A34,'Financing inputs local'!$A$3:$A$255&amp;'Financing inputs local'!$P$3:$P$255,0),MATCH(O$45,Yr_Local,0)),0)</f>
        <v>0</v>
      </c>
      <c r="P34" s="112" t="str">
        <f t="array" ref="P34">IFERROR(INDEX(Local,MATCH(P$46&amp;$A34,'Financing inputs local'!$A$3:$A$255&amp;'Financing inputs local'!$P$3:$P$255,0),MATCH(P$45,Yr_Local,0)),0)</f>
        <v/>
      </c>
      <c r="Q34" s="112">
        <f t="array" ref="Q34">IFERROR(INDEX(Local,MATCH(Q$47&amp;$A34,'Financing inputs local'!$A$3:$A$255&amp;'Financing inputs local'!$P$3:$P$255,0),MATCH(Q$45,Yr_Local,0))+INDEX(Local,MATCH(Q$46&amp;$A34,'Financing inputs local'!$A$3:$A$255&amp;'Financing inputs local'!$P$3:$P$255,0),MATCH(Q$45,Yr_Local,0)),0)</f>
        <v>0</v>
      </c>
      <c r="R34" s="112" t="str">
        <f t="array" ref="R34">IFERROR(INDEX(Local,MATCH(R$46&amp;$A34,'Financing inputs local'!$A$3:$A$255&amp;'Financing inputs local'!$P$3:$P$255,0),MATCH(R$45,Yr_Local,0)),0)</f>
        <v/>
      </c>
      <c r="S34" s="112">
        <f t="array" ref="S34">IFERROR(INDEX(Local,MATCH(S$47&amp;$A34,'Financing inputs local'!$A$3:$A$255&amp;'Financing inputs local'!$P$3:$P$255,0),MATCH(S$45,Yr_Local,0))+INDEX(Local,MATCH(S$46&amp;$A34,'Financing inputs local'!$A$3:$A$255&amp;'Financing inputs local'!$P$3:$P$255,0),MATCH(S$45,Yr_Local,0)),0)</f>
        <v>0</v>
      </c>
      <c r="T34" s="112" t="str">
        <f t="array" ref="T34">IFERROR(INDEX(Local,MATCH(T$46&amp;$A34,'Financing inputs local'!$A$3:$A$255&amp;'Financing inputs local'!$P$3:$P$255,0),MATCH(T$45,Yr_Local,0)),0)</f>
        <v/>
      </c>
      <c r="U34" s="112">
        <f t="array" ref="U34">IFERROR(INDEX(Local,MATCH(U$47&amp;$A34,'Financing inputs local'!$A$3:$A$255&amp;'Financing inputs local'!$P$3:$P$255,0),MATCH(U$45,Yr_Local,0))+INDEX(Local,MATCH(U$46&amp;$A34,'Financing inputs local'!$A$3:$A$255&amp;'Financing inputs local'!$P$3:$P$255,0),MATCH(U$45,Yr_Local,0)),0)</f>
        <v>0</v>
      </c>
      <c r="V34" s="112" t="str">
        <f t="array" ref="V34">IFERROR(INDEX(Local,MATCH(V$46&amp;$A34,'Financing inputs local'!$A$3:$A$255&amp;'Financing inputs local'!$P$3:$P$255,0),MATCH(V$45,Yr_Local,0)),0)</f>
        <v/>
      </c>
      <c r="W34" s="112">
        <f t="array" ref="W34">IFERROR(INDEX(Local,MATCH(W$47&amp;$A34,'Financing inputs local'!$A$3:$A$255&amp;'Financing inputs local'!$P$3:$P$255,0),MATCH(W$45,Yr_Local,0))+INDEX(Local,MATCH(W$46&amp;$A34,'Financing inputs local'!$A$3:$A$255&amp;'Financing inputs local'!$P$3:$P$255,0),MATCH(W$45,Yr_Local,0)),0)</f>
        <v>0</v>
      </c>
      <c r="X34" s="112" t="str">
        <f t="array" ref="X34">IFERROR(INDEX(Local,MATCH(X$46&amp;$A34,'Financing inputs local'!$A$3:$A$255&amp;'Financing inputs local'!$P$3:$P$255,0),MATCH(X$45,Yr_Local,0)),0)</f>
        <v/>
      </c>
      <c r="Y34" s="112">
        <f t="array" ref="Y34">IFERROR(INDEX(Local,MATCH(Y$47&amp;$A34,'Financing inputs local'!$A$3:$A$255&amp;'Financing inputs local'!$P$3:$P$255,0),MATCH(Y$45,Yr_Local,0))+INDEX(Local,MATCH(Y$46&amp;$A34,'Financing inputs local'!$A$3:$A$255&amp;'Financing inputs local'!$P$3:$P$255,0),MATCH(Y$45,Yr_Local,0)),0)</f>
        <v>0</v>
      </c>
      <c r="Z34" s="112">
        <f t="array" ref="Z34">IFERROR(INDEX(Local,MATCH(Z$46&amp;$A34,'Financing inputs local'!$A$3:$A$255&amp;'Financing inputs local'!$P$3:$P$255,0),MATCH(Z$45,Yr_Local,0)),0)</f>
        <v>0</v>
      </c>
      <c r="AA34" s="112">
        <f t="array" ref="AA34">IFERROR(INDEX(Local,MATCH(AA$47&amp;$A34,'Financing inputs local'!$A$3:$A$255&amp;'Financing inputs local'!$P$3:$P$255,0),MATCH(AA$45,Yr_Local,0))+INDEX(Local,MATCH(AA$46&amp;$A34,'Financing inputs local'!$A$3:$A$255&amp;'Financing inputs local'!$P$3:$P$255,0),MATCH(AA$45,Yr_Local,0)),0)</f>
        <v>0</v>
      </c>
      <c r="AB34" s="42" t="str">
        <f>IF(ROUND(SUMIF($B$33:$Y$33,Z$33,B34:Y34),2)=ROUND(Z34,2),"Okay","Check")</f>
        <v>Okay</v>
      </c>
      <c r="AC34" s="42" t="str">
        <f>IF(ROUND(SUMIF($B$33:$Y$33,AA$33,B34:Y34),2)=ROUND(AA34,2),"Okay","Check")</f>
        <v>Okay</v>
      </c>
    </row>
    <row r="35" spans="1:29" x14ac:dyDescent="0.25">
      <c r="A35" s="5" t="str">
        <f>'Financing inputs'!A26:O26</f>
        <v>Demand Generation</v>
      </c>
      <c r="B35" s="112" t="str">
        <f t="array" ref="B35">IFERROR(INDEX(Local,MATCH(B$46&amp;$A35,'Financing inputs local'!$A$3:$A$255&amp;'Financing inputs local'!$P$3:$P$255,0),MATCH(B$45,Yr_Local,0)),0)</f>
        <v/>
      </c>
      <c r="C35" s="112">
        <f t="array" ref="C35">IFERROR(INDEX(Local,MATCH(C$47&amp;$A35,'Financing inputs local'!$A$3:$A$255&amp;'Financing inputs local'!$P$3:$P$255,0),MATCH(C$45,Yr_Local,0))+INDEX(Local,MATCH(C$46&amp;$A35,'Financing inputs local'!$A$3:$A$255&amp;'Financing inputs local'!$P$3:$P$255,0),MATCH(C$45,Yr_Local,0)),0)</f>
        <v>0</v>
      </c>
      <c r="D35" s="112" t="str">
        <f t="array" ref="D35">IFERROR(INDEX(Local,MATCH(D$46&amp;$A35,'Financing inputs local'!$A$3:$A$255&amp;'Financing inputs local'!$P$3:$P$255,0),MATCH(D$45,Yr_Local,0)),0)</f>
        <v/>
      </c>
      <c r="E35" s="112">
        <f t="array" ref="E35">IFERROR(INDEX(Local,MATCH(E$47&amp;$A35,'Financing inputs local'!$A$3:$A$255&amp;'Financing inputs local'!$P$3:$P$255,0),MATCH(E$45,Yr_Local,0))+INDEX(Local,MATCH(E$46&amp;$A35,'Financing inputs local'!$A$3:$A$255&amp;'Financing inputs local'!$P$3:$P$255,0),MATCH(E$45,Yr_Local,0)),0)</f>
        <v>0</v>
      </c>
      <c r="F35" s="112" t="str">
        <f t="array" ref="F35">IFERROR(INDEX(Local,MATCH(F$46&amp;$A35,'Financing inputs local'!$A$3:$A$255&amp;'Financing inputs local'!$P$3:$P$255,0),MATCH(F$45,Yr_Local,0)),0)</f>
        <v/>
      </c>
      <c r="G35" s="112">
        <f t="array" ref="G35">IFERROR(INDEX(Local,MATCH(G$47&amp;$A35,'Financing inputs local'!$A$3:$A$255&amp;'Financing inputs local'!$P$3:$P$255,0),MATCH(G$45,Yr_Local,0))+INDEX(Local,MATCH(G$46&amp;$A35,'Financing inputs local'!$A$3:$A$255&amp;'Financing inputs local'!$P$3:$P$255,0),MATCH(G$45,Yr_Local,0)),0)</f>
        <v>0</v>
      </c>
      <c r="H35" s="112" t="str">
        <f t="array" ref="H35">IFERROR(INDEX(Local,MATCH(H$46&amp;$A35,'Financing inputs local'!$A$3:$A$255&amp;'Financing inputs local'!$P$3:$P$255,0),MATCH(H$45,Yr_Local,0)),0)</f>
        <v/>
      </c>
      <c r="I35" s="112">
        <f t="array" ref="I35">IFERROR(INDEX(Local,MATCH(I$47&amp;$A35,'Financing inputs local'!$A$3:$A$255&amp;'Financing inputs local'!$P$3:$P$255,0),MATCH(I$45,Yr_Local,0))+INDEX(Local,MATCH(I$46&amp;$A35,'Financing inputs local'!$A$3:$A$255&amp;'Financing inputs local'!$P$3:$P$255,0),MATCH(I$45,Yr_Local,0)),0)</f>
        <v>0</v>
      </c>
      <c r="J35" s="112" t="str">
        <f t="array" ref="J35">IFERROR(INDEX(Local,MATCH(J$46&amp;$A35,'Financing inputs local'!$A$3:$A$255&amp;'Financing inputs local'!$P$3:$P$255,0),MATCH(J$45,Yr_Local,0)),0)</f>
        <v/>
      </c>
      <c r="K35" s="112">
        <f t="array" ref="K35">IFERROR(INDEX(Local,MATCH(K$47&amp;$A35,'Financing inputs local'!$A$3:$A$255&amp;'Financing inputs local'!$P$3:$P$255,0),MATCH(K$45,Yr_Local,0))+INDEX(Local,MATCH(K$46&amp;$A35,'Financing inputs local'!$A$3:$A$255&amp;'Financing inputs local'!$P$3:$P$255,0),MATCH(K$45,Yr_Local,0)),0)</f>
        <v>0</v>
      </c>
      <c r="L35" s="112" t="str">
        <f t="array" ref="L35">IFERROR(INDEX(Local,MATCH(L$46&amp;$A35,'Financing inputs local'!$A$3:$A$255&amp;'Financing inputs local'!$P$3:$P$255,0),MATCH(L$45,Yr_Local,0)),0)</f>
        <v/>
      </c>
      <c r="M35" s="112">
        <f t="array" ref="M35">IFERROR(INDEX(Local,MATCH(M$47&amp;$A35,'Financing inputs local'!$A$3:$A$255&amp;'Financing inputs local'!$P$3:$P$255,0),MATCH(M$45,Yr_Local,0))+INDEX(Local,MATCH(M$46&amp;$A35,'Financing inputs local'!$A$3:$A$255&amp;'Financing inputs local'!$P$3:$P$255,0),MATCH(M$45,Yr_Local,0)),0)</f>
        <v>0</v>
      </c>
      <c r="N35" s="112" t="str">
        <f t="array" ref="N35">IFERROR(INDEX(Local,MATCH(N$46&amp;$A35,'Financing inputs local'!$A$3:$A$255&amp;'Financing inputs local'!$P$3:$P$255,0),MATCH(N$45,Yr_Local,0)),0)</f>
        <v/>
      </c>
      <c r="O35" s="112">
        <f t="array" ref="O35">IFERROR(INDEX(Local,MATCH(O$47&amp;$A35,'Financing inputs local'!$A$3:$A$255&amp;'Financing inputs local'!$P$3:$P$255,0),MATCH(O$45,Yr_Local,0))+INDEX(Local,MATCH(O$46&amp;$A35,'Financing inputs local'!$A$3:$A$255&amp;'Financing inputs local'!$P$3:$P$255,0),MATCH(O$45,Yr_Local,0)),0)</f>
        <v>0</v>
      </c>
      <c r="P35" s="112" t="str">
        <f t="array" ref="P35">IFERROR(INDEX(Local,MATCH(P$46&amp;$A35,'Financing inputs local'!$A$3:$A$255&amp;'Financing inputs local'!$P$3:$P$255,0),MATCH(P$45,Yr_Local,0)),0)</f>
        <v/>
      </c>
      <c r="Q35" s="112">
        <f t="array" ref="Q35">IFERROR(INDEX(Local,MATCH(Q$47&amp;$A35,'Financing inputs local'!$A$3:$A$255&amp;'Financing inputs local'!$P$3:$P$255,0),MATCH(Q$45,Yr_Local,0))+INDEX(Local,MATCH(Q$46&amp;$A35,'Financing inputs local'!$A$3:$A$255&amp;'Financing inputs local'!$P$3:$P$255,0),MATCH(Q$45,Yr_Local,0)),0)</f>
        <v>0</v>
      </c>
      <c r="R35" s="112" t="str">
        <f t="array" ref="R35">IFERROR(INDEX(Local,MATCH(R$46&amp;$A35,'Financing inputs local'!$A$3:$A$255&amp;'Financing inputs local'!$P$3:$P$255,0),MATCH(R$45,Yr_Local,0)),0)</f>
        <v/>
      </c>
      <c r="S35" s="112">
        <f t="array" ref="S35">IFERROR(INDEX(Local,MATCH(S$47&amp;$A35,'Financing inputs local'!$A$3:$A$255&amp;'Financing inputs local'!$P$3:$P$255,0),MATCH(S$45,Yr_Local,0))+INDEX(Local,MATCH(S$46&amp;$A35,'Financing inputs local'!$A$3:$A$255&amp;'Financing inputs local'!$P$3:$P$255,0),MATCH(S$45,Yr_Local,0)),0)</f>
        <v>0</v>
      </c>
      <c r="T35" s="112" t="str">
        <f t="array" ref="T35">IFERROR(INDEX(Local,MATCH(T$46&amp;$A35,'Financing inputs local'!$A$3:$A$255&amp;'Financing inputs local'!$P$3:$P$255,0),MATCH(T$45,Yr_Local,0)),0)</f>
        <v/>
      </c>
      <c r="U35" s="112">
        <f t="array" ref="U35">IFERROR(INDEX(Local,MATCH(U$47&amp;$A35,'Financing inputs local'!$A$3:$A$255&amp;'Financing inputs local'!$P$3:$P$255,0),MATCH(U$45,Yr_Local,0))+INDEX(Local,MATCH(U$46&amp;$A35,'Financing inputs local'!$A$3:$A$255&amp;'Financing inputs local'!$P$3:$P$255,0),MATCH(U$45,Yr_Local,0)),0)</f>
        <v>0</v>
      </c>
      <c r="V35" s="112" t="str">
        <f t="array" ref="V35">IFERROR(INDEX(Local,MATCH(V$46&amp;$A35,'Financing inputs local'!$A$3:$A$255&amp;'Financing inputs local'!$P$3:$P$255,0),MATCH(V$45,Yr_Local,0)),0)</f>
        <v/>
      </c>
      <c r="W35" s="112">
        <f t="array" ref="W35">IFERROR(INDEX(Local,MATCH(W$47&amp;$A35,'Financing inputs local'!$A$3:$A$255&amp;'Financing inputs local'!$P$3:$P$255,0),MATCH(W$45,Yr_Local,0))+INDEX(Local,MATCH(W$46&amp;$A35,'Financing inputs local'!$A$3:$A$255&amp;'Financing inputs local'!$P$3:$P$255,0),MATCH(W$45,Yr_Local,0)),0)</f>
        <v>0</v>
      </c>
      <c r="X35" s="112" t="str">
        <f t="array" ref="X35">IFERROR(INDEX(Local,MATCH(X$46&amp;$A35,'Financing inputs local'!$A$3:$A$255&amp;'Financing inputs local'!$P$3:$P$255,0),MATCH(X$45,Yr_Local,0)),0)</f>
        <v/>
      </c>
      <c r="Y35" s="112">
        <f t="array" ref="Y35">IFERROR(INDEX(Local,MATCH(Y$47&amp;$A35,'Financing inputs local'!$A$3:$A$255&amp;'Financing inputs local'!$P$3:$P$255,0),MATCH(Y$45,Yr_Local,0))+INDEX(Local,MATCH(Y$46&amp;$A35,'Financing inputs local'!$A$3:$A$255&amp;'Financing inputs local'!$P$3:$P$255,0),MATCH(Y$45,Yr_Local,0)),0)</f>
        <v>0</v>
      </c>
      <c r="Z35" s="112">
        <f t="array" ref="Z35">IFERROR(INDEX(Local,MATCH(Z$46&amp;$A35,'Financing inputs local'!$A$3:$A$255&amp;'Financing inputs local'!$P$3:$P$255,0),MATCH(Z$45,Yr_Local,0)),0)</f>
        <v>0</v>
      </c>
      <c r="AA35" s="112">
        <f t="array" ref="AA35">IFERROR(INDEX(Local,MATCH(AA$47&amp;$A35,'Financing inputs local'!$A$3:$A$255&amp;'Financing inputs local'!$P$3:$P$255,0),MATCH(AA$45,Yr_Local,0))+INDEX(Local,MATCH(AA$46&amp;$A35,'Financing inputs local'!$A$3:$A$255&amp;'Financing inputs local'!$P$3:$P$255,0),MATCH(AA$45,Yr_Local,0)),0)</f>
        <v>0</v>
      </c>
      <c r="AB35" s="42" t="str">
        <f t="shared" ref="AB35:AB44" si="36">IF(ROUND(SUMIF($B$33:$Y$33,Z$33,B35:Y35),2)=ROUND(Z35,2),"Okay","Check")</f>
        <v>Okay</v>
      </c>
      <c r="AC35" s="42" t="str">
        <f t="shared" ref="AC35:AC44" si="37">IF(ROUND(SUMIF($B$33:$Y$33,AA$33,B35:Y35),2)=ROUND(AA35,2),"Okay","Check")</f>
        <v>Okay</v>
      </c>
    </row>
    <row r="36" spans="1:29" x14ac:dyDescent="0.25">
      <c r="A36" s="5" t="str">
        <f>'Financing inputs'!A49:O49</f>
        <v>Service Delivery</v>
      </c>
      <c r="B36" s="112" t="str">
        <f t="array" ref="B36">IFERROR(INDEX(Local,MATCH(B$46&amp;$A36,'Financing inputs local'!$A$3:$A$255&amp;'Financing inputs local'!$P$3:$P$255,0),MATCH(B$45,Yr_Local,0)),0)</f>
        <v/>
      </c>
      <c r="C36" s="112">
        <f t="array" ref="C36">IFERROR(INDEX(Local,MATCH(C$47&amp;$A36,'Financing inputs local'!$A$3:$A$255&amp;'Financing inputs local'!$P$3:$P$255,0),MATCH(C$45,Yr_Local,0))+INDEX(Local,MATCH(C$46&amp;$A36,'Financing inputs local'!$A$3:$A$255&amp;'Financing inputs local'!$P$3:$P$255,0),MATCH(C$45,Yr_Local,0)),0)</f>
        <v>0</v>
      </c>
      <c r="D36" s="112" t="str">
        <f t="array" ref="D36">IFERROR(INDEX(Local,MATCH(D$46&amp;$A36,'Financing inputs local'!$A$3:$A$255&amp;'Financing inputs local'!$P$3:$P$255,0),MATCH(D$45,Yr_Local,0)),0)</f>
        <v/>
      </c>
      <c r="E36" s="112">
        <f t="array" ref="E36">IFERROR(INDEX(Local,MATCH(E$47&amp;$A36,'Financing inputs local'!$A$3:$A$255&amp;'Financing inputs local'!$P$3:$P$255,0),MATCH(E$45,Yr_Local,0))+INDEX(Local,MATCH(E$46&amp;$A36,'Financing inputs local'!$A$3:$A$255&amp;'Financing inputs local'!$P$3:$P$255,0),MATCH(E$45,Yr_Local,0)),0)</f>
        <v>0</v>
      </c>
      <c r="F36" s="112" t="str">
        <f t="array" ref="F36">IFERROR(INDEX(Local,MATCH(F$46&amp;$A36,'Financing inputs local'!$A$3:$A$255&amp;'Financing inputs local'!$P$3:$P$255,0),MATCH(F$45,Yr_Local,0)),0)</f>
        <v/>
      </c>
      <c r="G36" s="112">
        <f t="array" ref="G36">IFERROR(INDEX(Local,MATCH(G$47&amp;$A36,'Financing inputs local'!$A$3:$A$255&amp;'Financing inputs local'!$P$3:$P$255,0),MATCH(G$45,Yr_Local,0))+INDEX(Local,MATCH(G$46&amp;$A36,'Financing inputs local'!$A$3:$A$255&amp;'Financing inputs local'!$P$3:$P$255,0),MATCH(G$45,Yr_Local,0)),0)</f>
        <v>0</v>
      </c>
      <c r="H36" s="112" t="str">
        <f t="array" ref="H36">IFERROR(INDEX(Local,MATCH(H$46&amp;$A36,'Financing inputs local'!$A$3:$A$255&amp;'Financing inputs local'!$P$3:$P$255,0),MATCH(H$45,Yr_Local,0)),0)</f>
        <v/>
      </c>
      <c r="I36" s="112">
        <f t="array" ref="I36">IFERROR(INDEX(Local,MATCH(I$47&amp;$A36,'Financing inputs local'!$A$3:$A$255&amp;'Financing inputs local'!$P$3:$P$255,0),MATCH(I$45,Yr_Local,0))+INDEX(Local,MATCH(I$46&amp;$A36,'Financing inputs local'!$A$3:$A$255&amp;'Financing inputs local'!$P$3:$P$255,0),MATCH(I$45,Yr_Local,0)),0)</f>
        <v>0</v>
      </c>
      <c r="J36" s="112" t="str">
        <f t="array" ref="J36">IFERROR(INDEX(Local,MATCH(J$46&amp;$A36,'Financing inputs local'!$A$3:$A$255&amp;'Financing inputs local'!$P$3:$P$255,0),MATCH(J$45,Yr_Local,0)),0)</f>
        <v/>
      </c>
      <c r="K36" s="112">
        <f t="array" ref="K36">IFERROR(INDEX(Local,MATCH(K$47&amp;$A36,'Financing inputs local'!$A$3:$A$255&amp;'Financing inputs local'!$P$3:$P$255,0),MATCH(K$45,Yr_Local,0))+INDEX(Local,MATCH(K$46&amp;$A36,'Financing inputs local'!$A$3:$A$255&amp;'Financing inputs local'!$P$3:$P$255,0),MATCH(K$45,Yr_Local,0)),0)</f>
        <v>0</v>
      </c>
      <c r="L36" s="112" t="str">
        <f t="array" ref="L36">IFERROR(INDEX(Local,MATCH(L$46&amp;$A36,'Financing inputs local'!$A$3:$A$255&amp;'Financing inputs local'!$P$3:$P$255,0),MATCH(L$45,Yr_Local,0)),0)</f>
        <v/>
      </c>
      <c r="M36" s="112">
        <f t="array" ref="M36">IFERROR(INDEX(Local,MATCH(M$47&amp;$A36,'Financing inputs local'!$A$3:$A$255&amp;'Financing inputs local'!$P$3:$P$255,0),MATCH(M$45,Yr_Local,0))+INDEX(Local,MATCH(M$46&amp;$A36,'Financing inputs local'!$A$3:$A$255&amp;'Financing inputs local'!$P$3:$P$255,0),MATCH(M$45,Yr_Local,0)),0)</f>
        <v>0</v>
      </c>
      <c r="N36" s="112" t="str">
        <f t="array" ref="N36">IFERROR(INDEX(Local,MATCH(N$46&amp;$A36,'Financing inputs local'!$A$3:$A$255&amp;'Financing inputs local'!$P$3:$P$255,0),MATCH(N$45,Yr_Local,0)),0)</f>
        <v/>
      </c>
      <c r="O36" s="112">
        <f t="array" ref="O36">IFERROR(INDEX(Local,MATCH(O$47&amp;$A36,'Financing inputs local'!$A$3:$A$255&amp;'Financing inputs local'!$P$3:$P$255,0),MATCH(O$45,Yr_Local,0))+INDEX(Local,MATCH(O$46&amp;$A36,'Financing inputs local'!$A$3:$A$255&amp;'Financing inputs local'!$P$3:$P$255,0),MATCH(O$45,Yr_Local,0)),0)</f>
        <v>0</v>
      </c>
      <c r="P36" s="112" t="str">
        <f t="array" ref="P36">IFERROR(INDEX(Local,MATCH(P$46&amp;$A36,'Financing inputs local'!$A$3:$A$255&amp;'Financing inputs local'!$P$3:$P$255,0),MATCH(P$45,Yr_Local,0)),0)</f>
        <v/>
      </c>
      <c r="Q36" s="112">
        <f t="array" ref="Q36">IFERROR(INDEX(Local,MATCH(Q$47&amp;$A36,'Financing inputs local'!$A$3:$A$255&amp;'Financing inputs local'!$P$3:$P$255,0),MATCH(Q$45,Yr_Local,0))+INDEX(Local,MATCH(Q$46&amp;$A36,'Financing inputs local'!$A$3:$A$255&amp;'Financing inputs local'!$P$3:$P$255,0),MATCH(Q$45,Yr_Local,0)),0)</f>
        <v>0</v>
      </c>
      <c r="R36" s="112" t="str">
        <f t="array" ref="R36">IFERROR(INDEX(Local,MATCH(R$46&amp;$A36,'Financing inputs local'!$A$3:$A$255&amp;'Financing inputs local'!$P$3:$P$255,0),MATCH(R$45,Yr_Local,0)),0)</f>
        <v/>
      </c>
      <c r="S36" s="112">
        <f t="array" ref="S36">IFERROR(INDEX(Local,MATCH(S$47&amp;$A36,'Financing inputs local'!$A$3:$A$255&amp;'Financing inputs local'!$P$3:$P$255,0),MATCH(S$45,Yr_Local,0))+INDEX(Local,MATCH(S$46&amp;$A36,'Financing inputs local'!$A$3:$A$255&amp;'Financing inputs local'!$P$3:$P$255,0),MATCH(S$45,Yr_Local,0)),0)</f>
        <v>0</v>
      </c>
      <c r="T36" s="112" t="str">
        <f t="array" ref="T36">IFERROR(INDEX(Local,MATCH(T$46&amp;$A36,'Financing inputs local'!$A$3:$A$255&amp;'Financing inputs local'!$P$3:$P$255,0),MATCH(T$45,Yr_Local,0)),0)</f>
        <v/>
      </c>
      <c r="U36" s="112">
        <f t="array" ref="U36">IFERROR(INDEX(Local,MATCH(U$47&amp;$A36,'Financing inputs local'!$A$3:$A$255&amp;'Financing inputs local'!$P$3:$P$255,0),MATCH(U$45,Yr_Local,0))+INDEX(Local,MATCH(U$46&amp;$A36,'Financing inputs local'!$A$3:$A$255&amp;'Financing inputs local'!$P$3:$P$255,0),MATCH(U$45,Yr_Local,0)),0)</f>
        <v>0</v>
      </c>
      <c r="V36" s="112" t="str">
        <f t="array" ref="V36">IFERROR(INDEX(Local,MATCH(V$46&amp;$A36,'Financing inputs local'!$A$3:$A$255&amp;'Financing inputs local'!$P$3:$P$255,0),MATCH(V$45,Yr_Local,0)),0)</f>
        <v/>
      </c>
      <c r="W36" s="112">
        <f t="array" ref="W36">IFERROR(INDEX(Local,MATCH(W$47&amp;$A36,'Financing inputs local'!$A$3:$A$255&amp;'Financing inputs local'!$P$3:$P$255,0),MATCH(W$45,Yr_Local,0))+INDEX(Local,MATCH(W$46&amp;$A36,'Financing inputs local'!$A$3:$A$255&amp;'Financing inputs local'!$P$3:$P$255,0),MATCH(W$45,Yr_Local,0)),0)</f>
        <v>0</v>
      </c>
      <c r="X36" s="112" t="str">
        <f t="array" ref="X36">IFERROR(INDEX(Local,MATCH(X$46&amp;$A36,'Financing inputs local'!$A$3:$A$255&amp;'Financing inputs local'!$P$3:$P$255,0),MATCH(X$45,Yr_Local,0)),0)</f>
        <v/>
      </c>
      <c r="Y36" s="112">
        <f t="array" ref="Y36">IFERROR(INDEX(Local,MATCH(Y$47&amp;$A36,'Financing inputs local'!$A$3:$A$255&amp;'Financing inputs local'!$P$3:$P$255,0),MATCH(Y$45,Yr_Local,0))+INDEX(Local,MATCH(Y$46&amp;$A36,'Financing inputs local'!$A$3:$A$255&amp;'Financing inputs local'!$P$3:$P$255,0),MATCH(Y$45,Yr_Local,0)),0)</f>
        <v>0</v>
      </c>
      <c r="Z36" s="112">
        <f t="array" ref="Z36">IFERROR(INDEX(Local,MATCH(Z$46&amp;$A36,'Financing inputs local'!$A$3:$A$255&amp;'Financing inputs local'!$P$3:$P$255,0),MATCH(Z$45,Yr_Local,0)),0)</f>
        <v>0</v>
      </c>
      <c r="AA36" s="112">
        <f t="array" ref="AA36">IFERROR(INDEX(Local,MATCH(AA$47&amp;$A36,'Financing inputs local'!$A$3:$A$255&amp;'Financing inputs local'!$P$3:$P$255,0),MATCH(AA$45,Yr_Local,0))+INDEX(Local,MATCH(AA$46&amp;$A36,'Financing inputs local'!$A$3:$A$255&amp;'Financing inputs local'!$P$3:$P$255,0),MATCH(AA$45,Yr_Local,0)),0)</f>
        <v>0</v>
      </c>
      <c r="AB36" s="42" t="str">
        <f t="shared" si="36"/>
        <v>Okay</v>
      </c>
      <c r="AC36" s="42" t="str">
        <f t="shared" si="37"/>
        <v>Okay</v>
      </c>
    </row>
    <row r="37" spans="1:29" x14ac:dyDescent="0.25">
      <c r="A37" s="5" t="str">
        <f>'Financing inputs'!A72:O72</f>
        <v>Contraceptive Security</v>
      </c>
      <c r="B37" s="112" t="str">
        <f t="array" ref="B37">IFERROR(INDEX(Local,MATCH(B$46&amp;$A37,'Financing inputs local'!$A$3:$A$255&amp;'Financing inputs local'!$P$3:$P$255,0),MATCH(B$45,Yr_Local,0)),0)</f>
        <v/>
      </c>
      <c r="C37" s="112">
        <f t="array" ref="C37">IFERROR(INDEX(Local,MATCH(C$47&amp;$A37,'Financing inputs local'!$A$3:$A$255&amp;'Financing inputs local'!$P$3:$P$255,0),MATCH(C$45,Yr_Local,0))+INDEX(Local,MATCH(C$46&amp;$A37,'Financing inputs local'!$A$3:$A$255&amp;'Financing inputs local'!$P$3:$P$255,0),MATCH(C$45,Yr_Local,0)),0)</f>
        <v>0</v>
      </c>
      <c r="D37" s="112" t="str">
        <f t="array" ref="D37">IFERROR(INDEX(Local,MATCH(D$46&amp;$A37,'Financing inputs local'!$A$3:$A$255&amp;'Financing inputs local'!$P$3:$P$255,0),MATCH(D$45,Yr_Local,0)),0)</f>
        <v/>
      </c>
      <c r="E37" s="112">
        <f t="array" ref="E37">IFERROR(INDEX(Local,MATCH(E$47&amp;$A37,'Financing inputs local'!$A$3:$A$255&amp;'Financing inputs local'!$P$3:$P$255,0),MATCH(E$45,Yr_Local,0))+INDEX(Local,MATCH(E$46&amp;$A37,'Financing inputs local'!$A$3:$A$255&amp;'Financing inputs local'!$P$3:$P$255,0),MATCH(E$45,Yr_Local,0)),0)</f>
        <v>0</v>
      </c>
      <c r="F37" s="112" t="str">
        <f t="array" ref="F37">IFERROR(INDEX(Local,MATCH(F$46&amp;$A37,'Financing inputs local'!$A$3:$A$255&amp;'Financing inputs local'!$P$3:$P$255,0),MATCH(F$45,Yr_Local,0)),0)</f>
        <v/>
      </c>
      <c r="G37" s="112">
        <f t="array" ref="G37">IFERROR(INDEX(Local,MATCH(G$47&amp;$A37,'Financing inputs local'!$A$3:$A$255&amp;'Financing inputs local'!$P$3:$P$255,0),MATCH(G$45,Yr_Local,0))+INDEX(Local,MATCH(G$46&amp;$A37,'Financing inputs local'!$A$3:$A$255&amp;'Financing inputs local'!$P$3:$P$255,0),MATCH(G$45,Yr_Local,0)),0)</f>
        <v>0</v>
      </c>
      <c r="H37" s="112" t="str">
        <f t="array" ref="H37">IFERROR(INDEX(Local,MATCH(H$46&amp;$A37,'Financing inputs local'!$A$3:$A$255&amp;'Financing inputs local'!$P$3:$P$255,0),MATCH(H$45,Yr_Local,0)),0)</f>
        <v/>
      </c>
      <c r="I37" s="112">
        <f t="array" ref="I37">IFERROR(INDEX(Local,MATCH(I$47&amp;$A37,'Financing inputs local'!$A$3:$A$255&amp;'Financing inputs local'!$P$3:$P$255,0),MATCH(I$45,Yr_Local,0))+INDEX(Local,MATCH(I$46&amp;$A37,'Financing inputs local'!$A$3:$A$255&amp;'Financing inputs local'!$P$3:$P$255,0),MATCH(I$45,Yr_Local,0)),0)</f>
        <v>0</v>
      </c>
      <c r="J37" s="112" t="str">
        <f t="array" ref="J37">IFERROR(INDEX(Local,MATCH(J$46&amp;$A37,'Financing inputs local'!$A$3:$A$255&amp;'Financing inputs local'!$P$3:$P$255,0),MATCH(J$45,Yr_Local,0)),0)</f>
        <v/>
      </c>
      <c r="K37" s="112">
        <f t="array" ref="K37">IFERROR(INDEX(Local,MATCH(K$47&amp;$A37,'Financing inputs local'!$A$3:$A$255&amp;'Financing inputs local'!$P$3:$P$255,0),MATCH(K$45,Yr_Local,0))+INDEX(Local,MATCH(K$46&amp;$A37,'Financing inputs local'!$A$3:$A$255&amp;'Financing inputs local'!$P$3:$P$255,0),MATCH(K$45,Yr_Local,0)),0)</f>
        <v>0</v>
      </c>
      <c r="L37" s="112" t="str">
        <f t="array" ref="L37">IFERROR(INDEX(Local,MATCH(L$46&amp;$A37,'Financing inputs local'!$A$3:$A$255&amp;'Financing inputs local'!$P$3:$P$255,0),MATCH(L$45,Yr_Local,0)),0)</f>
        <v/>
      </c>
      <c r="M37" s="112">
        <f t="array" ref="M37">IFERROR(INDEX(Local,MATCH(M$47&amp;$A37,'Financing inputs local'!$A$3:$A$255&amp;'Financing inputs local'!$P$3:$P$255,0),MATCH(M$45,Yr_Local,0))+INDEX(Local,MATCH(M$46&amp;$A37,'Financing inputs local'!$A$3:$A$255&amp;'Financing inputs local'!$P$3:$P$255,0),MATCH(M$45,Yr_Local,0)),0)</f>
        <v>0</v>
      </c>
      <c r="N37" s="112" t="str">
        <f t="array" ref="N37">IFERROR(INDEX(Local,MATCH(N$46&amp;$A37,'Financing inputs local'!$A$3:$A$255&amp;'Financing inputs local'!$P$3:$P$255,0),MATCH(N$45,Yr_Local,0)),0)</f>
        <v/>
      </c>
      <c r="O37" s="112">
        <f t="array" ref="O37">IFERROR(INDEX(Local,MATCH(O$47&amp;$A37,'Financing inputs local'!$A$3:$A$255&amp;'Financing inputs local'!$P$3:$P$255,0),MATCH(O$45,Yr_Local,0))+INDEX(Local,MATCH(O$46&amp;$A37,'Financing inputs local'!$A$3:$A$255&amp;'Financing inputs local'!$P$3:$P$255,0),MATCH(O$45,Yr_Local,0)),0)</f>
        <v>0</v>
      </c>
      <c r="P37" s="112" t="str">
        <f t="array" ref="P37">IFERROR(INDEX(Local,MATCH(P$46&amp;$A37,'Financing inputs local'!$A$3:$A$255&amp;'Financing inputs local'!$P$3:$P$255,0),MATCH(P$45,Yr_Local,0)),0)</f>
        <v/>
      </c>
      <c r="Q37" s="112">
        <f t="array" ref="Q37">IFERROR(INDEX(Local,MATCH(Q$47&amp;$A37,'Financing inputs local'!$A$3:$A$255&amp;'Financing inputs local'!$P$3:$P$255,0),MATCH(Q$45,Yr_Local,0))+INDEX(Local,MATCH(Q$46&amp;$A37,'Financing inputs local'!$A$3:$A$255&amp;'Financing inputs local'!$P$3:$P$255,0),MATCH(Q$45,Yr_Local,0)),0)</f>
        <v>0</v>
      </c>
      <c r="R37" s="112" t="str">
        <f t="array" ref="R37">IFERROR(INDEX(Local,MATCH(R$46&amp;$A37,'Financing inputs local'!$A$3:$A$255&amp;'Financing inputs local'!$P$3:$P$255,0),MATCH(R$45,Yr_Local,0)),0)</f>
        <v/>
      </c>
      <c r="S37" s="112">
        <f t="array" ref="S37">IFERROR(INDEX(Local,MATCH(S$47&amp;$A37,'Financing inputs local'!$A$3:$A$255&amp;'Financing inputs local'!$P$3:$P$255,0),MATCH(S$45,Yr_Local,0))+INDEX(Local,MATCH(S$46&amp;$A37,'Financing inputs local'!$A$3:$A$255&amp;'Financing inputs local'!$P$3:$P$255,0),MATCH(S$45,Yr_Local,0)),0)</f>
        <v>0</v>
      </c>
      <c r="T37" s="112" t="str">
        <f t="array" ref="T37">IFERROR(INDEX(Local,MATCH(T$46&amp;$A37,'Financing inputs local'!$A$3:$A$255&amp;'Financing inputs local'!$P$3:$P$255,0),MATCH(T$45,Yr_Local,0)),0)</f>
        <v/>
      </c>
      <c r="U37" s="112">
        <f t="array" ref="U37">IFERROR(INDEX(Local,MATCH(U$47&amp;$A37,'Financing inputs local'!$A$3:$A$255&amp;'Financing inputs local'!$P$3:$P$255,0),MATCH(U$45,Yr_Local,0))+INDEX(Local,MATCH(U$46&amp;$A37,'Financing inputs local'!$A$3:$A$255&amp;'Financing inputs local'!$P$3:$P$255,0),MATCH(U$45,Yr_Local,0)),0)</f>
        <v>0</v>
      </c>
      <c r="V37" s="112" t="str">
        <f t="array" ref="V37">IFERROR(INDEX(Local,MATCH(V$46&amp;$A37,'Financing inputs local'!$A$3:$A$255&amp;'Financing inputs local'!$P$3:$P$255,0),MATCH(V$45,Yr_Local,0)),0)</f>
        <v/>
      </c>
      <c r="W37" s="112">
        <f t="array" ref="W37">IFERROR(INDEX(Local,MATCH(W$47&amp;$A37,'Financing inputs local'!$A$3:$A$255&amp;'Financing inputs local'!$P$3:$P$255,0),MATCH(W$45,Yr_Local,0))+INDEX(Local,MATCH(W$46&amp;$A37,'Financing inputs local'!$A$3:$A$255&amp;'Financing inputs local'!$P$3:$P$255,0),MATCH(W$45,Yr_Local,0)),0)</f>
        <v>0</v>
      </c>
      <c r="X37" s="112" t="str">
        <f t="array" ref="X37">IFERROR(INDEX(Local,MATCH(X$46&amp;$A37,'Financing inputs local'!$A$3:$A$255&amp;'Financing inputs local'!$P$3:$P$255,0),MATCH(X$45,Yr_Local,0)),0)</f>
        <v/>
      </c>
      <c r="Y37" s="112">
        <f t="array" ref="Y37">IFERROR(INDEX(Local,MATCH(Y$47&amp;$A37,'Financing inputs local'!$A$3:$A$255&amp;'Financing inputs local'!$P$3:$P$255,0),MATCH(Y$45,Yr_Local,0))+INDEX(Local,MATCH(Y$46&amp;$A37,'Financing inputs local'!$A$3:$A$255&amp;'Financing inputs local'!$P$3:$P$255,0),MATCH(Y$45,Yr_Local,0)),0)</f>
        <v>0</v>
      </c>
      <c r="Z37" s="112">
        <f t="array" ref="Z37">IFERROR(INDEX(Local,MATCH(Z$46&amp;$A37,'Financing inputs local'!$A$3:$A$255&amp;'Financing inputs local'!$P$3:$P$255,0),MATCH(Z$45,Yr_Local,0)),0)</f>
        <v>0</v>
      </c>
      <c r="AA37" s="112">
        <f t="array" ref="AA37">IFERROR(INDEX(Local,MATCH(AA$47&amp;$A37,'Financing inputs local'!$A$3:$A$255&amp;'Financing inputs local'!$P$3:$P$255,0),MATCH(AA$45,Yr_Local,0))+INDEX(Local,MATCH(AA$46&amp;$A37,'Financing inputs local'!$A$3:$A$255&amp;'Financing inputs local'!$P$3:$P$255,0),MATCH(AA$45,Yr_Local,0)),0)</f>
        <v>0</v>
      </c>
      <c r="AB37" s="42" t="str">
        <f t="shared" si="36"/>
        <v>Okay</v>
      </c>
      <c r="AC37" s="42" t="str">
        <f t="shared" si="37"/>
        <v>Okay</v>
      </c>
    </row>
    <row r="38" spans="1:29" x14ac:dyDescent="0.25">
      <c r="A38" s="5" t="str">
        <f>'Financing inputs'!A95:O95</f>
        <v>Policy and Enabling Environment</v>
      </c>
      <c r="B38" s="112" t="str">
        <f t="array" ref="B38">IFERROR(INDEX(Local,MATCH(B$46&amp;$A38,'Financing inputs local'!$A$3:$A$255&amp;'Financing inputs local'!$P$3:$P$255,0),MATCH(B$45,Yr_Local,0)),0)</f>
        <v/>
      </c>
      <c r="C38" s="112">
        <f t="array" ref="C38">IFERROR(INDEX(Local,MATCH(C$47&amp;$A38,'Financing inputs local'!$A$3:$A$255&amp;'Financing inputs local'!$P$3:$P$255,0),MATCH(C$45,Yr_Local,0))+INDEX(Local,MATCH(C$46&amp;$A38,'Financing inputs local'!$A$3:$A$255&amp;'Financing inputs local'!$P$3:$P$255,0),MATCH(C$45,Yr_Local,0)),0)</f>
        <v>0</v>
      </c>
      <c r="D38" s="112" t="str">
        <f t="array" ref="D38">IFERROR(INDEX(Local,MATCH(D$46&amp;$A38,'Financing inputs local'!$A$3:$A$255&amp;'Financing inputs local'!$P$3:$P$255,0),MATCH(D$45,Yr_Local,0)),0)</f>
        <v/>
      </c>
      <c r="E38" s="112">
        <f t="array" ref="E38">IFERROR(INDEX(Local,MATCH(E$47&amp;$A38,'Financing inputs local'!$A$3:$A$255&amp;'Financing inputs local'!$P$3:$P$255,0),MATCH(E$45,Yr_Local,0))+INDEX(Local,MATCH(E$46&amp;$A38,'Financing inputs local'!$A$3:$A$255&amp;'Financing inputs local'!$P$3:$P$255,0),MATCH(E$45,Yr_Local,0)),0)</f>
        <v>0</v>
      </c>
      <c r="F38" s="112" t="str">
        <f t="array" ref="F38">IFERROR(INDEX(Local,MATCH(F$46&amp;$A38,'Financing inputs local'!$A$3:$A$255&amp;'Financing inputs local'!$P$3:$P$255,0),MATCH(F$45,Yr_Local,0)),0)</f>
        <v/>
      </c>
      <c r="G38" s="112">
        <f t="array" ref="G38">IFERROR(INDEX(Local,MATCH(G$47&amp;$A38,'Financing inputs local'!$A$3:$A$255&amp;'Financing inputs local'!$P$3:$P$255,0),MATCH(G$45,Yr_Local,0))+INDEX(Local,MATCH(G$46&amp;$A38,'Financing inputs local'!$A$3:$A$255&amp;'Financing inputs local'!$P$3:$P$255,0),MATCH(G$45,Yr_Local,0)),0)</f>
        <v>0</v>
      </c>
      <c r="H38" s="112" t="str">
        <f t="array" ref="H38">IFERROR(INDEX(Local,MATCH(H$46&amp;$A38,'Financing inputs local'!$A$3:$A$255&amp;'Financing inputs local'!$P$3:$P$255,0),MATCH(H$45,Yr_Local,0)),0)</f>
        <v/>
      </c>
      <c r="I38" s="112">
        <f t="array" ref="I38">IFERROR(INDEX(Local,MATCH(I$47&amp;$A38,'Financing inputs local'!$A$3:$A$255&amp;'Financing inputs local'!$P$3:$P$255,0),MATCH(I$45,Yr_Local,0))+INDEX(Local,MATCH(I$46&amp;$A38,'Financing inputs local'!$A$3:$A$255&amp;'Financing inputs local'!$P$3:$P$255,0),MATCH(I$45,Yr_Local,0)),0)</f>
        <v>0</v>
      </c>
      <c r="J38" s="112" t="str">
        <f t="array" ref="J38">IFERROR(INDEX(Local,MATCH(J$46&amp;$A38,'Financing inputs local'!$A$3:$A$255&amp;'Financing inputs local'!$P$3:$P$255,0),MATCH(J$45,Yr_Local,0)),0)</f>
        <v/>
      </c>
      <c r="K38" s="112">
        <f t="array" ref="K38">IFERROR(INDEX(Local,MATCH(K$47&amp;$A38,'Financing inputs local'!$A$3:$A$255&amp;'Financing inputs local'!$P$3:$P$255,0),MATCH(K$45,Yr_Local,0))+INDEX(Local,MATCH(K$46&amp;$A38,'Financing inputs local'!$A$3:$A$255&amp;'Financing inputs local'!$P$3:$P$255,0),MATCH(K$45,Yr_Local,0)),0)</f>
        <v>0</v>
      </c>
      <c r="L38" s="112" t="str">
        <f t="array" ref="L38">IFERROR(INDEX(Local,MATCH(L$46&amp;$A38,'Financing inputs local'!$A$3:$A$255&amp;'Financing inputs local'!$P$3:$P$255,0),MATCH(L$45,Yr_Local,0)),0)</f>
        <v/>
      </c>
      <c r="M38" s="112">
        <f t="array" ref="M38">IFERROR(INDEX(Local,MATCH(M$47&amp;$A38,'Financing inputs local'!$A$3:$A$255&amp;'Financing inputs local'!$P$3:$P$255,0),MATCH(M$45,Yr_Local,0))+INDEX(Local,MATCH(M$46&amp;$A38,'Financing inputs local'!$A$3:$A$255&amp;'Financing inputs local'!$P$3:$P$255,0),MATCH(M$45,Yr_Local,0)),0)</f>
        <v>0</v>
      </c>
      <c r="N38" s="112" t="str">
        <f t="array" ref="N38">IFERROR(INDEX(Local,MATCH(N$46&amp;$A38,'Financing inputs local'!$A$3:$A$255&amp;'Financing inputs local'!$P$3:$P$255,0),MATCH(N$45,Yr_Local,0)),0)</f>
        <v/>
      </c>
      <c r="O38" s="112">
        <f t="array" ref="O38">IFERROR(INDEX(Local,MATCH(O$47&amp;$A38,'Financing inputs local'!$A$3:$A$255&amp;'Financing inputs local'!$P$3:$P$255,0),MATCH(O$45,Yr_Local,0))+INDEX(Local,MATCH(O$46&amp;$A38,'Financing inputs local'!$A$3:$A$255&amp;'Financing inputs local'!$P$3:$P$255,0),MATCH(O$45,Yr_Local,0)),0)</f>
        <v>0</v>
      </c>
      <c r="P38" s="112" t="str">
        <f t="array" ref="P38">IFERROR(INDEX(Local,MATCH(P$46&amp;$A38,'Financing inputs local'!$A$3:$A$255&amp;'Financing inputs local'!$P$3:$P$255,0),MATCH(P$45,Yr_Local,0)),0)</f>
        <v/>
      </c>
      <c r="Q38" s="112">
        <f t="array" ref="Q38">IFERROR(INDEX(Local,MATCH(Q$47&amp;$A38,'Financing inputs local'!$A$3:$A$255&amp;'Financing inputs local'!$P$3:$P$255,0),MATCH(Q$45,Yr_Local,0))+INDEX(Local,MATCH(Q$46&amp;$A38,'Financing inputs local'!$A$3:$A$255&amp;'Financing inputs local'!$P$3:$P$255,0),MATCH(Q$45,Yr_Local,0)),0)</f>
        <v>0</v>
      </c>
      <c r="R38" s="112" t="str">
        <f t="array" ref="R38">IFERROR(INDEX(Local,MATCH(R$46&amp;$A38,'Financing inputs local'!$A$3:$A$255&amp;'Financing inputs local'!$P$3:$P$255,0),MATCH(R$45,Yr_Local,0)),0)</f>
        <v/>
      </c>
      <c r="S38" s="112">
        <f t="array" ref="S38">IFERROR(INDEX(Local,MATCH(S$47&amp;$A38,'Financing inputs local'!$A$3:$A$255&amp;'Financing inputs local'!$P$3:$P$255,0),MATCH(S$45,Yr_Local,0))+INDEX(Local,MATCH(S$46&amp;$A38,'Financing inputs local'!$A$3:$A$255&amp;'Financing inputs local'!$P$3:$P$255,0),MATCH(S$45,Yr_Local,0)),0)</f>
        <v>0</v>
      </c>
      <c r="T38" s="112" t="str">
        <f t="array" ref="T38">IFERROR(INDEX(Local,MATCH(T$46&amp;$A38,'Financing inputs local'!$A$3:$A$255&amp;'Financing inputs local'!$P$3:$P$255,0),MATCH(T$45,Yr_Local,0)),0)</f>
        <v/>
      </c>
      <c r="U38" s="112">
        <f t="array" ref="U38">IFERROR(INDEX(Local,MATCH(U$47&amp;$A38,'Financing inputs local'!$A$3:$A$255&amp;'Financing inputs local'!$P$3:$P$255,0),MATCH(U$45,Yr_Local,0))+INDEX(Local,MATCH(U$46&amp;$A38,'Financing inputs local'!$A$3:$A$255&amp;'Financing inputs local'!$P$3:$P$255,0),MATCH(U$45,Yr_Local,0)),0)</f>
        <v>0</v>
      </c>
      <c r="V38" s="112" t="str">
        <f t="array" ref="V38">IFERROR(INDEX(Local,MATCH(V$46&amp;$A38,'Financing inputs local'!$A$3:$A$255&amp;'Financing inputs local'!$P$3:$P$255,0),MATCH(V$45,Yr_Local,0)),0)</f>
        <v/>
      </c>
      <c r="W38" s="112">
        <f t="array" ref="W38">IFERROR(INDEX(Local,MATCH(W$47&amp;$A38,'Financing inputs local'!$A$3:$A$255&amp;'Financing inputs local'!$P$3:$P$255,0),MATCH(W$45,Yr_Local,0))+INDEX(Local,MATCH(W$46&amp;$A38,'Financing inputs local'!$A$3:$A$255&amp;'Financing inputs local'!$P$3:$P$255,0),MATCH(W$45,Yr_Local,0)),0)</f>
        <v>0</v>
      </c>
      <c r="X38" s="112" t="str">
        <f t="array" ref="X38">IFERROR(INDEX(Local,MATCH(X$46&amp;$A38,'Financing inputs local'!$A$3:$A$255&amp;'Financing inputs local'!$P$3:$P$255,0),MATCH(X$45,Yr_Local,0)),0)</f>
        <v/>
      </c>
      <c r="Y38" s="112">
        <f t="array" ref="Y38">IFERROR(INDEX(Local,MATCH(Y$47&amp;$A38,'Financing inputs local'!$A$3:$A$255&amp;'Financing inputs local'!$P$3:$P$255,0),MATCH(Y$45,Yr_Local,0))+INDEX(Local,MATCH(Y$46&amp;$A38,'Financing inputs local'!$A$3:$A$255&amp;'Financing inputs local'!$P$3:$P$255,0),MATCH(Y$45,Yr_Local,0)),0)</f>
        <v>0</v>
      </c>
      <c r="Z38" s="112">
        <f t="array" ref="Z38">IFERROR(INDEX(Local,MATCH(Z$46&amp;$A38,'Financing inputs local'!$A$3:$A$255&amp;'Financing inputs local'!$P$3:$P$255,0),MATCH(Z$45,Yr_Local,0)),0)</f>
        <v>0</v>
      </c>
      <c r="AA38" s="112">
        <f t="array" ref="AA38">IFERROR(INDEX(Local,MATCH(AA$47&amp;$A38,'Financing inputs local'!$A$3:$A$255&amp;'Financing inputs local'!$P$3:$P$255,0),MATCH(AA$45,Yr_Local,0))+INDEX(Local,MATCH(AA$46&amp;$A38,'Financing inputs local'!$A$3:$A$255&amp;'Financing inputs local'!$P$3:$P$255,0),MATCH(AA$45,Yr_Local,0)),0)</f>
        <v>0</v>
      </c>
      <c r="AB38" s="42" t="str">
        <f t="shared" si="36"/>
        <v>Okay</v>
      </c>
      <c r="AC38" s="42" t="str">
        <f t="shared" si="37"/>
        <v>Okay</v>
      </c>
    </row>
    <row r="39" spans="1:29" x14ac:dyDescent="0.25">
      <c r="A39" s="5" t="str">
        <f>'Financing inputs'!A118:O118</f>
        <v>Financing</v>
      </c>
      <c r="B39" s="112" t="str">
        <f t="array" ref="B39">IFERROR(INDEX(Local,MATCH(B$46&amp;$A39,'Financing inputs local'!$A$3:$A$255&amp;'Financing inputs local'!$P$3:$P$255,0),MATCH(B$45,Yr_Local,0)),0)</f>
        <v/>
      </c>
      <c r="C39" s="112">
        <f t="array" ref="C39">IFERROR(INDEX(Local,MATCH(C$47&amp;$A39,'Financing inputs local'!$A$3:$A$255&amp;'Financing inputs local'!$P$3:$P$255,0),MATCH(C$45,Yr_Local,0))+INDEX(Local,MATCH(C$46&amp;$A39,'Financing inputs local'!$A$3:$A$255&amp;'Financing inputs local'!$P$3:$P$255,0),MATCH(C$45,Yr_Local,0)),0)</f>
        <v>0</v>
      </c>
      <c r="D39" s="112" t="str">
        <f t="array" ref="D39">IFERROR(INDEX(Local,MATCH(D$46&amp;$A39,'Financing inputs local'!$A$3:$A$255&amp;'Financing inputs local'!$P$3:$P$255,0),MATCH(D$45,Yr_Local,0)),0)</f>
        <v/>
      </c>
      <c r="E39" s="112">
        <f t="array" ref="E39">IFERROR(INDEX(Local,MATCH(E$47&amp;$A39,'Financing inputs local'!$A$3:$A$255&amp;'Financing inputs local'!$P$3:$P$255,0),MATCH(E$45,Yr_Local,0))+INDEX(Local,MATCH(E$46&amp;$A39,'Financing inputs local'!$A$3:$A$255&amp;'Financing inputs local'!$P$3:$P$255,0),MATCH(E$45,Yr_Local,0)),0)</f>
        <v>0</v>
      </c>
      <c r="F39" s="112" t="str">
        <f t="array" ref="F39">IFERROR(INDEX(Local,MATCH(F$46&amp;$A39,'Financing inputs local'!$A$3:$A$255&amp;'Financing inputs local'!$P$3:$P$255,0),MATCH(F$45,Yr_Local,0)),0)</f>
        <v/>
      </c>
      <c r="G39" s="112">
        <f t="array" ref="G39">IFERROR(INDEX(Local,MATCH(G$47&amp;$A39,'Financing inputs local'!$A$3:$A$255&amp;'Financing inputs local'!$P$3:$P$255,0),MATCH(G$45,Yr_Local,0))+INDEX(Local,MATCH(G$46&amp;$A39,'Financing inputs local'!$A$3:$A$255&amp;'Financing inputs local'!$P$3:$P$255,0),MATCH(G$45,Yr_Local,0)),0)</f>
        <v>0</v>
      </c>
      <c r="H39" s="112" t="str">
        <f t="array" ref="H39">IFERROR(INDEX(Local,MATCH(H$46&amp;$A39,'Financing inputs local'!$A$3:$A$255&amp;'Financing inputs local'!$P$3:$P$255,0),MATCH(H$45,Yr_Local,0)),0)</f>
        <v/>
      </c>
      <c r="I39" s="112">
        <f t="array" ref="I39">IFERROR(INDEX(Local,MATCH(I$47&amp;$A39,'Financing inputs local'!$A$3:$A$255&amp;'Financing inputs local'!$P$3:$P$255,0),MATCH(I$45,Yr_Local,0))+INDEX(Local,MATCH(I$46&amp;$A39,'Financing inputs local'!$A$3:$A$255&amp;'Financing inputs local'!$P$3:$P$255,0),MATCH(I$45,Yr_Local,0)),0)</f>
        <v>0</v>
      </c>
      <c r="J39" s="112" t="str">
        <f t="array" ref="J39">IFERROR(INDEX(Local,MATCH(J$46&amp;$A39,'Financing inputs local'!$A$3:$A$255&amp;'Financing inputs local'!$P$3:$P$255,0),MATCH(J$45,Yr_Local,0)),0)</f>
        <v/>
      </c>
      <c r="K39" s="112">
        <f t="array" ref="K39">IFERROR(INDEX(Local,MATCH(K$47&amp;$A39,'Financing inputs local'!$A$3:$A$255&amp;'Financing inputs local'!$P$3:$P$255,0),MATCH(K$45,Yr_Local,0))+INDEX(Local,MATCH(K$46&amp;$A39,'Financing inputs local'!$A$3:$A$255&amp;'Financing inputs local'!$P$3:$P$255,0),MATCH(K$45,Yr_Local,0)),0)</f>
        <v>0</v>
      </c>
      <c r="L39" s="112" t="str">
        <f t="array" ref="L39">IFERROR(INDEX(Local,MATCH(L$46&amp;$A39,'Financing inputs local'!$A$3:$A$255&amp;'Financing inputs local'!$P$3:$P$255,0),MATCH(L$45,Yr_Local,0)),0)</f>
        <v/>
      </c>
      <c r="M39" s="112">
        <f t="array" ref="M39">IFERROR(INDEX(Local,MATCH(M$47&amp;$A39,'Financing inputs local'!$A$3:$A$255&amp;'Financing inputs local'!$P$3:$P$255,0),MATCH(M$45,Yr_Local,0))+INDEX(Local,MATCH(M$46&amp;$A39,'Financing inputs local'!$A$3:$A$255&amp;'Financing inputs local'!$P$3:$P$255,0),MATCH(M$45,Yr_Local,0)),0)</f>
        <v>0</v>
      </c>
      <c r="N39" s="112" t="str">
        <f t="array" ref="N39">IFERROR(INDEX(Local,MATCH(N$46&amp;$A39,'Financing inputs local'!$A$3:$A$255&amp;'Financing inputs local'!$P$3:$P$255,0),MATCH(N$45,Yr_Local,0)),0)</f>
        <v/>
      </c>
      <c r="O39" s="112">
        <f t="array" ref="O39">IFERROR(INDEX(Local,MATCH(O$47&amp;$A39,'Financing inputs local'!$A$3:$A$255&amp;'Financing inputs local'!$P$3:$P$255,0),MATCH(O$45,Yr_Local,0))+INDEX(Local,MATCH(O$46&amp;$A39,'Financing inputs local'!$A$3:$A$255&amp;'Financing inputs local'!$P$3:$P$255,0),MATCH(O$45,Yr_Local,0)),0)</f>
        <v>0</v>
      </c>
      <c r="P39" s="112" t="str">
        <f t="array" ref="P39">IFERROR(INDEX(Local,MATCH(P$46&amp;$A39,'Financing inputs local'!$A$3:$A$255&amp;'Financing inputs local'!$P$3:$P$255,0),MATCH(P$45,Yr_Local,0)),0)</f>
        <v/>
      </c>
      <c r="Q39" s="112">
        <f t="array" ref="Q39">IFERROR(INDEX(Local,MATCH(Q$47&amp;$A39,'Financing inputs local'!$A$3:$A$255&amp;'Financing inputs local'!$P$3:$P$255,0),MATCH(Q$45,Yr_Local,0))+INDEX(Local,MATCH(Q$46&amp;$A39,'Financing inputs local'!$A$3:$A$255&amp;'Financing inputs local'!$P$3:$P$255,0),MATCH(Q$45,Yr_Local,0)),0)</f>
        <v>0</v>
      </c>
      <c r="R39" s="112" t="str">
        <f t="array" ref="R39">IFERROR(INDEX(Local,MATCH(R$46&amp;$A39,'Financing inputs local'!$A$3:$A$255&amp;'Financing inputs local'!$P$3:$P$255,0),MATCH(R$45,Yr_Local,0)),0)</f>
        <v/>
      </c>
      <c r="S39" s="112">
        <f t="array" ref="S39">IFERROR(INDEX(Local,MATCH(S$47&amp;$A39,'Financing inputs local'!$A$3:$A$255&amp;'Financing inputs local'!$P$3:$P$255,0),MATCH(S$45,Yr_Local,0))+INDEX(Local,MATCH(S$46&amp;$A39,'Financing inputs local'!$A$3:$A$255&amp;'Financing inputs local'!$P$3:$P$255,0),MATCH(S$45,Yr_Local,0)),0)</f>
        <v>0</v>
      </c>
      <c r="T39" s="112" t="str">
        <f t="array" ref="T39">IFERROR(INDEX(Local,MATCH(T$46&amp;$A39,'Financing inputs local'!$A$3:$A$255&amp;'Financing inputs local'!$P$3:$P$255,0),MATCH(T$45,Yr_Local,0)),0)</f>
        <v/>
      </c>
      <c r="U39" s="112">
        <f t="array" ref="U39">IFERROR(INDEX(Local,MATCH(U$47&amp;$A39,'Financing inputs local'!$A$3:$A$255&amp;'Financing inputs local'!$P$3:$P$255,0),MATCH(U$45,Yr_Local,0))+INDEX(Local,MATCH(U$46&amp;$A39,'Financing inputs local'!$A$3:$A$255&amp;'Financing inputs local'!$P$3:$P$255,0),MATCH(U$45,Yr_Local,0)),0)</f>
        <v>0</v>
      </c>
      <c r="V39" s="112" t="str">
        <f t="array" ref="V39">IFERROR(INDEX(Local,MATCH(V$46&amp;$A39,'Financing inputs local'!$A$3:$A$255&amp;'Financing inputs local'!$P$3:$P$255,0),MATCH(V$45,Yr_Local,0)),0)</f>
        <v/>
      </c>
      <c r="W39" s="112">
        <f t="array" ref="W39">IFERROR(INDEX(Local,MATCH(W$47&amp;$A39,'Financing inputs local'!$A$3:$A$255&amp;'Financing inputs local'!$P$3:$P$255,0),MATCH(W$45,Yr_Local,0))+INDEX(Local,MATCH(W$46&amp;$A39,'Financing inputs local'!$A$3:$A$255&amp;'Financing inputs local'!$P$3:$P$255,0),MATCH(W$45,Yr_Local,0)),0)</f>
        <v>0</v>
      </c>
      <c r="X39" s="112" t="str">
        <f t="array" ref="X39">IFERROR(INDEX(Local,MATCH(X$46&amp;$A39,'Financing inputs local'!$A$3:$A$255&amp;'Financing inputs local'!$P$3:$P$255,0),MATCH(X$45,Yr_Local,0)),0)</f>
        <v/>
      </c>
      <c r="Y39" s="112">
        <f t="array" ref="Y39">IFERROR(INDEX(Local,MATCH(Y$47&amp;$A39,'Financing inputs local'!$A$3:$A$255&amp;'Financing inputs local'!$P$3:$P$255,0),MATCH(Y$45,Yr_Local,0))+INDEX(Local,MATCH(Y$46&amp;$A39,'Financing inputs local'!$A$3:$A$255&amp;'Financing inputs local'!$P$3:$P$255,0),MATCH(Y$45,Yr_Local,0)),0)</f>
        <v>0</v>
      </c>
      <c r="Z39" s="112">
        <f t="array" ref="Z39">IFERROR(INDEX(Local,MATCH(Z$46&amp;$A39,'Financing inputs local'!$A$3:$A$255&amp;'Financing inputs local'!$P$3:$P$255,0),MATCH(Z$45,Yr_Local,0)),0)</f>
        <v>0</v>
      </c>
      <c r="AA39" s="112">
        <f t="array" ref="AA39">IFERROR(INDEX(Local,MATCH(AA$47&amp;$A39,'Financing inputs local'!$A$3:$A$255&amp;'Financing inputs local'!$P$3:$P$255,0),MATCH(AA$45,Yr_Local,0))+INDEX(Local,MATCH(AA$46&amp;$A39,'Financing inputs local'!$A$3:$A$255&amp;'Financing inputs local'!$P$3:$P$255,0),MATCH(AA$45,Yr_Local,0)),0)</f>
        <v>0</v>
      </c>
      <c r="AB39" s="42" t="str">
        <f t="shared" si="36"/>
        <v>Okay</v>
      </c>
      <c r="AC39" s="42" t="str">
        <f t="shared" si="37"/>
        <v>Okay</v>
      </c>
    </row>
    <row r="40" spans="1:29" ht="30" x14ac:dyDescent="0.25">
      <c r="A40" s="5" t="str">
        <f>'Financing inputs'!A141:O141</f>
        <v>Stewardship, Management and Accountability</v>
      </c>
      <c r="B40" s="112" t="str">
        <f t="array" ref="B40">IFERROR(INDEX(Local,MATCH(B$46&amp;$A40,'Financing inputs local'!$A$3:$A$255&amp;'Financing inputs local'!$P$3:$P$255,0),MATCH(B$45,Yr_Local,0)),0)</f>
        <v/>
      </c>
      <c r="C40" s="112">
        <f t="array" ref="C40">IFERROR(INDEX(Local,MATCH(C$47&amp;$A40,'Financing inputs local'!$A$3:$A$255&amp;'Financing inputs local'!$P$3:$P$255,0),MATCH(C$45,Yr_Local,0))+INDEX(Local,MATCH(C$46&amp;$A40,'Financing inputs local'!$A$3:$A$255&amp;'Financing inputs local'!$P$3:$P$255,0),MATCH(C$45,Yr_Local,0)),0)</f>
        <v>0</v>
      </c>
      <c r="D40" s="112" t="str">
        <f t="array" ref="D40">IFERROR(INDEX(Local,MATCH(D$46&amp;$A40,'Financing inputs local'!$A$3:$A$255&amp;'Financing inputs local'!$P$3:$P$255,0),MATCH(D$45,Yr_Local,0)),0)</f>
        <v/>
      </c>
      <c r="E40" s="112">
        <f t="array" ref="E40">IFERROR(INDEX(Local,MATCH(E$47&amp;$A40,'Financing inputs local'!$A$3:$A$255&amp;'Financing inputs local'!$P$3:$P$255,0),MATCH(E$45,Yr_Local,0))+INDEX(Local,MATCH(E$46&amp;$A40,'Financing inputs local'!$A$3:$A$255&amp;'Financing inputs local'!$P$3:$P$255,0),MATCH(E$45,Yr_Local,0)),0)</f>
        <v>0</v>
      </c>
      <c r="F40" s="112" t="str">
        <f t="array" ref="F40">IFERROR(INDEX(Local,MATCH(F$46&amp;$A40,'Financing inputs local'!$A$3:$A$255&amp;'Financing inputs local'!$P$3:$P$255,0),MATCH(F$45,Yr_Local,0)),0)</f>
        <v/>
      </c>
      <c r="G40" s="112">
        <f t="array" ref="G40">IFERROR(INDEX(Local,MATCH(G$47&amp;$A40,'Financing inputs local'!$A$3:$A$255&amp;'Financing inputs local'!$P$3:$P$255,0),MATCH(G$45,Yr_Local,0))+INDEX(Local,MATCH(G$46&amp;$A40,'Financing inputs local'!$A$3:$A$255&amp;'Financing inputs local'!$P$3:$P$255,0),MATCH(G$45,Yr_Local,0)),0)</f>
        <v>0</v>
      </c>
      <c r="H40" s="112" t="str">
        <f t="array" ref="H40">IFERROR(INDEX(Local,MATCH(H$46&amp;$A40,'Financing inputs local'!$A$3:$A$255&amp;'Financing inputs local'!$P$3:$P$255,0),MATCH(H$45,Yr_Local,0)),0)</f>
        <v/>
      </c>
      <c r="I40" s="112">
        <f t="array" ref="I40">IFERROR(INDEX(Local,MATCH(I$47&amp;$A40,'Financing inputs local'!$A$3:$A$255&amp;'Financing inputs local'!$P$3:$P$255,0),MATCH(I$45,Yr_Local,0))+INDEX(Local,MATCH(I$46&amp;$A40,'Financing inputs local'!$A$3:$A$255&amp;'Financing inputs local'!$P$3:$P$255,0),MATCH(I$45,Yr_Local,0)),0)</f>
        <v>0</v>
      </c>
      <c r="J40" s="112" t="str">
        <f t="array" ref="J40">IFERROR(INDEX(Local,MATCH(J$46&amp;$A40,'Financing inputs local'!$A$3:$A$255&amp;'Financing inputs local'!$P$3:$P$255,0),MATCH(J$45,Yr_Local,0)),0)</f>
        <v/>
      </c>
      <c r="K40" s="112">
        <f t="array" ref="K40">IFERROR(INDEX(Local,MATCH(K$47&amp;$A40,'Financing inputs local'!$A$3:$A$255&amp;'Financing inputs local'!$P$3:$P$255,0),MATCH(K$45,Yr_Local,0))+INDEX(Local,MATCH(K$46&amp;$A40,'Financing inputs local'!$A$3:$A$255&amp;'Financing inputs local'!$P$3:$P$255,0),MATCH(K$45,Yr_Local,0)),0)</f>
        <v>0</v>
      </c>
      <c r="L40" s="112" t="str">
        <f t="array" ref="L40">IFERROR(INDEX(Local,MATCH(L$46&amp;$A40,'Financing inputs local'!$A$3:$A$255&amp;'Financing inputs local'!$P$3:$P$255,0),MATCH(L$45,Yr_Local,0)),0)</f>
        <v/>
      </c>
      <c r="M40" s="112">
        <f t="array" ref="M40">IFERROR(INDEX(Local,MATCH(M$47&amp;$A40,'Financing inputs local'!$A$3:$A$255&amp;'Financing inputs local'!$P$3:$P$255,0),MATCH(M$45,Yr_Local,0))+INDEX(Local,MATCH(M$46&amp;$A40,'Financing inputs local'!$A$3:$A$255&amp;'Financing inputs local'!$P$3:$P$255,0),MATCH(M$45,Yr_Local,0)),0)</f>
        <v>0</v>
      </c>
      <c r="N40" s="112" t="str">
        <f t="array" ref="N40">IFERROR(INDEX(Local,MATCH(N$46&amp;$A40,'Financing inputs local'!$A$3:$A$255&amp;'Financing inputs local'!$P$3:$P$255,0),MATCH(N$45,Yr_Local,0)),0)</f>
        <v/>
      </c>
      <c r="O40" s="112">
        <f t="array" ref="O40">IFERROR(INDEX(Local,MATCH(O$47&amp;$A40,'Financing inputs local'!$A$3:$A$255&amp;'Financing inputs local'!$P$3:$P$255,0),MATCH(O$45,Yr_Local,0))+INDEX(Local,MATCH(O$46&amp;$A40,'Financing inputs local'!$A$3:$A$255&amp;'Financing inputs local'!$P$3:$P$255,0),MATCH(O$45,Yr_Local,0)),0)</f>
        <v>0</v>
      </c>
      <c r="P40" s="112" t="str">
        <f t="array" ref="P40">IFERROR(INDEX(Local,MATCH(P$46&amp;$A40,'Financing inputs local'!$A$3:$A$255&amp;'Financing inputs local'!$P$3:$P$255,0),MATCH(P$45,Yr_Local,0)),0)</f>
        <v/>
      </c>
      <c r="Q40" s="112">
        <f t="array" ref="Q40">IFERROR(INDEX(Local,MATCH(Q$47&amp;$A40,'Financing inputs local'!$A$3:$A$255&amp;'Financing inputs local'!$P$3:$P$255,0),MATCH(Q$45,Yr_Local,0))+INDEX(Local,MATCH(Q$46&amp;$A40,'Financing inputs local'!$A$3:$A$255&amp;'Financing inputs local'!$P$3:$P$255,0),MATCH(Q$45,Yr_Local,0)),0)</f>
        <v>0</v>
      </c>
      <c r="R40" s="112" t="str">
        <f t="array" ref="R40">IFERROR(INDEX(Local,MATCH(R$46&amp;$A40,'Financing inputs local'!$A$3:$A$255&amp;'Financing inputs local'!$P$3:$P$255,0),MATCH(R$45,Yr_Local,0)),0)</f>
        <v/>
      </c>
      <c r="S40" s="112">
        <f t="array" ref="S40">IFERROR(INDEX(Local,MATCH(S$47&amp;$A40,'Financing inputs local'!$A$3:$A$255&amp;'Financing inputs local'!$P$3:$P$255,0),MATCH(S$45,Yr_Local,0))+INDEX(Local,MATCH(S$46&amp;$A40,'Financing inputs local'!$A$3:$A$255&amp;'Financing inputs local'!$P$3:$P$255,0),MATCH(S$45,Yr_Local,0)),0)</f>
        <v>0</v>
      </c>
      <c r="T40" s="112" t="str">
        <f t="array" ref="T40">IFERROR(INDEX(Local,MATCH(T$46&amp;$A40,'Financing inputs local'!$A$3:$A$255&amp;'Financing inputs local'!$P$3:$P$255,0),MATCH(T$45,Yr_Local,0)),0)</f>
        <v/>
      </c>
      <c r="U40" s="112">
        <f t="array" ref="U40">IFERROR(INDEX(Local,MATCH(U$47&amp;$A40,'Financing inputs local'!$A$3:$A$255&amp;'Financing inputs local'!$P$3:$P$255,0),MATCH(U$45,Yr_Local,0))+INDEX(Local,MATCH(U$46&amp;$A40,'Financing inputs local'!$A$3:$A$255&amp;'Financing inputs local'!$P$3:$P$255,0),MATCH(U$45,Yr_Local,0)),0)</f>
        <v>0</v>
      </c>
      <c r="V40" s="112" t="str">
        <f t="array" ref="V40">IFERROR(INDEX(Local,MATCH(V$46&amp;$A40,'Financing inputs local'!$A$3:$A$255&amp;'Financing inputs local'!$P$3:$P$255,0),MATCH(V$45,Yr_Local,0)),0)</f>
        <v/>
      </c>
      <c r="W40" s="112">
        <f t="array" ref="W40">IFERROR(INDEX(Local,MATCH(W$47&amp;$A40,'Financing inputs local'!$A$3:$A$255&amp;'Financing inputs local'!$P$3:$P$255,0),MATCH(W$45,Yr_Local,0))+INDEX(Local,MATCH(W$46&amp;$A40,'Financing inputs local'!$A$3:$A$255&amp;'Financing inputs local'!$P$3:$P$255,0),MATCH(W$45,Yr_Local,0)),0)</f>
        <v>0</v>
      </c>
      <c r="X40" s="112" t="str">
        <f t="array" ref="X40">IFERROR(INDEX(Local,MATCH(X$46&amp;$A40,'Financing inputs local'!$A$3:$A$255&amp;'Financing inputs local'!$P$3:$P$255,0),MATCH(X$45,Yr_Local,0)),0)</f>
        <v/>
      </c>
      <c r="Y40" s="112">
        <f t="array" ref="Y40">IFERROR(INDEX(Local,MATCH(Y$47&amp;$A40,'Financing inputs local'!$A$3:$A$255&amp;'Financing inputs local'!$P$3:$P$255,0),MATCH(Y$45,Yr_Local,0))+INDEX(Local,MATCH(Y$46&amp;$A40,'Financing inputs local'!$A$3:$A$255&amp;'Financing inputs local'!$P$3:$P$255,0),MATCH(Y$45,Yr_Local,0)),0)</f>
        <v>0</v>
      </c>
      <c r="Z40" s="112">
        <f t="array" ref="Z40">IFERROR(INDEX(Local,MATCH(Z$46&amp;$A40,'Financing inputs local'!$A$3:$A$255&amp;'Financing inputs local'!$P$3:$P$255,0),MATCH(Z$45,Yr_Local,0)),0)</f>
        <v>0</v>
      </c>
      <c r="AA40" s="112">
        <f t="array" ref="AA40">IFERROR(INDEX(Local,MATCH(AA$47&amp;$A40,'Financing inputs local'!$A$3:$A$255&amp;'Financing inputs local'!$P$3:$P$255,0),MATCH(AA$45,Yr_Local,0))+INDEX(Local,MATCH(AA$46&amp;$A40,'Financing inputs local'!$A$3:$A$255&amp;'Financing inputs local'!$P$3:$P$255,0),MATCH(AA$45,Yr_Local,0)),0)</f>
        <v>0</v>
      </c>
      <c r="AB40" s="42" t="str">
        <f t="shared" si="36"/>
        <v>Okay</v>
      </c>
      <c r="AC40" s="42" t="str">
        <f t="shared" si="37"/>
        <v>Okay</v>
      </c>
    </row>
    <row r="41" spans="1:29" x14ac:dyDescent="0.25">
      <c r="A41" s="5" t="str">
        <f>'Financing inputs'!A164:O164</f>
        <v>Strategy 8</v>
      </c>
      <c r="B41" s="112" t="str">
        <f t="array" ref="B41">IFERROR(INDEX(Local,MATCH(B$46&amp;$A41,'Financing inputs local'!$A$3:$A$255&amp;'Financing inputs local'!$P$3:$P$255,0),MATCH(B$45,Yr_Local,0)),0)</f>
        <v/>
      </c>
      <c r="C41" s="112">
        <f t="array" ref="C41">IFERROR(INDEX(Local,MATCH(C$47&amp;$A41,'Financing inputs local'!$A$3:$A$255&amp;'Financing inputs local'!$P$3:$P$255,0),MATCH(C$45,Yr_Local,0))+INDEX(Local,MATCH(C$46&amp;$A41,'Financing inputs local'!$A$3:$A$255&amp;'Financing inputs local'!$P$3:$P$255,0),MATCH(C$45,Yr_Local,0)),0)</f>
        <v>0</v>
      </c>
      <c r="D41" s="112" t="str">
        <f t="array" ref="D41">IFERROR(INDEX(Local,MATCH(D$46&amp;$A41,'Financing inputs local'!$A$3:$A$255&amp;'Financing inputs local'!$P$3:$P$255,0),MATCH(D$45,Yr_Local,0)),0)</f>
        <v/>
      </c>
      <c r="E41" s="112">
        <f t="array" ref="E41">IFERROR(INDEX(Local,MATCH(E$47&amp;$A41,'Financing inputs local'!$A$3:$A$255&amp;'Financing inputs local'!$P$3:$P$255,0),MATCH(E$45,Yr_Local,0))+INDEX(Local,MATCH(E$46&amp;$A41,'Financing inputs local'!$A$3:$A$255&amp;'Financing inputs local'!$P$3:$P$255,0),MATCH(E$45,Yr_Local,0)),0)</f>
        <v>0</v>
      </c>
      <c r="F41" s="112" t="str">
        <f t="array" ref="F41">IFERROR(INDEX(Local,MATCH(F$46&amp;$A41,'Financing inputs local'!$A$3:$A$255&amp;'Financing inputs local'!$P$3:$P$255,0),MATCH(F$45,Yr_Local,0)),0)</f>
        <v/>
      </c>
      <c r="G41" s="112">
        <f t="array" ref="G41">IFERROR(INDEX(Local,MATCH(G$47&amp;$A41,'Financing inputs local'!$A$3:$A$255&amp;'Financing inputs local'!$P$3:$P$255,0),MATCH(G$45,Yr_Local,0))+INDEX(Local,MATCH(G$46&amp;$A41,'Financing inputs local'!$A$3:$A$255&amp;'Financing inputs local'!$P$3:$P$255,0),MATCH(G$45,Yr_Local,0)),0)</f>
        <v>0</v>
      </c>
      <c r="H41" s="112" t="str">
        <f t="array" ref="H41">IFERROR(INDEX(Local,MATCH(H$46&amp;$A41,'Financing inputs local'!$A$3:$A$255&amp;'Financing inputs local'!$P$3:$P$255,0),MATCH(H$45,Yr_Local,0)),0)</f>
        <v/>
      </c>
      <c r="I41" s="112">
        <f t="array" ref="I41">IFERROR(INDEX(Local,MATCH(I$47&amp;$A41,'Financing inputs local'!$A$3:$A$255&amp;'Financing inputs local'!$P$3:$P$255,0),MATCH(I$45,Yr_Local,0))+INDEX(Local,MATCH(I$46&amp;$A41,'Financing inputs local'!$A$3:$A$255&amp;'Financing inputs local'!$P$3:$P$255,0),MATCH(I$45,Yr_Local,0)),0)</f>
        <v>0</v>
      </c>
      <c r="J41" s="112" t="str">
        <f t="array" ref="J41">IFERROR(INDEX(Local,MATCH(J$46&amp;$A41,'Financing inputs local'!$A$3:$A$255&amp;'Financing inputs local'!$P$3:$P$255,0),MATCH(J$45,Yr_Local,0)),0)</f>
        <v/>
      </c>
      <c r="K41" s="112">
        <f t="array" ref="K41">IFERROR(INDEX(Local,MATCH(K$47&amp;$A41,'Financing inputs local'!$A$3:$A$255&amp;'Financing inputs local'!$P$3:$P$255,0),MATCH(K$45,Yr_Local,0))+INDEX(Local,MATCH(K$46&amp;$A41,'Financing inputs local'!$A$3:$A$255&amp;'Financing inputs local'!$P$3:$P$255,0),MATCH(K$45,Yr_Local,0)),0)</f>
        <v>0</v>
      </c>
      <c r="L41" s="112" t="str">
        <f t="array" ref="L41">IFERROR(INDEX(Local,MATCH(L$46&amp;$A41,'Financing inputs local'!$A$3:$A$255&amp;'Financing inputs local'!$P$3:$P$255,0),MATCH(L$45,Yr_Local,0)),0)</f>
        <v/>
      </c>
      <c r="M41" s="112">
        <f t="array" ref="M41">IFERROR(INDEX(Local,MATCH(M$47&amp;$A41,'Financing inputs local'!$A$3:$A$255&amp;'Financing inputs local'!$P$3:$P$255,0),MATCH(M$45,Yr_Local,0))+INDEX(Local,MATCH(M$46&amp;$A41,'Financing inputs local'!$A$3:$A$255&amp;'Financing inputs local'!$P$3:$P$255,0),MATCH(M$45,Yr_Local,0)),0)</f>
        <v>0</v>
      </c>
      <c r="N41" s="112" t="str">
        <f t="array" ref="N41">IFERROR(INDEX(Local,MATCH(N$46&amp;$A41,'Financing inputs local'!$A$3:$A$255&amp;'Financing inputs local'!$P$3:$P$255,0),MATCH(N$45,Yr_Local,0)),0)</f>
        <v/>
      </c>
      <c r="O41" s="112">
        <f t="array" ref="O41">IFERROR(INDEX(Local,MATCH(O$47&amp;$A41,'Financing inputs local'!$A$3:$A$255&amp;'Financing inputs local'!$P$3:$P$255,0),MATCH(O$45,Yr_Local,0))+INDEX(Local,MATCH(O$46&amp;$A41,'Financing inputs local'!$A$3:$A$255&amp;'Financing inputs local'!$P$3:$P$255,0),MATCH(O$45,Yr_Local,0)),0)</f>
        <v>0</v>
      </c>
      <c r="P41" s="112" t="str">
        <f t="array" ref="P41">IFERROR(INDEX(Local,MATCH(P$46&amp;$A41,'Financing inputs local'!$A$3:$A$255&amp;'Financing inputs local'!$P$3:$P$255,0),MATCH(P$45,Yr_Local,0)),0)</f>
        <v/>
      </c>
      <c r="Q41" s="112">
        <f t="array" ref="Q41">IFERROR(INDEX(Local,MATCH(Q$47&amp;$A41,'Financing inputs local'!$A$3:$A$255&amp;'Financing inputs local'!$P$3:$P$255,0),MATCH(Q$45,Yr_Local,0))+INDEX(Local,MATCH(Q$46&amp;$A41,'Financing inputs local'!$A$3:$A$255&amp;'Financing inputs local'!$P$3:$P$255,0),MATCH(Q$45,Yr_Local,0)),0)</f>
        <v>0</v>
      </c>
      <c r="R41" s="112" t="str">
        <f t="array" ref="R41">IFERROR(INDEX(Local,MATCH(R$46&amp;$A41,'Financing inputs local'!$A$3:$A$255&amp;'Financing inputs local'!$P$3:$P$255,0),MATCH(R$45,Yr_Local,0)),0)</f>
        <v/>
      </c>
      <c r="S41" s="112">
        <f t="array" ref="S41">IFERROR(INDEX(Local,MATCH(S$47&amp;$A41,'Financing inputs local'!$A$3:$A$255&amp;'Financing inputs local'!$P$3:$P$255,0),MATCH(S$45,Yr_Local,0))+INDEX(Local,MATCH(S$46&amp;$A41,'Financing inputs local'!$A$3:$A$255&amp;'Financing inputs local'!$P$3:$P$255,0),MATCH(S$45,Yr_Local,0)),0)</f>
        <v>0</v>
      </c>
      <c r="T41" s="112" t="str">
        <f t="array" ref="T41">IFERROR(INDEX(Local,MATCH(T$46&amp;$A41,'Financing inputs local'!$A$3:$A$255&amp;'Financing inputs local'!$P$3:$P$255,0),MATCH(T$45,Yr_Local,0)),0)</f>
        <v/>
      </c>
      <c r="U41" s="112">
        <f t="array" ref="U41">IFERROR(INDEX(Local,MATCH(U$47&amp;$A41,'Financing inputs local'!$A$3:$A$255&amp;'Financing inputs local'!$P$3:$P$255,0),MATCH(U$45,Yr_Local,0))+INDEX(Local,MATCH(U$46&amp;$A41,'Financing inputs local'!$A$3:$A$255&amp;'Financing inputs local'!$P$3:$P$255,0),MATCH(U$45,Yr_Local,0)),0)</f>
        <v>0</v>
      </c>
      <c r="V41" s="112" t="str">
        <f t="array" ref="V41">IFERROR(INDEX(Local,MATCH(V$46&amp;$A41,'Financing inputs local'!$A$3:$A$255&amp;'Financing inputs local'!$P$3:$P$255,0),MATCH(V$45,Yr_Local,0)),0)</f>
        <v/>
      </c>
      <c r="W41" s="112">
        <f t="array" ref="W41">IFERROR(INDEX(Local,MATCH(W$47&amp;$A41,'Financing inputs local'!$A$3:$A$255&amp;'Financing inputs local'!$P$3:$P$255,0),MATCH(W$45,Yr_Local,0))+INDEX(Local,MATCH(W$46&amp;$A41,'Financing inputs local'!$A$3:$A$255&amp;'Financing inputs local'!$P$3:$P$255,0),MATCH(W$45,Yr_Local,0)),0)</f>
        <v>0</v>
      </c>
      <c r="X41" s="112" t="str">
        <f t="array" ref="X41">IFERROR(INDEX(Local,MATCH(X$46&amp;$A41,'Financing inputs local'!$A$3:$A$255&amp;'Financing inputs local'!$P$3:$P$255,0),MATCH(X$45,Yr_Local,0)),0)</f>
        <v/>
      </c>
      <c r="Y41" s="112">
        <f t="array" ref="Y41">IFERROR(INDEX(Local,MATCH(Y$47&amp;$A41,'Financing inputs local'!$A$3:$A$255&amp;'Financing inputs local'!$P$3:$P$255,0),MATCH(Y$45,Yr_Local,0))+INDEX(Local,MATCH(Y$46&amp;$A41,'Financing inputs local'!$A$3:$A$255&amp;'Financing inputs local'!$P$3:$P$255,0),MATCH(Y$45,Yr_Local,0)),0)</f>
        <v>0</v>
      </c>
      <c r="Z41" s="112">
        <f t="array" ref="Z41">IFERROR(INDEX(Local,MATCH(Z$46&amp;$A41,'Financing inputs local'!$A$3:$A$255&amp;'Financing inputs local'!$P$3:$P$255,0),MATCH(Z$45,Yr_Local,0)),0)</f>
        <v>0</v>
      </c>
      <c r="AA41" s="112">
        <f t="array" ref="AA41">IFERROR(INDEX(Local,MATCH(AA$47&amp;$A41,'Financing inputs local'!$A$3:$A$255&amp;'Financing inputs local'!$P$3:$P$255,0),MATCH(AA$45,Yr_Local,0))+INDEX(Local,MATCH(AA$46&amp;$A41,'Financing inputs local'!$A$3:$A$255&amp;'Financing inputs local'!$P$3:$P$255,0),MATCH(AA$45,Yr_Local,0)),0)</f>
        <v>0</v>
      </c>
      <c r="AB41" s="42" t="str">
        <f t="shared" si="36"/>
        <v>Okay</v>
      </c>
      <c r="AC41" s="42" t="str">
        <f t="shared" si="37"/>
        <v>Okay</v>
      </c>
    </row>
    <row r="42" spans="1:29" x14ac:dyDescent="0.25">
      <c r="A42" s="5" t="str">
        <f>'Financing inputs'!A187:O187</f>
        <v>Strategy 9</v>
      </c>
      <c r="B42" s="112" t="str">
        <f t="array" ref="B42">IFERROR(INDEX(Local,MATCH(B$46&amp;$A42,'Financing inputs local'!$A$3:$A$255&amp;'Financing inputs local'!$P$3:$P$255,0),MATCH(B$45,Yr_Local,0)),0)</f>
        <v/>
      </c>
      <c r="C42" s="112">
        <f t="array" ref="C42">IFERROR(INDEX(Local,MATCH(C$47&amp;$A42,'Financing inputs local'!$A$3:$A$255&amp;'Financing inputs local'!$P$3:$P$255,0),MATCH(C$45,Yr_Local,0))+INDEX(Local,MATCH(C$46&amp;$A42,'Financing inputs local'!$A$3:$A$255&amp;'Financing inputs local'!$P$3:$P$255,0),MATCH(C$45,Yr_Local,0)),0)</f>
        <v>0</v>
      </c>
      <c r="D42" s="112" t="str">
        <f t="array" ref="D42">IFERROR(INDEX(Local,MATCH(D$46&amp;$A42,'Financing inputs local'!$A$3:$A$255&amp;'Financing inputs local'!$P$3:$P$255,0),MATCH(D$45,Yr_Local,0)),0)</f>
        <v/>
      </c>
      <c r="E42" s="112">
        <f t="array" ref="E42">IFERROR(INDEX(Local,MATCH(E$47&amp;$A42,'Financing inputs local'!$A$3:$A$255&amp;'Financing inputs local'!$P$3:$P$255,0),MATCH(E$45,Yr_Local,0))+INDEX(Local,MATCH(E$46&amp;$A42,'Financing inputs local'!$A$3:$A$255&amp;'Financing inputs local'!$P$3:$P$255,0),MATCH(E$45,Yr_Local,0)),0)</f>
        <v>0</v>
      </c>
      <c r="F42" s="112" t="str">
        <f t="array" ref="F42">IFERROR(INDEX(Local,MATCH(F$46&amp;$A42,'Financing inputs local'!$A$3:$A$255&amp;'Financing inputs local'!$P$3:$P$255,0),MATCH(F$45,Yr_Local,0)),0)</f>
        <v/>
      </c>
      <c r="G42" s="112">
        <f t="array" ref="G42">IFERROR(INDEX(Local,MATCH(G$47&amp;$A42,'Financing inputs local'!$A$3:$A$255&amp;'Financing inputs local'!$P$3:$P$255,0),MATCH(G$45,Yr_Local,0))+INDEX(Local,MATCH(G$46&amp;$A42,'Financing inputs local'!$A$3:$A$255&amp;'Financing inputs local'!$P$3:$P$255,0),MATCH(G$45,Yr_Local,0)),0)</f>
        <v>0</v>
      </c>
      <c r="H42" s="112" t="str">
        <f t="array" ref="H42">IFERROR(INDEX(Local,MATCH(H$46&amp;$A42,'Financing inputs local'!$A$3:$A$255&amp;'Financing inputs local'!$P$3:$P$255,0),MATCH(H$45,Yr_Local,0)),0)</f>
        <v/>
      </c>
      <c r="I42" s="112">
        <f t="array" ref="I42">IFERROR(INDEX(Local,MATCH(I$47&amp;$A42,'Financing inputs local'!$A$3:$A$255&amp;'Financing inputs local'!$P$3:$P$255,0),MATCH(I$45,Yr_Local,0))+INDEX(Local,MATCH(I$46&amp;$A42,'Financing inputs local'!$A$3:$A$255&amp;'Financing inputs local'!$P$3:$P$255,0),MATCH(I$45,Yr_Local,0)),0)</f>
        <v>0</v>
      </c>
      <c r="J42" s="112" t="str">
        <f t="array" ref="J42">IFERROR(INDEX(Local,MATCH(J$46&amp;$A42,'Financing inputs local'!$A$3:$A$255&amp;'Financing inputs local'!$P$3:$P$255,0),MATCH(J$45,Yr_Local,0)),0)</f>
        <v/>
      </c>
      <c r="K42" s="112">
        <f t="array" ref="K42">IFERROR(INDEX(Local,MATCH(K$47&amp;$A42,'Financing inputs local'!$A$3:$A$255&amp;'Financing inputs local'!$P$3:$P$255,0),MATCH(K$45,Yr_Local,0))+INDEX(Local,MATCH(K$46&amp;$A42,'Financing inputs local'!$A$3:$A$255&amp;'Financing inputs local'!$P$3:$P$255,0),MATCH(K$45,Yr_Local,0)),0)</f>
        <v>0</v>
      </c>
      <c r="L42" s="112" t="str">
        <f t="array" ref="L42">IFERROR(INDEX(Local,MATCH(L$46&amp;$A42,'Financing inputs local'!$A$3:$A$255&amp;'Financing inputs local'!$P$3:$P$255,0),MATCH(L$45,Yr_Local,0)),0)</f>
        <v/>
      </c>
      <c r="M42" s="112">
        <f t="array" ref="M42">IFERROR(INDEX(Local,MATCH(M$47&amp;$A42,'Financing inputs local'!$A$3:$A$255&amp;'Financing inputs local'!$P$3:$P$255,0),MATCH(M$45,Yr_Local,0))+INDEX(Local,MATCH(M$46&amp;$A42,'Financing inputs local'!$A$3:$A$255&amp;'Financing inputs local'!$P$3:$P$255,0),MATCH(M$45,Yr_Local,0)),0)</f>
        <v>0</v>
      </c>
      <c r="N42" s="112" t="str">
        <f t="array" ref="N42">IFERROR(INDEX(Local,MATCH(N$46&amp;$A42,'Financing inputs local'!$A$3:$A$255&amp;'Financing inputs local'!$P$3:$P$255,0),MATCH(N$45,Yr_Local,0)),0)</f>
        <v/>
      </c>
      <c r="O42" s="112">
        <f t="array" ref="O42">IFERROR(INDEX(Local,MATCH(O$47&amp;$A42,'Financing inputs local'!$A$3:$A$255&amp;'Financing inputs local'!$P$3:$P$255,0),MATCH(O$45,Yr_Local,0))+INDEX(Local,MATCH(O$46&amp;$A42,'Financing inputs local'!$A$3:$A$255&amp;'Financing inputs local'!$P$3:$P$255,0),MATCH(O$45,Yr_Local,0)),0)</f>
        <v>0</v>
      </c>
      <c r="P42" s="112" t="str">
        <f t="array" ref="P42">IFERROR(INDEX(Local,MATCH(P$46&amp;$A42,'Financing inputs local'!$A$3:$A$255&amp;'Financing inputs local'!$P$3:$P$255,0),MATCH(P$45,Yr_Local,0)),0)</f>
        <v/>
      </c>
      <c r="Q42" s="112">
        <f t="array" ref="Q42">IFERROR(INDEX(Local,MATCH(Q$47&amp;$A42,'Financing inputs local'!$A$3:$A$255&amp;'Financing inputs local'!$P$3:$P$255,0),MATCH(Q$45,Yr_Local,0))+INDEX(Local,MATCH(Q$46&amp;$A42,'Financing inputs local'!$A$3:$A$255&amp;'Financing inputs local'!$P$3:$P$255,0),MATCH(Q$45,Yr_Local,0)),0)</f>
        <v>0</v>
      </c>
      <c r="R42" s="112" t="str">
        <f t="array" ref="R42">IFERROR(INDEX(Local,MATCH(R$46&amp;$A42,'Financing inputs local'!$A$3:$A$255&amp;'Financing inputs local'!$P$3:$P$255,0),MATCH(R$45,Yr_Local,0)),0)</f>
        <v/>
      </c>
      <c r="S42" s="112">
        <f t="array" ref="S42">IFERROR(INDEX(Local,MATCH(S$47&amp;$A42,'Financing inputs local'!$A$3:$A$255&amp;'Financing inputs local'!$P$3:$P$255,0),MATCH(S$45,Yr_Local,0))+INDEX(Local,MATCH(S$46&amp;$A42,'Financing inputs local'!$A$3:$A$255&amp;'Financing inputs local'!$P$3:$P$255,0),MATCH(S$45,Yr_Local,0)),0)</f>
        <v>0</v>
      </c>
      <c r="T42" s="112" t="str">
        <f t="array" ref="T42">IFERROR(INDEX(Local,MATCH(T$46&amp;$A42,'Financing inputs local'!$A$3:$A$255&amp;'Financing inputs local'!$P$3:$P$255,0),MATCH(T$45,Yr_Local,0)),0)</f>
        <v/>
      </c>
      <c r="U42" s="112">
        <f t="array" ref="U42">IFERROR(INDEX(Local,MATCH(U$47&amp;$A42,'Financing inputs local'!$A$3:$A$255&amp;'Financing inputs local'!$P$3:$P$255,0),MATCH(U$45,Yr_Local,0))+INDEX(Local,MATCH(U$46&amp;$A42,'Financing inputs local'!$A$3:$A$255&amp;'Financing inputs local'!$P$3:$P$255,0),MATCH(U$45,Yr_Local,0)),0)</f>
        <v>0</v>
      </c>
      <c r="V42" s="112" t="str">
        <f t="array" ref="V42">IFERROR(INDEX(Local,MATCH(V$46&amp;$A42,'Financing inputs local'!$A$3:$A$255&amp;'Financing inputs local'!$P$3:$P$255,0),MATCH(V$45,Yr_Local,0)),0)</f>
        <v/>
      </c>
      <c r="W42" s="112">
        <f t="array" ref="W42">IFERROR(INDEX(Local,MATCH(W$47&amp;$A42,'Financing inputs local'!$A$3:$A$255&amp;'Financing inputs local'!$P$3:$P$255,0),MATCH(W$45,Yr_Local,0))+INDEX(Local,MATCH(W$46&amp;$A42,'Financing inputs local'!$A$3:$A$255&amp;'Financing inputs local'!$P$3:$P$255,0),MATCH(W$45,Yr_Local,0)),0)</f>
        <v>0</v>
      </c>
      <c r="X42" s="112" t="str">
        <f t="array" ref="X42">IFERROR(INDEX(Local,MATCH(X$46&amp;$A42,'Financing inputs local'!$A$3:$A$255&amp;'Financing inputs local'!$P$3:$P$255,0),MATCH(X$45,Yr_Local,0)),0)</f>
        <v/>
      </c>
      <c r="Y42" s="112">
        <f t="array" ref="Y42">IFERROR(INDEX(Local,MATCH(Y$47&amp;$A42,'Financing inputs local'!$A$3:$A$255&amp;'Financing inputs local'!$P$3:$P$255,0),MATCH(Y$45,Yr_Local,0))+INDEX(Local,MATCH(Y$46&amp;$A42,'Financing inputs local'!$A$3:$A$255&amp;'Financing inputs local'!$P$3:$P$255,0),MATCH(Y$45,Yr_Local,0)),0)</f>
        <v>0</v>
      </c>
      <c r="Z42" s="112">
        <f t="array" ref="Z42">IFERROR(INDEX(Local,MATCH(Z$46&amp;$A42,'Financing inputs local'!$A$3:$A$255&amp;'Financing inputs local'!$P$3:$P$255,0),MATCH(Z$45,Yr_Local,0)),0)</f>
        <v>0</v>
      </c>
      <c r="AA42" s="112">
        <f t="array" ref="AA42">IFERROR(INDEX(Local,MATCH(AA$47&amp;$A42,'Financing inputs local'!$A$3:$A$255&amp;'Financing inputs local'!$P$3:$P$255,0),MATCH(AA$45,Yr_Local,0))+INDEX(Local,MATCH(AA$46&amp;$A42,'Financing inputs local'!$A$3:$A$255&amp;'Financing inputs local'!$P$3:$P$255,0),MATCH(AA$45,Yr_Local,0)),0)</f>
        <v>0</v>
      </c>
      <c r="AB42" s="42" t="str">
        <f t="shared" si="36"/>
        <v>Okay</v>
      </c>
      <c r="AC42" s="42" t="str">
        <f t="shared" si="37"/>
        <v>Okay</v>
      </c>
    </row>
    <row r="43" spans="1:29" x14ac:dyDescent="0.25">
      <c r="A43" s="5" t="str">
        <f>'Financing inputs'!A210:O210</f>
        <v>Strategy 10</v>
      </c>
      <c r="B43" s="112" t="str">
        <f t="array" ref="B43">IFERROR(INDEX(Local,MATCH(B$46&amp;$A43,'Financing inputs local'!$A$3:$A$255&amp;'Financing inputs local'!$P$3:$P$255,0),MATCH(B$45,Yr_Local,0)),0)</f>
        <v/>
      </c>
      <c r="C43" s="112">
        <f t="array" ref="C43">IFERROR(INDEX(Local,MATCH(C$47&amp;$A43,'Financing inputs local'!$A$3:$A$255&amp;'Financing inputs local'!$P$3:$P$255,0),MATCH(C$45,Yr_Local,0))+INDEX(Local,MATCH(C$46&amp;$A43,'Financing inputs local'!$A$3:$A$255&amp;'Financing inputs local'!$P$3:$P$255,0),MATCH(C$45,Yr_Local,0)),0)</f>
        <v>0</v>
      </c>
      <c r="D43" s="112" t="str">
        <f t="array" ref="D43">IFERROR(INDEX(Local,MATCH(D$46&amp;$A43,'Financing inputs local'!$A$3:$A$255&amp;'Financing inputs local'!$P$3:$P$255,0),MATCH(D$45,Yr_Local,0)),0)</f>
        <v/>
      </c>
      <c r="E43" s="112">
        <f t="array" ref="E43">IFERROR(INDEX(Local,MATCH(E$47&amp;$A43,'Financing inputs local'!$A$3:$A$255&amp;'Financing inputs local'!$P$3:$P$255,0),MATCH(E$45,Yr_Local,0))+INDEX(Local,MATCH(E$46&amp;$A43,'Financing inputs local'!$A$3:$A$255&amp;'Financing inputs local'!$P$3:$P$255,0),MATCH(E$45,Yr_Local,0)),0)</f>
        <v>0</v>
      </c>
      <c r="F43" s="112" t="str">
        <f t="array" ref="F43">IFERROR(INDEX(Local,MATCH(F$46&amp;$A43,'Financing inputs local'!$A$3:$A$255&amp;'Financing inputs local'!$P$3:$P$255,0),MATCH(F$45,Yr_Local,0)),0)</f>
        <v/>
      </c>
      <c r="G43" s="112">
        <f t="array" ref="G43">IFERROR(INDEX(Local,MATCH(G$47&amp;$A43,'Financing inputs local'!$A$3:$A$255&amp;'Financing inputs local'!$P$3:$P$255,0),MATCH(G$45,Yr_Local,0))+INDEX(Local,MATCH(G$46&amp;$A43,'Financing inputs local'!$A$3:$A$255&amp;'Financing inputs local'!$P$3:$P$255,0),MATCH(G$45,Yr_Local,0)),0)</f>
        <v>0</v>
      </c>
      <c r="H43" s="112" t="str">
        <f t="array" ref="H43">IFERROR(INDEX(Local,MATCH(H$46&amp;$A43,'Financing inputs local'!$A$3:$A$255&amp;'Financing inputs local'!$P$3:$P$255,0),MATCH(H$45,Yr_Local,0)),0)</f>
        <v/>
      </c>
      <c r="I43" s="112">
        <f t="array" ref="I43">IFERROR(INDEX(Local,MATCH(I$47&amp;$A43,'Financing inputs local'!$A$3:$A$255&amp;'Financing inputs local'!$P$3:$P$255,0),MATCH(I$45,Yr_Local,0))+INDEX(Local,MATCH(I$46&amp;$A43,'Financing inputs local'!$A$3:$A$255&amp;'Financing inputs local'!$P$3:$P$255,0),MATCH(I$45,Yr_Local,0)),0)</f>
        <v>0</v>
      </c>
      <c r="J43" s="112" t="str">
        <f t="array" ref="J43">IFERROR(INDEX(Local,MATCH(J$46&amp;$A43,'Financing inputs local'!$A$3:$A$255&amp;'Financing inputs local'!$P$3:$P$255,0),MATCH(J$45,Yr_Local,0)),0)</f>
        <v/>
      </c>
      <c r="K43" s="112">
        <f t="array" ref="K43">IFERROR(INDEX(Local,MATCH(K$47&amp;$A43,'Financing inputs local'!$A$3:$A$255&amp;'Financing inputs local'!$P$3:$P$255,0),MATCH(K$45,Yr_Local,0))+INDEX(Local,MATCH(K$46&amp;$A43,'Financing inputs local'!$A$3:$A$255&amp;'Financing inputs local'!$P$3:$P$255,0),MATCH(K$45,Yr_Local,0)),0)</f>
        <v>0</v>
      </c>
      <c r="L43" s="112" t="str">
        <f t="array" ref="L43">IFERROR(INDEX(Local,MATCH(L$46&amp;$A43,'Financing inputs local'!$A$3:$A$255&amp;'Financing inputs local'!$P$3:$P$255,0),MATCH(L$45,Yr_Local,0)),0)</f>
        <v/>
      </c>
      <c r="M43" s="112">
        <f t="array" ref="M43">IFERROR(INDEX(Local,MATCH(M$47&amp;$A43,'Financing inputs local'!$A$3:$A$255&amp;'Financing inputs local'!$P$3:$P$255,0),MATCH(M$45,Yr_Local,0))+INDEX(Local,MATCH(M$46&amp;$A43,'Financing inputs local'!$A$3:$A$255&amp;'Financing inputs local'!$P$3:$P$255,0),MATCH(M$45,Yr_Local,0)),0)</f>
        <v>0</v>
      </c>
      <c r="N43" s="112" t="str">
        <f t="array" ref="N43">IFERROR(INDEX(Local,MATCH(N$46&amp;$A43,'Financing inputs local'!$A$3:$A$255&amp;'Financing inputs local'!$P$3:$P$255,0),MATCH(N$45,Yr_Local,0)),0)</f>
        <v/>
      </c>
      <c r="O43" s="112">
        <f t="array" ref="O43">IFERROR(INDEX(Local,MATCH(O$47&amp;$A43,'Financing inputs local'!$A$3:$A$255&amp;'Financing inputs local'!$P$3:$P$255,0),MATCH(O$45,Yr_Local,0))+INDEX(Local,MATCH(O$46&amp;$A43,'Financing inputs local'!$A$3:$A$255&amp;'Financing inputs local'!$P$3:$P$255,0),MATCH(O$45,Yr_Local,0)),0)</f>
        <v>0</v>
      </c>
      <c r="P43" s="112" t="str">
        <f t="array" ref="P43">IFERROR(INDEX(Local,MATCH(P$46&amp;$A43,'Financing inputs local'!$A$3:$A$255&amp;'Financing inputs local'!$P$3:$P$255,0),MATCH(P$45,Yr_Local,0)),0)</f>
        <v/>
      </c>
      <c r="Q43" s="112">
        <f t="array" ref="Q43">IFERROR(INDEX(Local,MATCH(Q$47&amp;$A43,'Financing inputs local'!$A$3:$A$255&amp;'Financing inputs local'!$P$3:$P$255,0),MATCH(Q$45,Yr_Local,0))+INDEX(Local,MATCH(Q$46&amp;$A43,'Financing inputs local'!$A$3:$A$255&amp;'Financing inputs local'!$P$3:$P$255,0),MATCH(Q$45,Yr_Local,0)),0)</f>
        <v>0</v>
      </c>
      <c r="R43" s="112" t="str">
        <f t="array" ref="R43">IFERROR(INDEX(Local,MATCH(R$46&amp;$A43,'Financing inputs local'!$A$3:$A$255&amp;'Financing inputs local'!$P$3:$P$255,0),MATCH(R$45,Yr_Local,0)),0)</f>
        <v/>
      </c>
      <c r="S43" s="112">
        <f t="array" ref="S43">IFERROR(INDEX(Local,MATCH(S$47&amp;$A43,'Financing inputs local'!$A$3:$A$255&amp;'Financing inputs local'!$P$3:$P$255,0),MATCH(S$45,Yr_Local,0))+INDEX(Local,MATCH(S$46&amp;$A43,'Financing inputs local'!$A$3:$A$255&amp;'Financing inputs local'!$P$3:$P$255,0),MATCH(S$45,Yr_Local,0)),0)</f>
        <v>0</v>
      </c>
      <c r="T43" s="112" t="str">
        <f t="array" ref="T43">IFERROR(INDEX(Local,MATCH(T$46&amp;$A43,'Financing inputs local'!$A$3:$A$255&amp;'Financing inputs local'!$P$3:$P$255,0),MATCH(T$45,Yr_Local,0)),0)</f>
        <v/>
      </c>
      <c r="U43" s="112">
        <f t="array" ref="U43">IFERROR(INDEX(Local,MATCH(U$47&amp;$A43,'Financing inputs local'!$A$3:$A$255&amp;'Financing inputs local'!$P$3:$P$255,0),MATCH(U$45,Yr_Local,0))+INDEX(Local,MATCH(U$46&amp;$A43,'Financing inputs local'!$A$3:$A$255&amp;'Financing inputs local'!$P$3:$P$255,0),MATCH(U$45,Yr_Local,0)),0)</f>
        <v>0</v>
      </c>
      <c r="V43" s="112" t="str">
        <f t="array" ref="V43">IFERROR(INDEX(Local,MATCH(V$46&amp;$A43,'Financing inputs local'!$A$3:$A$255&amp;'Financing inputs local'!$P$3:$P$255,0),MATCH(V$45,Yr_Local,0)),0)</f>
        <v/>
      </c>
      <c r="W43" s="112">
        <f t="array" ref="W43">IFERROR(INDEX(Local,MATCH(W$47&amp;$A43,'Financing inputs local'!$A$3:$A$255&amp;'Financing inputs local'!$P$3:$P$255,0),MATCH(W$45,Yr_Local,0))+INDEX(Local,MATCH(W$46&amp;$A43,'Financing inputs local'!$A$3:$A$255&amp;'Financing inputs local'!$P$3:$P$255,0),MATCH(W$45,Yr_Local,0)),0)</f>
        <v>0</v>
      </c>
      <c r="X43" s="112" t="str">
        <f t="array" ref="X43">IFERROR(INDEX(Local,MATCH(X$46&amp;$A43,'Financing inputs local'!$A$3:$A$255&amp;'Financing inputs local'!$P$3:$P$255,0),MATCH(X$45,Yr_Local,0)),0)</f>
        <v/>
      </c>
      <c r="Y43" s="112">
        <f t="array" ref="Y43">IFERROR(INDEX(Local,MATCH(Y$47&amp;$A43,'Financing inputs local'!$A$3:$A$255&amp;'Financing inputs local'!$P$3:$P$255,0),MATCH(Y$45,Yr_Local,0))+INDEX(Local,MATCH(Y$46&amp;$A43,'Financing inputs local'!$A$3:$A$255&amp;'Financing inputs local'!$P$3:$P$255,0),MATCH(Y$45,Yr_Local,0)),0)</f>
        <v>0</v>
      </c>
      <c r="Z43" s="112">
        <f t="array" ref="Z43">IFERROR(INDEX(Local,MATCH(Z$46&amp;$A43,'Financing inputs local'!$A$3:$A$255&amp;'Financing inputs local'!$P$3:$P$255,0),MATCH(Z$45,Yr_Local,0)),0)</f>
        <v>0</v>
      </c>
      <c r="AA43" s="112">
        <f t="array" ref="AA43">IFERROR(INDEX(Local,MATCH(AA$47&amp;$A43,'Financing inputs local'!$A$3:$A$255&amp;'Financing inputs local'!$P$3:$P$255,0),MATCH(AA$45,Yr_Local,0))+INDEX(Local,MATCH(AA$46&amp;$A43,'Financing inputs local'!$A$3:$A$255&amp;'Financing inputs local'!$P$3:$P$255,0),MATCH(AA$45,Yr_Local,0)),0)</f>
        <v>0</v>
      </c>
      <c r="AB43" s="42" t="str">
        <f t="shared" si="36"/>
        <v>Okay</v>
      </c>
      <c r="AC43" s="42" t="str">
        <f t="shared" si="37"/>
        <v>Okay</v>
      </c>
    </row>
    <row r="44" spans="1:29" x14ac:dyDescent="0.25">
      <c r="A44" s="5" t="str">
        <f>'Financing inputs'!A233:O233</f>
        <v>Strategy 11</v>
      </c>
      <c r="B44" s="112" t="str">
        <f t="array" ref="B44">IFERROR(INDEX(Local,MATCH(B$46&amp;$A44,'Financing inputs local'!$A$3:$A$255&amp;'Financing inputs local'!$P$3:$P$255,0),MATCH(B$45,Yr_Local,0)),0)</f>
        <v/>
      </c>
      <c r="C44" s="112">
        <f t="array" ref="C44">IFERROR(INDEX(Local,MATCH(C$47&amp;$A44,'Financing inputs local'!$A$3:$A$255&amp;'Financing inputs local'!$P$3:$P$255,0),MATCH(C$45,Yr_Local,0))+INDEX(Local,MATCH(C$46&amp;$A44,'Financing inputs local'!$A$3:$A$255&amp;'Financing inputs local'!$P$3:$P$255,0),MATCH(C$45,Yr_Local,0)),0)</f>
        <v>0</v>
      </c>
      <c r="D44" s="112" t="str">
        <f t="array" ref="D44">IFERROR(INDEX(Local,MATCH(D$46&amp;$A44,'Financing inputs local'!$A$3:$A$255&amp;'Financing inputs local'!$P$3:$P$255,0),MATCH(D$45,Yr_Local,0)),0)</f>
        <v/>
      </c>
      <c r="E44" s="112">
        <f t="array" ref="E44">IFERROR(INDEX(Local,MATCH(E$47&amp;$A44,'Financing inputs local'!$A$3:$A$255&amp;'Financing inputs local'!$P$3:$P$255,0),MATCH(E$45,Yr_Local,0))+INDEX(Local,MATCH(E$46&amp;$A44,'Financing inputs local'!$A$3:$A$255&amp;'Financing inputs local'!$P$3:$P$255,0),MATCH(E$45,Yr_Local,0)),0)</f>
        <v>0</v>
      </c>
      <c r="F44" s="112" t="str">
        <f t="array" ref="F44">IFERROR(INDEX(Local,MATCH(F$46&amp;$A44,'Financing inputs local'!$A$3:$A$255&amp;'Financing inputs local'!$P$3:$P$255,0),MATCH(F$45,Yr_Local,0)),0)</f>
        <v/>
      </c>
      <c r="G44" s="112">
        <f t="array" ref="G44">IFERROR(INDEX(Local,MATCH(G$47&amp;$A44,'Financing inputs local'!$A$3:$A$255&amp;'Financing inputs local'!$P$3:$P$255,0),MATCH(G$45,Yr_Local,0))+INDEX(Local,MATCH(G$46&amp;$A44,'Financing inputs local'!$A$3:$A$255&amp;'Financing inputs local'!$P$3:$P$255,0),MATCH(G$45,Yr_Local,0)),0)</f>
        <v>0</v>
      </c>
      <c r="H44" s="112" t="str">
        <f t="array" ref="H44">IFERROR(INDEX(Local,MATCH(H$46&amp;$A44,'Financing inputs local'!$A$3:$A$255&amp;'Financing inputs local'!$P$3:$P$255,0),MATCH(H$45,Yr_Local,0)),0)</f>
        <v/>
      </c>
      <c r="I44" s="112">
        <f t="array" ref="I44">IFERROR(INDEX(Local,MATCH(I$47&amp;$A44,'Financing inputs local'!$A$3:$A$255&amp;'Financing inputs local'!$P$3:$P$255,0),MATCH(I$45,Yr_Local,0))+INDEX(Local,MATCH(I$46&amp;$A44,'Financing inputs local'!$A$3:$A$255&amp;'Financing inputs local'!$P$3:$P$255,0),MATCH(I$45,Yr_Local,0)),0)</f>
        <v>0</v>
      </c>
      <c r="J44" s="112" t="str">
        <f t="array" ref="J44">IFERROR(INDEX(Local,MATCH(J$46&amp;$A44,'Financing inputs local'!$A$3:$A$255&amp;'Financing inputs local'!$P$3:$P$255,0),MATCH(J$45,Yr_Local,0)),0)</f>
        <v/>
      </c>
      <c r="K44" s="112">
        <f t="array" ref="K44">IFERROR(INDEX(Local,MATCH(K$47&amp;$A44,'Financing inputs local'!$A$3:$A$255&amp;'Financing inputs local'!$P$3:$P$255,0),MATCH(K$45,Yr_Local,0))+INDEX(Local,MATCH(K$46&amp;$A44,'Financing inputs local'!$A$3:$A$255&amp;'Financing inputs local'!$P$3:$P$255,0),MATCH(K$45,Yr_Local,0)),0)</f>
        <v>0</v>
      </c>
      <c r="L44" s="112" t="str">
        <f t="array" ref="L44">IFERROR(INDEX(Local,MATCH(L$46&amp;$A44,'Financing inputs local'!$A$3:$A$255&amp;'Financing inputs local'!$P$3:$P$255,0),MATCH(L$45,Yr_Local,0)),0)</f>
        <v/>
      </c>
      <c r="M44" s="112">
        <f t="array" ref="M44">IFERROR(INDEX(Local,MATCH(M$47&amp;$A44,'Financing inputs local'!$A$3:$A$255&amp;'Financing inputs local'!$P$3:$P$255,0),MATCH(M$45,Yr_Local,0))+INDEX(Local,MATCH(M$46&amp;$A44,'Financing inputs local'!$A$3:$A$255&amp;'Financing inputs local'!$P$3:$P$255,0),MATCH(M$45,Yr_Local,0)),0)</f>
        <v>0</v>
      </c>
      <c r="N44" s="112" t="str">
        <f t="array" ref="N44">IFERROR(INDEX(Local,MATCH(N$46&amp;$A44,'Financing inputs local'!$A$3:$A$255&amp;'Financing inputs local'!$P$3:$P$255,0),MATCH(N$45,Yr_Local,0)),0)</f>
        <v/>
      </c>
      <c r="O44" s="112">
        <f t="array" ref="O44">IFERROR(INDEX(Local,MATCH(O$47&amp;$A44,'Financing inputs local'!$A$3:$A$255&amp;'Financing inputs local'!$P$3:$P$255,0),MATCH(O$45,Yr_Local,0))+INDEX(Local,MATCH(O$46&amp;$A44,'Financing inputs local'!$A$3:$A$255&amp;'Financing inputs local'!$P$3:$P$255,0),MATCH(O$45,Yr_Local,0)),0)</f>
        <v>0</v>
      </c>
      <c r="P44" s="112" t="str">
        <f t="array" ref="P44">IFERROR(INDEX(Local,MATCH(P$46&amp;$A44,'Financing inputs local'!$A$3:$A$255&amp;'Financing inputs local'!$P$3:$P$255,0),MATCH(P$45,Yr_Local,0)),0)</f>
        <v/>
      </c>
      <c r="Q44" s="112">
        <f t="array" ref="Q44">IFERROR(INDEX(Local,MATCH(Q$47&amp;$A44,'Financing inputs local'!$A$3:$A$255&amp;'Financing inputs local'!$P$3:$P$255,0),MATCH(Q$45,Yr_Local,0))+INDEX(Local,MATCH(Q$46&amp;$A44,'Financing inputs local'!$A$3:$A$255&amp;'Financing inputs local'!$P$3:$P$255,0),MATCH(Q$45,Yr_Local,0)),0)</f>
        <v>0</v>
      </c>
      <c r="R44" s="112" t="str">
        <f t="array" ref="R44">IFERROR(INDEX(Local,MATCH(R$46&amp;$A44,'Financing inputs local'!$A$3:$A$255&amp;'Financing inputs local'!$P$3:$P$255,0),MATCH(R$45,Yr_Local,0)),0)</f>
        <v/>
      </c>
      <c r="S44" s="112">
        <f t="array" ref="S44">IFERROR(INDEX(Local,MATCH(S$47&amp;$A44,'Financing inputs local'!$A$3:$A$255&amp;'Financing inputs local'!$P$3:$P$255,0),MATCH(S$45,Yr_Local,0))+INDEX(Local,MATCH(S$46&amp;$A44,'Financing inputs local'!$A$3:$A$255&amp;'Financing inputs local'!$P$3:$P$255,0),MATCH(S$45,Yr_Local,0)),0)</f>
        <v>0</v>
      </c>
      <c r="T44" s="112" t="str">
        <f t="array" ref="T44">IFERROR(INDEX(Local,MATCH(T$46&amp;$A44,'Financing inputs local'!$A$3:$A$255&amp;'Financing inputs local'!$P$3:$P$255,0),MATCH(T$45,Yr_Local,0)),0)</f>
        <v/>
      </c>
      <c r="U44" s="112">
        <f t="array" ref="U44">IFERROR(INDEX(Local,MATCH(U$47&amp;$A44,'Financing inputs local'!$A$3:$A$255&amp;'Financing inputs local'!$P$3:$P$255,0),MATCH(U$45,Yr_Local,0))+INDEX(Local,MATCH(U$46&amp;$A44,'Financing inputs local'!$A$3:$A$255&amp;'Financing inputs local'!$P$3:$P$255,0),MATCH(U$45,Yr_Local,0)),0)</f>
        <v>0</v>
      </c>
      <c r="V44" s="112" t="str">
        <f t="array" ref="V44">IFERROR(INDEX(Local,MATCH(V$46&amp;$A44,'Financing inputs local'!$A$3:$A$255&amp;'Financing inputs local'!$P$3:$P$255,0),MATCH(V$45,Yr_Local,0)),0)</f>
        <v/>
      </c>
      <c r="W44" s="112">
        <f t="array" ref="W44">IFERROR(INDEX(Local,MATCH(W$47&amp;$A44,'Financing inputs local'!$A$3:$A$255&amp;'Financing inputs local'!$P$3:$P$255,0),MATCH(W$45,Yr_Local,0))+INDEX(Local,MATCH(W$46&amp;$A44,'Financing inputs local'!$A$3:$A$255&amp;'Financing inputs local'!$P$3:$P$255,0),MATCH(W$45,Yr_Local,0)),0)</f>
        <v>0</v>
      </c>
      <c r="X44" s="112" t="str">
        <f t="array" ref="X44">IFERROR(INDEX(Local,MATCH(X$46&amp;$A44,'Financing inputs local'!$A$3:$A$255&amp;'Financing inputs local'!$P$3:$P$255,0),MATCH(X$45,Yr_Local,0)),0)</f>
        <v/>
      </c>
      <c r="Y44" s="112">
        <f t="array" ref="Y44">IFERROR(INDEX(Local,MATCH(Y$47&amp;$A44,'Financing inputs local'!$A$3:$A$255&amp;'Financing inputs local'!$P$3:$P$255,0),MATCH(Y$45,Yr_Local,0))+INDEX(Local,MATCH(Y$46&amp;$A44,'Financing inputs local'!$A$3:$A$255&amp;'Financing inputs local'!$P$3:$P$255,0),MATCH(Y$45,Yr_Local,0)),0)</f>
        <v>0</v>
      </c>
      <c r="Z44" s="112">
        <f t="array" ref="Z44">IFERROR(INDEX(Local,MATCH(Z$46&amp;$A44,'Financing inputs local'!$A$3:$A$255&amp;'Financing inputs local'!$P$3:$P$255,0),MATCH(Z$45,Yr_Local,0)),0)</f>
        <v>0</v>
      </c>
      <c r="AA44" s="112">
        <f t="array" ref="AA44">IFERROR(INDEX(Local,MATCH(AA$47&amp;$A44,'Financing inputs local'!$A$3:$A$255&amp;'Financing inputs local'!$P$3:$P$255,0),MATCH(AA$45,Yr_Local,0))+INDEX(Local,MATCH(AA$46&amp;$A44,'Financing inputs local'!$A$3:$A$255&amp;'Financing inputs local'!$P$3:$P$255,0),MATCH(AA$45,Yr_Local,0)),0)</f>
        <v>0</v>
      </c>
      <c r="AB44" s="42" t="str">
        <f t="shared" si="36"/>
        <v>Okay</v>
      </c>
      <c r="AC44" s="42" t="str">
        <f t="shared" si="37"/>
        <v>Okay</v>
      </c>
    </row>
    <row r="45" spans="1:29" hidden="1" x14ac:dyDescent="0.25">
      <c r="A45" s="16"/>
      <c r="B45" s="16">
        <f>Yr_Start</f>
        <v>0</v>
      </c>
      <c r="C45" s="16">
        <f>B45</f>
        <v>0</v>
      </c>
      <c r="D45" s="16">
        <f>B45+1</f>
        <v>1</v>
      </c>
      <c r="E45" s="16">
        <f>C45+1</f>
        <v>1</v>
      </c>
      <c r="F45" s="16">
        <f t="shared" ref="F45:Y45" si="38">D45+1</f>
        <v>2</v>
      </c>
      <c r="G45" s="16">
        <f t="shared" si="38"/>
        <v>2</v>
      </c>
      <c r="H45" s="16">
        <f t="shared" si="38"/>
        <v>3</v>
      </c>
      <c r="I45" s="16">
        <f t="shared" si="38"/>
        <v>3</v>
      </c>
      <c r="J45" s="16">
        <f t="shared" si="38"/>
        <v>4</v>
      </c>
      <c r="K45" s="16">
        <f t="shared" si="38"/>
        <v>4</v>
      </c>
      <c r="L45" s="16">
        <f t="shared" si="38"/>
        <v>5</v>
      </c>
      <c r="M45" s="16">
        <f t="shared" si="38"/>
        <v>5</v>
      </c>
      <c r="N45" s="16">
        <f t="shared" si="38"/>
        <v>6</v>
      </c>
      <c r="O45" s="16">
        <f t="shared" si="38"/>
        <v>6</v>
      </c>
      <c r="P45" s="16">
        <f t="shared" si="38"/>
        <v>7</v>
      </c>
      <c r="Q45" s="16">
        <f t="shared" si="38"/>
        <v>7</v>
      </c>
      <c r="R45" s="16">
        <f t="shared" si="38"/>
        <v>8</v>
      </c>
      <c r="S45" s="16">
        <f t="shared" si="38"/>
        <v>8</v>
      </c>
      <c r="T45" s="16">
        <f t="shared" si="38"/>
        <v>9</v>
      </c>
      <c r="U45" s="16">
        <f t="shared" si="38"/>
        <v>9</v>
      </c>
      <c r="V45" s="16">
        <f t="shared" si="38"/>
        <v>10</v>
      </c>
      <c r="W45" s="16">
        <f t="shared" si="38"/>
        <v>10</v>
      </c>
      <c r="X45" s="16">
        <f t="shared" si="38"/>
        <v>11</v>
      </c>
      <c r="Y45" s="16">
        <f t="shared" si="38"/>
        <v>11</v>
      </c>
      <c r="Z45" s="16" t="s">
        <v>14</v>
      </c>
      <c r="AA45" s="16" t="s">
        <v>14</v>
      </c>
    </row>
    <row r="46" spans="1:29" hidden="1" x14ac:dyDescent="0.25">
      <c r="A46" s="16"/>
      <c r="B46" s="16" t="s">
        <v>0</v>
      </c>
      <c r="C46" s="16" t="s">
        <v>19</v>
      </c>
      <c r="D46" s="16" t="s">
        <v>0</v>
      </c>
      <c r="E46" s="16" t="s">
        <v>19</v>
      </c>
      <c r="F46" s="16" t="s">
        <v>0</v>
      </c>
      <c r="G46" s="16" t="s">
        <v>19</v>
      </c>
      <c r="H46" s="16" t="s">
        <v>0</v>
      </c>
      <c r="I46" s="16" t="s">
        <v>19</v>
      </c>
      <c r="J46" s="16" t="s">
        <v>0</v>
      </c>
      <c r="K46" s="16" t="s">
        <v>19</v>
      </c>
      <c r="L46" s="16" t="s">
        <v>0</v>
      </c>
      <c r="M46" s="16" t="s">
        <v>19</v>
      </c>
      <c r="N46" s="16" t="s">
        <v>0</v>
      </c>
      <c r="O46" s="16" t="s">
        <v>19</v>
      </c>
      <c r="P46" s="16" t="s">
        <v>0</v>
      </c>
      <c r="Q46" s="16" t="s">
        <v>19</v>
      </c>
      <c r="R46" s="16" t="s">
        <v>0</v>
      </c>
      <c r="S46" s="16" t="s">
        <v>19</v>
      </c>
      <c r="T46" s="16" t="s">
        <v>0</v>
      </c>
      <c r="U46" s="16" t="s">
        <v>19</v>
      </c>
      <c r="V46" s="16" t="s">
        <v>0</v>
      </c>
      <c r="W46" s="16" t="s">
        <v>19</v>
      </c>
      <c r="X46" s="16" t="s">
        <v>0</v>
      </c>
      <c r="Y46" s="16" t="s">
        <v>19</v>
      </c>
      <c r="Z46" s="16" t="s">
        <v>0</v>
      </c>
      <c r="AA46" s="16" t="s">
        <v>19</v>
      </c>
    </row>
    <row r="47" spans="1:29" hidden="1" x14ac:dyDescent="0.25">
      <c r="A47" s="16"/>
      <c r="C47" s="16" t="s">
        <v>72</v>
      </c>
      <c r="E47" s="16" t="s">
        <v>72</v>
      </c>
      <c r="G47" s="16" t="s">
        <v>72</v>
      </c>
      <c r="I47" s="16" t="s">
        <v>72</v>
      </c>
      <c r="K47" s="16" t="s">
        <v>72</v>
      </c>
      <c r="M47" s="16" t="s">
        <v>72</v>
      </c>
      <c r="O47" s="16" t="s">
        <v>72</v>
      </c>
      <c r="Q47" s="16" t="s">
        <v>72</v>
      </c>
      <c r="S47" s="16" t="s">
        <v>72</v>
      </c>
      <c r="U47" s="16" t="s">
        <v>72</v>
      </c>
      <c r="W47" s="16" t="s">
        <v>72</v>
      </c>
      <c r="Y47" s="16" t="s">
        <v>72</v>
      </c>
      <c r="AA47" s="16" t="s">
        <v>72</v>
      </c>
    </row>
    <row r="48" spans="1:29" x14ac:dyDescent="0.25">
      <c r="A48" s="16"/>
      <c r="C48" s="16"/>
      <c r="E48" s="16"/>
      <c r="G48" s="16"/>
      <c r="I48" s="16"/>
      <c r="K48" s="16"/>
      <c r="M48" s="16"/>
      <c r="O48" s="16"/>
      <c r="Q48" s="16"/>
      <c r="S48" s="16"/>
      <c r="U48" s="16"/>
      <c r="W48" s="16"/>
      <c r="Y48" s="16"/>
      <c r="AA48" s="16"/>
    </row>
    <row r="49" spans="1:27" x14ac:dyDescent="0.25">
      <c r="A49" s="16"/>
      <c r="C49" s="16"/>
      <c r="E49" s="16"/>
      <c r="G49" s="16"/>
      <c r="I49" s="16"/>
      <c r="K49" s="16"/>
      <c r="M49" s="16"/>
      <c r="O49" s="16"/>
      <c r="Q49" s="16"/>
      <c r="S49" s="16"/>
      <c r="U49" s="16"/>
      <c r="W49" s="16"/>
      <c r="Y49" s="16"/>
      <c r="AA49" s="16"/>
    </row>
    <row r="50" spans="1:27" x14ac:dyDescent="0.25">
      <c r="A50" s="16"/>
      <c r="C50" s="16"/>
      <c r="E50" s="16"/>
      <c r="G50" s="16"/>
      <c r="I50" s="16"/>
      <c r="K50" s="16"/>
      <c r="M50" s="16"/>
      <c r="O50" s="16"/>
      <c r="Q50" s="16"/>
      <c r="S50" s="16"/>
      <c r="U50" s="16"/>
      <c r="W50" s="16"/>
      <c r="Y50" s="16"/>
      <c r="AA50" s="16"/>
    </row>
    <row r="51" spans="1:27" x14ac:dyDescent="0.25">
      <c r="A51" s="16"/>
      <c r="C51" s="16"/>
      <c r="E51" s="16"/>
      <c r="G51" s="16"/>
      <c r="I51" s="16"/>
      <c r="K51" s="16"/>
      <c r="M51" s="16"/>
      <c r="O51" s="16"/>
      <c r="Q51" s="16"/>
      <c r="S51" s="16"/>
      <c r="U51" s="16"/>
      <c r="W51" s="16"/>
      <c r="Y51" s="16"/>
      <c r="AA51" s="16"/>
    </row>
    <row r="52" spans="1:27" x14ac:dyDescent="0.25">
      <c r="A52" s="16"/>
      <c r="C52" s="16"/>
      <c r="E52" s="16"/>
      <c r="G52" s="16"/>
      <c r="I52" s="16"/>
      <c r="K52" s="16"/>
      <c r="M52" s="16"/>
      <c r="O52" s="16"/>
      <c r="Q52" s="16"/>
      <c r="S52" s="16"/>
      <c r="U52" s="16"/>
      <c r="W52" s="16"/>
      <c r="Y52" s="16"/>
      <c r="AA52" s="16"/>
    </row>
    <row r="53" spans="1:27" x14ac:dyDescent="0.25">
      <c r="A53" s="16"/>
      <c r="C53" s="16"/>
      <c r="E53" s="16"/>
      <c r="G53" s="16"/>
      <c r="I53" s="16"/>
      <c r="K53" s="16"/>
      <c r="M53" s="16"/>
      <c r="O53" s="16"/>
      <c r="Q53" s="16"/>
      <c r="S53" s="16"/>
      <c r="U53" s="16"/>
      <c r="W53" s="16"/>
      <c r="Y53" s="16"/>
      <c r="AA53" s="16"/>
    </row>
    <row r="54" spans="1:27" x14ac:dyDescent="0.25">
      <c r="A54" s="16"/>
      <c r="C54" s="16"/>
      <c r="E54" s="16"/>
      <c r="G54" s="16"/>
      <c r="I54" s="16"/>
      <c r="K54" s="16"/>
      <c r="M54" s="16"/>
      <c r="O54" s="16"/>
      <c r="Q54" s="16"/>
      <c r="S54" s="16"/>
      <c r="U54" s="16"/>
      <c r="W54" s="16"/>
      <c r="Y54" s="16"/>
      <c r="AA54" s="16"/>
    </row>
    <row r="55" spans="1:27" x14ac:dyDescent="0.25">
      <c r="A55" s="16"/>
      <c r="C55" s="16"/>
      <c r="E55" s="16"/>
      <c r="G55" s="16"/>
      <c r="I55" s="16"/>
      <c r="K55" s="16"/>
      <c r="M55" s="16"/>
      <c r="O55" s="16"/>
      <c r="Q55" s="16"/>
      <c r="S55" s="16"/>
      <c r="U55" s="16"/>
      <c r="W55" s="16"/>
      <c r="Y55" s="16"/>
      <c r="AA55" s="16"/>
    </row>
    <row r="56" spans="1:27" x14ac:dyDescent="0.25">
      <c r="A56" s="16"/>
      <c r="C56" s="16"/>
      <c r="E56" s="16"/>
      <c r="G56" s="16"/>
      <c r="I56" s="16"/>
      <c r="K56" s="16"/>
      <c r="M56" s="16"/>
      <c r="O56" s="16"/>
      <c r="Q56" s="16"/>
      <c r="S56" s="16"/>
      <c r="U56" s="16"/>
      <c r="W56" s="16"/>
      <c r="Y56" s="16"/>
      <c r="AA56" s="16"/>
    </row>
    <row r="57" spans="1:27" x14ac:dyDescent="0.25">
      <c r="A57" s="16"/>
      <c r="C57" s="16"/>
      <c r="E57" s="16"/>
      <c r="G57" s="16"/>
      <c r="I57" s="16"/>
      <c r="K57" s="16"/>
      <c r="M57" s="16"/>
      <c r="O57" s="16"/>
      <c r="Q57" s="16"/>
      <c r="S57" s="16"/>
      <c r="U57" s="16"/>
      <c r="W57" s="16"/>
      <c r="Y57" s="16"/>
      <c r="AA57" s="16"/>
    </row>
  </sheetData>
  <sheetProtection password="CC82" sheet="1" scenarios="1" formatCells="0" formatColumns="0" formatRows="0"/>
  <mergeCells count="41">
    <mergeCell ref="Z32:AA32"/>
    <mergeCell ref="V17:W17"/>
    <mergeCell ref="X17:Y17"/>
    <mergeCell ref="Z17:AA17"/>
    <mergeCell ref="B32:C32"/>
    <mergeCell ref="D32:E32"/>
    <mergeCell ref="F32:G32"/>
    <mergeCell ref="H32:I32"/>
    <mergeCell ref="J32:K32"/>
    <mergeCell ref="L32:M32"/>
    <mergeCell ref="N32:O32"/>
    <mergeCell ref="P32:Q32"/>
    <mergeCell ref="R32:S32"/>
    <mergeCell ref="T32:U32"/>
    <mergeCell ref="V32:W32"/>
    <mergeCell ref="X32:Y32"/>
    <mergeCell ref="L17:M17"/>
    <mergeCell ref="N17:O17"/>
    <mergeCell ref="P17:Q17"/>
    <mergeCell ref="R17:S17"/>
    <mergeCell ref="T17:U17"/>
    <mergeCell ref="B17:C17"/>
    <mergeCell ref="D17:E17"/>
    <mergeCell ref="F17:G17"/>
    <mergeCell ref="H17:I17"/>
    <mergeCell ref="J17:K17"/>
    <mergeCell ref="A16:AA16"/>
    <mergeCell ref="A1:AA1"/>
    <mergeCell ref="B2:C2"/>
    <mergeCell ref="D2:E2"/>
    <mergeCell ref="F2:G2"/>
    <mergeCell ref="H2:I2"/>
    <mergeCell ref="J2:K2"/>
    <mergeCell ref="L2:M2"/>
    <mergeCell ref="N2:O2"/>
    <mergeCell ref="P2:Q2"/>
    <mergeCell ref="R2:S2"/>
    <mergeCell ref="T2:U2"/>
    <mergeCell ref="V2:W2"/>
    <mergeCell ref="X2:Y2"/>
    <mergeCell ref="Z2:AA2"/>
  </mergeCells>
  <conditionalFormatting sqref="AB4:AC14">
    <cfRule type="cellIs" dxfId="14" priority="15" operator="equal">
      <formula>"Check"</formula>
    </cfRule>
  </conditionalFormatting>
  <conditionalFormatting sqref="AB5:AB14">
    <cfRule type="cellIs" dxfId="13" priority="14" operator="equal">
      <formula>"Check"</formula>
    </cfRule>
  </conditionalFormatting>
  <conditionalFormatting sqref="AC4">
    <cfRule type="cellIs" dxfId="12" priority="13" operator="equal">
      <formula>"Check"</formula>
    </cfRule>
  </conditionalFormatting>
  <conditionalFormatting sqref="AC5:AC14">
    <cfRule type="cellIs" dxfId="11" priority="12" operator="equal">
      <formula>"Check"</formula>
    </cfRule>
  </conditionalFormatting>
  <conditionalFormatting sqref="AC5:AC14">
    <cfRule type="cellIs" dxfId="10" priority="11" operator="equal">
      <formula>"Check"</formula>
    </cfRule>
  </conditionalFormatting>
  <conditionalFormatting sqref="AB19:AC29">
    <cfRule type="cellIs" dxfId="9" priority="10" operator="equal">
      <formula>"Check"</formula>
    </cfRule>
  </conditionalFormatting>
  <conditionalFormatting sqref="AB20:AB29">
    <cfRule type="cellIs" dxfId="8" priority="9" operator="equal">
      <formula>"Check"</formula>
    </cfRule>
  </conditionalFormatting>
  <conditionalFormatting sqref="AC19">
    <cfRule type="cellIs" dxfId="7" priority="8" operator="equal">
      <formula>"Check"</formula>
    </cfRule>
  </conditionalFormatting>
  <conditionalFormatting sqref="AC20:AC29">
    <cfRule type="cellIs" dxfId="6" priority="7" operator="equal">
      <formula>"Check"</formula>
    </cfRule>
  </conditionalFormatting>
  <conditionalFormatting sqref="AC20:AC29">
    <cfRule type="cellIs" dxfId="5" priority="6" operator="equal">
      <formula>"Check"</formula>
    </cfRule>
  </conditionalFormatting>
  <conditionalFormatting sqref="AB34:AC44">
    <cfRule type="cellIs" dxfId="4" priority="5" operator="equal">
      <formula>"Check"</formula>
    </cfRule>
  </conditionalFormatting>
  <conditionalFormatting sqref="AB35:AB44">
    <cfRule type="cellIs" dxfId="3" priority="4" operator="equal">
      <formula>"Check"</formula>
    </cfRule>
  </conditionalFormatting>
  <conditionalFormatting sqref="AC34">
    <cfRule type="cellIs" dxfId="2" priority="3" operator="equal">
      <formula>"Check"</formula>
    </cfRule>
  </conditionalFormatting>
  <conditionalFormatting sqref="AC35:AC44">
    <cfRule type="cellIs" dxfId="1" priority="2" operator="equal">
      <formula>"Check"</formula>
    </cfRule>
  </conditionalFormatting>
  <conditionalFormatting sqref="AC35:AC44">
    <cfRule type="cellIs" dxfId="0" priority="1" operator="equal">
      <formula>"Check"</formula>
    </cfRule>
  </conditionalFormatting>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Basic Country Info</vt:lpstr>
      <vt:lpstr>Financing inputs</vt:lpstr>
      <vt:lpstr>Financing inputs local</vt:lpstr>
      <vt:lpstr>Financing inputs USD</vt:lpstr>
      <vt:lpstr>Financing inputs Euro</vt:lpstr>
      <vt:lpstr>Gap analysis</vt:lpstr>
      <vt:lpstr>Gap summary</vt:lpstr>
      <vt:lpstr>Currency</vt:lpstr>
      <vt:lpstr>Euro</vt:lpstr>
      <vt:lpstr>Euro_USD</vt:lpstr>
      <vt:lpstr>Loc_Euro</vt:lpstr>
      <vt:lpstr>Loc_USD</vt:lpstr>
      <vt:lpstr>Local</vt:lpstr>
      <vt:lpstr>USD</vt:lpstr>
      <vt:lpstr>Yr_End</vt:lpstr>
      <vt:lpstr>Yr_Euro</vt:lpstr>
      <vt:lpstr>Yr_Local</vt:lpstr>
      <vt:lpstr>Yr_Start</vt:lpstr>
      <vt:lpstr>Yr_USD</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Taryn Couture</dc:creator>
  <cp:lastModifiedBy>Sayaka Koseki</cp:lastModifiedBy>
  <dcterms:created xsi:type="dcterms:W3CDTF">2014-12-04T15:40:16Z</dcterms:created>
  <dcterms:modified xsi:type="dcterms:W3CDTF">2015-07-28T16:29:18Z</dcterms:modified>
</cp:coreProperties>
</file>