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00" yWindow="120" windowWidth="20640" windowHeight="8925" tabRatio="712"/>
  </bookViews>
  <sheets>
    <sheet name="Instructions" sheetId="4" r:id="rId1"/>
    <sheet name="Basic Country Info" sheetId="5" r:id="rId2"/>
    <sheet name="Financing inputs" sheetId="2" r:id="rId3"/>
    <sheet name="Financing inputs locale" sheetId="10" r:id="rId4"/>
    <sheet name="Financing inputs USD" sheetId="12" r:id="rId5"/>
    <sheet name="Financing inputs Euro" sheetId="13" r:id="rId6"/>
    <sheet name="Gap analysis" sheetId="1" r:id="rId7"/>
    <sheet name="Gap summary" sheetId="3" r:id="rId8"/>
  </sheets>
  <definedNames>
    <definedName name="CoutTot_Euro">'Financing inputs Euro'!$C$257:$O$257</definedName>
    <definedName name="CoutTot_Local">'Financing inputs locale'!$C$257:$O$257</definedName>
    <definedName name="CoutTot_USD">'Financing inputs USD'!$C$257:$O$257</definedName>
    <definedName name="Currency">'Financing inputs'!$A$284:$A$287</definedName>
    <definedName name="Euro">'Financing inputs Euro'!$B$3:$O$255</definedName>
    <definedName name="Euro_USD">'Basic Country Info'!$C$7</definedName>
    <definedName name="Fond_Euro">'Financing inputs Euro'!$C$259:$O$261</definedName>
    <definedName name="Fond_Locale">'Financing inputs locale'!$C$259:$O$261</definedName>
    <definedName name="Fond_USD">'Financing inputs USD'!$C$259:$O$261</definedName>
    <definedName name="Inflation">'Basic Country Info'!$C$8</definedName>
    <definedName name="Loc_Euro">'Basic Country Info'!$E$6</definedName>
    <definedName name="Loc_USD">'Basic Country Info'!$C$6</definedName>
    <definedName name="Locale">'Financing inputs locale'!$B$3:$O$255</definedName>
    <definedName name="USD">'Financing inputs USD'!$B$3:$O$255</definedName>
    <definedName name="Yr_End">'Basic Country Info'!$E$9</definedName>
    <definedName name="Yr_Euro">'Financing inputs Euro'!$B$1:$O$1</definedName>
    <definedName name="Yr_Local">'Financing inputs locale'!$B$1:$O$1</definedName>
    <definedName name="Yr_Start">'Basic Country Info'!$C$9</definedName>
    <definedName name="Yr_USD">'Financing inputs USD'!$B$1:$O$1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45" i="3" l="1"/>
  <c r="B45" i="3"/>
  <c r="C45" i="3" s="1"/>
  <c r="U5" i="1" l="1"/>
  <c r="U4" i="1"/>
  <c r="AH3" i="1"/>
  <c r="U3" i="1"/>
  <c r="U21" i="1"/>
  <c r="U20" i="1"/>
  <c r="AH19" i="1"/>
  <c r="U19" i="1"/>
  <c r="U37" i="1"/>
  <c r="U36" i="1"/>
  <c r="AH35" i="1"/>
  <c r="U35" i="1"/>
  <c r="U53" i="1"/>
  <c r="U52" i="1"/>
  <c r="AH51" i="1"/>
  <c r="U51" i="1"/>
  <c r="U69" i="1"/>
  <c r="U68" i="1"/>
  <c r="AH67" i="1"/>
  <c r="U67" i="1"/>
  <c r="U85" i="1"/>
  <c r="U84" i="1"/>
  <c r="AH83" i="1"/>
  <c r="U83" i="1"/>
  <c r="U101" i="1"/>
  <c r="U100" i="1"/>
  <c r="AH99" i="1"/>
  <c r="U99" i="1"/>
  <c r="U117" i="1"/>
  <c r="U116" i="1"/>
  <c r="AH115" i="1"/>
  <c r="U115" i="1"/>
  <c r="U133" i="1"/>
  <c r="U132" i="1"/>
  <c r="AH131" i="1"/>
  <c r="U131" i="1"/>
  <c r="U149" i="1"/>
  <c r="U148" i="1"/>
  <c r="AH147" i="1"/>
  <c r="U147" i="1"/>
  <c r="U165" i="1"/>
  <c r="U164" i="1"/>
  <c r="AH163" i="1"/>
  <c r="U163" i="1"/>
  <c r="P17" i="1"/>
  <c r="P16" i="1"/>
  <c r="P15" i="1"/>
  <c r="P14" i="1"/>
  <c r="P13" i="1"/>
  <c r="P12" i="1"/>
  <c r="P11" i="1"/>
  <c r="P10" i="1"/>
  <c r="P9" i="1"/>
  <c r="P8" i="1"/>
  <c r="P7" i="1"/>
  <c r="P6" i="1"/>
  <c r="P5" i="1"/>
  <c r="P4" i="1"/>
  <c r="O281" i="2"/>
  <c r="N281" i="2"/>
  <c r="M281" i="2"/>
  <c r="L281" i="2"/>
  <c r="K281" i="2"/>
  <c r="J281" i="2"/>
  <c r="I281" i="2"/>
  <c r="H281" i="2"/>
  <c r="G281" i="2"/>
  <c r="F281" i="2"/>
  <c r="E281" i="2"/>
  <c r="D281" i="2"/>
  <c r="O280" i="2"/>
  <c r="N280" i="2"/>
  <c r="M280" i="2"/>
  <c r="L280" i="2"/>
  <c r="K280" i="2"/>
  <c r="J280" i="2"/>
  <c r="I280" i="2"/>
  <c r="H280" i="2"/>
  <c r="G280" i="2"/>
  <c r="F280" i="2"/>
  <c r="E280" i="2"/>
  <c r="D280" i="2"/>
  <c r="O279" i="2"/>
  <c r="N279" i="2"/>
  <c r="M279" i="2"/>
  <c r="L279" i="2"/>
  <c r="K279" i="2"/>
  <c r="J279" i="2"/>
  <c r="I279" i="2"/>
  <c r="H279" i="2"/>
  <c r="G279" i="2"/>
  <c r="F279" i="2"/>
  <c r="E279" i="2"/>
  <c r="D279" i="2"/>
  <c r="C279" i="2"/>
  <c r="N275" i="2"/>
  <c r="M275" i="2"/>
  <c r="L275" i="2"/>
  <c r="K275" i="2"/>
  <c r="J275" i="2"/>
  <c r="I275" i="2"/>
  <c r="H275" i="2"/>
  <c r="G275" i="2"/>
  <c r="F275" i="2"/>
  <c r="E275" i="2"/>
  <c r="D275" i="2"/>
  <c r="C275" i="2"/>
  <c r="O275" i="2"/>
  <c r="O274" i="2"/>
  <c r="N274" i="2"/>
  <c r="M274" i="2"/>
  <c r="L274" i="2"/>
  <c r="K274" i="2"/>
  <c r="J274" i="2"/>
  <c r="I274" i="2"/>
  <c r="H274" i="2"/>
  <c r="G274" i="2"/>
  <c r="F274" i="2"/>
  <c r="E274" i="2"/>
  <c r="D274" i="2"/>
  <c r="P274" i="2" s="1"/>
  <c r="Q274" i="2" s="1"/>
  <c r="O273" i="2"/>
  <c r="N273" i="2"/>
  <c r="M273" i="2"/>
  <c r="L273" i="2"/>
  <c r="K273" i="2"/>
  <c r="J273" i="2"/>
  <c r="I273" i="2"/>
  <c r="H273" i="2"/>
  <c r="G273" i="2"/>
  <c r="F273" i="2"/>
  <c r="E273" i="2"/>
  <c r="D273" i="2"/>
  <c r="C273" i="2"/>
  <c r="P281" i="2"/>
  <c r="Q281" i="2" s="1"/>
  <c r="P267" i="2"/>
  <c r="Q267" i="2" s="1"/>
  <c r="P264" i="2"/>
  <c r="Q264" i="2" s="1"/>
  <c r="P263" i="2"/>
  <c r="Q263" i="2" s="1"/>
  <c r="P262" i="2"/>
  <c r="Q262" i="2" s="1"/>
  <c r="P257" i="2"/>
  <c r="Q257" i="2" s="1"/>
  <c r="K258" i="2"/>
  <c r="G258" i="2"/>
  <c r="C258" i="2"/>
  <c r="O257" i="2"/>
  <c r="N257" i="2"/>
  <c r="N259" i="2" s="1"/>
  <c r="M257" i="2"/>
  <c r="M259" i="2" s="1"/>
  <c r="L257" i="2"/>
  <c r="L258" i="2" s="1"/>
  <c r="K257" i="2"/>
  <c r="K259" i="2" s="1"/>
  <c r="J257" i="2"/>
  <c r="J259" i="2" s="1"/>
  <c r="I257" i="2"/>
  <c r="I259" i="2" s="1"/>
  <c r="H257" i="2"/>
  <c r="H258" i="2" s="1"/>
  <c r="G257" i="2"/>
  <c r="G259" i="2" s="1"/>
  <c r="F257" i="2"/>
  <c r="F259" i="2" s="1"/>
  <c r="E257" i="2"/>
  <c r="E259" i="2" s="1"/>
  <c r="D257" i="2"/>
  <c r="D258" i="2" s="1"/>
  <c r="C257" i="2"/>
  <c r="C259" i="2" s="1"/>
  <c r="P287" i="2"/>
  <c r="Q287" i="2" s="1"/>
  <c r="P286" i="2"/>
  <c r="Q286" i="2" s="1"/>
  <c r="P285" i="2"/>
  <c r="Q285" i="2" s="1"/>
  <c r="P284" i="2"/>
  <c r="Q284" i="2" s="1"/>
  <c r="P279" i="2" l="1"/>
  <c r="Q279" i="2" s="1"/>
  <c r="P273" i="2"/>
  <c r="Q273" i="2" s="1"/>
  <c r="P275" i="2"/>
  <c r="Q275" i="2" s="1"/>
  <c r="I258" i="2"/>
  <c r="E258" i="2"/>
  <c r="M258" i="2"/>
  <c r="O259" i="2"/>
  <c r="O258" i="2"/>
  <c r="D259" i="2"/>
  <c r="H259" i="2"/>
  <c r="L259" i="2"/>
  <c r="F258" i="2"/>
  <c r="J258" i="2"/>
  <c r="N258" i="2"/>
  <c r="U181" i="1"/>
  <c r="U180" i="1"/>
  <c r="P259" i="2" l="1"/>
  <c r="Q259" i="2" s="1"/>
  <c r="P258" i="2"/>
  <c r="Q258" i="2" s="1"/>
  <c r="O4" i="2"/>
  <c r="Q4" i="2" s="1"/>
  <c r="O5" i="2"/>
  <c r="Q5" i="2" s="1"/>
  <c r="O6" i="2"/>
  <c r="Q6" i="2" s="1"/>
  <c r="O7" i="2"/>
  <c r="Q7" i="2" s="1"/>
  <c r="O8" i="2"/>
  <c r="Q8" i="2" s="1"/>
  <c r="O9" i="2"/>
  <c r="Q9" i="2" s="1"/>
  <c r="O10" i="2"/>
  <c r="Q10" i="2" s="1"/>
  <c r="O11" i="2"/>
  <c r="Q11" i="2" s="1"/>
  <c r="O12" i="2"/>
  <c r="Q12" i="2" s="1"/>
  <c r="O13" i="2"/>
  <c r="Q13" i="2" s="1"/>
  <c r="O14" i="2"/>
  <c r="Q14" i="2" s="1"/>
  <c r="O15" i="2"/>
  <c r="Q15" i="2" s="1"/>
  <c r="O16" i="2"/>
  <c r="Q16" i="2" s="1"/>
  <c r="O17" i="2"/>
  <c r="Q17" i="2" s="1"/>
  <c r="O18" i="2"/>
  <c r="Q18" i="2" s="1"/>
  <c r="O19" i="2"/>
  <c r="Q19" i="2" s="1"/>
  <c r="O20" i="2"/>
  <c r="Q20" i="2" s="1"/>
  <c r="O21" i="2"/>
  <c r="Q21" i="2" s="1"/>
  <c r="O22" i="2"/>
  <c r="Q22" i="2" s="1"/>
  <c r="O23" i="2"/>
  <c r="Q23" i="2" s="1"/>
  <c r="O24" i="2"/>
  <c r="Q24" i="2" s="1"/>
  <c r="O27" i="2"/>
  <c r="Q27" i="2" s="1"/>
  <c r="J254" i="10" l="1"/>
  <c r="I254" i="10"/>
  <c r="H254" i="10"/>
  <c r="G254" i="10"/>
  <c r="F254" i="10"/>
  <c r="E254" i="10"/>
  <c r="D254" i="10"/>
  <c r="C254" i="10"/>
  <c r="J253" i="10"/>
  <c r="I253" i="10"/>
  <c r="H253" i="10"/>
  <c r="G253" i="10"/>
  <c r="F253" i="10"/>
  <c r="E253" i="10"/>
  <c r="D253" i="10"/>
  <c r="C253" i="10"/>
  <c r="J252" i="10"/>
  <c r="I252" i="10"/>
  <c r="H252" i="10"/>
  <c r="G252" i="10"/>
  <c r="F252" i="10"/>
  <c r="E252" i="10"/>
  <c r="D252" i="10"/>
  <c r="C252" i="10"/>
  <c r="J251" i="10"/>
  <c r="I251" i="10"/>
  <c r="H251" i="10"/>
  <c r="G251" i="10"/>
  <c r="F251" i="10"/>
  <c r="E251" i="10"/>
  <c r="D251" i="10"/>
  <c r="C251" i="10"/>
  <c r="J250" i="10"/>
  <c r="I250" i="10"/>
  <c r="H250" i="10"/>
  <c r="G250" i="10"/>
  <c r="F250" i="10"/>
  <c r="E250" i="10"/>
  <c r="D250" i="10"/>
  <c r="C250" i="10"/>
  <c r="J249" i="10"/>
  <c r="I249" i="10"/>
  <c r="H249" i="10"/>
  <c r="G249" i="10"/>
  <c r="F249" i="10"/>
  <c r="E249" i="10"/>
  <c r="D249" i="10"/>
  <c r="C249" i="10"/>
  <c r="J248" i="10"/>
  <c r="I248" i="10"/>
  <c r="H248" i="10"/>
  <c r="G248" i="10"/>
  <c r="F248" i="10"/>
  <c r="E248" i="10"/>
  <c r="D248" i="10"/>
  <c r="C248" i="10"/>
  <c r="J247" i="10"/>
  <c r="I247" i="10"/>
  <c r="H247" i="10"/>
  <c r="G247" i="10"/>
  <c r="F247" i="10"/>
  <c r="E247" i="10"/>
  <c r="D247" i="10"/>
  <c r="C247" i="10"/>
  <c r="J246" i="10"/>
  <c r="I246" i="10"/>
  <c r="H246" i="10"/>
  <c r="G246" i="10"/>
  <c r="F246" i="10"/>
  <c r="E246" i="10"/>
  <c r="D246" i="10"/>
  <c r="C246" i="10"/>
  <c r="J245" i="10"/>
  <c r="I245" i="10"/>
  <c r="H245" i="10"/>
  <c r="G245" i="10"/>
  <c r="F245" i="10"/>
  <c r="E245" i="10"/>
  <c r="D245" i="10"/>
  <c r="C245" i="10"/>
  <c r="J244" i="10"/>
  <c r="I244" i="10"/>
  <c r="H244" i="10"/>
  <c r="G244" i="10"/>
  <c r="F244" i="10"/>
  <c r="E244" i="10"/>
  <c r="D244" i="10"/>
  <c r="C244" i="10"/>
  <c r="J243" i="10"/>
  <c r="I243" i="10"/>
  <c r="H243" i="10"/>
  <c r="G243" i="10"/>
  <c r="F243" i="10"/>
  <c r="E243" i="10"/>
  <c r="D243" i="10"/>
  <c r="C243" i="10"/>
  <c r="J242" i="10"/>
  <c r="I242" i="10"/>
  <c r="H242" i="10"/>
  <c r="G242" i="10"/>
  <c r="F242" i="10"/>
  <c r="E242" i="10"/>
  <c r="D242" i="10"/>
  <c r="C242" i="10"/>
  <c r="J241" i="10"/>
  <c r="I241" i="10"/>
  <c r="H241" i="10"/>
  <c r="G241" i="10"/>
  <c r="F241" i="10"/>
  <c r="E241" i="10"/>
  <c r="D241" i="10"/>
  <c r="C241" i="10"/>
  <c r="J240" i="10"/>
  <c r="I240" i="10"/>
  <c r="H240" i="10"/>
  <c r="G240" i="10"/>
  <c r="F240" i="10"/>
  <c r="E240" i="10"/>
  <c r="D240" i="10"/>
  <c r="C240" i="10"/>
  <c r="J239" i="10"/>
  <c r="I239" i="10"/>
  <c r="H239" i="10"/>
  <c r="G239" i="10"/>
  <c r="F239" i="10"/>
  <c r="E239" i="10"/>
  <c r="D239" i="10"/>
  <c r="C239" i="10"/>
  <c r="J238" i="10"/>
  <c r="I238" i="10"/>
  <c r="H238" i="10"/>
  <c r="G238" i="10"/>
  <c r="F238" i="10"/>
  <c r="E238" i="10"/>
  <c r="D238" i="10"/>
  <c r="C238" i="10"/>
  <c r="J237" i="10"/>
  <c r="I237" i="10"/>
  <c r="H237" i="10"/>
  <c r="G237" i="10"/>
  <c r="F237" i="10"/>
  <c r="E237" i="10"/>
  <c r="D237" i="10"/>
  <c r="C237" i="10"/>
  <c r="J236" i="10"/>
  <c r="I236" i="10"/>
  <c r="H236" i="10"/>
  <c r="G236" i="10"/>
  <c r="F236" i="10"/>
  <c r="E236" i="10"/>
  <c r="D236" i="10"/>
  <c r="C236" i="10"/>
  <c r="J235" i="10"/>
  <c r="I235" i="10"/>
  <c r="H235" i="10"/>
  <c r="G235" i="10"/>
  <c r="F235" i="10"/>
  <c r="E235" i="10"/>
  <c r="D235" i="10"/>
  <c r="C235" i="10"/>
  <c r="J234" i="10"/>
  <c r="I234" i="10"/>
  <c r="H234" i="10"/>
  <c r="G234" i="10"/>
  <c r="F234" i="10"/>
  <c r="E234" i="10"/>
  <c r="D234" i="10"/>
  <c r="C234" i="10"/>
  <c r="J231" i="10"/>
  <c r="I231" i="10"/>
  <c r="H231" i="10"/>
  <c r="G231" i="10"/>
  <c r="F231" i="10"/>
  <c r="E231" i="10"/>
  <c r="D231" i="10"/>
  <c r="C231" i="10"/>
  <c r="J230" i="10"/>
  <c r="I230" i="10"/>
  <c r="H230" i="10"/>
  <c r="G230" i="10"/>
  <c r="F230" i="10"/>
  <c r="E230" i="10"/>
  <c r="D230" i="10"/>
  <c r="C230" i="10"/>
  <c r="J229" i="10"/>
  <c r="I229" i="10"/>
  <c r="H229" i="10"/>
  <c r="G229" i="10"/>
  <c r="F229" i="10"/>
  <c r="E229" i="10"/>
  <c r="D229" i="10"/>
  <c r="C229" i="10"/>
  <c r="J228" i="10"/>
  <c r="I228" i="10"/>
  <c r="H228" i="10"/>
  <c r="G228" i="10"/>
  <c r="F228" i="10"/>
  <c r="E228" i="10"/>
  <c r="D228" i="10"/>
  <c r="C228" i="10"/>
  <c r="J227" i="10"/>
  <c r="I227" i="10"/>
  <c r="H227" i="10"/>
  <c r="G227" i="10"/>
  <c r="F227" i="10"/>
  <c r="E227" i="10"/>
  <c r="D227" i="10"/>
  <c r="C227" i="10"/>
  <c r="J226" i="10"/>
  <c r="I226" i="10"/>
  <c r="H226" i="10"/>
  <c r="G226" i="10"/>
  <c r="F226" i="10"/>
  <c r="E226" i="10"/>
  <c r="D226" i="10"/>
  <c r="C226" i="10"/>
  <c r="J225" i="10"/>
  <c r="I225" i="10"/>
  <c r="H225" i="10"/>
  <c r="G225" i="10"/>
  <c r="F225" i="10"/>
  <c r="E225" i="10"/>
  <c r="D225" i="10"/>
  <c r="C225" i="10"/>
  <c r="J224" i="10"/>
  <c r="I224" i="10"/>
  <c r="H224" i="10"/>
  <c r="G224" i="10"/>
  <c r="F224" i="10"/>
  <c r="E224" i="10"/>
  <c r="D224" i="10"/>
  <c r="C224" i="10"/>
  <c r="J223" i="10"/>
  <c r="I223" i="10"/>
  <c r="H223" i="10"/>
  <c r="G223" i="10"/>
  <c r="F223" i="10"/>
  <c r="E223" i="10"/>
  <c r="D223" i="10"/>
  <c r="C223" i="10"/>
  <c r="J222" i="10"/>
  <c r="I222" i="10"/>
  <c r="H222" i="10"/>
  <c r="G222" i="10"/>
  <c r="F222" i="10"/>
  <c r="E222" i="10"/>
  <c r="D222" i="10"/>
  <c r="C222" i="10"/>
  <c r="J221" i="10"/>
  <c r="I221" i="10"/>
  <c r="H221" i="10"/>
  <c r="G221" i="10"/>
  <c r="F221" i="10"/>
  <c r="E221" i="10"/>
  <c r="D221" i="10"/>
  <c r="C221" i="10"/>
  <c r="J220" i="10"/>
  <c r="I220" i="10"/>
  <c r="H220" i="10"/>
  <c r="G220" i="10"/>
  <c r="F220" i="10"/>
  <c r="E220" i="10"/>
  <c r="D220" i="10"/>
  <c r="C220" i="10"/>
  <c r="J219" i="10"/>
  <c r="I219" i="10"/>
  <c r="H219" i="10"/>
  <c r="G219" i="10"/>
  <c r="F219" i="10"/>
  <c r="E219" i="10"/>
  <c r="D219" i="10"/>
  <c r="C219" i="10"/>
  <c r="J218" i="10"/>
  <c r="I218" i="10"/>
  <c r="H218" i="10"/>
  <c r="G218" i="10"/>
  <c r="F218" i="10"/>
  <c r="E218" i="10"/>
  <c r="D218" i="10"/>
  <c r="C218" i="10"/>
  <c r="J217" i="10"/>
  <c r="I217" i="10"/>
  <c r="H217" i="10"/>
  <c r="G217" i="10"/>
  <c r="F217" i="10"/>
  <c r="E217" i="10"/>
  <c r="D217" i="10"/>
  <c r="C217" i="10"/>
  <c r="J216" i="10"/>
  <c r="I216" i="10"/>
  <c r="H216" i="10"/>
  <c r="G216" i="10"/>
  <c r="F216" i="10"/>
  <c r="E216" i="10"/>
  <c r="D216" i="10"/>
  <c r="C216" i="10"/>
  <c r="J215" i="10"/>
  <c r="I215" i="10"/>
  <c r="H215" i="10"/>
  <c r="G215" i="10"/>
  <c r="F215" i="10"/>
  <c r="E215" i="10"/>
  <c r="D215" i="10"/>
  <c r="C215" i="10"/>
  <c r="J214" i="10"/>
  <c r="I214" i="10"/>
  <c r="H214" i="10"/>
  <c r="G214" i="10"/>
  <c r="F214" i="10"/>
  <c r="E214" i="10"/>
  <c r="D214" i="10"/>
  <c r="C214" i="10"/>
  <c r="J213" i="10"/>
  <c r="I213" i="10"/>
  <c r="H213" i="10"/>
  <c r="G213" i="10"/>
  <c r="F213" i="10"/>
  <c r="E213" i="10"/>
  <c r="D213" i="10"/>
  <c r="C213" i="10"/>
  <c r="J212" i="10"/>
  <c r="I212" i="10"/>
  <c r="H212" i="10"/>
  <c r="G212" i="10"/>
  <c r="F212" i="10"/>
  <c r="E212" i="10"/>
  <c r="D212" i="10"/>
  <c r="C212" i="10"/>
  <c r="J211" i="10"/>
  <c r="I211" i="10"/>
  <c r="H211" i="10"/>
  <c r="G211" i="10"/>
  <c r="F211" i="10"/>
  <c r="E211" i="10"/>
  <c r="D211" i="10"/>
  <c r="C211" i="10"/>
  <c r="J208" i="10"/>
  <c r="I208" i="10"/>
  <c r="H208" i="10"/>
  <c r="G208" i="10"/>
  <c r="F208" i="10"/>
  <c r="E208" i="10"/>
  <c r="D208" i="10"/>
  <c r="C208" i="10"/>
  <c r="J207" i="10"/>
  <c r="I207" i="10"/>
  <c r="H207" i="10"/>
  <c r="G207" i="10"/>
  <c r="F207" i="10"/>
  <c r="E207" i="10"/>
  <c r="D207" i="10"/>
  <c r="C207" i="10"/>
  <c r="J206" i="10"/>
  <c r="I206" i="10"/>
  <c r="H206" i="10"/>
  <c r="G206" i="10"/>
  <c r="F206" i="10"/>
  <c r="E206" i="10"/>
  <c r="D206" i="10"/>
  <c r="C206" i="10"/>
  <c r="J205" i="10"/>
  <c r="I205" i="10"/>
  <c r="H205" i="10"/>
  <c r="G205" i="10"/>
  <c r="F205" i="10"/>
  <c r="E205" i="10"/>
  <c r="D205" i="10"/>
  <c r="C205" i="10"/>
  <c r="J204" i="10"/>
  <c r="I204" i="10"/>
  <c r="H204" i="10"/>
  <c r="G204" i="10"/>
  <c r="F204" i="10"/>
  <c r="E204" i="10"/>
  <c r="D204" i="10"/>
  <c r="C204" i="10"/>
  <c r="J203" i="10"/>
  <c r="I203" i="10"/>
  <c r="H203" i="10"/>
  <c r="G203" i="10"/>
  <c r="F203" i="10"/>
  <c r="E203" i="10"/>
  <c r="D203" i="10"/>
  <c r="C203" i="10"/>
  <c r="J202" i="10"/>
  <c r="I202" i="10"/>
  <c r="H202" i="10"/>
  <c r="G202" i="10"/>
  <c r="F202" i="10"/>
  <c r="E202" i="10"/>
  <c r="D202" i="10"/>
  <c r="C202" i="10"/>
  <c r="J201" i="10"/>
  <c r="I201" i="10"/>
  <c r="H201" i="10"/>
  <c r="G201" i="10"/>
  <c r="F201" i="10"/>
  <c r="E201" i="10"/>
  <c r="D201" i="10"/>
  <c r="C201" i="10"/>
  <c r="J200" i="10"/>
  <c r="I200" i="10"/>
  <c r="H200" i="10"/>
  <c r="G200" i="10"/>
  <c r="F200" i="10"/>
  <c r="E200" i="10"/>
  <c r="D200" i="10"/>
  <c r="C200" i="10"/>
  <c r="J199" i="10"/>
  <c r="I199" i="10"/>
  <c r="H199" i="10"/>
  <c r="G199" i="10"/>
  <c r="F199" i="10"/>
  <c r="E199" i="10"/>
  <c r="D199" i="10"/>
  <c r="C199" i="10"/>
  <c r="J198" i="10"/>
  <c r="I198" i="10"/>
  <c r="H198" i="10"/>
  <c r="G198" i="10"/>
  <c r="F198" i="10"/>
  <c r="E198" i="10"/>
  <c r="D198" i="10"/>
  <c r="C198" i="10"/>
  <c r="J197" i="10"/>
  <c r="I197" i="10"/>
  <c r="H197" i="10"/>
  <c r="G197" i="10"/>
  <c r="F197" i="10"/>
  <c r="E197" i="10"/>
  <c r="D197" i="10"/>
  <c r="C197" i="10"/>
  <c r="J196" i="10"/>
  <c r="I196" i="10"/>
  <c r="H196" i="10"/>
  <c r="G196" i="10"/>
  <c r="F196" i="10"/>
  <c r="E196" i="10"/>
  <c r="D196" i="10"/>
  <c r="C196" i="10"/>
  <c r="J195" i="10"/>
  <c r="I195" i="10"/>
  <c r="H195" i="10"/>
  <c r="G195" i="10"/>
  <c r="F195" i="10"/>
  <c r="E195" i="10"/>
  <c r="D195" i="10"/>
  <c r="C195" i="10"/>
  <c r="J194" i="10"/>
  <c r="I194" i="10"/>
  <c r="H194" i="10"/>
  <c r="G194" i="10"/>
  <c r="F194" i="10"/>
  <c r="E194" i="10"/>
  <c r="D194" i="10"/>
  <c r="C194" i="10"/>
  <c r="J193" i="10"/>
  <c r="I193" i="10"/>
  <c r="H193" i="10"/>
  <c r="G193" i="10"/>
  <c r="F193" i="10"/>
  <c r="E193" i="10"/>
  <c r="D193" i="10"/>
  <c r="C193" i="10"/>
  <c r="J192" i="10"/>
  <c r="I192" i="10"/>
  <c r="H192" i="10"/>
  <c r="G192" i="10"/>
  <c r="F192" i="10"/>
  <c r="E192" i="10"/>
  <c r="D192" i="10"/>
  <c r="C192" i="10"/>
  <c r="J191" i="10"/>
  <c r="I191" i="10"/>
  <c r="H191" i="10"/>
  <c r="G191" i="10"/>
  <c r="F191" i="10"/>
  <c r="E191" i="10"/>
  <c r="D191" i="10"/>
  <c r="C191" i="10"/>
  <c r="J190" i="10"/>
  <c r="I190" i="10"/>
  <c r="H190" i="10"/>
  <c r="G190" i="10"/>
  <c r="F190" i="10"/>
  <c r="E190" i="10"/>
  <c r="D190" i="10"/>
  <c r="C190" i="10"/>
  <c r="J189" i="10"/>
  <c r="I189" i="10"/>
  <c r="H189" i="10"/>
  <c r="G189" i="10"/>
  <c r="F189" i="10"/>
  <c r="E189" i="10"/>
  <c r="D189" i="10"/>
  <c r="C189" i="10"/>
  <c r="J188" i="10"/>
  <c r="I188" i="10"/>
  <c r="H188" i="10"/>
  <c r="G188" i="10"/>
  <c r="F188" i="10"/>
  <c r="E188" i="10"/>
  <c r="D188" i="10"/>
  <c r="C188" i="10"/>
  <c r="J185" i="10"/>
  <c r="I185" i="10"/>
  <c r="H185" i="10"/>
  <c r="G185" i="10"/>
  <c r="F185" i="10"/>
  <c r="E185" i="10"/>
  <c r="D185" i="10"/>
  <c r="C185" i="10"/>
  <c r="J184" i="10"/>
  <c r="I184" i="10"/>
  <c r="H184" i="10"/>
  <c r="G184" i="10"/>
  <c r="F184" i="10"/>
  <c r="E184" i="10"/>
  <c r="D184" i="10"/>
  <c r="C184" i="10"/>
  <c r="J183" i="10"/>
  <c r="I183" i="10"/>
  <c r="H183" i="10"/>
  <c r="G183" i="10"/>
  <c r="F183" i="10"/>
  <c r="E183" i="10"/>
  <c r="D183" i="10"/>
  <c r="C183" i="10"/>
  <c r="J182" i="10"/>
  <c r="I182" i="10"/>
  <c r="H182" i="10"/>
  <c r="G182" i="10"/>
  <c r="F182" i="10"/>
  <c r="E182" i="10"/>
  <c r="D182" i="10"/>
  <c r="C182" i="10"/>
  <c r="J181" i="10"/>
  <c r="I181" i="10"/>
  <c r="H181" i="10"/>
  <c r="G181" i="10"/>
  <c r="F181" i="10"/>
  <c r="E181" i="10"/>
  <c r="D181" i="10"/>
  <c r="C181" i="10"/>
  <c r="J180" i="10"/>
  <c r="I180" i="10"/>
  <c r="H180" i="10"/>
  <c r="G180" i="10"/>
  <c r="F180" i="10"/>
  <c r="E180" i="10"/>
  <c r="D180" i="10"/>
  <c r="C180" i="10"/>
  <c r="J179" i="10"/>
  <c r="I179" i="10"/>
  <c r="H179" i="10"/>
  <c r="G179" i="10"/>
  <c r="F179" i="10"/>
  <c r="E179" i="10"/>
  <c r="D179" i="10"/>
  <c r="C179" i="10"/>
  <c r="J178" i="10"/>
  <c r="I178" i="10"/>
  <c r="H178" i="10"/>
  <c r="G178" i="10"/>
  <c r="F178" i="10"/>
  <c r="E178" i="10"/>
  <c r="D178" i="10"/>
  <c r="C178" i="10"/>
  <c r="J177" i="10"/>
  <c r="I177" i="10"/>
  <c r="H177" i="10"/>
  <c r="G177" i="10"/>
  <c r="F177" i="10"/>
  <c r="E177" i="10"/>
  <c r="D177" i="10"/>
  <c r="C177" i="10"/>
  <c r="J176" i="10"/>
  <c r="I176" i="10"/>
  <c r="H176" i="10"/>
  <c r="G176" i="10"/>
  <c r="F176" i="10"/>
  <c r="E176" i="10"/>
  <c r="D176" i="10"/>
  <c r="C176" i="10"/>
  <c r="J175" i="10"/>
  <c r="I175" i="10"/>
  <c r="H175" i="10"/>
  <c r="G175" i="10"/>
  <c r="F175" i="10"/>
  <c r="E175" i="10"/>
  <c r="D175" i="10"/>
  <c r="C175" i="10"/>
  <c r="J174" i="10"/>
  <c r="I174" i="10"/>
  <c r="H174" i="10"/>
  <c r="G174" i="10"/>
  <c r="F174" i="10"/>
  <c r="E174" i="10"/>
  <c r="D174" i="10"/>
  <c r="C174" i="10"/>
  <c r="J173" i="10"/>
  <c r="I173" i="10"/>
  <c r="H173" i="10"/>
  <c r="G173" i="10"/>
  <c r="F173" i="10"/>
  <c r="E173" i="10"/>
  <c r="D173" i="10"/>
  <c r="C173" i="10"/>
  <c r="J172" i="10"/>
  <c r="I172" i="10"/>
  <c r="H172" i="10"/>
  <c r="G172" i="10"/>
  <c r="F172" i="10"/>
  <c r="E172" i="10"/>
  <c r="D172" i="10"/>
  <c r="C172" i="10"/>
  <c r="J171" i="10"/>
  <c r="I171" i="10"/>
  <c r="H171" i="10"/>
  <c r="G171" i="10"/>
  <c r="F171" i="10"/>
  <c r="E171" i="10"/>
  <c r="D171" i="10"/>
  <c r="C171" i="10"/>
  <c r="J170" i="10"/>
  <c r="I170" i="10"/>
  <c r="H170" i="10"/>
  <c r="G170" i="10"/>
  <c r="F170" i="10"/>
  <c r="E170" i="10"/>
  <c r="D170" i="10"/>
  <c r="C170" i="10"/>
  <c r="J169" i="10"/>
  <c r="I169" i="10"/>
  <c r="H169" i="10"/>
  <c r="G169" i="10"/>
  <c r="F169" i="10"/>
  <c r="E169" i="10"/>
  <c r="D169" i="10"/>
  <c r="C169" i="10"/>
  <c r="J168" i="10"/>
  <c r="I168" i="10"/>
  <c r="H168" i="10"/>
  <c r="G168" i="10"/>
  <c r="F168" i="10"/>
  <c r="E168" i="10"/>
  <c r="D168" i="10"/>
  <c r="C168" i="10"/>
  <c r="J167" i="10"/>
  <c r="I167" i="10"/>
  <c r="H167" i="10"/>
  <c r="G167" i="10"/>
  <c r="F167" i="10"/>
  <c r="E167" i="10"/>
  <c r="D167" i="10"/>
  <c r="C167" i="10"/>
  <c r="J166" i="10"/>
  <c r="I166" i="10"/>
  <c r="H166" i="10"/>
  <c r="G166" i="10"/>
  <c r="F166" i="10"/>
  <c r="E166" i="10"/>
  <c r="D166" i="10"/>
  <c r="C166" i="10"/>
  <c r="J165" i="10"/>
  <c r="I165" i="10"/>
  <c r="H165" i="10"/>
  <c r="G165" i="10"/>
  <c r="F165" i="10"/>
  <c r="E165" i="10"/>
  <c r="D165" i="10"/>
  <c r="C165" i="10"/>
  <c r="J162" i="10"/>
  <c r="I162" i="10"/>
  <c r="H162" i="10"/>
  <c r="G162" i="10"/>
  <c r="F162" i="10"/>
  <c r="E162" i="10"/>
  <c r="D162" i="10"/>
  <c r="C162" i="10"/>
  <c r="J161" i="10"/>
  <c r="I161" i="10"/>
  <c r="H161" i="10"/>
  <c r="G161" i="10"/>
  <c r="F161" i="10"/>
  <c r="E161" i="10"/>
  <c r="D161" i="10"/>
  <c r="C161" i="10"/>
  <c r="J160" i="10"/>
  <c r="I160" i="10"/>
  <c r="H160" i="10"/>
  <c r="G160" i="10"/>
  <c r="F160" i="10"/>
  <c r="E160" i="10"/>
  <c r="D160" i="10"/>
  <c r="C160" i="10"/>
  <c r="J159" i="10"/>
  <c r="I159" i="10"/>
  <c r="H159" i="10"/>
  <c r="G159" i="10"/>
  <c r="F159" i="10"/>
  <c r="E159" i="10"/>
  <c r="D159" i="10"/>
  <c r="C159" i="10"/>
  <c r="J158" i="10"/>
  <c r="I158" i="10"/>
  <c r="H158" i="10"/>
  <c r="G158" i="10"/>
  <c r="F158" i="10"/>
  <c r="E158" i="10"/>
  <c r="D158" i="10"/>
  <c r="C158" i="10"/>
  <c r="J157" i="10"/>
  <c r="I157" i="10"/>
  <c r="H157" i="10"/>
  <c r="G157" i="10"/>
  <c r="F157" i="10"/>
  <c r="E157" i="10"/>
  <c r="D157" i="10"/>
  <c r="C157" i="10"/>
  <c r="J156" i="10"/>
  <c r="I156" i="10"/>
  <c r="H156" i="10"/>
  <c r="G156" i="10"/>
  <c r="F156" i="10"/>
  <c r="E156" i="10"/>
  <c r="D156" i="10"/>
  <c r="C156" i="10"/>
  <c r="J155" i="10"/>
  <c r="I155" i="10"/>
  <c r="H155" i="10"/>
  <c r="G155" i="10"/>
  <c r="F155" i="10"/>
  <c r="E155" i="10"/>
  <c r="D155" i="10"/>
  <c r="C155" i="10"/>
  <c r="J154" i="10"/>
  <c r="I154" i="10"/>
  <c r="H154" i="10"/>
  <c r="G154" i="10"/>
  <c r="F154" i="10"/>
  <c r="E154" i="10"/>
  <c r="D154" i="10"/>
  <c r="C154" i="10"/>
  <c r="J153" i="10"/>
  <c r="I153" i="10"/>
  <c r="H153" i="10"/>
  <c r="G153" i="10"/>
  <c r="F153" i="10"/>
  <c r="E153" i="10"/>
  <c r="D153" i="10"/>
  <c r="C153" i="10"/>
  <c r="J152" i="10"/>
  <c r="I152" i="10"/>
  <c r="H152" i="10"/>
  <c r="G152" i="10"/>
  <c r="F152" i="10"/>
  <c r="E152" i="10"/>
  <c r="D152" i="10"/>
  <c r="C152" i="10"/>
  <c r="J151" i="10"/>
  <c r="I151" i="10"/>
  <c r="H151" i="10"/>
  <c r="G151" i="10"/>
  <c r="F151" i="10"/>
  <c r="E151" i="10"/>
  <c r="D151" i="10"/>
  <c r="C151" i="10"/>
  <c r="J150" i="10"/>
  <c r="I150" i="10"/>
  <c r="H150" i="10"/>
  <c r="G150" i="10"/>
  <c r="F150" i="10"/>
  <c r="E150" i="10"/>
  <c r="D150" i="10"/>
  <c r="C150" i="10"/>
  <c r="J149" i="10"/>
  <c r="I149" i="10"/>
  <c r="H149" i="10"/>
  <c r="G149" i="10"/>
  <c r="F149" i="10"/>
  <c r="E149" i="10"/>
  <c r="D149" i="10"/>
  <c r="C149" i="10"/>
  <c r="J148" i="10"/>
  <c r="I148" i="10"/>
  <c r="H148" i="10"/>
  <c r="G148" i="10"/>
  <c r="F148" i="10"/>
  <c r="E148" i="10"/>
  <c r="D148" i="10"/>
  <c r="C148" i="10"/>
  <c r="J147" i="10"/>
  <c r="I147" i="10"/>
  <c r="H147" i="10"/>
  <c r="G147" i="10"/>
  <c r="F147" i="10"/>
  <c r="E147" i="10"/>
  <c r="D147" i="10"/>
  <c r="C147" i="10"/>
  <c r="J146" i="10"/>
  <c r="I146" i="10"/>
  <c r="H146" i="10"/>
  <c r="G146" i="10"/>
  <c r="F146" i="10"/>
  <c r="E146" i="10"/>
  <c r="D146" i="10"/>
  <c r="C146" i="10"/>
  <c r="J145" i="10"/>
  <c r="I145" i="10"/>
  <c r="H145" i="10"/>
  <c r="G145" i="10"/>
  <c r="F145" i="10"/>
  <c r="E145" i="10"/>
  <c r="D145" i="10"/>
  <c r="C145" i="10"/>
  <c r="J144" i="10"/>
  <c r="I144" i="10"/>
  <c r="H144" i="10"/>
  <c r="G144" i="10"/>
  <c r="F144" i="10"/>
  <c r="E144" i="10"/>
  <c r="D144" i="10"/>
  <c r="C144" i="10"/>
  <c r="J143" i="10"/>
  <c r="I143" i="10"/>
  <c r="H143" i="10"/>
  <c r="G143" i="10"/>
  <c r="F143" i="10"/>
  <c r="E143" i="10"/>
  <c r="D143" i="10"/>
  <c r="C143" i="10"/>
  <c r="J142" i="10"/>
  <c r="I142" i="10"/>
  <c r="H142" i="10"/>
  <c r="G142" i="10"/>
  <c r="F142" i="10"/>
  <c r="E142" i="10"/>
  <c r="D142" i="10"/>
  <c r="C142" i="10"/>
  <c r="J139" i="10"/>
  <c r="I139" i="10"/>
  <c r="H139" i="10"/>
  <c r="G139" i="10"/>
  <c r="F139" i="10"/>
  <c r="E139" i="10"/>
  <c r="D139" i="10"/>
  <c r="C139" i="10"/>
  <c r="J138" i="10"/>
  <c r="I138" i="10"/>
  <c r="H138" i="10"/>
  <c r="G138" i="10"/>
  <c r="F138" i="10"/>
  <c r="E138" i="10"/>
  <c r="D138" i="10"/>
  <c r="C138" i="10"/>
  <c r="J137" i="10"/>
  <c r="I137" i="10"/>
  <c r="H137" i="10"/>
  <c r="G137" i="10"/>
  <c r="F137" i="10"/>
  <c r="E137" i="10"/>
  <c r="D137" i="10"/>
  <c r="C137" i="10"/>
  <c r="J136" i="10"/>
  <c r="I136" i="10"/>
  <c r="H136" i="10"/>
  <c r="G136" i="10"/>
  <c r="F136" i="10"/>
  <c r="E136" i="10"/>
  <c r="D136" i="10"/>
  <c r="C136" i="10"/>
  <c r="J135" i="10"/>
  <c r="I135" i="10"/>
  <c r="H135" i="10"/>
  <c r="G135" i="10"/>
  <c r="F135" i="10"/>
  <c r="E135" i="10"/>
  <c r="D135" i="10"/>
  <c r="C135" i="10"/>
  <c r="J134" i="10"/>
  <c r="I134" i="10"/>
  <c r="H134" i="10"/>
  <c r="G134" i="10"/>
  <c r="F134" i="10"/>
  <c r="E134" i="10"/>
  <c r="D134" i="10"/>
  <c r="C134" i="10"/>
  <c r="J133" i="10"/>
  <c r="I133" i="10"/>
  <c r="H133" i="10"/>
  <c r="G133" i="10"/>
  <c r="F133" i="10"/>
  <c r="E133" i="10"/>
  <c r="D133" i="10"/>
  <c r="C133" i="10"/>
  <c r="J132" i="10"/>
  <c r="I132" i="10"/>
  <c r="H132" i="10"/>
  <c r="G132" i="10"/>
  <c r="F132" i="10"/>
  <c r="E132" i="10"/>
  <c r="D132" i="10"/>
  <c r="C132" i="10"/>
  <c r="J131" i="10"/>
  <c r="I131" i="10"/>
  <c r="H131" i="10"/>
  <c r="G131" i="10"/>
  <c r="F131" i="10"/>
  <c r="E131" i="10"/>
  <c r="D131" i="10"/>
  <c r="C131" i="10"/>
  <c r="J130" i="10"/>
  <c r="I130" i="10"/>
  <c r="H130" i="10"/>
  <c r="G130" i="10"/>
  <c r="F130" i="10"/>
  <c r="E130" i="10"/>
  <c r="D130" i="10"/>
  <c r="C130" i="10"/>
  <c r="J129" i="10"/>
  <c r="I129" i="10"/>
  <c r="H129" i="10"/>
  <c r="G129" i="10"/>
  <c r="F129" i="10"/>
  <c r="E129" i="10"/>
  <c r="D129" i="10"/>
  <c r="C129" i="10"/>
  <c r="J128" i="10"/>
  <c r="I128" i="10"/>
  <c r="H128" i="10"/>
  <c r="G128" i="10"/>
  <c r="F128" i="10"/>
  <c r="E128" i="10"/>
  <c r="D128" i="10"/>
  <c r="C128" i="10"/>
  <c r="J127" i="10"/>
  <c r="I127" i="10"/>
  <c r="H127" i="10"/>
  <c r="G127" i="10"/>
  <c r="F127" i="10"/>
  <c r="E127" i="10"/>
  <c r="D127" i="10"/>
  <c r="C127" i="10"/>
  <c r="J126" i="10"/>
  <c r="I126" i="10"/>
  <c r="H126" i="10"/>
  <c r="G126" i="10"/>
  <c r="F126" i="10"/>
  <c r="E126" i="10"/>
  <c r="D126" i="10"/>
  <c r="C126" i="10"/>
  <c r="J125" i="10"/>
  <c r="I125" i="10"/>
  <c r="H125" i="10"/>
  <c r="G125" i="10"/>
  <c r="F125" i="10"/>
  <c r="E125" i="10"/>
  <c r="D125" i="10"/>
  <c r="C125" i="10"/>
  <c r="J124" i="10"/>
  <c r="I124" i="10"/>
  <c r="H124" i="10"/>
  <c r="G124" i="10"/>
  <c r="F124" i="10"/>
  <c r="E124" i="10"/>
  <c r="D124" i="10"/>
  <c r="C124" i="10"/>
  <c r="J123" i="10"/>
  <c r="I123" i="10"/>
  <c r="H123" i="10"/>
  <c r="G123" i="10"/>
  <c r="F123" i="10"/>
  <c r="E123" i="10"/>
  <c r="D123" i="10"/>
  <c r="C123" i="10"/>
  <c r="J122" i="10"/>
  <c r="I122" i="10"/>
  <c r="H122" i="10"/>
  <c r="G122" i="10"/>
  <c r="F122" i="10"/>
  <c r="E122" i="10"/>
  <c r="D122" i="10"/>
  <c r="C122" i="10"/>
  <c r="J121" i="10"/>
  <c r="I121" i="10"/>
  <c r="H121" i="10"/>
  <c r="G121" i="10"/>
  <c r="F121" i="10"/>
  <c r="E121" i="10"/>
  <c r="D121" i="10"/>
  <c r="C121" i="10"/>
  <c r="J120" i="10"/>
  <c r="I120" i="10"/>
  <c r="H120" i="10"/>
  <c r="G120" i="10"/>
  <c r="F120" i="10"/>
  <c r="E120" i="10"/>
  <c r="D120" i="10"/>
  <c r="C120" i="10"/>
  <c r="J119" i="10"/>
  <c r="I119" i="10"/>
  <c r="H119" i="10"/>
  <c r="G119" i="10"/>
  <c r="F119" i="10"/>
  <c r="E119" i="10"/>
  <c r="D119" i="10"/>
  <c r="C119" i="10"/>
  <c r="J116" i="10"/>
  <c r="I116" i="10"/>
  <c r="H116" i="10"/>
  <c r="G116" i="10"/>
  <c r="F116" i="10"/>
  <c r="E116" i="10"/>
  <c r="D116" i="10"/>
  <c r="C116" i="10"/>
  <c r="J115" i="10"/>
  <c r="I115" i="10"/>
  <c r="H115" i="10"/>
  <c r="G115" i="10"/>
  <c r="F115" i="10"/>
  <c r="E115" i="10"/>
  <c r="D115" i="10"/>
  <c r="C115" i="10"/>
  <c r="J114" i="10"/>
  <c r="I114" i="10"/>
  <c r="H114" i="10"/>
  <c r="G114" i="10"/>
  <c r="F114" i="10"/>
  <c r="E114" i="10"/>
  <c r="D114" i="10"/>
  <c r="C114" i="10"/>
  <c r="J113" i="10"/>
  <c r="I113" i="10"/>
  <c r="H113" i="10"/>
  <c r="G113" i="10"/>
  <c r="F113" i="10"/>
  <c r="E113" i="10"/>
  <c r="D113" i="10"/>
  <c r="C113" i="10"/>
  <c r="J112" i="10"/>
  <c r="I112" i="10"/>
  <c r="H112" i="10"/>
  <c r="G112" i="10"/>
  <c r="F112" i="10"/>
  <c r="E112" i="10"/>
  <c r="D112" i="10"/>
  <c r="C112" i="10"/>
  <c r="J111" i="10"/>
  <c r="I111" i="10"/>
  <c r="H111" i="10"/>
  <c r="G111" i="10"/>
  <c r="F111" i="10"/>
  <c r="E111" i="10"/>
  <c r="D111" i="10"/>
  <c r="C111" i="10"/>
  <c r="J110" i="10"/>
  <c r="I110" i="10"/>
  <c r="H110" i="10"/>
  <c r="G110" i="10"/>
  <c r="F110" i="10"/>
  <c r="E110" i="10"/>
  <c r="D110" i="10"/>
  <c r="C110" i="10"/>
  <c r="J109" i="10"/>
  <c r="I109" i="10"/>
  <c r="H109" i="10"/>
  <c r="G109" i="10"/>
  <c r="F109" i="10"/>
  <c r="E109" i="10"/>
  <c r="D109" i="10"/>
  <c r="C109" i="10"/>
  <c r="J108" i="10"/>
  <c r="I108" i="10"/>
  <c r="H108" i="10"/>
  <c r="G108" i="10"/>
  <c r="F108" i="10"/>
  <c r="E108" i="10"/>
  <c r="D108" i="10"/>
  <c r="C108" i="10"/>
  <c r="J107" i="10"/>
  <c r="I107" i="10"/>
  <c r="H107" i="10"/>
  <c r="G107" i="10"/>
  <c r="F107" i="10"/>
  <c r="E107" i="10"/>
  <c r="D107" i="10"/>
  <c r="C107" i="10"/>
  <c r="J106" i="10"/>
  <c r="I106" i="10"/>
  <c r="H106" i="10"/>
  <c r="G106" i="10"/>
  <c r="F106" i="10"/>
  <c r="E106" i="10"/>
  <c r="D106" i="10"/>
  <c r="C106" i="10"/>
  <c r="J105" i="10"/>
  <c r="I105" i="10"/>
  <c r="H105" i="10"/>
  <c r="G105" i="10"/>
  <c r="F105" i="10"/>
  <c r="E105" i="10"/>
  <c r="D105" i="10"/>
  <c r="C105" i="10"/>
  <c r="J104" i="10"/>
  <c r="I104" i="10"/>
  <c r="H104" i="10"/>
  <c r="G104" i="10"/>
  <c r="F104" i="10"/>
  <c r="E104" i="10"/>
  <c r="D104" i="10"/>
  <c r="C104" i="10"/>
  <c r="J103" i="10"/>
  <c r="I103" i="10"/>
  <c r="H103" i="10"/>
  <c r="G103" i="10"/>
  <c r="F103" i="10"/>
  <c r="E103" i="10"/>
  <c r="D103" i="10"/>
  <c r="C103" i="10"/>
  <c r="J102" i="10"/>
  <c r="I102" i="10"/>
  <c r="H102" i="10"/>
  <c r="G102" i="10"/>
  <c r="F102" i="10"/>
  <c r="E102" i="10"/>
  <c r="D102" i="10"/>
  <c r="C102" i="10"/>
  <c r="J101" i="10"/>
  <c r="I101" i="10"/>
  <c r="H101" i="10"/>
  <c r="G101" i="10"/>
  <c r="F101" i="10"/>
  <c r="E101" i="10"/>
  <c r="D101" i="10"/>
  <c r="C101" i="10"/>
  <c r="J100" i="10"/>
  <c r="I100" i="10"/>
  <c r="H100" i="10"/>
  <c r="G100" i="10"/>
  <c r="F100" i="10"/>
  <c r="E100" i="10"/>
  <c r="D100" i="10"/>
  <c r="C100" i="10"/>
  <c r="J99" i="10"/>
  <c r="I99" i="10"/>
  <c r="H99" i="10"/>
  <c r="G99" i="10"/>
  <c r="F99" i="10"/>
  <c r="E99" i="10"/>
  <c r="D99" i="10"/>
  <c r="C99" i="10"/>
  <c r="J98" i="10"/>
  <c r="I98" i="10"/>
  <c r="H98" i="10"/>
  <c r="G98" i="10"/>
  <c r="F98" i="10"/>
  <c r="E98" i="10"/>
  <c r="D98" i="10"/>
  <c r="C98" i="10"/>
  <c r="J97" i="10"/>
  <c r="I97" i="10"/>
  <c r="H97" i="10"/>
  <c r="G97" i="10"/>
  <c r="F97" i="10"/>
  <c r="E97" i="10"/>
  <c r="D97" i="10"/>
  <c r="C97" i="10"/>
  <c r="J96" i="10"/>
  <c r="I96" i="10"/>
  <c r="H96" i="10"/>
  <c r="G96" i="10"/>
  <c r="F96" i="10"/>
  <c r="E96" i="10"/>
  <c r="D96" i="10"/>
  <c r="C96" i="10"/>
  <c r="C74" i="10"/>
  <c r="D74" i="10"/>
  <c r="E74" i="10"/>
  <c r="F74" i="10"/>
  <c r="G74" i="10"/>
  <c r="H74" i="10"/>
  <c r="I74" i="10"/>
  <c r="J74" i="10"/>
  <c r="C75" i="10"/>
  <c r="D75" i="10"/>
  <c r="E75" i="10"/>
  <c r="F75" i="10"/>
  <c r="G75" i="10"/>
  <c r="H75" i="10"/>
  <c r="I75" i="10"/>
  <c r="J75" i="10"/>
  <c r="C76" i="10"/>
  <c r="D76" i="10"/>
  <c r="E76" i="10"/>
  <c r="F76" i="10"/>
  <c r="G76" i="10"/>
  <c r="H76" i="10"/>
  <c r="I76" i="10"/>
  <c r="J76" i="10"/>
  <c r="C77" i="10"/>
  <c r="D77" i="10"/>
  <c r="E77" i="10"/>
  <c r="F77" i="10"/>
  <c r="G77" i="10"/>
  <c r="H77" i="10"/>
  <c r="I77" i="10"/>
  <c r="J77" i="10"/>
  <c r="C78" i="10"/>
  <c r="D78" i="10"/>
  <c r="E78" i="10"/>
  <c r="F78" i="10"/>
  <c r="G78" i="10"/>
  <c r="H78" i="10"/>
  <c r="I78" i="10"/>
  <c r="J78" i="10"/>
  <c r="C79" i="10"/>
  <c r="D79" i="10"/>
  <c r="E79" i="10"/>
  <c r="F79" i="10"/>
  <c r="G79" i="10"/>
  <c r="H79" i="10"/>
  <c r="I79" i="10"/>
  <c r="J79" i="10"/>
  <c r="C80" i="10"/>
  <c r="D80" i="10"/>
  <c r="E80" i="10"/>
  <c r="F80" i="10"/>
  <c r="G80" i="10"/>
  <c r="H80" i="10"/>
  <c r="I80" i="10"/>
  <c r="J80" i="10"/>
  <c r="C81" i="10"/>
  <c r="D81" i="10"/>
  <c r="E81" i="10"/>
  <c r="F81" i="10"/>
  <c r="G81" i="10"/>
  <c r="H81" i="10"/>
  <c r="I81" i="10"/>
  <c r="J81" i="10"/>
  <c r="C82" i="10"/>
  <c r="D82" i="10"/>
  <c r="E82" i="10"/>
  <c r="F82" i="10"/>
  <c r="G82" i="10"/>
  <c r="H82" i="10"/>
  <c r="I82" i="10"/>
  <c r="J82" i="10"/>
  <c r="C83" i="10"/>
  <c r="D83" i="10"/>
  <c r="E83" i="10"/>
  <c r="F83" i="10"/>
  <c r="G83" i="10"/>
  <c r="H83" i="10"/>
  <c r="I83" i="10"/>
  <c r="J83" i="10"/>
  <c r="C84" i="10"/>
  <c r="D84" i="10"/>
  <c r="E84" i="10"/>
  <c r="F84" i="10"/>
  <c r="G84" i="10"/>
  <c r="H84" i="10"/>
  <c r="I84" i="10"/>
  <c r="J84" i="10"/>
  <c r="C85" i="10"/>
  <c r="D85" i="10"/>
  <c r="E85" i="10"/>
  <c r="F85" i="10"/>
  <c r="G85" i="10"/>
  <c r="H85" i="10"/>
  <c r="I85" i="10"/>
  <c r="J85" i="10"/>
  <c r="C86" i="10"/>
  <c r="D86" i="10"/>
  <c r="E86" i="10"/>
  <c r="F86" i="10"/>
  <c r="G86" i="10"/>
  <c r="H86" i="10"/>
  <c r="I86" i="10"/>
  <c r="J86" i="10"/>
  <c r="C87" i="10"/>
  <c r="D87" i="10"/>
  <c r="E87" i="10"/>
  <c r="F87" i="10"/>
  <c r="G87" i="10"/>
  <c r="H87" i="10"/>
  <c r="I87" i="10"/>
  <c r="J87" i="10"/>
  <c r="C88" i="10"/>
  <c r="D88" i="10"/>
  <c r="E88" i="10"/>
  <c r="F88" i="10"/>
  <c r="G88" i="10"/>
  <c r="H88" i="10"/>
  <c r="I88" i="10"/>
  <c r="J88" i="10"/>
  <c r="C89" i="10"/>
  <c r="D89" i="10"/>
  <c r="E89" i="10"/>
  <c r="F89" i="10"/>
  <c r="G89" i="10"/>
  <c r="H89" i="10"/>
  <c r="I89" i="10"/>
  <c r="J89" i="10"/>
  <c r="C90" i="10"/>
  <c r="D90" i="10"/>
  <c r="E90" i="10"/>
  <c r="F90" i="10"/>
  <c r="G90" i="10"/>
  <c r="H90" i="10"/>
  <c r="I90" i="10"/>
  <c r="J90" i="10"/>
  <c r="C91" i="10"/>
  <c r="D91" i="10"/>
  <c r="E91" i="10"/>
  <c r="F91" i="10"/>
  <c r="G91" i="10"/>
  <c r="H91" i="10"/>
  <c r="I91" i="10"/>
  <c r="J91" i="10"/>
  <c r="C92" i="10"/>
  <c r="D92" i="10"/>
  <c r="E92" i="10"/>
  <c r="F92" i="10"/>
  <c r="G92" i="10"/>
  <c r="H92" i="10"/>
  <c r="I92" i="10"/>
  <c r="J92" i="10"/>
  <c r="C93" i="10"/>
  <c r="D93" i="10"/>
  <c r="E93" i="10"/>
  <c r="F93" i="10"/>
  <c r="G93" i="10"/>
  <c r="H93" i="10"/>
  <c r="I93" i="10"/>
  <c r="J93" i="10"/>
  <c r="D73" i="10"/>
  <c r="E73" i="10"/>
  <c r="F73" i="10"/>
  <c r="G73" i="10"/>
  <c r="H73" i="10"/>
  <c r="I73" i="10"/>
  <c r="J73" i="10"/>
  <c r="C73" i="10"/>
  <c r="C51" i="10"/>
  <c r="D51" i="10"/>
  <c r="E51" i="10"/>
  <c r="F51" i="10"/>
  <c r="G51" i="10"/>
  <c r="H51" i="10"/>
  <c r="I51" i="10"/>
  <c r="J51" i="10"/>
  <c r="C52" i="10"/>
  <c r="D52" i="10"/>
  <c r="E52" i="10"/>
  <c r="F52" i="10"/>
  <c r="G52" i="10"/>
  <c r="H52" i="10"/>
  <c r="I52" i="10"/>
  <c r="J52" i="10"/>
  <c r="C53" i="10"/>
  <c r="D53" i="10"/>
  <c r="E53" i="10"/>
  <c r="F53" i="10"/>
  <c r="G53" i="10"/>
  <c r="H53" i="10"/>
  <c r="I53" i="10"/>
  <c r="J53" i="10"/>
  <c r="C54" i="10"/>
  <c r="D54" i="10"/>
  <c r="E54" i="10"/>
  <c r="F54" i="10"/>
  <c r="G54" i="10"/>
  <c r="H54" i="10"/>
  <c r="I54" i="10"/>
  <c r="J54" i="10"/>
  <c r="C55" i="10"/>
  <c r="D55" i="10"/>
  <c r="E55" i="10"/>
  <c r="F55" i="10"/>
  <c r="G55" i="10"/>
  <c r="H55" i="10"/>
  <c r="I55" i="10"/>
  <c r="J55" i="10"/>
  <c r="C56" i="10"/>
  <c r="D56" i="10"/>
  <c r="E56" i="10"/>
  <c r="F56" i="10"/>
  <c r="G56" i="10"/>
  <c r="H56" i="10"/>
  <c r="I56" i="10"/>
  <c r="J56" i="10"/>
  <c r="C57" i="10"/>
  <c r="D57" i="10"/>
  <c r="E57" i="10"/>
  <c r="F57" i="10"/>
  <c r="G57" i="10"/>
  <c r="H57" i="10"/>
  <c r="I57" i="10"/>
  <c r="J57" i="10"/>
  <c r="C58" i="10"/>
  <c r="D58" i="10"/>
  <c r="E58" i="10"/>
  <c r="F58" i="10"/>
  <c r="G58" i="10"/>
  <c r="H58" i="10"/>
  <c r="I58" i="10"/>
  <c r="J58" i="10"/>
  <c r="C59" i="10"/>
  <c r="D59" i="10"/>
  <c r="E59" i="10"/>
  <c r="F59" i="10"/>
  <c r="G59" i="10"/>
  <c r="H59" i="10"/>
  <c r="I59" i="10"/>
  <c r="J59" i="10"/>
  <c r="C60" i="10"/>
  <c r="D60" i="10"/>
  <c r="E60" i="10"/>
  <c r="F60" i="10"/>
  <c r="G60" i="10"/>
  <c r="H60" i="10"/>
  <c r="I60" i="10"/>
  <c r="J60" i="10"/>
  <c r="C61" i="10"/>
  <c r="D61" i="10"/>
  <c r="E61" i="10"/>
  <c r="F61" i="10"/>
  <c r="G61" i="10"/>
  <c r="H61" i="10"/>
  <c r="I61" i="10"/>
  <c r="J61" i="10"/>
  <c r="C62" i="10"/>
  <c r="D62" i="10"/>
  <c r="E62" i="10"/>
  <c r="F62" i="10"/>
  <c r="G62" i="10"/>
  <c r="H62" i="10"/>
  <c r="I62" i="10"/>
  <c r="J62" i="10"/>
  <c r="C63" i="10"/>
  <c r="D63" i="10"/>
  <c r="E63" i="10"/>
  <c r="F63" i="10"/>
  <c r="G63" i="10"/>
  <c r="H63" i="10"/>
  <c r="I63" i="10"/>
  <c r="J63" i="10"/>
  <c r="C64" i="10"/>
  <c r="D64" i="10"/>
  <c r="E64" i="10"/>
  <c r="F64" i="10"/>
  <c r="G64" i="10"/>
  <c r="H64" i="10"/>
  <c r="I64" i="10"/>
  <c r="J64" i="10"/>
  <c r="C65" i="10"/>
  <c r="D65" i="10"/>
  <c r="E65" i="10"/>
  <c r="F65" i="10"/>
  <c r="G65" i="10"/>
  <c r="H65" i="10"/>
  <c r="I65" i="10"/>
  <c r="J65" i="10"/>
  <c r="C66" i="10"/>
  <c r="D66" i="10"/>
  <c r="E66" i="10"/>
  <c r="F66" i="10"/>
  <c r="G66" i="10"/>
  <c r="H66" i="10"/>
  <c r="I66" i="10"/>
  <c r="J66" i="10"/>
  <c r="C67" i="10"/>
  <c r="D67" i="10"/>
  <c r="E67" i="10"/>
  <c r="F67" i="10"/>
  <c r="G67" i="10"/>
  <c r="H67" i="10"/>
  <c r="I67" i="10"/>
  <c r="J67" i="10"/>
  <c r="C68" i="10"/>
  <c r="D68" i="10"/>
  <c r="E68" i="10"/>
  <c r="F68" i="10"/>
  <c r="G68" i="10"/>
  <c r="H68" i="10"/>
  <c r="I68" i="10"/>
  <c r="J68" i="10"/>
  <c r="C69" i="10"/>
  <c r="D69" i="10"/>
  <c r="E69" i="10"/>
  <c r="F69" i="10"/>
  <c r="G69" i="10"/>
  <c r="H69" i="10"/>
  <c r="I69" i="10"/>
  <c r="J69" i="10"/>
  <c r="C70" i="10"/>
  <c r="D70" i="10"/>
  <c r="E70" i="10"/>
  <c r="F70" i="10"/>
  <c r="G70" i="10"/>
  <c r="H70" i="10"/>
  <c r="I70" i="10"/>
  <c r="J70" i="10"/>
  <c r="D50" i="10"/>
  <c r="E50" i="10"/>
  <c r="F50" i="10"/>
  <c r="G50" i="10"/>
  <c r="H50" i="10"/>
  <c r="I50" i="10"/>
  <c r="J50" i="10"/>
  <c r="C50" i="10"/>
  <c r="C28" i="10"/>
  <c r="D28" i="10"/>
  <c r="E28" i="10"/>
  <c r="F28" i="10"/>
  <c r="G28" i="10"/>
  <c r="H28" i="10"/>
  <c r="I28" i="10"/>
  <c r="J28" i="10"/>
  <c r="C29" i="10"/>
  <c r="D29" i="10"/>
  <c r="E29" i="10"/>
  <c r="F29" i="10"/>
  <c r="G29" i="10"/>
  <c r="H29" i="10"/>
  <c r="I29" i="10"/>
  <c r="J29" i="10"/>
  <c r="C30" i="10"/>
  <c r="D30" i="10"/>
  <c r="E30" i="10"/>
  <c r="F30" i="10"/>
  <c r="G30" i="10"/>
  <c r="H30" i="10"/>
  <c r="I30" i="10"/>
  <c r="J30" i="10"/>
  <c r="C31" i="10"/>
  <c r="D31" i="10"/>
  <c r="E31" i="10"/>
  <c r="F31" i="10"/>
  <c r="G31" i="10"/>
  <c r="H31" i="10"/>
  <c r="I31" i="10"/>
  <c r="J31" i="10"/>
  <c r="C32" i="10"/>
  <c r="D32" i="10"/>
  <c r="E32" i="10"/>
  <c r="F32" i="10"/>
  <c r="G32" i="10"/>
  <c r="H32" i="10"/>
  <c r="I32" i="10"/>
  <c r="J32" i="10"/>
  <c r="C33" i="10"/>
  <c r="D33" i="10"/>
  <c r="E33" i="10"/>
  <c r="F33" i="10"/>
  <c r="G33" i="10"/>
  <c r="H33" i="10"/>
  <c r="I33" i="10"/>
  <c r="J33" i="10"/>
  <c r="C34" i="10"/>
  <c r="D34" i="10"/>
  <c r="E34" i="10"/>
  <c r="F34" i="10"/>
  <c r="G34" i="10"/>
  <c r="H34" i="10"/>
  <c r="I34" i="10"/>
  <c r="J34" i="10"/>
  <c r="C35" i="10"/>
  <c r="D35" i="10"/>
  <c r="E35" i="10"/>
  <c r="F35" i="10"/>
  <c r="G35" i="10"/>
  <c r="H35" i="10"/>
  <c r="I35" i="10"/>
  <c r="J35" i="10"/>
  <c r="C36" i="10"/>
  <c r="D36" i="10"/>
  <c r="E36" i="10"/>
  <c r="F36" i="10"/>
  <c r="G36" i="10"/>
  <c r="H36" i="10"/>
  <c r="I36" i="10"/>
  <c r="J36" i="10"/>
  <c r="C37" i="10"/>
  <c r="D37" i="10"/>
  <c r="E37" i="10"/>
  <c r="F37" i="10"/>
  <c r="G37" i="10"/>
  <c r="H37" i="10"/>
  <c r="I37" i="10"/>
  <c r="J37" i="10"/>
  <c r="C38" i="10"/>
  <c r="D38" i="10"/>
  <c r="E38" i="10"/>
  <c r="F38" i="10"/>
  <c r="G38" i="10"/>
  <c r="H38" i="10"/>
  <c r="I38" i="10"/>
  <c r="J38" i="10"/>
  <c r="C39" i="10"/>
  <c r="D39" i="10"/>
  <c r="E39" i="10"/>
  <c r="F39" i="10"/>
  <c r="G39" i="10"/>
  <c r="H39" i="10"/>
  <c r="I39" i="10"/>
  <c r="J39" i="10"/>
  <c r="C40" i="10"/>
  <c r="D40" i="10"/>
  <c r="E40" i="10"/>
  <c r="F40" i="10"/>
  <c r="G40" i="10"/>
  <c r="H40" i="10"/>
  <c r="I40" i="10"/>
  <c r="J40" i="10"/>
  <c r="C41" i="10"/>
  <c r="D41" i="10"/>
  <c r="E41" i="10"/>
  <c r="F41" i="10"/>
  <c r="G41" i="10"/>
  <c r="H41" i="10"/>
  <c r="I41" i="10"/>
  <c r="J41" i="10"/>
  <c r="C42" i="10"/>
  <c r="D42" i="10"/>
  <c r="E42" i="10"/>
  <c r="F42" i="10"/>
  <c r="G42" i="10"/>
  <c r="H42" i="10"/>
  <c r="I42" i="10"/>
  <c r="J42" i="10"/>
  <c r="C43" i="10"/>
  <c r="D43" i="10"/>
  <c r="E43" i="10"/>
  <c r="F43" i="10"/>
  <c r="G43" i="10"/>
  <c r="H43" i="10"/>
  <c r="I43" i="10"/>
  <c r="J43" i="10"/>
  <c r="C44" i="10"/>
  <c r="D44" i="10"/>
  <c r="E44" i="10"/>
  <c r="F44" i="10"/>
  <c r="G44" i="10"/>
  <c r="H44" i="10"/>
  <c r="I44" i="10"/>
  <c r="J44" i="10"/>
  <c r="C45" i="10"/>
  <c r="D45" i="10"/>
  <c r="E45" i="10"/>
  <c r="F45" i="10"/>
  <c r="G45" i="10"/>
  <c r="H45" i="10"/>
  <c r="I45" i="10"/>
  <c r="J45" i="10"/>
  <c r="C46" i="10"/>
  <c r="D46" i="10"/>
  <c r="E46" i="10"/>
  <c r="F46" i="10"/>
  <c r="G46" i="10"/>
  <c r="H46" i="10"/>
  <c r="I46" i="10"/>
  <c r="J46" i="10"/>
  <c r="C47" i="10"/>
  <c r="D47" i="10"/>
  <c r="E47" i="10"/>
  <c r="F47" i="10"/>
  <c r="G47" i="10"/>
  <c r="H47" i="10"/>
  <c r="I47" i="10"/>
  <c r="J47" i="10"/>
  <c r="D27" i="10"/>
  <c r="E27" i="10"/>
  <c r="F27" i="10"/>
  <c r="G27" i="10"/>
  <c r="H27" i="10"/>
  <c r="I27" i="10"/>
  <c r="J27" i="10"/>
  <c r="C27" i="10"/>
  <c r="C5" i="10"/>
  <c r="D5" i="10"/>
  <c r="E5" i="10"/>
  <c r="F5" i="10"/>
  <c r="G5" i="10"/>
  <c r="H5" i="10"/>
  <c r="I5" i="10"/>
  <c r="J5" i="10"/>
  <c r="C6" i="10"/>
  <c r="D6" i="10"/>
  <c r="E6" i="10"/>
  <c r="F6" i="10"/>
  <c r="G6" i="10"/>
  <c r="H6" i="10"/>
  <c r="I6" i="10"/>
  <c r="J6" i="10"/>
  <c r="C7" i="10"/>
  <c r="D7" i="10"/>
  <c r="E7" i="10"/>
  <c r="F7" i="10"/>
  <c r="G7" i="10"/>
  <c r="H7" i="10"/>
  <c r="I7" i="10"/>
  <c r="J7" i="10"/>
  <c r="C8" i="10"/>
  <c r="D8" i="10"/>
  <c r="E8" i="10"/>
  <c r="F8" i="10"/>
  <c r="G8" i="10"/>
  <c r="H8" i="10"/>
  <c r="I8" i="10"/>
  <c r="J8" i="10"/>
  <c r="C9" i="10"/>
  <c r="D9" i="10"/>
  <c r="E9" i="10"/>
  <c r="F9" i="10"/>
  <c r="G9" i="10"/>
  <c r="H9" i="10"/>
  <c r="I9" i="10"/>
  <c r="J9" i="10"/>
  <c r="C10" i="10"/>
  <c r="D10" i="10"/>
  <c r="E10" i="10"/>
  <c r="F10" i="10"/>
  <c r="G10" i="10"/>
  <c r="H10" i="10"/>
  <c r="I10" i="10"/>
  <c r="J10" i="10"/>
  <c r="C11" i="10"/>
  <c r="D11" i="10"/>
  <c r="E11" i="10"/>
  <c r="F11" i="10"/>
  <c r="G11" i="10"/>
  <c r="H11" i="10"/>
  <c r="I11" i="10"/>
  <c r="J11" i="10"/>
  <c r="C12" i="10"/>
  <c r="D12" i="10"/>
  <c r="E12" i="10"/>
  <c r="F12" i="10"/>
  <c r="G12" i="10"/>
  <c r="H12" i="10"/>
  <c r="I12" i="10"/>
  <c r="J12" i="10"/>
  <c r="C13" i="10"/>
  <c r="D13" i="10"/>
  <c r="E13" i="10"/>
  <c r="F13" i="10"/>
  <c r="G13" i="10"/>
  <c r="H13" i="10"/>
  <c r="I13" i="10"/>
  <c r="J13" i="10"/>
  <c r="C14" i="10"/>
  <c r="D14" i="10"/>
  <c r="E14" i="10"/>
  <c r="F14" i="10"/>
  <c r="G14" i="10"/>
  <c r="H14" i="10"/>
  <c r="I14" i="10"/>
  <c r="J14" i="10"/>
  <c r="C15" i="10"/>
  <c r="D15" i="10"/>
  <c r="E15" i="10"/>
  <c r="F15" i="10"/>
  <c r="G15" i="10"/>
  <c r="H15" i="10"/>
  <c r="I15" i="10"/>
  <c r="J15" i="10"/>
  <c r="C16" i="10"/>
  <c r="D16" i="10"/>
  <c r="E16" i="10"/>
  <c r="F16" i="10"/>
  <c r="G16" i="10"/>
  <c r="H16" i="10"/>
  <c r="I16" i="10"/>
  <c r="J16" i="10"/>
  <c r="C17" i="10"/>
  <c r="D17" i="10"/>
  <c r="E17" i="10"/>
  <c r="F17" i="10"/>
  <c r="G17" i="10"/>
  <c r="H17" i="10"/>
  <c r="I17" i="10"/>
  <c r="J17" i="10"/>
  <c r="C18" i="10"/>
  <c r="D18" i="10"/>
  <c r="E18" i="10"/>
  <c r="F18" i="10"/>
  <c r="G18" i="10"/>
  <c r="H18" i="10"/>
  <c r="I18" i="10"/>
  <c r="J18" i="10"/>
  <c r="C19" i="10"/>
  <c r="D19" i="10"/>
  <c r="E19" i="10"/>
  <c r="F19" i="10"/>
  <c r="G19" i="10"/>
  <c r="H19" i="10"/>
  <c r="I19" i="10"/>
  <c r="J19" i="10"/>
  <c r="C20" i="10"/>
  <c r="D20" i="10"/>
  <c r="E20" i="10"/>
  <c r="F20" i="10"/>
  <c r="G20" i="10"/>
  <c r="H20" i="10"/>
  <c r="I20" i="10"/>
  <c r="J20" i="10"/>
  <c r="C21" i="10"/>
  <c r="D21" i="10"/>
  <c r="E21" i="10"/>
  <c r="F21" i="10"/>
  <c r="G21" i="10"/>
  <c r="H21" i="10"/>
  <c r="I21" i="10"/>
  <c r="J21" i="10"/>
  <c r="C22" i="10"/>
  <c r="D22" i="10"/>
  <c r="E22" i="10"/>
  <c r="F22" i="10"/>
  <c r="G22" i="10"/>
  <c r="H22" i="10"/>
  <c r="I22" i="10"/>
  <c r="J22" i="10"/>
  <c r="C23" i="10"/>
  <c r="D23" i="10"/>
  <c r="E23" i="10"/>
  <c r="F23" i="10"/>
  <c r="G23" i="10"/>
  <c r="H23" i="10"/>
  <c r="I23" i="10"/>
  <c r="J23" i="10"/>
  <c r="C24" i="10"/>
  <c r="D24" i="10"/>
  <c r="E24" i="10"/>
  <c r="F24" i="10"/>
  <c r="G24" i="10"/>
  <c r="H24" i="10"/>
  <c r="I24" i="10"/>
  <c r="J24" i="10"/>
  <c r="D4" i="10"/>
  <c r="E4" i="10"/>
  <c r="F4" i="10"/>
  <c r="G4" i="10"/>
  <c r="H4" i="10"/>
  <c r="I4" i="10"/>
  <c r="J4" i="10"/>
  <c r="C4" i="10"/>
  <c r="E262" i="2" l="1"/>
  <c r="H151" i="12" l="1"/>
  <c r="A254" i="13" l="1"/>
  <c r="A253" i="13"/>
  <c r="A252" i="13"/>
  <c r="A251" i="13"/>
  <c r="A250" i="13"/>
  <c r="A249" i="13"/>
  <c r="A248" i="13"/>
  <c r="A247" i="13"/>
  <c r="A246" i="13"/>
  <c r="A245" i="13"/>
  <c r="A244" i="13"/>
  <c r="A243" i="13"/>
  <c r="A242" i="13"/>
  <c r="A241" i="13"/>
  <c r="A240" i="13"/>
  <c r="A239" i="13"/>
  <c r="A238" i="13"/>
  <c r="A237" i="13"/>
  <c r="A236" i="13"/>
  <c r="A235" i="13"/>
  <c r="A234" i="13"/>
  <c r="A231" i="13"/>
  <c r="A230" i="13"/>
  <c r="A229" i="13"/>
  <c r="A228" i="13"/>
  <c r="A227" i="13"/>
  <c r="A226" i="13"/>
  <c r="A225" i="13"/>
  <c r="A224" i="13"/>
  <c r="A223" i="13"/>
  <c r="A222" i="13"/>
  <c r="A221" i="13"/>
  <c r="A220" i="13"/>
  <c r="A219" i="13"/>
  <c r="A218" i="13"/>
  <c r="A217" i="13"/>
  <c r="A216" i="13"/>
  <c r="A215" i="13"/>
  <c r="A214" i="13"/>
  <c r="A213" i="13"/>
  <c r="A212" i="13"/>
  <c r="A211" i="13"/>
  <c r="A208" i="13"/>
  <c r="A207" i="13"/>
  <c r="A206" i="13"/>
  <c r="A205" i="13"/>
  <c r="A204" i="13"/>
  <c r="A203" i="13"/>
  <c r="A202" i="13"/>
  <c r="A201" i="13"/>
  <c r="A200" i="13"/>
  <c r="A199" i="13"/>
  <c r="A198" i="13"/>
  <c r="A197" i="13"/>
  <c r="A196" i="13"/>
  <c r="A195" i="13"/>
  <c r="A194" i="13"/>
  <c r="A193" i="13"/>
  <c r="A192" i="13"/>
  <c r="A191" i="13"/>
  <c r="A190" i="13"/>
  <c r="A189" i="13"/>
  <c r="A188" i="13"/>
  <c r="A185" i="13"/>
  <c r="A184" i="13"/>
  <c r="A183" i="13"/>
  <c r="A182" i="13"/>
  <c r="A181" i="13"/>
  <c r="A180" i="13"/>
  <c r="A179" i="13"/>
  <c r="A178" i="13"/>
  <c r="A177" i="13"/>
  <c r="A176" i="13"/>
  <c r="A175" i="13"/>
  <c r="A174" i="13"/>
  <c r="A173" i="13"/>
  <c r="A172" i="13"/>
  <c r="A171" i="13"/>
  <c r="A170" i="13"/>
  <c r="A169" i="13"/>
  <c r="A168" i="13"/>
  <c r="A167" i="13"/>
  <c r="A166" i="13"/>
  <c r="A165" i="13"/>
  <c r="A162" i="13"/>
  <c r="A161" i="13"/>
  <c r="A160" i="13"/>
  <c r="A159" i="13"/>
  <c r="A158" i="13"/>
  <c r="A157" i="13"/>
  <c r="A156" i="13"/>
  <c r="A155" i="13"/>
  <c r="A154" i="13"/>
  <c r="A153" i="13"/>
  <c r="A152" i="13"/>
  <c r="A151" i="13"/>
  <c r="A150" i="13"/>
  <c r="A149" i="13"/>
  <c r="A148" i="13"/>
  <c r="A147" i="13"/>
  <c r="A146" i="13"/>
  <c r="A145" i="13"/>
  <c r="A144" i="13"/>
  <c r="A143" i="13"/>
  <c r="A142" i="13"/>
  <c r="A139" i="13"/>
  <c r="A138" i="13"/>
  <c r="A137" i="13"/>
  <c r="A136" i="13"/>
  <c r="A135" i="13"/>
  <c r="A134" i="13"/>
  <c r="A133" i="13"/>
  <c r="A132" i="13"/>
  <c r="A131" i="13"/>
  <c r="A130" i="13"/>
  <c r="A129" i="13"/>
  <c r="A128" i="13"/>
  <c r="A127" i="13"/>
  <c r="A126" i="13"/>
  <c r="A125" i="13"/>
  <c r="A124" i="13"/>
  <c r="A123" i="13"/>
  <c r="A122" i="13"/>
  <c r="A121" i="13"/>
  <c r="A120" i="13"/>
  <c r="A119" i="13"/>
  <c r="A116" i="13"/>
  <c r="A115" i="13"/>
  <c r="A114" i="13"/>
  <c r="A113" i="13"/>
  <c r="A112" i="13"/>
  <c r="A111" i="13"/>
  <c r="A110" i="13"/>
  <c r="A109" i="13"/>
  <c r="A108" i="13"/>
  <c r="A107" i="13"/>
  <c r="A106" i="13"/>
  <c r="A105" i="13"/>
  <c r="A104" i="13"/>
  <c r="A103" i="13"/>
  <c r="A102" i="13"/>
  <c r="A101" i="13"/>
  <c r="A100" i="13"/>
  <c r="A99" i="13"/>
  <c r="A98" i="13"/>
  <c r="A97" i="13"/>
  <c r="A96" i="13"/>
  <c r="A93" i="13"/>
  <c r="A92" i="13"/>
  <c r="A91" i="13"/>
  <c r="A90" i="13"/>
  <c r="A89" i="13"/>
  <c r="A88" i="13"/>
  <c r="A87" i="13"/>
  <c r="A86" i="13"/>
  <c r="A85" i="13"/>
  <c r="A84" i="13"/>
  <c r="A83" i="13"/>
  <c r="A82" i="13"/>
  <c r="A81" i="13"/>
  <c r="A80" i="13"/>
  <c r="A79" i="13"/>
  <c r="A78" i="13"/>
  <c r="A77" i="13"/>
  <c r="A76" i="13"/>
  <c r="A75" i="13"/>
  <c r="A74" i="13"/>
  <c r="A73" i="13"/>
  <c r="A70" i="13"/>
  <c r="A69" i="13"/>
  <c r="A68" i="13"/>
  <c r="A67" i="13"/>
  <c r="A66" i="13"/>
  <c r="A65" i="13"/>
  <c r="A64" i="13"/>
  <c r="A63" i="13"/>
  <c r="A62" i="13"/>
  <c r="A61" i="13"/>
  <c r="A60" i="13"/>
  <c r="A59" i="13"/>
  <c r="A58" i="13"/>
  <c r="A57" i="13"/>
  <c r="A56" i="13"/>
  <c r="A55" i="13"/>
  <c r="A54" i="13"/>
  <c r="A53" i="13"/>
  <c r="A52" i="13"/>
  <c r="A51" i="13"/>
  <c r="A50" i="13"/>
  <c r="A47" i="13"/>
  <c r="A46" i="13"/>
  <c r="A45" i="13"/>
  <c r="A44" i="13"/>
  <c r="A43" i="13"/>
  <c r="A42" i="13"/>
  <c r="A41" i="13"/>
  <c r="A40" i="13"/>
  <c r="A39" i="13"/>
  <c r="A38" i="13"/>
  <c r="A37" i="13"/>
  <c r="A36" i="13"/>
  <c r="A35" i="13"/>
  <c r="A34" i="13"/>
  <c r="A33" i="13"/>
  <c r="A32" i="13"/>
  <c r="A31" i="13"/>
  <c r="A30" i="13"/>
  <c r="A29" i="13"/>
  <c r="A28" i="13"/>
  <c r="A27" i="13"/>
  <c r="A24" i="13"/>
  <c r="A23" i="13"/>
  <c r="A22" i="13"/>
  <c r="A21" i="13"/>
  <c r="A20" i="13"/>
  <c r="A19" i="13"/>
  <c r="A18" i="13"/>
  <c r="A17" i="13"/>
  <c r="A16" i="13"/>
  <c r="A15" i="13"/>
  <c r="A14" i="13"/>
  <c r="A13" i="13"/>
  <c r="A12" i="13"/>
  <c r="A11" i="13"/>
  <c r="A10" i="13"/>
  <c r="A9" i="13"/>
  <c r="A8" i="13"/>
  <c r="A7" i="13"/>
  <c r="A6" i="13"/>
  <c r="A5" i="13"/>
  <c r="A4" i="13"/>
  <c r="A254" i="12"/>
  <c r="A253" i="12"/>
  <c r="A252" i="12"/>
  <c r="A251" i="12"/>
  <c r="A250" i="12"/>
  <c r="A249" i="12"/>
  <c r="A248" i="12"/>
  <c r="A247" i="12"/>
  <c r="A246" i="12"/>
  <c r="A245" i="12"/>
  <c r="A244" i="12"/>
  <c r="A243" i="12"/>
  <c r="A242" i="12"/>
  <c r="A241" i="12"/>
  <c r="A240" i="12"/>
  <c r="A239" i="12"/>
  <c r="A238" i="12"/>
  <c r="A237" i="12"/>
  <c r="A236" i="12"/>
  <c r="A235" i="12"/>
  <c r="A234" i="12"/>
  <c r="A231" i="12"/>
  <c r="A230" i="12"/>
  <c r="A229" i="12"/>
  <c r="A228" i="12"/>
  <c r="A227" i="12"/>
  <c r="A226" i="12"/>
  <c r="A225" i="12"/>
  <c r="A224" i="12"/>
  <c r="A223" i="12"/>
  <c r="A222" i="12"/>
  <c r="A221" i="12"/>
  <c r="A220" i="12"/>
  <c r="A219" i="12"/>
  <c r="A218" i="12"/>
  <c r="A217" i="12"/>
  <c r="A216" i="12"/>
  <c r="A215" i="12"/>
  <c r="A214" i="12"/>
  <c r="A213" i="12"/>
  <c r="A212" i="12"/>
  <c r="A211" i="12"/>
  <c r="A208" i="12"/>
  <c r="A207" i="12"/>
  <c r="A206" i="12"/>
  <c r="A205" i="12"/>
  <c r="A204" i="12"/>
  <c r="A203" i="12"/>
  <c r="A202" i="12"/>
  <c r="A201" i="12"/>
  <c r="A200" i="12"/>
  <c r="A199" i="12"/>
  <c r="A198" i="12"/>
  <c r="A197" i="12"/>
  <c r="A196" i="12"/>
  <c r="A195" i="12"/>
  <c r="A194" i="12"/>
  <c r="A193" i="12"/>
  <c r="A192" i="12"/>
  <c r="A191" i="12"/>
  <c r="A190" i="12"/>
  <c r="A189" i="12"/>
  <c r="A188" i="12"/>
  <c r="A185" i="12"/>
  <c r="A184" i="12"/>
  <c r="A183" i="12"/>
  <c r="A182" i="12"/>
  <c r="A181" i="12"/>
  <c r="A180" i="12"/>
  <c r="A179" i="12"/>
  <c r="A178" i="12"/>
  <c r="A177" i="12"/>
  <c r="A176" i="12"/>
  <c r="A175" i="12"/>
  <c r="A174" i="12"/>
  <c r="A173" i="12"/>
  <c r="A172" i="12"/>
  <c r="A171" i="12"/>
  <c r="A170" i="12"/>
  <c r="A169" i="12"/>
  <c r="A168" i="12"/>
  <c r="A167" i="12"/>
  <c r="A166" i="12"/>
  <c r="A165" i="12"/>
  <c r="A162" i="12"/>
  <c r="A161" i="12"/>
  <c r="A160" i="12"/>
  <c r="A159" i="12"/>
  <c r="A158" i="12"/>
  <c r="A157" i="12"/>
  <c r="A156" i="12"/>
  <c r="A155" i="12"/>
  <c r="A154" i="12"/>
  <c r="A153" i="12"/>
  <c r="A152" i="12"/>
  <c r="A151" i="12"/>
  <c r="A150" i="12"/>
  <c r="A149" i="12"/>
  <c r="A148" i="12"/>
  <c r="A147" i="12"/>
  <c r="A146" i="12"/>
  <c r="A145" i="12"/>
  <c r="A144" i="12"/>
  <c r="A143" i="12"/>
  <c r="A142" i="12"/>
  <c r="A139" i="12"/>
  <c r="A138" i="12"/>
  <c r="A137" i="12"/>
  <c r="A136" i="12"/>
  <c r="A135" i="12"/>
  <c r="A134" i="12"/>
  <c r="A133" i="12"/>
  <c r="A132" i="12"/>
  <c r="A131" i="12"/>
  <c r="A130" i="12"/>
  <c r="A129" i="12"/>
  <c r="A128" i="12"/>
  <c r="A127" i="12"/>
  <c r="A126" i="12"/>
  <c r="A125" i="12"/>
  <c r="A124" i="12"/>
  <c r="A123" i="12"/>
  <c r="A122" i="12"/>
  <c r="A121" i="12"/>
  <c r="A120" i="12"/>
  <c r="A119" i="12"/>
  <c r="A116" i="12"/>
  <c r="A115" i="12"/>
  <c r="A114" i="12"/>
  <c r="A113" i="12"/>
  <c r="A112" i="12"/>
  <c r="A111" i="12"/>
  <c r="A110" i="12"/>
  <c r="A109" i="12"/>
  <c r="A108" i="12"/>
  <c r="A107" i="12"/>
  <c r="A106" i="12"/>
  <c r="A105" i="12"/>
  <c r="A104" i="12"/>
  <c r="A103" i="12"/>
  <c r="A102" i="12"/>
  <c r="A101" i="12"/>
  <c r="A100" i="12"/>
  <c r="A99" i="12"/>
  <c r="A98" i="12"/>
  <c r="A97" i="12"/>
  <c r="A96" i="12"/>
  <c r="A93" i="12"/>
  <c r="A92" i="12"/>
  <c r="A91" i="12"/>
  <c r="A90" i="12"/>
  <c r="A89" i="12"/>
  <c r="A88" i="12"/>
  <c r="A87" i="12"/>
  <c r="A86" i="12"/>
  <c r="A85" i="12"/>
  <c r="A84" i="12"/>
  <c r="A83" i="12"/>
  <c r="A82" i="12"/>
  <c r="A81" i="12"/>
  <c r="A80" i="12"/>
  <c r="A79" i="12"/>
  <c r="A78" i="12"/>
  <c r="A77" i="12"/>
  <c r="A76" i="12"/>
  <c r="A75" i="12"/>
  <c r="A74" i="12"/>
  <c r="A73" i="12"/>
  <c r="A70" i="12"/>
  <c r="A69" i="12"/>
  <c r="A68" i="12"/>
  <c r="A67" i="12"/>
  <c r="A66" i="12"/>
  <c r="A65" i="12"/>
  <c r="A64" i="12"/>
  <c r="A63" i="12"/>
  <c r="A62" i="12"/>
  <c r="A61" i="12"/>
  <c r="A60" i="12"/>
  <c r="A59" i="12"/>
  <c r="A58" i="12"/>
  <c r="A57" i="12"/>
  <c r="A56" i="12"/>
  <c r="A55" i="12"/>
  <c r="A54" i="12"/>
  <c r="A53" i="12"/>
  <c r="A52" i="12"/>
  <c r="A51" i="12"/>
  <c r="A50" i="12"/>
  <c r="A47" i="12"/>
  <c r="A46" i="12"/>
  <c r="A45" i="12"/>
  <c r="A44" i="12"/>
  <c r="A43" i="12"/>
  <c r="A42" i="12"/>
  <c r="A41" i="12"/>
  <c r="A40" i="12"/>
  <c r="A39" i="12"/>
  <c r="A38" i="12"/>
  <c r="A37" i="12"/>
  <c r="A36" i="12"/>
  <c r="A35" i="12"/>
  <c r="A34" i="12"/>
  <c r="A33" i="12"/>
  <c r="A32" i="12"/>
  <c r="A31" i="12"/>
  <c r="A30" i="12"/>
  <c r="A29" i="12"/>
  <c r="A28" i="12"/>
  <c r="A27" i="12"/>
  <c r="A24" i="12"/>
  <c r="A23" i="12"/>
  <c r="A22" i="12"/>
  <c r="A21" i="12"/>
  <c r="A20" i="12"/>
  <c r="A19" i="12"/>
  <c r="A18" i="12"/>
  <c r="A17" i="12"/>
  <c r="A16" i="12"/>
  <c r="A15" i="12"/>
  <c r="A14" i="12"/>
  <c r="A13" i="12"/>
  <c r="A12" i="12"/>
  <c r="A11" i="12"/>
  <c r="A10" i="12"/>
  <c r="A9" i="12"/>
  <c r="A8" i="12"/>
  <c r="A7" i="12"/>
  <c r="A6" i="12"/>
  <c r="A5" i="12"/>
  <c r="A4" i="12"/>
  <c r="A235" i="10"/>
  <c r="A236" i="10"/>
  <c r="A237" i="10"/>
  <c r="A238" i="10"/>
  <c r="A239" i="10"/>
  <c r="A240" i="10"/>
  <c r="A241" i="10"/>
  <c r="A242" i="10"/>
  <c r="A243" i="10"/>
  <c r="A244" i="10"/>
  <c r="A245" i="10"/>
  <c r="A246" i="10"/>
  <c r="A247" i="10"/>
  <c r="A248" i="10"/>
  <c r="A249" i="10"/>
  <c r="A250" i="10"/>
  <c r="A251" i="10"/>
  <c r="A252" i="10"/>
  <c r="A253" i="10"/>
  <c r="A254" i="10"/>
  <c r="A234" i="10"/>
  <c r="A212" i="10"/>
  <c r="A213" i="10"/>
  <c r="A214" i="10"/>
  <c r="A215" i="10"/>
  <c r="A216" i="10"/>
  <c r="A217" i="10"/>
  <c r="A218" i="10"/>
  <c r="A219" i="10"/>
  <c r="A220" i="10"/>
  <c r="A221" i="10"/>
  <c r="A222" i="10"/>
  <c r="A223" i="10"/>
  <c r="A224" i="10"/>
  <c r="A225" i="10"/>
  <c r="A226" i="10"/>
  <c r="A227" i="10"/>
  <c r="A228" i="10"/>
  <c r="A229" i="10"/>
  <c r="A230" i="10"/>
  <c r="A231" i="10"/>
  <c r="A211" i="10"/>
  <c r="A189" i="10"/>
  <c r="A190" i="10"/>
  <c r="A191" i="10"/>
  <c r="A192" i="10"/>
  <c r="A193" i="10"/>
  <c r="A194" i="10"/>
  <c r="A195" i="10"/>
  <c r="A196" i="10"/>
  <c r="A197" i="10"/>
  <c r="A198" i="10"/>
  <c r="A199" i="10"/>
  <c r="A200" i="10"/>
  <c r="A201" i="10"/>
  <c r="A202" i="10"/>
  <c r="A203" i="10"/>
  <c r="A204" i="10"/>
  <c r="A205" i="10"/>
  <c r="A206" i="10"/>
  <c r="A207" i="10"/>
  <c r="A208" i="10"/>
  <c r="A188" i="10"/>
  <c r="A166" i="10"/>
  <c r="A167" i="10"/>
  <c r="A168" i="10"/>
  <c r="A169" i="10"/>
  <c r="A170" i="10"/>
  <c r="A171" i="10"/>
  <c r="A172" i="10"/>
  <c r="A173" i="10"/>
  <c r="A174" i="10"/>
  <c r="A175" i="10"/>
  <c r="A176" i="10"/>
  <c r="A177" i="10"/>
  <c r="A178" i="10"/>
  <c r="A179" i="10"/>
  <c r="A180" i="10"/>
  <c r="A181" i="10"/>
  <c r="A182" i="10"/>
  <c r="A183" i="10"/>
  <c r="A184" i="10"/>
  <c r="A185" i="10"/>
  <c r="A165" i="10"/>
  <c r="A143" i="10"/>
  <c r="A144" i="10"/>
  <c r="A145" i="10"/>
  <c r="A146" i="10"/>
  <c r="A147" i="10"/>
  <c r="A148" i="10"/>
  <c r="A149" i="10"/>
  <c r="A150" i="10"/>
  <c r="A151" i="10"/>
  <c r="A152" i="10"/>
  <c r="A153" i="10"/>
  <c r="A154" i="10"/>
  <c r="A155" i="10"/>
  <c r="A156" i="10"/>
  <c r="A157" i="10"/>
  <c r="A158" i="10"/>
  <c r="A159" i="10"/>
  <c r="A160" i="10"/>
  <c r="A161" i="10"/>
  <c r="A162" i="10"/>
  <c r="A142" i="10"/>
  <c r="A120" i="10"/>
  <c r="A121" i="10"/>
  <c r="A122" i="10"/>
  <c r="A123" i="10"/>
  <c r="A124" i="10"/>
  <c r="A125" i="10"/>
  <c r="A126" i="10"/>
  <c r="A127" i="10"/>
  <c r="A128" i="10"/>
  <c r="A129" i="10"/>
  <c r="A130" i="10"/>
  <c r="A131" i="10"/>
  <c r="A132" i="10"/>
  <c r="A133" i="10"/>
  <c r="A134" i="10"/>
  <c r="A135" i="10"/>
  <c r="A136" i="10"/>
  <c r="A137" i="10"/>
  <c r="A138" i="10"/>
  <c r="A139" i="10"/>
  <c r="A119" i="10"/>
  <c r="A97" i="10"/>
  <c r="A98" i="10"/>
  <c r="A99" i="10"/>
  <c r="A100" i="10"/>
  <c r="A101" i="10"/>
  <c r="A102" i="10"/>
  <c r="A103" i="10"/>
  <c r="A104" i="10"/>
  <c r="A105" i="10"/>
  <c r="A106" i="10"/>
  <c r="A107" i="10"/>
  <c r="A108" i="10"/>
  <c r="A109" i="10"/>
  <c r="A110" i="10"/>
  <c r="A111" i="10"/>
  <c r="A112" i="10"/>
  <c r="A113" i="10"/>
  <c r="A114" i="10"/>
  <c r="A115" i="10"/>
  <c r="A116" i="10"/>
  <c r="A96" i="10"/>
  <c r="A74" i="10"/>
  <c r="A75" i="10"/>
  <c r="A76" i="10"/>
  <c r="A77" i="10"/>
  <c r="A78" i="10"/>
  <c r="A79" i="10"/>
  <c r="A80" i="10"/>
  <c r="A81" i="10"/>
  <c r="A82" i="10"/>
  <c r="A83" i="10"/>
  <c r="A84" i="10"/>
  <c r="A85" i="10"/>
  <c r="A86" i="10"/>
  <c r="A87" i="10"/>
  <c r="A88" i="10"/>
  <c r="A89" i="10"/>
  <c r="A90" i="10"/>
  <c r="A91" i="10"/>
  <c r="A92" i="10"/>
  <c r="A93" i="10"/>
  <c r="A73" i="10"/>
  <c r="A51" i="10"/>
  <c r="A52" i="10"/>
  <c r="A53" i="10"/>
  <c r="A54" i="10"/>
  <c r="A55" i="10"/>
  <c r="A56" i="10"/>
  <c r="A57" i="10"/>
  <c r="A58" i="10"/>
  <c r="A59" i="10"/>
  <c r="A60" i="10"/>
  <c r="A61" i="10"/>
  <c r="A62" i="10"/>
  <c r="A63" i="10"/>
  <c r="A64" i="10"/>
  <c r="A65" i="10"/>
  <c r="A66" i="10"/>
  <c r="A67" i="10"/>
  <c r="A68" i="10"/>
  <c r="A69" i="10"/>
  <c r="A70" i="10"/>
  <c r="A50" i="10"/>
  <c r="A28" i="10"/>
  <c r="A29" i="10"/>
  <c r="A30" i="10"/>
  <c r="A31" i="10"/>
  <c r="A32" i="10"/>
  <c r="A33" i="10"/>
  <c r="A34" i="10"/>
  <c r="A35" i="10"/>
  <c r="A36" i="10"/>
  <c r="A37" i="10"/>
  <c r="A38" i="10"/>
  <c r="A39" i="10"/>
  <c r="A40" i="10"/>
  <c r="A41" i="10"/>
  <c r="A42" i="10"/>
  <c r="A43" i="10"/>
  <c r="A44" i="10"/>
  <c r="A45" i="10"/>
  <c r="A46" i="10"/>
  <c r="A47" i="10"/>
  <c r="A27" i="10"/>
  <c r="A5" i="10"/>
  <c r="A6" i="10"/>
  <c r="A7" i="10"/>
  <c r="A8" i="10"/>
  <c r="A9" i="10"/>
  <c r="A10" i="10"/>
  <c r="A11" i="10"/>
  <c r="A12" i="10"/>
  <c r="A13" i="10"/>
  <c r="A14" i="10"/>
  <c r="A15" i="10"/>
  <c r="A16" i="10"/>
  <c r="A17" i="10"/>
  <c r="A18" i="10"/>
  <c r="A19" i="10"/>
  <c r="A20" i="10"/>
  <c r="A21" i="10"/>
  <c r="A22" i="10"/>
  <c r="A23" i="10"/>
  <c r="A24" i="10"/>
  <c r="A4" i="10"/>
  <c r="D35" i="13" l="1"/>
  <c r="D35" i="12"/>
  <c r="O73" i="2"/>
  <c r="Q73" i="2" s="1"/>
  <c r="O47" i="2" l="1"/>
  <c r="Q47" i="2" s="1"/>
  <c r="O46" i="2"/>
  <c r="Q46" i="2" s="1"/>
  <c r="O45" i="2"/>
  <c r="Q45" i="2" s="1"/>
  <c r="O44" i="2"/>
  <c r="Q44" i="2" s="1"/>
  <c r="O43" i="2"/>
  <c r="Q43" i="2" s="1"/>
  <c r="O42" i="2"/>
  <c r="Q42" i="2" s="1"/>
  <c r="O41" i="2"/>
  <c r="Q41" i="2" s="1"/>
  <c r="O40" i="2"/>
  <c r="Q40" i="2" s="1"/>
  <c r="O39" i="2"/>
  <c r="Q39" i="2" s="1"/>
  <c r="O38" i="2"/>
  <c r="Q38" i="2" s="1"/>
  <c r="O37" i="2"/>
  <c r="Q37" i="2" s="1"/>
  <c r="O36" i="2"/>
  <c r="Q36" i="2" s="1"/>
  <c r="O35" i="2"/>
  <c r="Q35" i="2" s="1"/>
  <c r="O34" i="2"/>
  <c r="Q34" i="2" s="1"/>
  <c r="O33" i="2"/>
  <c r="Q33" i="2" s="1"/>
  <c r="O32" i="2"/>
  <c r="Q32" i="2" s="1"/>
  <c r="O31" i="2"/>
  <c r="Q31" i="2" s="1"/>
  <c r="O30" i="2"/>
  <c r="Q30" i="2" s="1"/>
  <c r="O29" i="2"/>
  <c r="Q29" i="2" s="1"/>
  <c r="O28" i="2"/>
  <c r="Q28" i="2" s="1"/>
  <c r="O70" i="2"/>
  <c r="Q70" i="2" s="1"/>
  <c r="O69" i="2"/>
  <c r="Q69" i="2" s="1"/>
  <c r="O68" i="2"/>
  <c r="Q68" i="2" s="1"/>
  <c r="O67" i="2"/>
  <c r="Q67" i="2" s="1"/>
  <c r="O66" i="2"/>
  <c r="Q66" i="2" s="1"/>
  <c r="O65" i="2"/>
  <c r="Q65" i="2" s="1"/>
  <c r="O64" i="2"/>
  <c r="Q64" i="2" s="1"/>
  <c r="O63" i="2"/>
  <c r="Q63" i="2" s="1"/>
  <c r="O62" i="2"/>
  <c r="Q62" i="2" s="1"/>
  <c r="O61" i="2"/>
  <c r="Q61" i="2" s="1"/>
  <c r="O60" i="2"/>
  <c r="Q60" i="2" s="1"/>
  <c r="O59" i="2"/>
  <c r="Q59" i="2" s="1"/>
  <c r="O58" i="2"/>
  <c r="Q58" i="2" s="1"/>
  <c r="O57" i="2"/>
  <c r="Q57" i="2" s="1"/>
  <c r="O56" i="2"/>
  <c r="Q56" i="2" s="1"/>
  <c r="O55" i="2"/>
  <c r="Q55" i="2" s="1"/>
  <c r="O54" i="2"/>
  <c r="Q54" i="2" s="1"/>
  <c r="O53" i="2"/>
  <c r="Q53" i="2" s="1"/>
  <c r="O52" i="2"/>
  <c r="Q52" i="2" s="1"/>
  <c r="O51" i="2"/>
  <c r="Q51" i="2" s="1"/>
  <c r="O50" i="2"/>
  <c r="Q50" i="2" s="1"/>
  <c r="O93" i="2"/>
  <c r="Q93" i="2" s="1"/>
  <c r="O92" i="2"/>
  <c r="Q92" i="2" s="1"/>
  <c r="O91" i="2"/>
  <c r="Q91" i="2" s="1"/>
  <c r="O90" i="2"/>
  <c r="Q90" i="2" s="1"/>
  <c r="O89" i="2"/>
  <c r="Q89" i="2" s="1"/>
  <c r="O88" i="2"/>
  <c r="Q88" i="2" s="1"/>
  <c r="O87" i="2"/>
  <c r="Q87" i="2" s="1"/>
  <c r="O86" i="2"/>
  <c r="Q86" i="2" s="1"/>
  <c r="O85" i="2"/>
  <c r="Q85" i="2" s="1"/>
  <c r="O84" i="2"/>
  <c r="Q84" i="2" s="1"/>
  <c r="O83" i="2"/>
  <c r="Q83" i="2" s="1"/>
  <c r="O82" i="2"/>
  <c r="Q82" i="2" s="1"/>
  <c r="O81" i="2"/>
  <c r="Q81" i="2" s="1"/>
  <c r="O80" i="2"/>
  <c r="Q80" i="2" s="1"/>
  <c r="O79" i="2"/>
  <c r="Q79" i="2" s="1"/>
  <c r="O78" i="2"/>
  <c r="Q78" i="2" s="1"/>
  <c r="O77" i="2"/>
  <c r="Q77" i="2" s="1"/>
  <c r="O76" i="2"/>
  <c r="Q76" i="2" s="1"/>
  <c r="O75" i="2"/>
  <c r="Q75" i="2" s="1"/>
  <c r="O74" i="2"/>
  <c r="Q74" i="2" s="1"/>
  <c r="O116" i="2"/>
  <c r="Q116" i="2" s="1"/>
  <c r="O115" i="2"/>
  <c r="Q115" i="2" s="1"/>
  <c r="O114" i="2"/>
  <c r="Q114" i="2" s="1"/>
  <c r="O113" i="2"/>
  <c r="Q113" i="2" s="1"/>
  <c r="O112" i="2"/>
  <c r="Q112" i="2" s="1"/>
  <c r="O111" i="2"/>
  <c r="Q111" i="2" s="1"/>
  <c r="O110" i="2"/>
  <c r="Q110" i="2" s="1"/>
  <c r="O109" i="2"/>
  <c r="Q109" i="2" s="1"/>
  <c r="O108" i="2"/>
  <c r="Q108" i="2" s="1"/>
  <c r="O107" i="2"/>
  <c r="Q107" i="2" s="1"/>
  <c r="O106" i="2"/>
  <c r="Q106" i="2" s="1"/>
  <c r="O105" i="2"/>
  <c r="Q105" i="2" s="1"/>
  <c r="O104" i="2"/>
  <c r="Q104" i="2" s="1"/>
  <c r="O103" i="2"/>
  <c r="Q103" i="2" s="1"/>
  <c r="O102" i="2"/>
  <c r="Q102" i="2" s="1"/>
  <c r="O101" i="2"/>
  <c r="Q101" i="2" s="1"/>
  <c r="O100" i="2"/>
  <c r="Q100" i="2" s="1"/>
  <c r="O99" i="2"/>
  <c r="Q99" i="2" s="1"/>
  <c r="O98" i="2"/>
  <c r="Q98" i="2" s="1"/>
  <c r="O97" i="2"/>
  <c r="Q97" i="2" s="1"/>
  <c r="O96" i="2"/>
  <c r="Q96" i="2" s="1"/>
  <c r="O139" i="2"/>
  <c r="Q139" i="2" s="1"/>
  <c r="O138" i="2"/>
  <c r="Q138" i="2" s="1"/>
  <c r="O137" i="2"/>
  <c r="Q137" i="2" s="1"/>
  <c r="O136" i="2"/>
  <c r="Q136" i="2" s="1"/>
  <c r="O135" i="2"/>
  <c r="Q135" i="2" s="1"/>
  <c r="O134" i="2"/>
  <c r="Q134" i="2" s="1"/>
  <c r="O133" i="2"/>
  <c r="Q133" i="2" s="1"/>
  <c r="O132" i="2"/>
  <c r="Q132" i="2" s="1"/>
  <c r="O131" i="2"/>
  <c r="Q131" i="2" s="1"/>
  <c r="O130" i="2"/>
  <c r="Q130" i="2" s="1"/>
  <c r="O129" i="2"/>
  <c r="Q129" i="2" s="1"/>
  <c r="O128" i="2"/>
  <c r="Q128" i="2" s="1"/>
  <c r="O127" i="2"/>
  <c r="Q127" i="2" s="1"/>
  <c r="O126" i="2"/>
  <c r="Q126" i="2" s="1"/>
  <c r="O125" i="2"/>
  <c r="Q125" i="2" s="1"/>
  <c r="O124" i="2"/>
  <c r="Q124" i="2" s="1"/>
  <c r="O123" i="2"/>
  <c r="Q123" i="2" s="1"/>
  <c r="O122" i="2"/>
  <c r="Q122" i="2" s="1"/>
  <c r="O121" i="2"/>
  <c r="Q121" i="2" s="1"/>
  <c r="O120" i="2"/>
  <c r="Q120" i="2" s="1"/>
  <c r="O119" i="2"/>
  <c r="Q119" i="2" s="1"/>
  <c r="O162" i="2"/>
  <c r="Q162" i="2" s="1"/>
  <c r="O161" i="2"/>
  <c r="Q161" i="2" s="1"/>
  <c r="O160" i="2"/>
  <c r="Q160" i="2" s="1"/>
  <c r="O159" i="2"/>
  <c r="Q159" i="2" s="1"/>
  <c r="O158" i="2"/>
  <c r="Q158" i="2" s="1"/>
  <c r="O157" i="2"/>
  <c r="Q157" i="2" s="1"/>
  <c r="O156" i="2"/>
  <c r="Q156" i="2" s="1"/>
  <c r="O155" i="2"/>
  <c r="Q155" i="2" s="1"/>
  <c r="O154" i="2"/>
  <c r="Q154" i="2" s="1"/>
  <c r="O153" i="2"/>
  <c r="Q153" i="2" s="1"/>
  <c r="O152" i="2"/>
  <c r="Q152" i="2" s="1"/>
  <c r="O151" i="2"/>
  <c r="Q151" i="2" s="1"/>
  <c r="O150" i="2"/>
  <c r="Q150" i="2" s="1"/>
  <c r="O149" i="2"/>
  <c r="Q149" i="2" s="1"/>
  <c r="O148" i="2"/>
  <c r="Q148" i="2" s="1"/>
  <c r="O147" i="2"/>
  <c r="Q147" i="2" s="1"/>
  <c r="O146" i="2"/>
  <c r="Q146" i="2" s="1"/>
  <c r="O145" i="2"/>
  <c r="Q145" i="2" s="1"/>
  <c r="O144" i="2"/>
  <c r="Q144" i="2" s="1"/>
  <c r="O143" i="2"/>
  <c r="Q143" i="2" s="1"/>
  <c r="O142" i="2"/>
  <c r="Q142" i="2" s="1"/>
  <c r="O254" i="2"/>
  <c r="Q254" i="2" s="1"/>
  <c r="O253" i="2"/>
  <c r="Q253" i="2" s="1"/>
  <c r="O252" i="2"/>
  <c r="Q252" i="2" s="1"/>
  <c r="O251" i="2"/>
  <c r="Q251" i="2" s="1"/>
  <c r="O250" i="2"/>
  <c r="Q250" i="2" s="1"/>
  <c r="O249" i="2"/>
  <c r="Q249" i="2" s="1"/>
  <c r="O248" i="2"/>
  <c r="Q248" i="2" s="1"/>
  <c r="O247" i="2"/>
  <c r="Q247" i="2" s="1"/>
  <c r="O246" i="2"/>
  <c r="Q246" i="2" s="1"/>
  <c r="O245" i="2"/>
  <c r="Q245" i="2" s="1"/>
  <c r="O244" i="2"/>
  <c r="Q244" i="2" s="1"/>
  <c r="O243" i="2"/>
  <c r="Q243" i="2" s="1"/>
  <c r="O242" i="2"/>
  <c r="Q242" i="2" s="1"/>
  <c r="O241" i="2"/>
  <c r="Q241" i="2" s="1"/>
  <c r="O240" i="2"/>
  <c r="Q240" i="2" s="1"/>
  <c r="O239" i="2"/>
  <c r="Q239" i="2" s="1"/>
  <c r="O238" i="2"/>
  <c r="Q238" i="2" s="1"/>
  <c r="O237" i="2"/>
  <c r="Q237" i="2" s="1"/>
  <c r="O236" i="2"/>
  <c r="Q236" i="2" s="1"/>
  <c r="O235" i="2"/>
  <c r="Q235" i="2" s="1"/>
  <c r="O234" i="2"/>
  <c r="Q234" i="2" s="1"/>
  <c r="O231" i="2"/>
  <c r="Q231" i="2" s="1"/>
  <c r="O230" i="2"/>
  <c r="Q230" i="2" s="1"/>
  <c r="O229" i="2"/>
  <c r="Q229" i="2" s="1"/>
  <c r="O228" i="2"/>
  <c r="Q228" i="2" s="1"/>
  <c r="O227" i="2"/>
  <c r="Q227" i="2" s="1"/>
  <c r="O226" i="2"/>
  <c r="Q226" i="2" s="1"/>
  <c r="O225" i="2"/>
  <c r="Q225" i="2" s="1"/>
  <c r="O224" i="2"/>
  <c r="Q224" i="2" s="1"/>
  <c r="O223" i="2"/>
  <c r="Q223" i="2" s="1"/>
  <c r="O222" i="2"/>
  <c r="Q222" i="2" s="1"/>
  <c r="O221" i="2"/>
  <c r="Q221" i="2" s="1"/>
  <c r="O220" i="2"/>
  <c r="Q220" i="2" s="1"/>
  <c r="O219" i="2"/>
  <c r="Q219" i="2" s="1"/>
  <c r="O218" i="2"/>
  <c r="Q218" i="2" s="1"/>
  <c r="O217" i="2"/>
  <c r="Q217" i="2" s="1"/>
  <c r="O216" i="2"/>
  <c r="Q216" i="2" s="1"/>
  <c r="O215" i="2"/>
  <c r="Q215" i="2" s="1"/>
  <c r="O214" i="2"/>
  <c r="Q214" i="2" s="1"/>
  <c r="O213" i="2"/>
  <c r="Q213" i="2" s="1"/>
  <c r="O212" i="2"/>
  <c r="Q212" i="2" s="1"/>
  <c r="O211" i="2"/>
  <c r="Q211" i="2" s="1"/>
  <c r="O208" i="2"/>
  <c r="Q208" i="2" s="1"/>
  <c r="O207" i="2"/>
  <c r="Q207" i="2" s="1"/>
  <c r="O206" i="2"/>
  <c r="Q206" i="2" s="1"/>
  <c r="O205" i="2"/>
  <c r="Q205" i="2" s="1"/>
  <c r="O204" i="2"/>
  <c r="Q204" i="2" s="1"/>
  <c r="O203" i="2"/>
  <c r="Q203" i="2" s="1"/>
  <c r="O202" i="2"/>
  <c r="Q202" i="2" s="1"/>
  <c r="O201" i="2"/>
  <c r="Q201" i="2" s="1"/>
  <c r="O200" i="2"/>
  <c r="Q200" i="2" s="1"/>
  <c r="O199" i="2"/>
  <c r="Q199" i="2" s="1"/>
  <c r="O198" i="2"/>
  <c r="Q198" i="2" s="1"/>
  <c r="O197" i="2"/>
  <c r="Q197" i="2" s="1"/>
  <c r="O196" i="2"/>
  <c r="Q196" i="2" s="1"/>
  <c r="O195" i="2"/>
  <c r="Q195" i="2" s="1"/>
  <c r="O194" i="2"/>
  <c r="Q194" i="2" s="1"/>
  <c r="O193" i="2"/>
  <c r="Q193" i="2" s="1"/>
  <c r="O192" i="2"/>
  <c r="Q192" i="2" s="1"/>
  <c r="O191" i="2"/>
  <c r="Q191" i="2" s="1"/>
  <c r="O190" i="2"/>
  <c r="Q190" i="2" s="1"/>
  <c r="O189" i="2"/>
  <c r="Q189" i="2" s="1"/>
  <c r="O188" i="2"/>
  <c r="Q188" i="2" s="1"/>
  <c r="O185" i="2"/>
  <c r="Q185" i="2" s="1"/>
  <c r="O184" i="2"/>
  <c r="Q184" i="2" s="1"/>
  <c r="O183" i="2"/>
  <c r="Q183" i="2" s="1"/>
  <c r="O182" i="2"/>
  <c r="Q182" i="2" s="1"/>
  <c r="O181" i="2"/>
  <c r="Q181" i="2" s="1"/>
  <c r="O180" i="2"/>
  <c r="Q180" i="2" s="1"/>
  <c r="O179" i="2"/>
  <c r="Q179" i="2" s="1"/>
  <c r="O178" i="2"/>
  <c r="Q178" i="2" s="1"/>
  <c r="O177" i="2"/>
  <c r="Q177" i="2" s="1"/>
  <c r="O176" i="2"/>
  <c r="Q176" i="2" s="1"/>
  <c r="O175" i="2"/>
  <c r="Q175" i="2" s="1"/>
  <c r="O174" i="2"/>
  <c r="Q174" i="2" s="1"/>
  <c r="O173" i="2"/>
  <c r="Q173" i="2" s="1"/>
  <c r="O172" i="2"/>
  <c r="Q172" i="2" s="1"/>
  <c r="O171" i="2"/>
  <c r="Q171" i="2" s="1"/>
  <c r="O170" i="2"/>
  <c r="Q170" i="2" s="1"/>
  <c r="O169" i="2"/>
  <c r="Q169" i="2" s="1"/>
  <c r="O168" i="2"/>
  <c r="Q168" i="2" s="1"/>
  <c r="O167" i="2"/>
  <c r="Q167" i="2" s="1"/>
  <c r="O166" i="2"/>
  <c r="Q166" i="2" s="1"/>
  <c r="O165" i="2"/>
  <c r="Q165" i="2" s="1"/>
  <c r="E45" i="3"/>
  <c r="B2" i="3"/>
  <c r="B17" i="3" s="1"/>
  <c r="P171" i="13"/>
  <c r="A233" i="13"/>
  <c r="P253" i="13" s="1"/>
  <c r="A210" i="13"/>
  <c r="P228" i="13" s="1"/>
  <c r="A187" i="13"/>
  <c r="P205" i="13" s="1"/>
  <c r="A164" i="13"/>
  <c r="P182" i="13" s="1"/>
  <c r="A141" i="13"/>
  <c r="P159" i="13" s="1"/>
  <c r="A118" i="13"/>
  <c r="P138" i="13" s="1"/>
  <c r="A95" i="13"/>
  <c r="P115" i="13" s="1"/>
  <c r="A72" i="13"/>
  <c r="P93" i="13" s="1"/>
  <c r="A49" i="13"/>
  <c r="P68" i="13" s="1"/>
  <c r="A26" i="13"/>
  <c r="P46" i="13" s="1"/>
  <c r="A3" i="13"/>
  <c r="P15" i="13" s="1"/>
  <c r="A233" i="12"/>
  <c r="P253" i="12" s="1"/>
  <c r="A210" i="12"/>
  <c r="P230" i="12" s="1"/>
  <c r="A187" i="12"/>
  <c r="P206" i="12" s="1"/>
  <c r="A164" i="12"/>
  <c r="P186" i="12" s="1"/>
  <c r="A141" i="12"/>
  <c r="P160" i="12" s="1"/>
  <c r="A118" i="12"/>
  <c r="P137" i="12" s="1"/>
  <c r="A95" i="12"/>
  <c r="P116" i="12" s="1"/>
  <c r="A72" i="12"/>
  <c r="P92" i="12" s="1"/>
  <c r="A49" i="12"/>
  <c r="P69" i="12" s="1"/>
  <c r="A26" i="12"/>
  <c r="P45" i="12" s="1"/>
  <c r="A3" i="12"/>
  <c r="P25" i="12" s="1"/>
  <c r="A233" i="10"/>
  <c r="P254" i="10" s="1"/>
  <c r="A210" i="10"/>
  <c r="P229" i="10" s="1"/>
  <c r="A187" i="10"/>
  <c r="P208" i="10" s="1"/>
  <c r="A164" i="10"/>
  <c r="P183" i="10" s="1"/>
  <c r="A141" i="10"/>
  <c r="P162" i="10" s="1"/>
  <c r="A118" i="10"/>
  <c r="P137" i="10" s="1"/>
  <c r="A95" i="10"/>
  <c r="P116" i="10" s="1"/>
  <c r="A72" i="10"/>
  <c r="P91" i="10" s="1"/>
  <c r="A49" i="10"/>
  <c r="P70" i="10" s="1"/>
  <c r="A26" i="10"/>
  <c r="P45" i="10" s="1"/>
  <c r="A3" i="10"/>
  <c r="P21" i="10" s="1"/>
  <c r="N254" i="13"/>
  <c r="M254" i="13"/>
  <c r="L254" i="13"/>
  <c r="K254" i="13"/>
  <c r="J254" i="13"/>
  <c r="I254" i="13"/>
  <c r="H254" i="13"/>
  <c r="G254" i="13"/>
  <c r="F254" i="13"/>
  <c r="E254" i="13"/>
  <c r="D254" i="13"/>
  <c r="C254" i="13"/>
  <c r="N253" i="13"/>
  <c r="M253" i="13"/>
  <c r="L253" i="13"/>
  <c r="K253" i="13"/>
  <c r="J253" i="13"/>
  <c r="I253" i="13"/>
  <c r="H253" i="13"/>
  <c r="G253" i="13"/>
  <c r="F253" i="13"/>
  <c r="E253" i="13"/>
  <c r="D253" i="13"/>
  <c r="C253" i="13"/>
  <c r="N252" i="13"/>
  <c r="M252" i="13"/>
  <c r="L252" i="13"/>
  <c r="K252" i="13"/>
  <c r="J252" i="13"/>
  <c r="I252" i="13"/>
  <c r="H252" i="13"/>
  <c r="G252" i="13"/>
  <c r="F252" i="13"/>
  <c r="E252" i="13"/>
  <c r="D252" i="13"/>
  <c r="C252" i="13"/>
  <c r="N251" i="13"/>
  <c r="M251" i="13"/>
  <c r="L251" i="13"/>
  <c r="K251" i="13"/>
  <c r="J251" i="13"/>
  <c r="I251" i="13"/>
  <c r="H251" i="13"/>
  <c r="G251" i="13"/>
  <c r="F251" i="13"/>
  <c r="E251" i="13"/>
  <c r="D251" i="13"/>
  <c r="C251" i="13"/>
  <c r="N250" i="13"/>
  <c r="M250" i="13"/>
  <c r="L250" i="13"/>
  <c r="K250" i="13"/>
  <c r="J250" i="13"/>
  <c r="I250" i="13"/>
  <c r="H250" i="13"/>
  <c r="G250" i="13"/>
  <c r="F250" i="13"/>
  <c r="E250" i="13"/>
  <c r="D250" i="13"/>
  <c r="C250" i="13"/>
  <c r="N249" i="13"/>
  <c r="M249" i="13"/>
  <c r="L249" i="13"/>
  <c r="K249" i="13"/>
  <c r="J249" i="13"/>
  <c r="I249" i="13"/>
  <c r="H249" i="13"/>
  <c r="G249" i="13"/>
  <c r="F249" i="13"/>
  <c r="E249" i="13"/>
  <c r="D249" i="13"/>
  <c r="C249" i="13"/>
  <c r="N248" i="13"/>
  <c r="M248" i="13"/>
  <c r="L248" i="13"/>
  <c r="K248" i="13"/>
  <c r="J248" i="13"/>
  <c r="I248" i="13"/>
  <c r="H248" i="13"/>
  <c r="G248" i="13"/>
  <c r="F248" i="13"/>
  <c r="E248" i="13"/>
  <c r="D248" i="13"/>
  <c r="C248" i="13"/>
  <c r="N247" i="13"/>
  <c r="M247" i="13"/>
  <c r="L247" i="13"/>
  <c r="K247" i="13"/>
  <c r="J247" i="13"/>
  <c r="I247" i="13"/>
  <c r="H247" i="13"/>
  <c r="G247" i="13"/>
  <c r="F247" i="13"/>
  <c r="E247" i="13"/>
  <c r="D247" i="13"/>
  <c r="C247" i="13"/>
  <c r="N246" i="13"/>
  <c r="M246" i="13"/>
  <c r="L246" i="13"/>
  <c r="K246" i="13"/>
  <c r="J246" i="13"/>
  <c r="I246" i="13"/>
  <c r="H246" i="13"/>
  <c r="G246" i="13"/>
  <c r="F246" i="13"/>
  <c r="E246" i="13"/>
  <c r="D246" i="13"/>
  <c r="C246" i="13"/>
  <c r="N245" i="13"/>
  <c r="M245" i="13"/>
  <c r="L245" i="13"/>
  <c r="K245" i="13"/>
  <c r="J245" i="13"/>
  <c r="I245" i="13"/>
  <c r="H245" i="13"/>
  <c r="G245" i="13"/>
  <c r="F245" i="13"/>
  <c r="E245" i="13"/>
  <c r="D245" i="13"/>
  <c r="C245" i="13"/>
  <c r="N244" i="13"/>
  <c r="M244" i="13"/>
  <c r="L244" i="13"/>
  <c r="K244" i="13"/>
  <c r="J244" i="13"/>
  <c r="I244" i="13"/>
  <c r="H244" i="13"/>
  <c r="G244" i="13"/>
  <c r="F244" i="13"/>
  <c r="E244" i="13"/>
  <c r="D244" i="13"/>
  <c r="C244" i="13"/>
  <c r="N243" i="13"/>
  <c r="M243" i="13"/>
  <c r="L243" i="13"/>
  <c r="K243" i="13"/>
  <c r="J243" i="13"/>
  <c r="I243" i="13"/>
  <c r="H243" i="13"/>
  <c r="G243" i="13"/>
  <c r="F243" i="13"/>
  <c r="E243" i="13"/>
  <c r="D243" i="13"/>
  <c r="C243" i="13"/>
  <c r="N242" i="13"/>
  <c r="M242" i="13"/>
  <c r="L242" i="13"/>
  <c r="K242" i="13"/>
  <c r="J242" i="13"/>
  <c r="I242" i="13"/>
  <c r="H242" i="13"/>
  <c r="G242" i="13"/>
  <c r="F242" i="13"/>
  <c r="E242" i="13"/>
  <c r="D242" i="13"/>
  <c r="C242" i="13"/>
  <c r="N241" i="13"/>
  <c r="M241" i="13"/>
  <c r="L241" i="13"/>
  <c r="K241" i="13"/>
  <c r="J241" i="13"/>
  <c r="I241" i="13"/>
  <c r="H241" i="13"/>
  <c r="G241" i="13"/>
  <c r="F241" i="13"/>
  <c r="E241" i="13"/>
  <c r="D241" i="13"/>
  <c r="C241" i="13"/>
  <c r="N240" i="13"/>
  <c r="M240" i="13"/>
  <c r="L240" i="13"/>
  <c r="K240" i="13"/>
  <c r="J240" i="13"/>
  <c r="I240" i="13"/>
  <c r="H240" i="13"/>
  <c r="G240" i="13"/>
  <c r="F240" i="13"/>
  <c r="E240" i="13"/>
  <c r="D240" i="13"/>
  <c r="C240" i="13"/>
  <c r="N239" i="13"/>
  <c r="M239" i="13"/>
  <c r="L239" i="13"/>
  <c r="K239" i="13"/>
  <c r="J239" i="13"/>
  <c r="I239" i="13"/>
  <c r="H239" i="13"/>
  <c r="G239" i="13"/>
  <c r="F239" i="13"/>
  <c r="E239" i="13"/>
  <c r="D239" i="13"/>
  <c r="C239" i="13"/>
  <c r="N238" i="13"/>
  <c r="M238" i="13"/>
  <c r="L238" i="13"/>
  <c r="K238" i="13"/>
  <c r="J238" i="13"/>
  <c r="I238" i="13"/>
  <c r="H238" i="13"/>
  <c r="G238" i="13"/>
  <c r="F238" i="13"/>
  <c r="E238" i="13"/>
  <c r="D238" i="13"/>
  <c r="C238" i="13"/>
  <c r="N237" i="13"/>
  <c r="M237" i="13"/>
  <c r="L237" i="13"/>
  <c r="K237" i="13"/>
  <c r="J237" i="13"/>
  <c r="I237" i="13"/>
  <c r="H237" i="13"/>
  <c r="G237" i="13"/>
  <c r="F237" i="13"/>
  <c r="E237" i="13"/>
  <c r="D237" i="13"/>
  <c r="C237" i="13"/>
  <c r="N236" i="13"/>
  <c r="N255" i="13" s="1"/>
  <c r="M236" i="13"/>
  <c r="L236" i="13"/>
  <c r="K236" i="13"/>
  <c r="J236" i="13"/>
  <c r="I236" i="13"/>
  <c r="I255" i="13" s="1"/>
  <c r="H236" i="13"/>
  <c r="G236" i="13"/>
  <c r="F236" i="13"/>
  <c r="E236" i="13"/>
  <c r="D236" i="13"/>
  <c r="C236" i="13"/>
  <c r="N235" i="13"/>
  <c r="M235" i="13"/>
  <c r="L235" i="13"/>
  <c r="K235" i="13"/>
  <c r="J235" i="13"/>
  <c r="I235" i="13"/>
  <c r="H235" i="13"/>
  <c r="G235" i="13"/>
  <c r="F235" i="13"/>
  <c r="E235" i="13"/>
  <c r="D235" i="13"/>
  <c r="C235" i="13"/>
  <c r="N234" i="13"/>
  <c r="M234" i="13"/>
  <c r="L234" i="13"/>
  <c r="K234" i="13"/>
  <c r="J234" i="13"/>
  <c r="I234" i="13"/>
  <c r="H234" i="13"/>
  <c r="G234" i="13"/>
  <c r="F234" i="13"/>
  <c r="E234" i="13"/>
  <c r="D234" i="13"/>
  <c r="C234" i="13"/>
  <c r="N231" i="13"/>
  <c r="M231" i="13"/>
  <c r="L231" i="13"/>
  <c r="K231" i="13"/>
  <c r="J231" i="13"/>
  <c r="I231" i="13"/>
  <c r="H231" i="13"/>
  <c r="G231" i="13"/>
  <c r="F231" i="13"/>
  <c r="E231" i="13"/>
  <c r="D231" i="13"/>
  <c r="C231" i="13"/>
  <c r="N230" i="13"/>
  <c r="M230" i="13"/>
  <c r="L230" i="13"/>
  <c r="K230" i="13"/>
  <c r="J230" i="13"/>
  <c r="I230" i="13"/>
  <c r="H230" i="13"/>
  <c r="G230" i="13"/>
  <c r="F230" i="13"/>
  <c r="E230" i="13"/>
  <c r="D230" i="13"/>
  <c r="C230" i="13"/>
  <c r="N229" i="13"/>
  <c r="M229" i="13"/>
  <c r="L229" i="13"/>
  <c r="K229" i="13"/>
  <c r="J229" i="13"/>
  <c r="I229" i="13"/>
  <c r="H229" i="13"/>
  <c r="G229" i="13"/>
  <c r="F229" i="13"/>
  <c r="E229" i="13"/>
  <c r="D229" i="13"/>
  <c r="C229" i="13"/>
  <c r="N228" i="13"/>
  <c r="M228" i="13"/>
  <c r="L228" i="13"/>
  <c r="K228" i="13"/>
  <c r="J228" i="13"/>
  <c r="I228" i="13"/>
  <c r="H228" i="13"/>
  <c r="G228" i="13"/>
  <c r="F228" i="13"/>
  <c r="E228" i="13"/>
  <c r="D228" i="13"/>
  <c r="C228" i="13"/>
  <c r="N227" i="13"/>
  <c r="M227" i="13"/>
  <c r="L227" i="13"/>
  <c r="K227" i="13"/>
  <c r="J227" i="13"/>
  <c r="I227" i="13"/>
  <c r="H227" i="13"/>
  <c r="G227" i="13"/>
  <c r="F227" i="13"/>
  <c r="E227" i="13"/>
  <c r="D227" i="13"/>
  <c r="C227" i="13"/>
  <c r="N226" i="13"/>
  <c r="M226" i="13"/>
  <c r="L226" i="13"/>
  <c r="K226" i="13"/>
  <c r="J226" i="13"/>
  <c r="I226" i="13"/>
  <c r="H226" i="13"/>
  <c r="G226" i="13"/>
  <c r="F226" i="13"/>
  <c r="E226" i="13"/>
  <c r="D226" i="13"/>
  <c r="C226" i="13"/>
  <c r="N225" i="13"/>
  <c r="M225" i="13"/>
  <c r="L225" i="13"/>
  <c r="K225" i="13"/>
  <c r="J225" i="13"/>
  <c r="I225" i="13"/>
  <c r="H225" i="13"/>
  <c r="G225" i="13"/>
  <c r="F225" i="13"/>
  <c r="E225" i="13"/>
  <c r="D225" i="13"/>
  <c r="C225" i="13"/>
  <c r="N224" i="13"/>
  <c r="M224" i="13"/>
  <c r="L224" i="13"/>
  <c r="K224" i="13"/>
  <c r="J224" i="13"/>
  <c r="I224" i="13"/>
  <c r="H224" i="13"/>
  <c r="G224" i="13"/>
  <c r="F224" i="13"/>
  <c r="E224" i="13"/>
  <c r="D224" i="13"/>
  <c r="C224" i="13"/>
  <c r="N223" i="13"/>
  <c r="M223" i="13"/>
  <c r="L223" i="13"/>
  <c r="K223" i="13"/>
  <c r="J223" i="13"/>
  <c r="I223" i="13"/>
  <c r="H223" i="13"/>
  <c r="G223" i="13"/>
  <c r="F223" i="13"/>
  <c r="E223" i="13"/>
  <c r="D223" i="13"/>
  <c r="C223" i="13"/>
  <c r="N222" i="13"/>
  <c r="M222" i="13"/>
  <c r="L222" i="13"/>
  <c r="K222" i="13"/>
  <c r="J222" i="13"/>
  <c r="I222" i="13"/>
  <c r="H222" i="13"/>
  <c r="G222" i="13"/>
  <c r="F222" i="13"/>
  <c r="E222" i="13"/>
  <c r="D222" i="13"/>
  <c r="C222" i="13"/>
  <c r="N221" i="13"/>
  <c r="M221" i="13"/>
  <c r="L221" i="13"/>
  <c r="K221" i="13"/>
  <c r="J221" i="13"/>
  <c r="I221" i="13"/>
  <c r="H221" i="13"/>
  <c r="G221" i="13"/>
  <c r="F221" i="13"/>
  <c r="E221" i="13"/>
  <c r="D221" i="13"/>
  <c r="C221" i="13"/>
  <c r="N220" i="13"/>
  <c r="M220" i="13"/>
  <c r="L220" i="13"/>
  <c r="K220" i="13"/>
  <c r="J220" i="13"/>
  <c r="I220" i="13"/>
  <c r="H220" i="13"/>
  <c r="G220" i="13"/>
  <c r="F220" i="13"/>
  <c r="E220" i="13"/>
  <c r="D220" i="13"/>
  <c r="C220" i="13"/>
  <c r="N219" i="13"/>
  <c r="M219" i="13"/>
  <c r="L219" i="13"/>
  <c r="K219" i="13"/>
  <c r="J219" i="13"/>
  <c r="I219" i="13"/>
  <c r="H219" i="13"/>
  <c r="G219" i="13"/>
  <c r="F219" i="13"/>
  <c r="E219" i="13"/>
  <c r="D219" i="13"/>
  <c r="C219" i="13"/>
  <c r="N218" i="13"/>
  <c r="M218" i="13"/>
  <c r="L218" i="13"/>
  <c r="K218" i="13"/>
  <c r="J218" i="13"/>
  <c r="I218" i="13"/>
  <c r="H218" i="13"/>
  <c r="G218" i="13"/>
  <c r="F218" i="13"/>
  <c r="E218" i="13"/>
  <c r="D218" i="13"/>
  <c r="C218" i="13"/>
  <c r="N217" i="13"/>
  <c r="M217" i="13"/>
  <c r="L217" i="13"/>
  <c r="K217" i="13"/>
  <c r="J217" i="13"/>
  <c r="I217" i="13"/>
  <c r="H217" i="13"/>
  <c r="G217" i="13"/>
  <c r="F217" i="13"/>
  <c r="E217" i="13"/>
  <c r="D217" i="13"/>
  <c r="C217" i="13"/>
  <c r="N216" i="13"/>
  <c r="M216" i="13"/>
  <c r="L216" i="13"/>
  <c r="K216" i="13"/>
  <c r="J216" i="13"/>
  <c r="I216" i="13"/>
  <c r="H216" i="13"/>
  <c r="G216" i="13"/>
  <c r="F216" i="13"/>
  <c r="E216" i="13"/>
  <c r="D216" i="13"/>
  <c r="C216" i="13"/>
  <c r="N215" i="13"/>
  <c r="M215" i="13"/>
  <c r="L215" i="13"/>
  <c r="K215" i="13"/>
  <c r="J215" i="13"/>
  <c r="I215" i="13"/>
  <c r="H215" i="13"/>
  <c r="G215" i="13"/>
  <c r="F215" i="13"/>
  <c r="E215" i="13"/>
  <c r="D215" i="13"/>
  <c r="C215" i="13"/>
  <c r="N214" i="13"/>
  <c r="M214" i="13"/>
  <c r="L214" i="13"/>
  <c r="K214" i="13"/>
  <c r="J214" i="13"/>
  <c r="I214" i="13"/>
  <c r="H214" i="13"/>
  <c r="G214" i="13"/>
  <c r="F214" i="13"/>
  <c r="E214" i="13"/>
  <c r="D214" i="13"/>
  <c r="C214" i="13"/>
  <c r="N213" i="13"/>
  <c r="M213" i="13"/>
  <c r="L213" i="13"/>
  <c r="K213" i="13"/>
  <c r="J213" i="13"/>
  <c r="J232" i="13" s="1"/>
  <c r="I213" i="13"/>
  <c r="H213" i="13"/>
  <c r="G213" i="13"/>
  <c r="G232" i="13" s="1"/>
  <c r="F213" i="13"/>
  <c r="F232" i="13" s="1"/>
  <c r="E213" i="13"/>
  <c r="D213" i="13"/>
  <c r="C213" i="13"/>
  <c r="N212" i="13"/>
  <c r="M212" i="13"/>
  <c r="L212" i="13"/>
  <c r="K212" i="13"/>
  <c r="J212" i="13"/>
  <c r="I212" i="13"/>
  <c r="H212" i="13"/>
  <c r="G212" i="13"/>
  <c r="F212" i="13"/>
  <c r="E212" i="13"/>
  <c r="D212" i="13"/>
  <c r="C212" i="13"/>
  <c r="N211" i="13"/>
  <c r="M211" i="13"/>
  <c r="L211" i="13"/>
  <c r="K211" i="13"/>
  <c r="J211" i="13"/>
  <c r="I211" i="13"/>
  <c r="H211" i="13"/>
  <c r="G211" i="13"/>
  <c r="F211" i="13"/>
  <c r="E211" i="13"/>
  <c r="D211" i="13"/>
  <c r="C211" i="13"/>
  <c r="N208" i="13"/>
  <c r="M208" i="13"/>
  <c r="L208" i="13"/>
  <c r="K208" i="13"/>
  <c r="J208" i="13"/>
  <c r="I208" i="13"/>
  <c r="H208" i="13"/>
  <c r="G208" i="13"/>
  <c r="F208" i="13"/>
  <c r="E208" i="13"/>
  <c r="D208" i="13"/>
  <c r="C208" i="13"/>
  <c r="N207" i="13"/>
  <c r="M207" i="13"/>
  <c r="L207" i="13"/>
  <c r="K207" i="13"/>
  <c r="J207" i="13"/>
  <c r="I207" i="13"/>
  <c r="H207" i="13"/>
  <c r="G207" i="13"/>
  <c r="F207" i="13"/>
  <c r="E207" i="13"/>
  <c r="D207" i="13"/>
  <c r="C207" i="13"/>
  <c r="N206" i="13"/>
  <c r="M206" i="13"/>
  <c r="L206" i="13"/>
  <c r="K206" i="13"/>
  <c r="J206" i="13"/>
  <c r="I206" i="13"/>
  <c r="H206" i="13"/>
  <c r="G206" i="13"/>
  <c r="F206" i="13"/>
  <c r="E206" i="13"/>
  <c r="D206" i="13"/>
  <c r="C206" i="13"/>
  <c r="N205" i="13"/>
  <c r="M205" i="13"/>
  <c r="L205" i="13"/>
  <c r="K205" i="13"/>
  <c r="J205" i="13"/>
  <c r="I205" i="13"/>
  <c r="H205" i="13"/>
  <c r="G205" i="13"/>
  <c r="F205" i="13"/>
  <c r="E205" i="13"/>
  <c r="D205" i="13"/>
  <c r="C205" i="13"/>
  <c r="N204" i="13"/>
  <c r="M204" i="13"/>
  <c r="L204" i="13"/>
  <c r="K204" i="13"/>
  <c r="J204" i="13"/>
  <c r="I204" i="13"/>
  <c r="H204" i="13"/>
  <c r="G204" i="13"/>
  <c r="F204" i="13"/>
  <c r="E204" i="13"/>
  <c r="D204" i="13"/>
  <c r="C204" i="13"/>
  <c r="N203" i="13"/>
  <c r="M203" i="13"/>
  <c r="L203" i="13"/>
  <c r="K203" i="13"/>
  <c r="J203" i="13"/>
  <c r="I203" i="13"/>
  <c r="H203" i="13"/>
  <c r="G203" i="13"/>
  <c r="F203" i="13"/>
  <c r="E203" i="13"/>
  <c r="D203" i="13"/>
  <c r="C203" i="13"/>
  <c r="N202" i="13"/>
  <c r="M202" i="13"/>
  <c r="L202" i="13"/>
  <c r="K202" i="13"/>
  <c r="J202" i="13"/>
  <c r="I202" i="13"/>
  <c r="H202" i="13"/>
  <c r="G202" i="13"/>
  <c r="F202" i="13"/>
  <c r="E202" i="13"/>
  <c r="D202" i="13"/>
  <c r="C202" i="13"/>
  <c r="N201" i="13"/>
  <c r="M201" i="13"/>
  <c r="L201" i="13"/>
  <c r="K201" i="13"/>
  <c r="J201" i="13"/>
  <c r="I201" i="13"/>
  <c r="H201" i="13"/>
  <c r="G201" i="13"/>
  <c r="F201" i="13"/>
  <c r="E201" i="13"/>
  <c r="D201" i="13"/>
  <c r="C201" i="13"/>
  <c r="N200" i="13"/>
  <c r="M200" i="13"/>
  <c r="L200" i="13"/>
  <c r="K200" i="13"/>
  <c r="J200" i="13"/>
  <c r="I200" i="13"/>
  <c r="H200" i="13"/>
  <c r="G200" i="13"/>
  <c r="F200" i="13"/>
  <c r="E200" i="13"/>
  <c r="D200" i="13"/>
  <c r="C200" i="13"/>
  <c r="N199" i="13"/>
  <c r="M199" i="13"/>
  <c r="L199" i="13"/>
  <c r="K199" i="13"/>
  <c r="J199" i="13"/>
  <c r="I199" i="13"/>
  <c r="H199" i="13"/>
  <c r="G199" i="13"/>
  <c r="F199" i="13"/>
  <c r="E199" i="13"/>
  <c r="D199" i="13"/>
  <c r="C199" i="13"/>
  <c r="N198" i="13"/>
  <c r="M198" i="13"/>
  <c r="L198" i="13"/>
  <c r="K198" i="13"/>
  <c r="J198" i="13"/>
  <c r="I198" i="13"/>
  <c r="H198" i="13"/>
  <c r="G198" i="13"/>
  <c r="F198" i="13"/>
  <c r="E198" i="13"/>
  <c r="D198" i="13"/>
  <c r="C198" i="13"/>
  <c r="N197" i="13"/>
  <c r="M197" i="13"/>
  <c r="L197" i="13"/>
  <c r="K197" i="13"/>
  <c r="J197" i="13"/>
  <c r="I197" i="13"/>
  <c r="H197" i="13"/>
  <c r="G197" i="13"/>
  <c r="F197" i="13"/>
  <c r="E197" i="13"/>
  <c r="D197" i="13"/>
  <c r="C197" i="13"/>
  <c r="N196" i="13"/>
  <c r="M196" i="13"/>
  <c r="L196" i="13"/>
  <c r="K196" i="13"/>
  <c r="J196" i="13"/>
  <c r="I196" i="13"/>
  <c r="H196" i="13"/>
  <c r="G196" i="13"/>
  <c r="F196" i="13"/>
  <c r="E196" i="13"/>
  <c r="D196" i="13"/>
  <c r="C196" i="13"/>
  <c r="N195" i="13"/>
  <c r="M195" i="13"/>
  <c r="L195" i="13"/>
  <c r="K195" i="13"/>
  <c r="J195" i="13"/>
  <c r="I195" i="13"/>
  <c r="H195" i="13"/>
  <c r="G195" i="13"/>
  <c r="F195" i="13"/>
  <c r="E195" i="13"/>
  <c r="D195" i="13"/>
  <c r="C195" i="13"/>
  <c r="N194" i="13"/>
  <c r="M194" i="13"/>
  <c r="L194" i="13"/>
  <c r="K194" i="13"/>
  <c r="J194" i="13"/>
  <c r="I194" i="13"/>
  <c r="H194" i="13"/>
  <c r="G194" i="13"/>
  <c r="F194" i="13"/>
  <c r="E194" i="13"/>
  <c r="D194" i="13"/>
  <c r="C194" i="13"/>
  <c r="N193" i="13"/>
  <c r="M193" i="13"/>
  <c r="L193" i="13"/>
  <c r="K193" i="13"/>
  <c r="J193" i="13"/>
  <c r="I193" i="13"/>
  <c r="H193" i="13"/>
  <c r="G193" i="13"/>
  <c r="F193" i="13"/>
  <c r="E193" i="13"/>
  <c r="D193" i="13"/>
  <c r="C193" i="13"/>
  <c r="N192" i="13"/>
  <c r="M192" i="13"/>
  <c r="L192" i="13"/>
  <c r="K192" i="13"/>
  <c r="J192" i="13"/>
  <c r="I192" i="13"/>
  <c r="H192" i="13"/>
  <c r="G192" i="13"/>
  <c r="F192" i="13"/>
  <c r="E192" i="13"/>
  <c r="D192" i="13"/>
  <c r="C192" i="13"/>
  <c r="N191" i="13"/>
  <c r="M191" i="13"/>
  <c r="L191" i="13"/>
  <c r="K191" i="13"/>
  <c r="J191" i="13"/>
  <c r="I191" i="13"/>
  <c r="H191" i="13"/>
  <c r="G191" i="13"/>
  <c r="F191" i="13"/>
  <c r="E191" i="13"/>
  <c r="D191" i="13"/>
  <c r="C191" i="13"/>
  <c r="N190" i="13"/>
  <c r="M190" i="13"/>
  <c r="L190" i="13"/>
  <c r="L209" i="13" s="1"/>
  <c r="K190" i="13"/>
  <c r="K209" i="13" s="1"/>
  <c r="J190" i="13"/>
  <c r="J209" i="13" s="1"/>
  <c r="I190" i="13"/>
  <c r="H190" i="13"/>
  <c r="H209" i="13" s="1"/>
  <c r="G190" i="13"/>
  <c r="G209" i="13" s="1"/>
  <c r="F190" i="13"/>
  <c r="E190" i="13"/>
  <c r="D190" i="13"/>
  <c r="D209" i="13" s="1"/>
  <c r="C190" i="13"/>
  <c r="N189" i="13"/>
  <c r="M189" i="13"/>
  <c r="L189" i="13"/>
  <c r="K189" i="13"/>
  <c r="J189" i="13"/>
  <c r="I189" i="13"/>
  <c r="H189" i="13"/>
  <c r="G189" i="13"/>
  <c r="F189" i="13"/>
  <c r="E189" i="13"/>
  <c r="D189" i="13"/>
  <c r="C189" i="13"/>
  <c r="N188" i="13"/>
  <c r="M188" i="13"/>
  <c r="L188" i="13"/>
  <c r="K188" i="13"/>
  <c r="J188" i="13"/>
  <c r="I188" i="13"/>
  <c r="H188" i="13"/>
  <c r="G188" i="13"/>
  <c r="F188" i="13"/>
  <c r="E188" i="13"/>
  <c r="D188" i="13"/>
  <c r="C188" i="13"/>
  <c r="N185" i="13"/>
  <c r="M185" i="13"/>
  <c r="L185" i="13"/>
  <c r="K185" i="13"/>
  <c r="J185" i="13"/>
  <c r="I185" i="13"/>
  <c r="H185" i="13"/>
  <c r="G185" i="13"/>
  <c r="F185" i="13"/>
  <c r="E185" i="13"/>
  <c r="D185" i="13"/>
  <c r="C185" i="13"/>
  <c r="N184" i="13"/>
  <c r="M184" i="13"/>
  <c r="L184" i="13"/>
  <c r="K184" i="13"/>
  <c r="J184" i="13"/>
  <c r="I184" i="13"/>
  <c r="H184" i="13"/>
  <c r="G184" i="13"/>
  <c r="F184" i="13"/>
  <c r="E184" i="13"/>
  <c r="D184" i="13"/>
  <c r="C184" i="13"/>
  <c r="N183" i="13"/>
  <c r="M183" i="13"/>
  <c r="L183" i="13"/>
  <c r="K183" i="13"/>
  <c r="J183" i="13"/>
  <c r="I183" i="13"/>
  <c r="H183" i="13"/>
  <c r="G183" i="13"/>
  <c r="F183" i="13"/>
  <c r="E183" i="13"/>
  <c r="D183" i="13"/>
  <c r="C183" i="13"/>
  <c r="N182" i="13"/>
  <c r="M182" i="13"/>
  <c r="L182" i="13"/>
  <c r="K182" i="13"/>
  <c r="J182" i="13"/>
  <c r="I182" i="13"/>
  <c r="H182" i="13"/>
  <c r="G182" i="13"/>
  <c r="F182" i="13"/>
  <c r="E182" i="13"/>
  <c r="D182" i="13"/>
  <c r="C182" i="13"/>
  <c r="N181" i="13"/>
  <c r="M181" i="13"/>
  <c r="L181" i="13"/>
  <c r="K181" i="13"/>
  <c r="J181" i="13"/>
  <c r="I181" i="13"/>
  <c r="H181" i="13"/>
  <c r="G181" i="13"/>
  <c r="F181" i="13"/>
  <c r="E181" i="13"/>
  <c r="D181" i="13"/>
  <c r="C181" i="13"/>
  <c r="N180" i="13"/>
  <c r="M180" i="13"/>
  <c r="L180" i="13"/>
  <c r="K180" i="13"/>
  <c r="J180" i="13"/>
  <c r="I180" i="13"/>
  <c r="H180" i="13"/>
  <c r="G180" i="13"/>
  <c r="F180" i="13"/>
  <c r="E180" i="13"/>
  <c r="D180" i="13"/>
  <c r="C180" i="13"/>
  <c r="N179" i="13"/>
  <c r="M179" i="13"/>
  <c r="L179" i="13"/>
  <c r="K179" i="13"/>
  <c r="J179" i="13"/>
  <c r="I179" i="13"/>
  <c r="H179" i="13"/>
  <c r="G179" i="13"/>
  <c r="F179" i="13"/>
  <c r="E179" i="13"/>
  <c r="D179" i="13"/>
  <c r="C179" i="13"/>
  <c r="N178" i="13"/>
  <c r="M178" i="13"/>
  <c r="L178" i="13"/>
  <c r="K178" i="13"/>
  <c r="J178" i="13"/>
  <c r="I178" i="13"/>
  <c r="H178" i="13"/>
  <c r="G178" i="13"/>
  <c r="F178" i="13"/>
  <c r="E178" i="13"/>
  <c r="D178" i="13"/>
  <c r="C178" i="13"/>
  <c r="N177" i="13"/>
  <c r="M177" i="13"/>
  <c r="L177" i="13"/>
  <c r="K177" i="13"/>
  <c r="J177" i="13"/>
  <c r="I177" i="13"/>
  <c r="H177" i="13"/>
  <c r="G177" i="13"/>
  <c r="F177" i="13"/>
  <c r="E177" i="13"/>
  <c r="D177" i="13"/>
  <c r="C177" i="13"/>
  <c r="N176" i="13"/>
  <c r="M176" i="13"/>
  <c r="L176" i="13"/>
  <c r="K176" i="13"/>
  <c r="J176" i="13"/>
  <c r="I176" i="13"/>
  <c r="H176" i="13"/>
  <c r="G176" i="13"/>
  <c r="F176" i="13"/>
  <c r="E176" i="13"/>
  <c r="D176" i="13"/>
  <c r="C176" i="13"/>
  <c r="N175" i="13"/>
  <c r="M175" i="13"/>
  <c r="L175" i="13"/>
  <c r="K175" i="13"/>
  <c r="J175" i="13"/>
  <c r="I175" i="13"/>
  <c r="H175" i="13"/>
  <c r="G175" i="13"/>
  <c r="F175" i="13"/>
  <c r="E175" i="13"/>
  <c r="D175" i="13"/>
  <c r="C175" i="13"/>
  <c r="N174" i="13"/>
  <c r="M174" i="13"/>
  <c r="L174" i="13"/>
  <c r="K174" i="13"/>
  <c r="J174" i="13"/>
  <c r="I174" i="13"/>
  <c r="H174" i="13"/>
  <c r="G174" i="13"/>
  <c r="F174" i="13"/>
  <c r="E174" i="13"/>
  <c r="D174" i="13"/>
  <c r="C174" i="13"/>
  <c r="N173" i="13"/>
  <c r="M173" i="13"/>
  <c r="L173" i="13"/>
  <c r="K173" i="13"/>
  <c r="J173" i="13"/>
  <c r="I173" i="13"/>
  <c r="H173" i="13"/>
  <c r="G173" i="13"/>
  <c r="F173" i="13"/>
  <c r="E173" i="13"/>
  <c r="D173" i="13"/>
  <c r="C173" i="13"/>
  <c r="N172" i="13"/>
  <c r="M172" i="13"/>
  <c r="L172" i="13"/>
  <c r="K172" i="13"/>
  <c r="J172" i="13"/>
  <c r="I172" i="13"/>
  <c r="H172" i="13"/>
  <c r="G172" i="13"/>
  <c r="F172" i="13"/>
  <c r="E172" i="13"/>
  <c r="D172" i="13"/>
  <c r="C172" i="13"/>
  <c r="N171" i="13"/>
  <c r="M171" i="13"/>
  <c r="L171" i="13"/>
  <c r="K171" i="13"/>
  <c r="J171" i="13"/>
  <c r="I171" i="13"/>
  <c r="H171" i="13"/>
  <c r="G171" i="13"/>
  <c r="F171" i="13"/>
  <c r="E171" i="13"/>
  <c r="D171" i="13"/>
  <c r="C171" i="13"/>
  <c r="N170" i="13"/>
  <c r="M170" i="13"/>
  <c r="L170" i="13"/>
  <c r="K170" i="13"/>
  <c r="J170" i="13"/>
  <c r="I170" i="13"/>
  <c r="H170" i="13"/>
  <c r="G170" i="13"/>
  <c r="F170" i="13"/>
  <c r="E170" i="13"/>
  <c r="D170" i="13"/>
  <c r="C170" i="13"/>
  <c r="N169" i="13"/>
  <c r="M169" i="13"/>
  <c r="L169" i="13"/>
  <c r="K169" i="13"/>
  <c r="J169" i="13"/>
  <c r="I169" i="13"/>
  <c r="H169" i="13"/>
  <c r="G169" i="13"/>
  <c r="F169" i="13"/>
  <c r="E169" i="13"/>
  <c r="D169" i="13"/>
  <c r="C169" i="13"/>
  <c r="N168" i="13"/>
  <c r="M168" i="13"/>
  <c r="L168" i="13"/>
  <c r="K168" i="13"/>
  <c r="J168" i="13"/>
  <c r="I168" i="13"/>
  <c r="H168" i="13"/>
  <c r="G168" i="13"/>
  <c r="F168" i="13"/>
  <c r="E168" i="13"/>
  <c r="D168" i="13"/>
  <c r="C168" i="13"/>
  <c r="N167" i="13"/>
  <c r="M167" i="13"/>
  <c r="L167" i="13"/>
  <c r="K167" i="13"/>
  <c r="K186" i="13" s="1"/>
  <c r="J167" i="13"/>
  <c r="I167" i="13"/>
  <c r="H167" i="13"/>
  <c r="H186" i="13" s="1"/>
  <c r="G167" i="13"/>
  <c r="G186" i="13" s="1"/>
  <c r="F167" i="13"/>
  <c r="E167" i="13"/>
  <c r="D167" i="13"/>
  <c r="C167" i="13"/>
  <c r="N166" i="13"/>
  <c r="M166" i="13"/>
  <c r="L166" i="13"/>
  <c r="K166" i="13"/>
  <c r="J166" i="13"/>
  <c r="I166" i="13"/>
  <c r="H166" i="13"/>
  <c r="G166" i="13"/>
  <c r="F166" i="13"/>
  <c r="E166" i="13"/>
  <c r="D166" i="13"/>
  <c r="C166" i="13"/>
  <c r="N165" i="13"/>
  <c r="M165" i="13"/>
  <c r="L165" i="13"/>
  <c r="K165" i="13"/>
  <c r="J165" i="13"/>
  <c r="I165" i="13"/>
  <c r="H165" i="13"/>
  <c r="G165" i="13"/>
  <c r="F165" i="13"/>
  <c r="E165" i="13"/>
  <c r="D165" i="13"/>
  <c r="C165" i="13"/>
  <c r="N162" i="13"/>
  <c r="M162" i="13"/>
  <c r="L162" i="13"/>
  <c r="K162" i="13"/>
  <c r="J162" i="13"/>
  <c r="I162" i="13"/>
  <c r="H162" i="13"/>
  <c r="G162" i="13"/>
  <c r="F162" i="13"/>
  <c r="E162" i="13"/>
  <c r="D162" i="13"/>
  <c r="C162" i="13"/>
  <c r="N161" i="13"/>
  <c r="M161" i="13"/>
  <c r="L161" i="13"/>
  <c r="K161" i="13"/>
  <c r="J161" i="13"/>
  <c r="I161" i="13"/>
  <c r="H161" i="13"/>
  <c r="G161" i="13"/>
  <c r="F161" i="13"/>
  <c r="E161" i="13"/>
  <c r="D161" i="13"/>
  <c r="C161" i="13"/>
  <c r="N160" i="13"/>
  <c r="M160" i="13"/>
  <c r="L160" i="13"/>
  <c r="K160" i="13"/>
  <c r="J160" i="13"/>
  <c r="I160" i="13"/>
  <c r="H160" i="13"/>
  <c r="G160" i="13"/>
  <c r="F160" i="13"/>
  <c r="E160" i="13"/>
  <c r="D160" i="13"/>
  <c r="C160" i="13"/>
  <c r="N159" i="13"/>
  <c r="M159" i="13"/>
  <c r="L159" i="13"/>
  <c r="K159" i="13"/>
  <c r="J159" i="13"/>
  <c r="I159" i="13"/>
  <c r="H159" i="13"/>
  <c r="G159" i="13"/>
  <c r="F159" i="13"/>
  <c r="E159" i="13"/>
  <c r="D159" i="13"/>
  <c r="C159" i="13"/>
  <c r="N158" i="13"/>
  <c r="M158" i="13"/>
  <c r="L158" i="13"/>
  <c r="K158" i="13"/>
  <c r="J158" i="13"/>
  <c r="I158" i="13"/>
  <c r="H158" i="13"/>
  <c r="G158" i="13"/>
  <c r="F158" i="13"/>
  <c r="E158" i="13"/>
  <c r="D158" i="13"/>
  <c r="C158" i="13"/>
  <c r="N157" i="13"/>
  <c r="M157" i="13"/>
  <c r="L157" i="13"/>
  <c r="K157" i="13"/>
  <c r="J157" i="13"/>
  <c r="I157" i="13"/>
  <c r="H157" i="13"/>
  <c r="G157" i="13"/>
  <c r="F157" i="13"/>
  <c r="E157" i="13"/>
  <c r="D157" i="13"/>
  <c r="C157" i="13"/>
  <c r="N156" i="13"/>
  <c r="M156" i="13"/>
  <c r="L156" i="13"/>
  <c r="K156" i="13"/>
  <c r="J156" i="13"/>
  <c r="I156" i="13"/>
  <c r="H156" i="13"/>
  <c r="G156" i="13"/>
  <c r="F156" i="13"/>
  <c r="E156" i="13"/>
  <c r="D156" i="13"/>
  <c r="C156" i="13"/>
  <c r="N155" i="13"/>
  <c r="M155" i="13"/>
  <c r="L155" i="13"/>
  <c r="K155" i="13"/>
  <c r="J155" i="13"/>
  <c r="I155" i="13"/>
  <c r="H155" i="13"/>
  <c r="G155" i="13"/>
  <c r="F155" i="13"/>
  <c r="E155" i="13"/>
  <c r="D155" i="13"/>
  <c r="C155" i="13"/>
  <c r="N154" i="13"/>
  <c r="M154" i="13"/>
  <c r="L154" i="13"/>
  <c r="K154" i="13"/>
  <c r="J154" i="13"/>
  <c r="I154" i="13"/>
  <c r="H154" i="13"/>
  <c r="G154" i="13"/>
  <c r="F154" i="13"/>
  <c r="E154" i="13"/>
  <c r="D154" i="13"/>
  <c r="C154" i="13"/>
  <c r="N153" i="13"/>
  <c r="M153" i="13"/>
  <c r="L153" i="13"/>
  <c r="K153" i="13"/>
  <c r="J153" i="13"/>
  <c r="I153" i="13"/>
  <c r="H153" i="13"/>
  <c r="G153" i="13"/>
  <c r="F153" i="13"/>
  <c r="E153" i="13"/>
  <c r="D153" i="13"/>
  <c r="C153" i="13"/>
  <c r="N152" i="13"/>
  <c r="M152" i="13"/>
  <c r="L152" i="13"/>
  <c r="K152" i="13"/>
  <c r="J152" i="13"/>
  <c r="I152" i="13"/>
  <c r="H152" i="13"/>
  <c r="G152" i="13"/>
  <c r="F152" i="13"/>
  <c r="E152" i="13"/>
  <c r="D152" i="13"/>
  <c r="C152" i="13"/>
  <c r="N151" i="13"/>
  <c r="M151" i="13"/>
  <c r="L151" i="13"/>
  <c r="K151" i="13"/>
  <c r="J151" i="13"/>
  <c r="I151" i="13"/>
  <c r="H151" i="13"/>
  <c r="G151" i="13"/>
  <c r="F151" i="13"/>
  <c r="E151" i="13"/>
  <c r="D151" i="13"/>
  <c r="C151" i="13"/>
  <c r="N150" i="13"/>
  <c r="M150" i="13"/>
  <c r="L150" i="13"/>
  <c r="K150" i="13"/>
  <c r="J150" i="13"/>
  <c r="I150" i="13"/>
  <c r="H150" i="13"/>
  <c r="G150" i="13"/>
  <c r="F150" i="13"/>
  <c r="E150" i="13"/>
  <c r="D150" i="13"/>
  <c r="C150" i="13"/>
  <c r="N149" i="13"/>
  <c r="M149" i="13"/>
  <c r="L149" i="13"/>
  <c r="K149" i="13"/>
  <c r="J149" i="13"/>
  <c r="I149" i="13"/>
  <c r="H149" i="13"/>
  <c r="G149" i="13"/>
  <c r="F149" i="13"/>
  <c r="E149" i="13"/>
  <c r="D149" i="13"/>
  <c r="C149" i="13"/>
  <c r="N148" i="13"/>
  <c r="M148" i="13"/>
  <c r="L148" i="13"/>
  <c r="K148" i="13"/>
  <c r="J148" i="13"/>
  <c r="I148" i="13"/>
  <c r="H148" i="13"/>
  <c r="G148" i="13"/>
  <c r="F148" i="13"/>
  <c r="E148" i="13"/>
  <c r="D148" i="13"/>
  <c r="C148" i="13"/>
  <c r="N147" i="13"/>
  <c r="M147" i="13"/>
  <c r="L147" i="13"/>
  <c r="K147" i="13"/>
  <c r="J147" i="13"/>
  <c r="I147" i="13"/>
  <c r="H147" i="13"/>
  <c r="G147" i="13"/>
  <c r="F147" i="13"/>
  <c r="E147" i="13"/>
  <c r="D147" i="13"/>
  <c r="C147" i="13"/>
  <c r="N146" i="13"/>
  <c r="M146" i="13"/>
  <c r="L146" i="13"/>
  <c r="K146" i="13"/>
  <c r="J146" i="13"/>
  <c r="I146" i="13"/>
  <c r="H146" i="13"/>
  <c r="G146" i="13"/>
  <c r="F146" i="13"/>
  <c r="E146" i="13"/>
  <c r="D146" i="13"/>
  <c r="C146" i="13"/>
  <c r="N145" i="13"/>
  <c r="M145" i="13"/>
  <c r="L145" i="13"/>
  <c r="K145" i="13"/>
  <c r="J145" i="13"/>
  <c r="I145" i="13"/>
  <c r="H145" i="13"/>
  <c r="G145" i="13"/>
  <c r="F145" i="13"/>
  <c r="E145" i="13"/>
  <c r="D145" i="13"/>
  <c r="C145" i="13"/>
  <c r="N144" i="13"/>
  <c r="M144" i="13"/>
  <c r="M163" i="13" s="1"/>
  <c r="L144" i="13"/>
  <c r="K144" i="13"/>
  <c r="J144" i="13"/>
  <c r="I144" i="13"/>
  <c r="H144" i="13"/>
  <c r="G144" i="13"/>
  <c r="F144" i="13"/>
  <c r="F163" i="13" s="1"/>
  <c r="E144" i="13"/>
  <c r="D144" i="13"/>
  <c r="C144" i="13"/>
  <c r="N143" i="13"/>
  <c r="M143" i="13"/>
  <c r="L143" i="13"/>
  <c r="K143" i="13"/>
  <c r="J143" i="13"/>
  <c r="I143" i="13"/>
  <c r="H143" i="13"/>
  <c r="G143" i="13"/>
  <c r="F143" i="13"/>
  <c r="E143" i="13"/>
  <c r="D143" i="13"/>
  <c r="C143" i="13"/>
  <c r="N142" i="13"/>
  <c r="M142" i="13"/>
  <c r="L142" i="13"/>
  <c r="K142" i="13"/>
  <c r="J142" i="13"/>
  <c r="I142" i="13"/>
  <c r="H142" i="13"/>
  <c r="G142" i="13"/>
  <c r="F142" i="13"/>
  <c r="E142" i="13"/>
  <c r="D142" i="13"/>
  <c r="C142" i="13"/>
  <c r="N139" i="13"/>
  <c r="M139" i="13"/>
  <c r="L139" i="13"/>
  <c r="K139" i="13"/>
  <c r="J139" i="13"/>
  <c r="I139" i="13"/>
  <c r="H139" i="13"/>
  <c r="G139" i="13"/>
  <c r="F139" i="13"/>
  <c r="E139" i="13"/>
  <c r="D139" i="13"/>
  <c r="C139" i="13"/>
  <c r="N138" i="13"/>
  <c r="M138" i="13"/>
  <c r="L138" i="13"/>
  <c r="K138" i="13"/>
  <c r="J138" i="13"/>
  <c r="I138" i="13"/>
  <c r="H138" i="13"/>
  <c r="G138" i="13"/>
  <c r="F138" i="13"/>
  <c r="E138" i="13"/>
  <c r="D138" i="13"/>
  <c r="C138" i="13"/>
  <c r="N137" i="13"/>
  <c r="M137" i="13"/>
  <c r="L137" i="13"/>
  <c r="K137" i="13"/>
  <c r="J137" i="13"/>
  <c r="I137" i="13"/>
  <c r="H137" i="13"/>
  <c r="G137" i="13"/>
  <c r="F137" i="13"/>
  <c r="E137" i="13"/>
  <c r="D137" i="13"/>
  <c r="C137" i="13"/>
  <c r="N136" i="13"/>
  <c r="M136" i="13"/>
  <c r="L136" i="13"/>
  <c r="K136" i="13"/>
  <c r="J136" i="13"/>
  <c r="I136" i="13"/>
  <c r="H136" i="13"/>
  <c r="G136" i="13"/>
  <c r="F136" i="13"/>
  <c r="E136" i="13"/>
  <c r="D136" i="13"/>
  <c r="C136" i="13"/>
  <c r="N135" i="13"/>
  <c r="M135" i="13"/>
  <c r="L135" i="13"/>
  <c r="K135" i="13"/>
  <c r="J135" i="13"/>
  <c r="I135" i="13"/>
  <c r="H135" i="13"/>
  <c r="G135" i="13"/>
  <c r="F135" i="13"/>
  <c r="E135" i="13"/>
  <c r="D135" i="13"/>
  <c r="C135" i="13"/>
  <c r="N134" i="13"/>
  <c r="M134" i="13"/>
  <c r="L134" i="13"/>
  <c r="K134" i="13"/>
  <c r="J134" i="13"/>
  <c r="I134" i="13"/>
  <c r="H134" i="13"/>
  <c r="G134" i="13"/>
  <c r="F134" i="13"/>
  <c r="E134" i="13"/>
  <c r="D134" i="13"/>
  <c r="C134" i="13"/>
  <c r="N133" i="13"/>
  <c r="M133" i="13"/>
  <c r="L133" i="13"/>
  <c r="K133" i="13"/>
  <c r="J133" i="13"/>
  <c r="I133" i="13"/>
  <c r="H133" i="13"/>
  <c r="G133" i="13"/>
  <c r="F133" i="13"/>
  <c r="E133" i="13"/>
  <c r="D133" i="13"/>
  <c r="C133" i="13"/>
  <c r="N132" i="13"/>
  <c r="M132" i="13"/>
  <c r="L132" i="13"/>
  <c r="K132" i="13"/>
  <c r="J132" i="13"/>
  <c r="I132" i="13"/>
  <c r="H132" i="13"/>
  <c r="G132" i="13"/>
  <c r="F132" i="13"/>
  <c r="E132" i="13"/>
  <c r="D132" i="13"/>
  <c r="C132" i="13"/>
  <c r="N131" i="13"/>
  <c r="M131" i="13"/>
  <c r="L131" i="13"/>
  <c r="K131" i="13"/>
  <c r="J131" i="13"/>
  <c r="I131" i="13"/>
  <c r="H131" i="13"/>
  <c r="G131" i="13"/>
  <c r="F131" i="13"/>
  <c r="E131" i="13"/>
  <c r="D131" i="13"/>
  <c r="C131" i="13"/>
  <c r="N130" i="13"/>
  <c r="M130" i="13"/>
  <c r="L130" i="13"/>
  <c r="K130" i="13"/>
  <c r="J130" i="13"/>
  <c r="I130" i="13"/>
  <c r="H130" i="13"/>
  <c r="G130" i="13"/>
  <c r="F130" i="13"/>
  <c r="E130" i="13"/>
  <c r="D130" i="13"/>
  <c r="C130" i="13"/>
  <c r="N129" i="13"/>
  <c r="M129" i="13"/>
  <c r="L129" i="13"/>
  <c r="K129" i="13"/>
  <c r="J129" i="13"/>
  <c r="I129" i="13"/>
  <c r="H129" i="13"/>
  <c r="G129" i="13"/>
  <c r="F129" i="13"/>
  <c r="E129" i="13"/>
  <c r="D129" i="13"/>
  <c r="C129" i="13"/>
  <c r="N128" i="13"/>
  <c r="M128" i="13"/>
  <c r="L128" i="13"/>
  <c r="K128" i="13"/>
  <c r="J128" i="13"/>
  <c r="I128" i="13"/>
  <c r="H128" i="13"/>
  <c r="G128" i="13"/>
  <c r="F128" i="13"/>
  <c r="E128" i="13"/>
  <c r="D128" i="13"/>
  <c r="C128" i="13"/>
  <c r="N127" i="13"/>
  <c r="M127" i="13"/>
  <c r="L127" i="13"/>
  <c r="K127" i="13"/>
  <c r="J127" i="13"/>
  <c r="I127" i="13"/>
  <c r="H127" i="13"/>
  <c r="G127" i="13"/>
  <c r="F127" i="13"/>
  <c r="E127" i="13"/>
  <c r="D127" i="13"/>
  <c r="C127" i="13"/>
  <c r="N126" i="13"/>
  <c r="M126" i="13"/>
  <c r="L126" i="13"/>
  <c r="K126" i="13"/>
  <c r="J126" i="13"/>
  <c r="I126" i="13"/>
  <c r="H126" i="13"/>
  <c r="G126" i="13"/>
  <c r="F126" i="13"/>
  <c r="E126" i="13"/>
  <c r="D126" i="13"/>
  <c r="C126" i="13"/>
  <c r="N125" i="13"/>
  <c r="M125" i="13"/>
  <c r="L125" i="13"/>
  <c r="K125" i="13"/>
  <c r="J125" i="13"/>
  <c r="I125" i="13"/>
  <c r="H125" i="13"/>
  <c r="G125" i="13"/>
  <c r="F125" i="13"/>
  <c r="E125" i="13"/>
  <c r="D125" i="13"/>
  <c r="C125" i="13"/>
  <c r="N124" i="13"/>
  <c r="M124" i="13"/>
  <c r="L124" i="13"/>
  <c r="K124" i="13"/>
  <c r="J124" i="13"/>
  <c r="I124" i="13"/>
  <c r="H124" i="13"/>
  <c r="G124" i="13"/>
  <c r="F124" i="13"/>
  <c r="E124" i="13"/>
  <c r="D124" i="13"/>
  <c r="C124" i="13"/>
  <c r="N123" i="13"/>
  <c r="M123" i="13"/>
  <c r="L123" i="13"/>
  <c r="K123" i="13"/>
  <c r="J123" i="13"/>
  <c r="I123" i="13"/>
  <c r="H123" i="13"/>
  <c r="G123" i="13"/>
  <c r="F123" i="13"/>
  <c r="E123" i="13"/>
  <c r="D123" i="13"/>
  <c r="C123" i="13"/>
  <c r="N122" i="13"/>
  <c r="M122" i="13"/>
  <c r="L122" i="13"/>
  <c r="K122" i="13"/>
  <c r="J122" i="13"/>
  <c r="I122" i="13"/>
  <c r="H122" i="13"/>
  <c r="G122" i="13"/>
  <c r="F122" i="13"/>
  <c r="E122" i="13"/>
  <c r="D122" i="13"/>
  <c r="C122" i="13"/>
  <c r="N121" i="13"/>
  <c r="N140" i="13" s="1"/>
  <c r="M121" i="13"/>
  <c r="M140" i="13" s="1"/>
  <c r="L121" i="13"/>
  <c r="K121" i="13"/>
  <c r="K140" i="13" s="1"/>
  <c r="J121" i="13"/>
  <c r="I121" i="13"/>
  <c r="H121" i="13"/>
  <c r="G121" i="13"/>
  <c r="F121" i="13"/>
  <c r="E121" i="13"/>
  <c r="E140" i="13" s="1"/>
  <c r="D121" i="13"/>
  <c r="C121" i="13"/>
  <c r="N120" i="13"/>
  <c r="M120" i="13"/>
  <c r="L120" i="13"/>
  <c r="K120" i="13"/>
  <c r="J120" i="13"/>
  <c r="I120" i="13"/>
  <c r="H120" i="13"/>
  <c r="G120" i="13"/>
  <c r="F120" i="13"/>
  <c r="E120" i="13"/>
  <c r="D120" i="13"/>
  <c r="C120" i="13"/>
  <c r="N119" i="13"/>
  <c r="M119" i="13"/>
  <c r="L119" i="13"/>
  <c r="K119" i="13"/>
  <c r="J119" i="13"/>
  <c r="I119" i="13"/>
  <c r="H119" i="13"/>
  <c r="G119" i="13"/>
  <c r="F119" i="13"/>
  <c r="E119" i="13"/>
  <c r="D119" i="13"/>
  <c r="C119" i="13"/>
  <c r="N116" i="13"/>
  <c r="M116" i="13"/>
  <c r="L116" i="13"/>
  <c r="K116" i="13"/>
  <c r="J116" i="13"/>
  <c r="I116" i="13"/>
  <c r="H116" i="13"/>
  <c r="G116" i="13"/>
  <c r="F116" i="13"/>
  <c r="E116" i="13"/>
  <c r="D116" i="13"/>
  <c r="C116" i="13"/>
  <c r="N115" i="13"/>
  <c r="M115" i="13"/>
  <c r="L115" i="13"/>
  <c r="K115" i="13"/>
  <c r="J115" i="13"/>
  <c r="I115" i="13"/>
  <c r="H115" i="13"/>
  <c r="G115" i="13"/>
  <c r="F115" i="13"/>
  <c r="E115" i="13"/>
  <c r="D115" i="13"/>
  <c r="C115" i="13"/>
  <c r="N114" i="13"/>
  <c r="M114" i="13"/>
  <c r="L114" i="13"/>
  <c r="K114" i="13"/>
  <c r="J114" i="13"/>
  <c r="I114" i="13"/>
  <c r="H114" i="13"/>
  <c r="G114" i="13"/>
  <c r="F114" i="13"/>
  <c r="E114" i="13"/>
  <c r="D114" i="13"/>
  <c r="C114" i="13"/>
  <c r="N113" i="13"/>
  <c r="M113" i="13"/>
  <c r="L113" i="13"/>
  <c r="K113" i="13"/>
  <c r="J113" i="13"/>
  <c r="I113" i="13"/>
  <c r="H113" i="13"/>
  <c r="G113" i="13"/>
  <c r="F113" i="13"/>
  <c r="E113" i="13"/>
  <c r="D113" i="13"/>
  <c r="C113" i="13"/>
  <c r="N112" i="13"/>
  <c r="M112" i="13"/>
  <c r="L112" i="13"/>
  <c r="K112" i="13"/>
  <c r="J112" i="13"/>
  <c r="I112" i="13"/>
  <c r="H112" i="13"/>
  <c r="G112" i="13"/>
  <c r="F112" i="13"/>
  <c r="E112" i="13"/>
  <c r="D112" i="13"/>
  <c r="C112" i="13"/>
  <c r="N111" i="13"/>
  <c r="M111" i="13"/>
  <c r="L111" i="13"/>
  <c r="K111" i="13"/>
  <c r="J111" i="13"/>
  <c r="I111" i="13"/>
  <c r="H111" i="13"/>
  <c r="G111" i="13"/>
  <c r="F111" i="13"/>
  <c r="E111" i="13"/>
  <c r="D111" i="13"/>
  <c r="C111" i="13"/>
  <c r="N110" i="13"/>
  <c r="M110" i="13"/>
  <c r="L110" i="13"/>
  <c r="K110" i="13"/>
  <c r="J110" i="13"/>
  <c r="I110" i="13"/>
  <c r="H110" i="13"/>
  <c r="G110" i="13"/>
  <c r="F110" i="13"/>
  <c r="E110" i="13"/>
  <c r="D110" i="13"/>
  <c r="C110" i="13"/>
  <c r="N109" i="13"/>
  <c r="M109" i="13"/>
  <c r="L109" i="13"/>
  <c r="K109" i="13"/>
  <c r="J109" i="13"/>
  <c r="I109" i="13"/>
  <c r="H109" i="13"/>
  <c r="G109" i="13"/>
  <c r="F109" i="13"/>
  <c r="E109" i="13"/>
  <c r="D109" i="13"/>
  <c r="C109" i="13"/>
  <c r="N108" i="13"/>
  <c r="M108" i="13"/>
  <c r="L108" i="13"/>
  <c r="K108" i="13"/>
  <c r="J108" i="13"/>
  <c r="I108" i="13"/>
  <c r="H108" i="13"/>
  <c r="G108" i="13"/>
  <c r="F108" i="13"/>
  <c r="E108" i="13"/>
  <c r="D108" i="13"/>
  <c r="C108" i="13"/>
  <c r="N107" i="13"/>
  <c r="M107" i="13"/>
  <c r="L107" i="13"/>
  <c r="K107" i="13"/>
  <c r="J107" i="13"/>
  <c r="I107" i="13"/>
  <c r="H107" i="13"/>
  <c r="G107" i="13"/>
  <c r="F107" i="13"/>
  <c r="E107" i="13"/>
  <c r="D107" i="13"/>
  <c r="C107" i="13"/>
  <c r="N106" i="13"/>
  <c r="M106" i="13"/>
  <c r="L106" i="13"/>
  <c r="K106" i="13"/>
  <c r="J106" i="13"/>
  <c r="I106" i="13"/>
  <c r="H106" i="13"/>
  <c r="G106" i="13"/>
  <c r="F106" i="13"/>
  <c r="E106" i="13"/>
  <c r="D106" i="13"/>
  <c r="C106" i="13"/>
  <c r="N105" i="13"/>
  <c r="M105" i="13"/>
  <c r="L105" i="13"/>
  <c r="K105" i="13"/>
  <c r="J105" i="13"/>
  <c r="I105" i="13"/>
  <c r="H105" i="13"/>
  <c r="G105" i="13"/>
  <c r="F105" i="13"/>
  <c r="E105" i="13"/>
  <c r="D105" i="13"/>
  <c r="C105" i="13"/>
  <c r="N104" i="13"/>
  <c r="M104" i="13"/>
  <c r="L104" i="13"/>
  <c r="K104" i="13"/>
  <c r="J104" i="13"/>
  <c r="I104" i="13"/>
  <c r="H104" i="13"/>
  <c r="G104" i="13"/>
  <c r="F104" i="13"/>
  <c r="E104" i="13"/>
  <c r="D104" i="13"/>
  <c r="C104" i="13"/>
  <c r="N103" i="13"/>
  <c r="M103" i="13"/>
  <c r="L103" i="13"/>
  <c r="K103" i="13"/>
  <c r="J103" i="13"/>
  <c r="I103" i="13"/>
  <c r="H103" i="13"/>
  <c r="G103" i="13"/>
  <c r="F103" i="13"/>
  <c r="E103" i="13"/>
  <c r="D103" i="13"/>
  <c r="C103" i="13"/>
  <c r="N102" i="13"/>
  <c r="M102" i="13"/>
  <c r="L102" i="13"/>
  <c r="K102" i="13"/>
  <c r="J102" i="13"/>
  <c r="I102" i="13"/>
  <c r="H102" i="13"/>
  <c r="G102" i="13"/>
  <c r="F102" i="13"/>
  <c r="E102" i="13"/>
  <c r="D102" i="13"/>
  <c r="C102" i="13"/>
  <c r="N101" i="13"/>
  <c r="M101" i="13"/>
  <c r="L101" i="13"/>
  <c r="K101" i="13"/>
  <c r="J101" i="13"/>
  <c r="I101" i="13"/>
  <c r="H101" i="13"/>
  <c r="G101" i="13"/>
  <c r="F101" i="13"/>
  <c r="E101" i="13"/>
  <c r="D101" i="13"/>
  <c r="C101" i="13"/>
  <c r="N100" i="13"/>
  <c r="M100" i="13"/>
  <c r="L100" i="13"/>
  <c r="K100" i="13"/>
  <c r="J100" i="13"/>
  <c r="I100" i="13"/>
  <c r="H100" i="13"/>
  <c r="G100" i="13"/>
  <c r="F100" i="13"/>
  <c r="E100" i="13"/>
  <c r="D100" i="13"/>
  <c r="C100" i="13"/>
  <c r="N99" i="13"/>
  <c r="M99" i="13"/>
  <c r="L99" i="13"/>
  <c r="K99" i="13"/>
  <c r="J99" i="13"/>
  <c r="I99" i="13"/>
  <c r="H99" i="13"/>
  <c r="G99" i="13"/>
  <c r="F99" i="13"/>
  <c r="E99" i="13"/>
  <c r="D99" i="13"/>
  <c r="C99" i="13"/>
  <c r="N98" i="13"/>
  <c r="M98" i="13"/>
  <c r="L98" i="13"/>
  <c r="K98" i="13"/>
  <c r="J98" i="13"/>
  <c r="J117" i="13" s="1"/>
  <c r="I98" i="13"/>
  <c r="H98" i="13"/>
  <c r="G98" i="13"/>
  <c r="F98" i="13"/>
  <c r="E98" i="13"/>
  <c r="D98" i="13"/>
  <c r="C98" i="13"/>
  <c r="N97" i="13"/>
  <c r="M97" i="13"/>
  <c r="L97" i="13"/>
  <c r="K97" i="13"/>
  <c r="J97" i="13"/>
  <c r="I97" i="13"/>
  <c r="H97" i="13"/>
  <c r="G97" i="13"/>
  <c r="F97" i="13"/>
  <c r="E97" i="13"/>
  <c r="D97" i="13"/>
  <c r="C97" i="13"/>
  <c r="N96" i="13"/>
  <c r="M96" i="13"/>
  <c r="L96" i="13"/>
  <c r="K96" i="13"/>
  <c r="J96" i="13"/>
  <c r="I96" i="13"/>
  <c r="H96" i="13"/>
  <c r="G96" i="13"/>
  <c r="F96" i="13"/>
  <c r="E96" i="13"/>
  <c r="D96" i="13"/>
  <c r="C96" i="13"/>
  <c r="N93" i="13"/>
  <c r="M93" i="13"/>
  <c r="L93" i="13"/>
  <c r="K93" i="13"/>
  <c r="J93" i="13"/>
  <c r="I93" i="13"/>
  <c r="H93" i="13"/>
  <c r="G93" i="13"/>
  <c r="F93" i="13"/>
  <c r="E93" i="13"/>
  <c r="D93" i="13"/>
  <c r="C93" i="13"/>
  <c r="N92" i="13"/>
  <c r="M92" i="13"/>
  <c r="L92" i="13"/>
  <c r="K92" i="13"/>
  <c r="J92" i="13"/>
  <c r="I92" i="13"/>
  <c r="H92" i="13"/>
  <c r="G92" i="13"/>
  <c r="F92" i="13"/>
  <c r="E92" i="13"/>
  <c r="D92" i="13"/>
  <c r="C92" i="13"/>
  <c r="N91" i="13"/>
  <c r="M91" i="13"/>
  <c r="L91" i="13"/>
  <c r="K91" i="13"/>
  <c r="J91" i="13"/>
  <c r="I91" i="13"/>
  <c r="H91" i="13"/>
  <c r="G91" i="13"/>
  <c r="F91" i="13"/>
  <c r="E91" i="13"/>
  <c r="D91" i="13"/>
  <c r="C91" i="13"/>
  <c r="N90" i="13"/>
  <c r="M90" i="13"/>
  <c r="L90" i="13"/>
  <c r="K90" i="13"/>
  <c r="J90" i="13"/>
  <c r="I90" i="13"/>
  <c r="H90" i="13"/>
  <c r="G90" i="13"/>
  <c r="F90" i="13"/>
  <c r="E90" i="13"/>
  <c r="D90" i="13"/>
  <c r="C90" i="13"/>
  <c r="N89" i="13"/>
  <c r="M89" i="13"/>
  <c r="L89" i="13"/>
  <c r="K89" i="13"/>
  <c r="J89" i="13"/>
  <c r="I89" i="13"/>
  <c r="H89" i="13"/>
  <c r="G89" i="13"/>
  <c r="F89" i="13"/>
  <c r="E89" i="13"/>
  <c r="D89" i="13"/>
  <c r="C89" i="13"/>
  <c r="N88" i="13"/>
  <c r="M88" i="13"/>
  <c r="L88" i="13"/>
  <c r="K88" i="13"/>
  <c r="J88" i="13"/>
  <c r="I88" i="13"/>
  <c r="H88" i="13"/>
  <c r="G88" i="13"/>
  <c r="F88" i="13"/>
  <c r="E88" i="13"/>
  <c r="D88" i="13"/>
  <c r="C88" i="13"/>
  <c r="N87" i="13"/>
  <c r="M87" i="13"/>
  <c r="L87" i="13"/>
  <c r="K87" i="13"/>
  <c r="J87" i="13"/>
  <c r="I87" i="13"/>
  <c r="H87" i="13"/>
  <c r="G87" i="13"/>
  <c r="F87" i="13"/>
  <c r="E87" i="13"/>
  <c r="D87" i="13"/>
  <c r="C87" i="13"/>
  <c r="N86" i="13"/>
  <c r="M86" i="13"/>
  <c r="L86" i="13"/>
  <c r="K86" i="13"/>
  <c r="J86" i="13"/>
  <c r="I86" i="13"/>
  <c r="H86" i="13"/>
  <c r="G86" i="13"/>
  <c r="F86" i="13"/>
  <c r="E86" i="13"/>
  <c r="D86" i="13"/>
  <c r="C86" i="13"/>
  <c r="N85" i="13"/>
  <c r="M85" i="13"/>
  <c r="L85" i="13"/>
  <c r="K85" i="13"/>
  <c r="J85" i="13"/>
  <c r="I85" i="13"/>
  <c r="H85" i="13"/>
  <c r="G85" i="13"/>
  <c r="F85" i="13"/>
  <c r="E85" i="13"/>
  <c r="D85" i="13"/>
  <c r="C85" i="13"/>
  <c r="N84" i="13"/>
  <c r="M84" i="13"/>
  <c r="L84" i="13"/>
  <c r="K84" i="13"/>
  <c r="J84" i="13"/>
  <c r="I84" i="13"/>
  <c r="H84" i="13"/>
  <c r="G84" i="13"/>
  <c r="F84" i="13"/>
  <c r="E84" i="13"/>
  <c r="D84" i="13"/>
  <c r="C84" i="13"/>
  <c r="N83" i="13"/>
  <c r="M83" i="13"/>
  <c r="L83" i="13"/>
  <c r="K83" i="13"/>
  <c r="J83" i="13"/>
  <c r="I83" i="13"/>
  <c r="H83" i="13"/>
  <c r="G83" i="13"/>
  <c r="F83" i="13"/>
  <c r="E83" i="13"/>
  <c r="D83" i="13"/>
  <c r="C83" i="13"/>
  <c r="N82" i="13"/>
  <c r="M82" i="13"/>
  <c r="L82" i="13"/>
  <c r="K82" i="13"/>
  <c r="J82" i="13"/>
  <c r="I82" i="13"/>
  <c r="H82" i="13"/>
  <c r="G82" i="13"/>
  <c r="F82" i="13"/>
  <c r="E82" i="13"/>
  <c r="D82" i="13"/>
  <c r="C82" i="13"/>
  <c r="N81" i="13"/>
  <c r="M81" i="13"/>
  <c r="L81" i="13"/>
  <c r="K81" i="13"/>
  <c r="J81" i="13"/>
  <c r="I81" i="13"/>
  <c r="H81" i="13"/>
  <c r="G81" i="13"/>
  <c r="F81" i="13"/>
  <c r="E81" i="13"/>
  <c r="D81" i="13"/>
  <c r="C81" i="13"/>
  <c r="N80" i="13"/>
  <c r="M80" i="13"/>
  <c r="L80" i="13"/>
  <c r="K80" i="13"/>
  <c r="J80" i="13"/>
  <c r="I80" i="13"/>
  <c r="H80" i="13"/>
  <c r="G80" i="13"/>
  <c r="F80" i="13"/>
  <c r="E80" i="13"/>
  <c r="D80" i="13"/>
  <c r="C80" i="13"/>
  <c r="N79" i="13"/>
  <c r="M79" i="13"/>
  <c r="L79" i="13"/>
  <c r="K79" i="13"/>
  <c r="J79" i="13"/>
  <c r="I79" i="13"/>
  <c r="H79" i="13"/>
  <c r="G79" i="13"/>
  <c r="F79" i="13"/>
  <c r="E79" i="13"/>
  <c r="D79" i="13"/>
  <c r="C79" i="13"/>
  <c r="N78" i="13"/>
  <c r="M78" i="13"/>
  <c r="L78" i="13"/>
  <c r="K78" i="13"/>
  <c r="J78" i="13"/>
  <c r="I78" i="13"/>
  <c r="H78" i="13"/>
  <c r="G78" i="13"/>
  <c r="F78" i="13"/>
  <c r="E78" i="13"/>
  <c r="D78" i="13"/>
  <c r="C78" i="13"/>
  <c r="N77" i="13"/>
  <c r="M77" i="13"/>
  <c r="L77" i="13"/>
  <c r="K77" i="13"/>
  <c r="J77" i="13"/>
  <c r="I77" i="13"/>
  <c r="H77" i="13"/>
  <c r="G77" i="13"/>
  <c r="F77" i="13"/>
  <c r="E77" i="13"/>
  <c r="D77" i="13"/>
  <c r="C77" i="13"/>
  <c r="N76" i="13"/>
  <c r="M76" i="13"/>
  <c r="L76" i="13"/>
  <c r="K76" i="13"/>
  <c r="J76" i="13"/>
  <c r="I76" i="13"/>
  <c r="H76" i="13"/>
  <c r="G76" i="13"/>
  <c r="F76" i="13"/>
  <c r="E76" i="13"/>
  <c r="D76" i="13"/>
  <c r="C76" i="13"/>
  <c r="N75" i="13"/>
  <c r="N94" i="13" s="1"/>
  <c r="M75" i="13"/>
  <c r="L75" i="13"/>
  <c r="L94" i="13" s="1"/>
  <c r="K75" i="13"/>
  <c r="J75" i="13"/>
  <c r="J94" i="13" s="1"/>
  <c r="I75" i="13"/>
  <c r="H75" i="13"/>
  <c r="G75" i="13"/>
  <c r="F75" i="13"/>
  <c r="E75" i="13"/>
  <c r="D75" i="13"/>
  <c r="C75" i="13"/>
  <c r="N74" i="13"/>
  <c r="M74" i="13"/>
  <c r="L74" i="13"/>
  <c r="K74" i="13"/>
  <c r="J74" i="13"/>
  <c r="I74" i="13"/>
  <c r="H74" i="13"/>
  <c r="G74" i="13"/>
  <c r="F74" i="13"/>
  <c r="E74" i="13"/>
  <c r="D74" i="13"/>
  <c r="C74" i="13"/>
  <c r="N73" i="13"/>
  <c r="M73" i="13"/>
  <c r="L73" i="13"/>
  <c r="K73" i="13"/>
  <c r="J73" i="13"/>
  <c r="I73" i="13"/>
  <c r="H73" i="13"/>
  <c r="G73" i="13"/>
  <c r="F73" i="13"/>
  <c r="E73" i="13"/>
  <c r="D73" i="13"/>
  <c r="C73" i="13"/>
  <c r="N70" i="13"/>
  <c r="M70" i="13"/>
  <c r="L70" i="13"/>
  <c r="K70" i="13"/>
  <c r="J70" i="13"/>
  <c r="I70" i="13"/>
  <c r="H70" i="13"/>
  <c r="G70" i="13"/>
  <c r="F70" i="13"/>
  <c r="E70" i="13"/>
  <c r="D70" i="13"/>
  <c r="C70" i="13"/>
  <c r="N69" i="13"/>
  <c r="M69" i="13"/>
  <c r="L69" i="13"/>
  <c r="K69" i="13"/>
  <c r="J69" i="13"/>
  <c r="I69" i="13"/>
  <c r="H69" i="13"/>
  <c r="G69" i="13"/>
  <c r="F69" i="13"/>
  <c r="E69" i="13"/>
  <c r="D69" i="13"/>
  <c r="C69" i="13"/>
  <c r="N68" i="13"/>
  <c r="M68" i="13"/>
  <c r="L68" i="13"/>
  <c r="K68" i="13"/>
  <c r="J68" i="13"/>
  <c r="I68" i="13"/>
  <c r="H68" i="13"/>
  <c r="G68" i="13"/>
  <c r="F68" i="13"/>
  <c r="E68" i="13"/>
  <c r="D68" i="13"/>
  <c r="C68" i="13"/>
  <c r="N67" i="13"/>
  <c r="M67" i="13"/>
  <c r="L67" i="13"/>
  <c r="K67" i="13"/>
  <c r="J67" i="13"/>
  <c r="I67" i="13"/>
  <c r="H67" i="13"/>
  <c r="G67" i="13"/>
  <c r="F67" i="13"/>
  <c r="E67" i="13"/>
  <c r="D67" i="13"/>
  <c r="C67" i="13"/>
  <c r="N66" i="13"/>
  <c r="M66" i="13"/>
  <c r="L66" i="13"/>
  <c r="K66" i="13"/>
  <c r="J66" i="13"/>
  <c r="I66" i="13"/>
  <c r="H66" i="13"/>
  <c r="G66" i="13"/>
  <c r="F66" i="13"/>
  <c r="E66" i="13"/>
  <c r="D66" i="13"/>
  <c r="C66" i="13"/>
  <c r="N65" i="13"/>
  <c r="M65" i="13"/>
  <c r="L65" i="13"/>
  <c r="K65" i="13"/>
  <c r="J65" i="13"/>
  <c r="I65" i="13"/>
  <c r="H65" i="13"/>
  <c r="G65" i="13"/>
  <c r="F65" i="13"/>
  <c r="E65" i="13"/>
  <c r="D65" i="13"/>
  <c r="C65" i="13"/>
  <c r="N64" i="13"/>
  <c r="M64" i="13"/>
  <c r="L64" i="13"/>
  <c r="K64" i="13"/>
  <c r="J64" i="13"/>
  <c r="I64" i="13"/>
  <c r="H64" i="13"/>
  <c r="G64" i="13"/>
  <c r="F64" i="13"/>
  <c r="E64" i="13"/>
  <c r="D64" i="13"/>
  <c r="C64" i="13"/>
  <c r="N63" i="13"/>
  <c r="M63" i="13"/>
  <c r="L63" i="13"/>
  <c r="K63" i="13"/>
  <c r="J63" i="13"/>
  <c r="I63" i="13"/>
  <c r="H63" i="13"/>
  <c r="G63" i="13"/>
  <c r="F63" i="13"/>
  <c r="E63" i="13"/>
  <c r="D63" i="13"/>
  <c r="C63" i="13"/>
  <c r="N62" i="13"/>
  <c r="M62" i="13"/>
  <c r="L62" i="13"/>
  <c r="K62" i="13"/>
  <c r="J62" i="13"/>
  <c r="I62" i="13"/>
  <c r="H62" i="13"/>
  <c r="G62" i="13"/>
  <c r="F62" i="13"/>
  <c r="E62" i="13"/>
  <c r="D62" i="13"/>
  <c r="C62" i="13"/>
  <c r="N61" i="13"/>
  <c r="M61" i="13"/>
  <c r="L61" i="13"/>
  <c r="K61" i="13"/>
  <c r="J61" i="13"/>
  <c r="I61" i="13"/>
  <c r="H61" i="13"/>
  <c r="G61" i="13"/>
  <c r="F61" i="13"/>
  <c r="E61" i="13"/>
  <c r="D61" i="13"/>
  <c r="C61" i="13"/>
  <c r="N60" i="13"/>
  <c r="M60" i="13"/>
  <c r="L60" i="13"/>
  <c r="K60" i="13"/>
  <c r="J60" i="13"/>
  <c r="I60" i="13"/>
  <c r="H60" i="13"/>
  <c r="G60" i="13"/>
  <c r="F60" i="13"/>
  <c r="E60" i="13"/>
  <c r="D60" i="13"/>
  <c r="C60" i="13"/>
  <c r="N59" i="13"/>
  <c r="M59" i="13"/>
  <c r="L59" i="13"/>
  <c r="K59" i="13"/>
  <c r="J59" i="13"/>
  <c r="I59" i="13"/>
  <c r="H59" i="13"/>
  <c r="G59" i="13"/>
  <c r="F59" i="13"/>
  <c r="E59" i="13"/>
  <c r="D59" i="13"/>
  <c r="C59" i="13"/>
  <c r="N58" i="13"/>
  <c r="M58" i="13"/>
  <c r="L58" i="13"/>
  <c r="K58" i="13"/>
  <c r="J58" i="13"/>
  <c r="I58" i="13"/>
  <c r="H58" i="13"/>
  <c r="G58" i="13"/>
  <c r="F58" i="13"/>
  <c r="E58" i="13"/>
  <c r="D58" i="13"/>
  <c r="C58" i="13"/>
  <c r="N57" i="13"/>
  <c r="M57" i="13"/>
  <c r="L57" i="13"/>
  <c r="K57" i="13"/>
  <c r="J57" i="13"/>
  <c r="I57" i="13"/>
  <c r="H57" i="13"/>
  <c r="G57" i="13"/>
  <c r="F57" i="13"/>
  <c r="E57" i="13"/>
  <c r="D57" i="13"/>
  <c r="C57" i="13"/>
  <c r="N56" i="13"/>
  <c r="M56" i="13"/>
  <c r="L56" i="13"/>
  <c r="K56" i="13"/>
  <c r="J56" i="13"/>
  <c r="I56" i="13"/>
  <c r="H56" i="13"/>
  <c r="G56" i="13"/>
  <c r="F56" i="13"/>
  <c r="E56" i="13"/>
  <c r="D56" i="13"/>
  <c r="C56" i="13"/>
  <c r="N55" i="13"/>
  <c r="M55" i="13"/>
  <c r="L55" i="13"/>
  <c r="K55" i="13"/>
  <c r="J55" i="13"/>
  <c r="I55" i="13"/>
  <c r="H55" i="13"/>
  <c r="G55" i="13"/>
  <c r="F55" i="13"/>
  <c r="E55" i="13"/>
  <c r="D55" i="13"/>
  <c r="C55" i="13"/>
  <c r="N54" i="13"/>
  <c r="M54" i="13"/>
  <c r="L54" i="13"/>
  <c r="K54" i="13"/>
  <c r="J54" i="13"/>
  <c r="I54" i="13"/>
  <c r="H54" i="13"/>
  <c r="G54" i="13"/>
  <c r="F54" i="13"/>
  <c r="E54" i="13"/>
  <c r="D54" i="13"/>
  <c r="C54" i="13"/>
  <c r="N53" i="13"/>
  <c r="M53" i="13"/>
  <c r="L53" i="13"/>
  <c r="K53" i="13"/>
  <c r="J53" i="13"/>
  <c r="I53" i="13"/>
  <c r="H53" i="13"/>
  <c r="G53" i="13"/>
  <c r="F53" i="13"/>
  <c r="E53" i="13"/>
  <c r="D53" i="13"/>
  <c r="C53" i="13"/>
  <c r="N52" i="13"/>
  <c r="M52" i="13"/>
  <c r="L52" i="13"/>
  <c r="K52" i="13"/>
  <c r="J52" i="13"/>
  <c r="I52" i="13"/>
  <c r="H52" i="13"/>
  <c r="G52" i="13"/>
  <c r="F52" i="13"/>
  <c r="E52" i="13"/>
  <c r="D52" i="13"/>
  <c r="C52" i="13"/>
  <c r="N51" i="13"/>
  <c r="M51" i="13"/>
  <c r="L51" i="13"/>
  <c r="K51" i="13"/>
  <c r="J51" i="13"/>
  <c r="I51" i="13"/>
  <c r="H51" i="13"/>
  <c r="G51" i="13"/>
  <c r="F51" i="13"/>
  <c r="E51" i="13"/>
  <c r="D51" i="13"/>
  <c r="C51" i="13"/>
  <c r="N50" i="13"/>
  <c r="M50" i="13"/>
  <c r="L50" i="13"/>
  <c r="K50" i="13"/>
  <c r="J50" i="13"/>
  <c r="I50" i="13"/>
  <c r="H50" i="13"/>
  <c r="G50" i="13"/>
  <c r="F50" i="13"/>
  <c r="E50" i="13"/>
  <c r="D50" i="13"/>
  <c r="C50" i="13"/>
  <c r="N47" i="13"/>
  <c r="M47" i="13"/>
  <c r="L47" i="13"/>
  <c r="K47" i="13"/>
  <c r="J47" i="13"/>
  <c r="I47" i="13"/>
  <c r="H47" i="13"/>
  <c r="G47" i="13"/>
  <c r="F47" i="13"/>
  <c r="E47" i="13"/>
  <c r="D47" i="13"/>
  <c r="C47" i="13"/>
  <c r="N46" i="13"/>
  <c r="M46" i="13"/>
  <c r="L46" i="13"/>
  <c r="K46" i="13"/>
  <c r="J46" i="13"/>
  <c r="I46" i="13"/>
  <c r="H46" i="13"/>
  <c r="G46" i="13"/>
  <c r="F46" i="13"/>
  <c r="E46" i="13"/>
  <c r="D46" i="13"/>
  <c r="C46" i="13"/>
  <c r="N45" i="13"/>
  <c r="M45" i="13"/>
  <c r="L45" i="13"/>
  <c r="K45" i="13"/>
  <c r="J45" i="13"/>
  <c r="I45" i="13"/>
  <c r="H45" i="13"/>
  <c r="G45" i="13"/>
  <c r="F45" i="13"/>
  <c r="E45" i="13"/>
  <c r="D45" i="13"/>
  <c r="C45" i="13"/>
  <c r="N44" i="13"/>
  <c r="M44" i="13"/>
  <c r="L44" i="13"/>
  <c r="K44" i="13"/>
  <c r="J44" i="13"/>
  <c r="I44" i="13"/>
  <c r="H44" i="13"/>
  <c r="G44" i="13"/>
  <c r="F44" i="13"/>
  <c r="E44" i="13"/>
  <c r="D44" i="13"/>
  <c r="C44" i="13"/>
  <c r="N43" i="13"/>
  <c r="M43" i="13"/>
  <c r="L43" i="13"/>
  <c r="K43" i="13"/>
  <c r="J43" i="13"/>
  <c r="I43" i="13"/>
  <c r="H43" i="13"/>
  <c r="G43" i="13"/>
  <c r="F43" i="13"/>
  <c r="E43" i="13"/>
  <c r="D43" i="13"/>
  <c r="C43" i="13"/>
  <c r="N42" i="13"/>
  <c r="M42" i="13"/>
  <c r="L42" i="13"/>
  <c r="K42" i="13"/>
  <c r="J42" i="13"/>
  <c r="I42" i="13"/>
  <c r="H42" i="13"/>
  <c r="G42" i="13"/>
  <c r="F42" i="13"/>
  <c r="E42" i="13"/>
  <c r="D42" i="13"/>
  <c r="C42" i="13"/>
  <c r="N41" i="13"/>
  <c r="M41" i="13"/>
  <c r="L41" i="13"/>
  <c r="K41" i="13"/>
  <c r="J41" i="13"/>
  <c r="I41" i="13"/>
  <c r="H41" i="13"/>
  <c r="G41" i="13"/>
  <c r="F41" i="13"/>
  <c r="E41" i="13"/>
  <c r="D41" i="13"/>
  <c r="C41" i="13"/>
  <c r="N40" i="13"/>
  <c r="M40" i="13"/>
  <c r="L40" i="13"/>
  <c r="K40" i="13"/>
  <c r="J40" i="13"/>
  <c r="I40" i="13"/>
  <c r="H40" i="13"/>
  <c r="G40" i="13"/>
  <c r="F40" i="13"/>
  <c r="E40" i="13"/>
  <c r="D40" i="13"/>
  <c r="C40" i="13"/>
  <c r="N39" i="13"/>
  <c r="M39" i="13"/>
  <c r="L39" i="13"/>
  <c r="K39" i="13"/>
  <c r="J39" i="13"/>
  <c r="I39" i="13"/>
  <c r="H39" i="13"/>
  <c r="G39" i="13"/>
  <c r="F39" i="13"/>
  <c r="E39" i="13"/>
  <c r="D39" i="13"/>
  <c r="C39" i="13"/>
  <c r="N38" i="13"/>
  <c r="M38" i="13"/>
  <c r="L38" i="13"/>
  <c r="K38" i="13"/>
  <c r="J38" i="13"/>
  <c r="I38" i="13"/>
  <c r="H38" i="13"/>
  <c r="G38" i="13"/>
  <c r="F38" i="13"/>
  <c r="E38" i="13"/>
  <c r="D38" i="13"/>
  <c r="C38" i="13"/>
  <c r="N37" i="13"/>
  <c r="M37" i="13"/>
  <c r="L37" i="13"/>
  <c r="K37" i="13"/>
  <c r="J37" i="13"/>
  <c r="I37" i="13"/>
  <c r="H37" i="13"/>
  <c r="G37" i="13"/>
  <c r="F37" i="13"/>
  <c r="E37" i="13"/>
  <c r="D37" i="13"/>
  <c r="C37" i="13"/>
  <c r="N36" i="13"/>
  <c r="M36" i="13"/>
  <c r="L36" i="13"/>
  <c r="K36" i="13"/>
  <c r="J36" i="13"/>
  <c r="I36" i="13"/>
  <c r="H36" i="13"/>
  <c r="G36" i="13"/>
  <c r="F36" i="13"/>
  <c r="E36" i="13"/>
  <c r="D36" i="13"/>
  <c r="C36" i="13"/>
  <c r="N35" i="13"/>
  <c r="M35" i="13"/>
  <c r="L35" i="13"/>
  <c r="K35" i="13"/>
  <c r="J35" i="13"/>
  <c r="I35" i="13"/>
  <c r="H35" i="13"/>
  <c r="G35" i="13"/>
  <c r="F35" i="13"/>
  <c r="E35" i="13"/>
  <c r="C35" i="13"/>
  <c r="N34" i="13"/>
  <c r="M34" i="13"/>
  <c r="L34" i="13"/>
  <c r="K34" i="13"/>
  <c r="J34" i="13"/>
  <c r="I34" i="13"/>
  <c r="H34" i="13"/>
  <c r="G34" i="13"/>
  <c r="F34" i="13"/>
  <c r="E34" i="13"/>
  <c r="D34" i="13"/>
  <c r="C34" i="13"/>
  <c r="N33" i="13"/>
  <c r="M33" i="13"/>
  <c r="L33" i="13"/>
  <c r="K33" i="13"/>
  <c r="J33" i="13"/>
  <c r="I33" i="13"/>
  <c r="H33" i="13"/>
  <c r="G33" i="13"/>
  <c r="F33" i="13"/>
  <c r="E33" i="13"/>
  <c r="D33" i="13"/>
  <c r="C33" i="13"/>
  <c r="N32" i="13"/>
  <c r="M32" i="13"/>
  <c r="L32" i="13"/>
  <c r="K32" i="13"/>
  <c r="J32" i="13"/>
  <c r="I32" i="13"/>
  <c r="H32" i="13"/>
  <c r="G32" i="13"/>
  <c r="F32" i="13"/>
  <c r="E32" i="13"/>
  <c r="D32" i="13"/>
  <c r="C32" i="13"/>
  <c r="N31" i="13"/>
  <c r="M31" i="13"/>
  <c r="L31" i="13"/>
  <c r="K31" i="13"/>
  <c r="J31" i="13"/>
  <c r="I31" i="13"/>
  <c r="H31" i="13"/>
  <c r="G31" i="13"/>
  <c r="F31" i="13"/>
  <c r="E31" i="13"/>
  <c r="D31" i="13"/>
  <c r="C31" i="13"/>
  <c r="N30" i="13"/>
  <c r="M30" i="13"/>
  <c r="L30" i="13"/>
  <c r="K30" i="13"/>
  <c r="J30" i="13"/>
  <c r="I30" i="13"/>
  <c r="H30" i="13"/>
  <c r="G30" i="13"/>
  <c r="F30" i="13"/>
  <c r="E30" i="13"/>
  <c r="D30" i="13"/>
  <c r="C30" i="13"/>
  <c r="N29" i="13"/>
  <c r="M29" i="13"/>
  <c r="L29" i="13"/>
  <c r="K29" i="13"/>
  <c r="J29" i="13"/>
  <c r="I29" i="13"/>
  <c r="H29" i="13"/>
  <c r="G29" i="13"/>
  <c r="F29" i="13"/>
  <c r="E29" i="13"/>
  <c r="D29" i="13"/>
  <c r="C29" i="13"/>
  <c r="N28" i="13"/>
  <c r="M28" i="13"/>
  <c r="L28" i="13"/>
  <c r="K28" i="13"/>
  <c r="J28" i="13"/>
  <c r="I28" i="13"/>
  <c r="H28" i="13"/>
  <c r="G28" i="13"/>
  <c r="F28" i="13"/>
  <c r="E28" i="13"/>
  <c r="D28" i="13"/>
  <c r="C28" i="13"/>
  <c r="N27" i="13"/>
  <c r="M27" i="13"/>
  <c r="L27" i="13"/>
  <c r="K27" i="13"/>
  <c r="J27" i="13"/>
  <c r="I27" i="13"/>
  <c r="H27" i="13"/>
  <c r="G27" i="13"/>
  <c r="F27" i="13"/>
  <c r="E27" i="13"/>
  <c r="D27" i="13"/>
  <c r="C27" i="13"/>
  <c r="N24" i="13"/>
  <c r="M24" i="13"/>
  <c r="L24" i="13"/>
  <c r="K24" i="13"/>
  <c r="J24" i="13"/>
  <c r="I24" i="13"/>
  <c r="H24" i="13"/>
  <c r="G24" i="13"/>
  <c r="F24" i="13"/>
  <c r="E24" i="13"/>
  <c r="D24" i="13"/>
  <c r="C24" i="13"/>
  <c r="N23" i="13"/>
  <c r="M23" i="13"/>
  <c r="L23" i="13"/>
  <c r="K23" i="13"/>
  <c r="J23" i="13"/>
  <c r="I23" i="13"/>
  <c r="H23" i="13"/>
  <c r="G23" i="13"/>
  <c r="F23" i="13"/>
  <c r="E23" i="13"/>
  <c r="D23" i="13"/>
  <c r="C23" i="13"/>
  <c r="N22" i="13"/>
  <c r="M22" i="13"/>
  <c r="L22" i="13"/>
  <c r="K22" i="13"/>
  <c r="J22" i="13"/>
  <c r="I22" i="13"/>
  <c r="H22" i="13"/>
  <c r="G22" i="13"/>
  <c r="F22" i="13"/>
  <c r="E22" i="13"/>
  <c r="D22" i="13"/>
  <c r="C22" i="13"/>
  <c r="N21" i="13"/>
  <c r="M21" i="13"/>
  <c r="L21" i="13"/>
  <c r="K21" i="13"/>
  <c r="J21" i="13"/>
  <c r="I21" i="13"/>
  <c r="H21" i="13"/>
  <c r="G21" i="13"/>
  <c r="F21" i="13"/>
  <c r="E21" i="13"/>
  <c r="D21" i="13"/>
  <c r="C21" i="13"/>
  <c r="N20" i="13"/>
  <c r="M20" i="13"/>
  <c r="L20" i="13"/>
  <c r="K20" i="13"/>
  <c r="J20" i="13"/>
  <c r="I20" i="13"/>
  <c r="H20" i="13"/>
  <c r="G20" i="13"/>
  <c r="F20" i="13"/>
  <c r="E20" i="13"/>
  <c r="D20" i="13"/>
  <c r="C20" i="13"/>
  <c r="N19" i="13"/>
  <c r="M19" i="13"/>
  <c r="L19" i="13"/>
  <c r="K19" i="13"/>
  <c r="J19" i="13"/>
  <c r="I19" i="13"/>
  <c r="H19" i="13"/>
  <c r="G19" i="13"/>
  <c r="F19" i="13"/>
  <c r="E19" i="13"/>
  <c r="D19" i="13"/>
  <c r="C19" i="13"/>
  <c r="N18" i="13"/>
  <c r="M18" i="13"/>
  <c r="L18" i="13"/>
  <c r="K18" i="13"/>
  <c r="J18" i="13"/>
  <c r="I18" i="13"/>
  <c r="H18" i="13"/>
  <c r="G18" i="13"/>
  <c r="F18" i="13"/>
  <c r="E18" i="13"/>
  <c r="D18" i="13"/>
  <c r="C18" i="13"/>
  <c r="N17" i="13"/>
  <c r="M17" i="13"/>
  <c r="L17" i="13"/>
  <c r="K17" i="13"/>
  <c r="J17" i="13"/>
  <c r="I17" i="13"/>
  <c r="H17" i="13"/>
  <c r="G17" i="13"/>
  <c r="F17" i="13"/>
  <c r="E17" i="13"/>
  <c r="D17" i="13"/>
  <c r="C17" i="13"/>
  <c r="N16" i="13"/>
  <c r="M16" i="13"/>
  <c r="L16" i="13"/>
  <c r="K16" i="13"/>
  <c r="J16" i="13"/>
  <c r="I16" i="13"/>
  <c r="H16" i="13"/>
  <c r="G16" i="13"/>
  <c r="F16" i="13"/>
  <c r="E16" i="13"/>
  <c r="D16" i="13"/>
  <c r="C16" i="13"/>
  <c r="N15" i="13"/>
  <c r="M15" i="13"/>
  <c r="L15" i="13"/>
  <c r="K15" i="13"/>
  <c r="J15" i="13"/>
  <c r="I15" i="13"/>
  <c r="H15" i="13"/>
  <c r="G15" i="13"/>
  <c r="F15" i="13"/>
  <c r="E15" i="13"/>
  <c r="D15" i="13"/>
  <c r="C15" i="13"/>
  <c r="N14" i="13"/>
  <c r="M14" i="13"/>
  <c r="L14" i="13"/>
  <c r="K14" i="13"/>
  <c r="J14" i="13"/>
  <c r="I14" i="13"/>
  <c r="H14" i="13"/>
  <c r="G14" i="13"/>
  <c r="F14" i="13"/>
  <c r="E14" i="13"/>
  <c r="D14" i="13"/>
  <c r="C14" i="13"/>
  <c r="N13" i="13"/>
  <c r="M13" i="13"/>
  <c r="L13" i="13"/>
  <c r="K13" i="13"/>
  <c r="J13" i="13"/>
  <c r="I13" i="13"/>
  <c r="H13" i="13"/>
  <c r="G13" i="13"/>
  <c r="F13" i="13"/>
  <c r="E13" i="13"/>
  <c r="D13" i="13"/>
  <c r="C13" i="13"/>
  <c r="N12" i="13"/>
  <c r="M12" i="13"/>
  <c r="L12" i="13"/>
  <c r="K12" i="13"/>
  <c r="J12" i="13"/>
  <c r="I12" i="13"/>
  <c r="H12" i="13"/>
  <c r="G12" i="13"/>
  <c r="F12" i="13"/>
  <c r="E12" i="13"/>
  <c r="D12" i="13"/>
  <c r="C12" i="13"/>
  <c r="N11" i="13"/>
  <c r="M11" i="13"/>
  <c r="L11" i="13"/>
  <c r="K11" i="13"/>
  <c r="J11" i="13"/>
  <c r="I11" i="13"/>
  <c r="H11" i="13"/>
  <c r="G11" i="13"/>
  <c r="F11" i="13"/>
  <c r="E11" i="13"/>
  <c r="D11" i="13"/>
  <c r="C11" i="13"/>
  <c r="N10" i="13"/>
  <c r="M10" i="13"/>
  <c r="L10" i="13"/>
  <c r="K10" i="13"/>
  <c r="J10" i="13"/>
  <c r="I10" i="13"/>
  <c r="H10" i="13"/>
  <c r="G10" i="13"/>
  <c r="F10" i="13"/>
  <c r="E10" i="13"/>
  <c r="D10" i="13"/>
  <c r="C10" i="13"/>
  <c r="N9" i="13"/>
  <c r="M9" i="13"/>
  <c r="L9" i="13"/>
  <c r="K9" i="13"/>
  <c r="J9" i="13"/>
  <c r="I9" i="13"/>
  <c r="H9" i="13"/>
  <c r="G9" i="13"/>
  <c r="F9" i="13"/>
  <c r="E9" i="13"/>
  <c r="D9" i="13"/>
  <c r="C9" i="13"/>
  <c r="N8" i="13"/>
  <c r="M8" i="13"/>
  <c r="L8" i="13"/>
  <c r="K8" i="13"/>
  <c r="J8" i="13"/>
  <c r="I8" i="13"/>
  <c r="H8" i="13"/>
  <c r="G8" i="13"/>
  <c r="F8" i="13"/>
  <c r="E8" i="13"/>
  <c r="D8" i="13"/>
  <c r="C8" i="13"/>
  <c r="N7" i="13"/>
  <c r="M7" i="13"/>
  <c r="L7" i="13"/>
  <c r="K7" i="13"/>
  <c r="J7" i="13"/>
  <c r="I7" i="13"/>
  <c r="H7" i="13"/>
  <c r="G7" i="13"/>
  <c r="F7" i="13"/>
  <c r="E7" i="13"/>
  <c r="D7" i="13"/>
  <c r="C7" i="13"/>
  <c r="N6" i="13"/>
  <c r="M6" i="13"/>
  <c r="M25" i="13" s="1"/>
  <c r="L6" i="13"/>
  <c r="K6" i="13"/>
  <c r="J6" i="13"/>
  <c r="I6" i="13"/>
  <c r="I25" i="13" s="1"/>
  <c r="H6" i="13"/>
  <c r="G6" i="13"/>
  <c r="F6" i="13"/>
  <c r="E6" i="13"/>
  <c r="E25" i="13" s="1"/>
  <c r="D6" i="13"/>
  <c r="C6" i="13"/>
  <c r="N5" i="13"/>
  <c r="M5" i="13"/>
  <c r="L5" i="13"/>
  <c r="K5" i="13"/>
  <c r="J5" i="13"/>
  <c r="I5" i="13"/>
  <c r="H5" i="13"/>
  <c r="G5" i="13"/>
  <c r="F5" i="13"/>
  <c r="E5" i="13"/>
  <c r="D5" i="13"/>
  <c r="C5" i="13"/>
  <c r="N4" i="13"/>
  <c r="M4" i="13"/>
  <c r="L4" i="13"/>
  <c r="K4" i="13"/>
  <c r="J4" i="13"/>
  <c r="I4" i="13"/>
  <c r="H4" i="13"/>
  <c r="G4" i="13"/>
  <c r="F4" i="13"/>
  <c r="E4" i="13"/>
  <c r="D4" i="13"/>
  <c r="C4" i="13"/>
  <c r="O1" i="13"/>
  <c r="N254" i="12"/>
  <c r="M254" i="12"/>
  <c r="L254" i="12"/>
  <c r="K254" i="12"/>
  <c r="J254" i="12"/>
  <c r="I254" i="12"/>
  <c r="H254" i="12"/>
  <c r="G254" i="12"/>
  <c r="F254" i="12"/>
  <c r="E254" i="12"/>
  <c r="D254" i="12"/>
  <c r="C254" i="12"/>
  <c r="N253" i="12"/>
  <c r="M253" i="12"/>
  <c r="L253" i="12"/>
  <c r="K253" i="12"/>
  <c r="J253" i="12"/>
  <c r="I253" i="12"/>
  <c r="H253" i="12"/>
  <c r="G253" i="12"/>
  <c r="F253" i="12"/>
  <c r="E253" i="12"/>
  <c r="D253" i="12"/>
  <c r="C253" i="12"/>
  <c r="N252" i="12"/>
  <c r="M252" i="12"/>
  <c r="L252" i="12"/>
  <c r="K252" i="12"/>
  <c r="J252" i="12"/>
  <c r="I252" i="12"/>
  <c r="H252" i="12"/>
  <c r="G252" i="12"/>
  <c r="F252" i="12"/>
  <c r="E252" i="12"/>
  <c r="D252" i="12"/>
  <c r="C252" i="12"/>
  <c r="N251" i="12"/>
  <c r="M251" i="12"/>
  <c r="L251" i="12"/>
  <c r="K251" i="12"/>
  <c r="J251" i="12"/>
  <c r="I251" i="12"/>
  <c r="H251" i="12"/>
  <c r="G251" i="12"/>
  <c r="F251" i="12"/>
  <c r="E251" i="12"/>
  <c r="D251" i="12"/>
  <c r="C251" i="12"/>
  <c r="N250" i="12"/>
  <c r="M250" i="12"/>
  <c r="L250" i="12"/>
  <c r="K250" i="12"/>
  <c r="J250" i="12"/>
  <c r="I250" i="12"/>
  <c r="H250" i="12"/>
  <c r="G250" i="12"/>
  <c r="F250" i="12"/>
  <c r="E250" i="12"/>
  <c r="D250" i="12"/>
  <c r="C250" i="12"/>
  <c r="N249" i="12"/>
  <c r="M249" i="12"/>
  <c r="L249" i="12"/>
  <c r="K249" i="12"/>
  <c r="J249" i="12"/>
  <c r="I249" i="12"/>
  <c r="H249" i="12"/>
  <c r="G249" i="12"/>
  <c r="F249" i="12"/>
  <c r="E249" i="12"/>
  <c r="D249" i="12"/>
  <c r="C249" i="12"/>
  <c r="N248" i="12"/>
  <c r="M248" i="12"/>
  <c r="L248" i="12"/>
  <c r="K248" i="12"/>
  <c r="J248" i="12"/>
  <c r="I248" i="12"/>
  <c r="H248" i="12"/>
  <c r="G248" i="12"/>
  <c r="F248" i="12"/>
  <c r="E248" i="12"/>
  <c r="D248" i="12"/>
  <c r="C248" i="12"/>
  <c r="N247" i="12"/>
  <c r="M247" i="12"/>
  <c r="L247" i="12"/>
  <c r="K247" i="12"/>
  <c r="J247" i="12"/>
  <c r="I247" i="12"/>
  <c r="H247" i="12"/>
  <c r="G247" i="12"/>
  <c r="F247" i="12"/>
  <c r="E247" i="12"/>
  <c r="D247" i="12"/>
  <c r="C247" i="12"/>
  <c r="N246" i="12"/>
  <c r="M246" i="12"/>
  <c r="L246" i="12"/>
  <c r="K246" i="12"/>
  <c r="J246" i="12"/>
  <c r="I246" i="12"/>
  <c r="H246" i="12"/>
  <c r="G246" i="12"/>
  <c r="F246" i="12"/>
  <c r="E246" i="12"/>
  <c r="D246" i="12"/>
  <c r="C246" i="12"/>
  <c r="N245" i="12"/>
  <c r="M245" i="12"/>
  <c r="L245" i="12"/>
  <c r="K245" i="12"/>
  <c r="J245" i="12"/>
  <c r="I245" i="12"/>
  <c r="H245" i="12"/>
  <c r="G245" i="12"/>
  <c r="F245" i="12"/>
  <c r="E245" i="12"/>
  <c r="D245" i="12"/>
  <c r="C245" i="12"/>
  <c r="N244" i="12"/>
  <c r="M244" i="12"/>
  <c r="L244" i="12"/>
  <c r="K244" i="12"/>
  <c r="J244" i="12"/>
  <c r="I244" i="12"/>
  <c r="H244" i="12"/>
  <c r="G244" i="12"/>
  <c r="F244" i="12"/>
  <c r="E244" i="12"/>
  <c r="D244" i="12"/>
  <c r="C244" i="12"/>
  <c r="N243" i="12"/>
  <c r="M243" i="12"/>
  <c r="L243" i="12"/>
  <c r="K243" i="12"/>
  <c r="J243" i="12"/>
  <c r="I243" i="12"/>
  <c r="H243" i="12"/>
  <c r="G243" i="12"/>
  <c r="F243" i="12"/>
  <c r="E243" i="12"/>
  <c r="D243" i="12"/>
  <c r="C243" i="12"/>
  <c r="N242" i="12"/>
  <c r="M242" i="12"/>
  <c r="L242" i="12"/>
  <c r="K242" i="12"/>
  <c r="J242" i="12"/>
  <c r="I242" i="12"/>
  <c r="H242" i="12"/>
  <c r="G242" i="12"/>
  <c r="F242" i="12"/>
  <c r="E242" i="12"/>
  <c r="D242" i="12"/>
  <c r="C242" i="12"/>
  <c r="N241" i="12"/>
  <c r="M241" i="12"/>
  <c r="L241" i="12"/>
  <c r="K241" i="12"/>
  <c r="J241" i="12"/>
  <c r="I241" i="12"/>
  <c r="H241" i="12"/>
  <c r="G241" i="12"/>
  <c r="F241" i="12"/>
  <c r="E241" i="12"/>
  <c r="D241" i="12"/>
  <c r="C241" i="12"/>
  <c r="N240" i="12"/>
  <c r="M240" i="12"/>
  <c r="L240" i="12"/>
  <c r="K240" i="12"/>
  <c r="J240" i="12"/>
  <c r="I240" i="12"/>
  <c r="H240" i="12"/>
  <c r="G240" i="12"/>
  <c r="F240" i="12"/>
  <c r="E240" i="12"/>
  <c r="D240" i="12"/>
  <c r="C240" i="12"/>
  <c r="N239" i="12"/>
  <c r="M239" i="12"/>
  <c r="L239" i="12"/>
  <c r="K239" i="12"/>
  <c r="J239" i="12"/>
  <c r="I239" i="12"/>
  <c r="H239" i="12"/>
  <c r="G239" i="12"/>
  <c r="F239" i="12"/>
  <c r="E239" i="12"/>
  <c r="D239" i="12"/>
  <c r="C239" i="12"/>
  <c r="N238" i="12"/>
  <c r="M238" i="12"/>
  <c r="L238" i="12"/>
  <c r="K238" i="12"/>
  <c r="J238" i="12"/>
  <c r="I238" i="12"/>
  <c r="H238" i="12"/>
  <c r="G238" i="12"/>
  <c r="F238" i="12"/>
  <c r="E238" i="12"/>
  <c r="D238" i="12"/>
  <c r="C238" i="12"/>
  <c r="N237" i="12"/>
  <c r="M237" i="12"/>
  <c r="L237" i="12"/>
  <c r="K237" i="12"/>
  <c r="J237" i="12"/>
  <c r="I237" i="12"/>
  <c r="H237" i="12"/>
  <c r="G237" i="12"/>
  <c r="F237" i="12"/>
  <c r="E237" i="12"/>
  <c r="D237" i="12"/>
  <c r="C237" i="12"/>
  <c r="N236" i="12"/>
  <c r="M236" i="12"/>
  <c r="L236" i="12"/>
  <c r="K236" i="12"/>
  <c r="J236" i="12"/>
  <c r="J255" i="12" s="1"/>
  <c r="I236" i="12"/>
  <c r="H236" i="12"/>
  <c r="H255" i="12" s="1"/>
  <c r="G236" i="12"/>
  <c r="F236" i="12"/>
  <c r="F255" i="12" s="1"/>
  <c r="E236" i="12"/>
  <c r="D236" i="12"/>
  <c r="D255" i="12" s="1"/>
  <c r="C236" i="12"/>
  <c r="N235" i="12"/>
  <c r="M235" i="12"/>
  <c r="L235" i="12"/>
  <c r="K235" i="12"/>
  <c r="J235" i="12"/>
  <c r="I235" i="12"/>
  <c r="H235" i="12"/>
  <c r="G235" i="12"/>
  <c r="F235" i="12"/>
  <c r="E235" i="12"/>
  <c r="D235" i="12"/>
  <c r="C235" i="12"/>
  <c r="N234" i="12"/>
  <c r="M234" i="12"/>
  <c r="L234" i="12"/>
  <c r="K234" i="12"/>
  <c r="J234" i="12"/>
  <c r="I234" i="12"/>
  <c r="H234" i="12"/>
  <c r="G234" i="12"/>
  <c r="F234" i="12"/>
  <c r="E234" i="12"/>
  <c r="D234" i="12"/>
  <c r="C234" i="12"/>
  <c r="N231" i="12"/>
  <c r="M231" i="12"/>
  <c r="L231" i="12"/>
  <c r="K231" i="12"/>
  <c r="J231" i="12"/>
  <c r="I231" i="12"/>
  <c r="H231" i="12"/>
  <c r="G231" i="12"/>
  <c r="F231" i="12"/>
  <c r="E231" i="12"/>
  <c r="D231" i="12"/>
  <c r="C231" i="12"/>
  <c r="N230" i="12"/>
  <c r="M230" i="12"/>
  <c r="L230" i="12"/>
  <c r="K230" i="12"/>
  <c r="J230" i="12"/>
  <c r="I230" i="12"/>
  <c r="H230" i="12"/>
  <c r="G230" i="12"/>
  <c r="F230" i="12"/>
  <c r="E230" i="12"/>
  <c r="D230" i="12"/>
  <c r="C230" i="12"/>
  <c r="N229" i="12"/>
  <c r="M229" i="12"/>
  <c r="L229" i="12"/>
  <c r="K229" i="12"/>
  <c r="J229" i="12"/>
  <c r="I229" i="12"/>
  <c r="H229" i="12"/>
  <c r="G229" i="12"/>
  <c r="F229" i="12"/>
  <c r="E229" i="12"/>
  <c r="D229" i="12"/>
  <c r="C229" i="12"/>
  <c r="N228" i="12"/>
  <c r="M228" i="12"/>
  <c r="L228" i="12"/>
  <c r="K228" i="12"/>
  <c r="J228" i="12"/>
  <c r="I228" i="12"/>
  <c r="H228" i="12"/>
  <c r="G228" i="12"/>
  <c r="F228" i="12"/>
  <c r="E228" i="12"/>
  <c r="D228" i="12"/>
  <c r="C228" i="12"/>
  <c r="N227" i="12"/>
  <c r="M227" i="12"/>
  <c r="L227" i="12"/>
  <c r="K227" i="12"/>
  <c r="J227" i="12"/>
  <c r="I227" i="12"/>
  <c r="H227" i="12"/>
  <c r="G227" i="12"/>
  <c r="F227" i="12"/>
  <c r="E227" i="12"/>
  <c r="D227" i="12"/>
  <c r="C227" i="12"/>
  <c r="N226" i="12"/>
  <c r="M226" i="12"/>
  <c r="L226" i="12"/>
  <c r="K226" i="12"/>
  <c r="J226" i="12"/>
  <c r="I226" i="12"/>
  <c r="H226" i="12"/>
  <c r="G226" i="12"/>
  <c r="F226" i="12"/>
  <c r="E226" i="12"/>
  <c r="D226" i="12"/>
  <c r="C226" i="12"/>
  <c r="N225" i="12"/>
  <c r="M225" i="12"/>
  <c r="L225" i="12"/>
  <c r="K225" i="12"/>
  <c r="J225" i="12"/>
  <c r="I225" i="12"/>
  <c r="H225" i="12"/>
  <c r="G225" i="12"/>
  <c r="F225" i="12"/>
  <c r="E225" i="12"/>
  <c r="D225" i="12"/>
  <c r="C225" i="12"/>
  <c r="N224" i="12"/>
  <c r="M224" i="12"/>
  <c r="L224" i="12"/>
  <c r="K224" i="12"/>
  <c r="J224" i="12"/>
  <c r="I224" i="12"/>
  <c r="H224" i="12"/>
  <c r="G224" i="12"/>
  <c r="F224" i="12"/>
  <c r="E224" i="12"/>
  <c r="D224" i="12"/>
  <c r="C224" i="12"/>
  <c r="N223" i="12"/>
  <c r="M223" i="12"/>
  <c r="L223" i="12"/>
  <c r="K223" i="12"/>
  <c r="J223" i="12"/>
  <c r="I223" i="12"/>
  <c r="H223" i="12"/>
  <c r="G223" i="12"/>
  <c r="F223" i="12"/>
  <c r="E223" i="12"/>
  <c r="D223" i="12"/>
  <c r="C223" i="12"/>
  <c r="N222" i="12"/>
  <c r="M222" i="12"/>
  <c r="L222" i="12"/>
  <c r="K222" i="12"/>
  <c r="J222" i="12"/>
  <c r="I222" i="12"/>
  <c r="H222" i="12"/>
  <c r="G222" i="12"/>
  <c r="F222" i="12"/>
  <c r="E222" i="12"/>
  <c r="D222" i="12"/>
  <c r="C222" i="12"/>
  <c r="N221" i="12"/>
  <c r="M221" i="12"/>
  <c r="L221" i="12"/>
  <c r="K221" i="12"/>
  <c r="J221" i="12"/>
  <c r="I221" i="12"/>
  <c r="H221" i="12"/>
  <c r="G221" i="12"/>
  <c r="F221" i="12"/>
  <c r="E221" i="12"/>
  <c r="D221" i="12"/>
  <c r="C221" i="12"/>
  <c r="N220" i="12"/>
  <c r="M220" i="12"/>
  <c r="L220" i="12"/>
  <c r="K220" i="12"/>
  <c r="J220" i="12"/>
  <c r="I220" i="12"/>
  <c r="H220" i="12"/>
  <c r="G220" i="12"/>
  <c r="F220" i="12"/>
  <c r="E220" i="12"/>
  <c r="D220" i="12"/>
  <c r="C220" i="12"/>
  <c r="N219" i="12"/>
  <c r="M219" i="12"/>
  <c r="L219" i="12"/>
  <c r="K219" i="12"/>
  <c r="J219" i="12"/>
  <c r="I219" i="12"/>
  <c r="H219" i="12"/>
  <c r="G219" i="12"/>
  <c r="F219" i="12"/>
  <c r="E219" i="12"/>
  <c r="D219" i="12"/>
  <c r="C219" i="12"/>
  <c r="N218" i="12"/>
  <c r="M218" i="12"/>
  <c r="L218" i="12"/>
  <c r="K218" i="12"/>
  <c r="J218" i="12"/>
  <c r="I218" i="12"/>
  <c r="H218" i="12"/>
  <c r="G218" i="12"/>
  <c r="F218" i="12"/>
  <c r="E218" i="12"/>
  <c r="D218" i="12"/>
  <c r="C218" i="12"/>
  <c r="N217" i="12"/>
  <c r="M217" i="12"/>
  <c r="L217" i="12"/>
  <c r="K217" i="12"/>
  <c r="J217" i="12"/>
  <c r="I217" i="12"/>
  <c r="H217" i="12"/>
  <c r="G217" i="12"/>
  <c r="F217" i="12"/>
  <c r="E217" i="12"/>
  <c r="D217" i="12"/>
  <c r="C217" i="12"/>
  <c r="N216" i="12"/>
  <c r="M216" i="12"/>
  <c r="L216" i="12"/>
  <c r="K216" i="12"/>
  <c r="J216" i="12"/>
  <c r="I216" i="12"/>
  <c r="H216" i="12"/>
  <c r="G216" i="12"/>
  <c r="F216" i="12"/>
  <c r="E216" i="12"/>
  <c r="D216" i="12"/>
  <c r="C216" i="12"/>
  <c r="N215" i="12"/>
  <c r="M215" i="12"/>
  <c r="L215" i="12"/>
  <c r="K215" i="12"/>
  <c r="J215" i="12"/>
  <c r="I215" i="12"/>
  <c r="H215" i="12"/>
  <c r="G215" i="12"/>
  <c r="F215" i="12"/>
  <c r="E215" i="12"/>
  <c r="D215" i="12"/>
  <c r="C215" i="12"/>
  <c r="N214" i="12"/>
  <c r="M214" i="12"/>
  <c r="L214" i="12"/>
  <c r="K214" i="12"/>
  <c r="J214" i="12"/>
  <c r="I214" i="12"/>
  <c r="H214" i="12"/>
  <c r="G214" i="12"/>
  <c r="F214" i="12"/>
  <c r="E214" i="12"/>
  <c r="D214" i="12"/>
  <c r="C214" i="12"/>
  <c r="N213" i="12"/>
  <c r="N232" i="12" s="1"/>
  <c r="M213" i="12"/>
  <c r="M232" i="12" s="1"/>
  <c r="L213" i="12"/>
  <c r="K213" i="12"/>
  <c r="K232" i="12" s="1"/>
  <c r="J213" i="12"/>
  <c r="J232" i="12" s="1"/>
  <c r="I213" i="12"/>
  <c r="I232" i="12" s="1"/>
  <c r="H213" i="12"/>
  <c r="G213" i="12"/>
  <c r="G232" i="12" s="1"/>
  <c r="F213" i="12"/>
  <c r="F232" i="12" s="1"/>
  <c r="E213" i="12"/>
  <c r="E232" i="12" s="1"/>
  <c r="D213" i="12"/>
  <c r="C213" i="12"/>
  <c r="C232" i="12" s="1"/>
  <c r="N212" i="12"/>
  <c r="M212" i="12"/>
  <c r="L212" i="12"/>
  <c r="K212" i="12"/>
  <c r="J212" i="12"/>
  <c r="I212" i="12"/>
  <c r="H212" i="12"/>
  <c r="G212" i="12"/>
  <c r="F212" i="12"/>
  <c r="E212" i="12"/>
  <c r="D212" i="12"/>
  <c r="C212" i="12"/>
  <c r="N211" i="12"/>
  <c r="M211" i="12"/>
  <c r="L211" i="12"/>
  <c r="K211" i="12"/>
  <c r="J211" i="12"/>
  <c r="I211" i="12"/>
  <c r="H211" i="12"/>
  <c r="G211" i="12"/>
  <c r="F211" i="12"/>
  <c r="E211" i="12"/>
  <c r="D211" i="12"/>
  <c r="C211" i="12"/>
  <c r="N208" i="12"/>
  <c r="M208" i="12"/>
  <c r="L208" i="12"/>
  <c r="K208" i="12"/>
  <c r="J208" i="12"/>
  <c r="I208" i="12"/>
  <c r="H208" i="12"/>
  <c r="G208" i="12"/>
  <c r="F208" i="12"/>
  <c r="E208" i="12"/>
  <c r="D208" i="12"/>
  <c r="C208" i="12"/>
  <c r="N207" i="12"/>
  <c r="M207" i="12"/>
  <c r="L207" i="12"/>
  <c r="K207" i="12"/>
  <c r="J207" i="12"/>
  <c r="I207" i="12"/>
  <c r="H207" i="12"/>
  <c r="G207" i="12"/>
  <c r="F207" i="12"/>
  <c r="E207" i="12"/>
  <c r="D207" i="12"/>
  <c r="C207" i="12"/>
  <c r="N206" i="12"/>
  <c r="M206" i="12"/>
  <c r="L206" i="12"/>
  <c r="K206" i="12"/>
  <c r="J206" i="12"/>
  <c r="I206" i="12"/>
  <c r="H206" i="12"/>
  <c r="G206" i="12"/>
  <c r="F206" i="12"/>
  <c r="E206" i="12"/>
  <c r="D206" i="12"/>
  <c r="C206" i="12"/>
  <c r="N205" i="12"/>
  <c r="M205" i="12"/>
  <c r="L205" i="12"/>
  <c r="K205" i="12"/>
  <c r="J205" i="12"/>
  <c r="I205" i="12"/>
  <c r="H205" i="12"/>
  <c r="G205" i="12"/>
  <c r="F205" i="12"/>
  <c r="E205" i="12"/>
  <c r="D205" i="12"/>
  <c r="C205" i="12"/>
  <c r="N204" i="12"/>
  <c r="M204" i="12"/>
  <c r="L204" i="12"/>
  <c r="K204" i="12"/>
  <c r="J204" i="12"/>
  <c r="I204" i="12"/>
  <c r="H204" i="12"/>
  <c r="G204" i="12"/>
  <c r="F204" i="12"/>
  <c r="E204" i="12"/>
  <c r="D204" i="12"/>
  <c r="C204" i="12"/>
  <c r="N203" i="12"/>
  <c r="M203" i="12"/>
  <c r="L203" i="12"/>
  <c r="K203" i="12"/>
  <c r="J203" i="12"/>
  <c r="I203" i="12"/>
  <c r="H203" i="12"/>
  <c r="G203" i="12"/>
  <c r="F203" i="12"/>
  <c r="E203" i="12"/>
  <c r="D203" i="12"/>
  <c r="C203" i="12"/>
  <c r="N202" i="12"/>
  <c r="M202" i="12"/>
  <c r="L202" i="12"/>
  <c r="K202" i="12"/>
  <c r="J202" i="12"/>
  <c r="I202" i="12"/>
  <c r="H202" i="12"/>
  <c r="G202" i="12"/>
  <c r="F202" i="12"/>
  <c r="E202" i="12"/>
  <c r="D202" i="12"/>
  <c r="C202" i="12"/>
  <c r="N201" i="12"/>
  <c r="M201" i="12"/>
  <c r="L201" i="12"/>
  <c r="K201" i="12"/>
  <c r="J201" i="12"/>
  <c r="I201" i="12"/>
  <c r="H201" i="12"/>
  <c r="G201" i="12"/>
  <c r="F201" i="12"/>
  <c r="E201" i="12"/>
  <c r="D201" i="12"/>
  <c r="C201" i="12"/>
  <c r="N200" i="12"/>
  <c r="M200" i="12"/>
  <c r="L200" i="12"/>
  <c r="K200" i="12"/>
  <c r="J200" i="12"/>
  <c r="I200" i="12"/>
  <c r="H200" i="12"/>
  <c r="G200" i="12"/>
  <c r="F200" i="12"/>
  <c r="E200" i="12"/>
  <c r="D200" i="12"/>
  <c r="C200" i="12"/>
  <c r="N199" i="12"/>
  <c r="M199" i="12"/>
  <c r="L199" i="12"/>
  <c r="K199" i="12"/>
  <c r="J199" i="12"/>
  <c r="I199" i="12"/>
  <c r="H199" i="12"/>
  <c r="G199" i="12"/>
  <c r="F199" i="12"/>
  <c r="E199" i="12"/>
  <c r="D199" i="12"/>
  <c r="C199" i="12"/>
  <c r="N198" i="12"/>
  <c r="M198" i="12"/>
  <c r="L198" i="12"/>
  <c r="K198" i="12"/>
  <c r="J198" i="12"/>
  <c r="I198" i="12"/>
  <c r="H198" i="12"/>
  <c r="G198" i="12"/>
  <c r="F198" i="12"/>
  <c r="E198" i="12"/>
  <c r="D198" i="12"/>
  <c r="C198" i="12"/>
  <c r="N197" i="12"/>
  <c r="M197" i="12"/>
  <c r="L197" i="12"/>
  <c r="K197" i="12"/>
  <c r="J197" i="12"/>
  <c r="I197" i="12"/>
  <c r="H197" i="12"/>
  <c r="G197" i="12"/>
  <c r="F197" i="12"/>
  <c r="E197" i="12"/>
  <c r="D197" i="12"/>
  <c r="C197" i="12"/>
  <c r="N196" i="12"/>
  <c r="M196" i="12"/>
  <c r="L196" i="12"/>
  <c r="K196" i="12"/>
  <c r="J196" i="12"/>
  <c r="I196" i="12"/>
  <c r="H196" i="12"/>
  <c r="G196" i="12"/>
  <c r="F196" i="12"/>
  <c r="E196" i="12"/>
  <c r="D196" i="12"/>
  <c r="C196" i="12"/>
  <c r="N195" i="12"/>
  <c r="M195" i="12"/>
  <c r="L195" i="12"/>
  <c r="K195" i="12"/>
  <c r="J195" i="12"/>
  <c r="I195" i="12"/>
  <c r="H195" i="12"/>
  <c r="G195" i="12"/>
  <c r="F195" i="12"/>
  <c r="E195" i="12"/>
  <c r="D195" i="12"/>
  <c r="C195" i="12"/>
  <c r="N194" i="12"/>
  <c r="M194" i="12"/>
  <c r="L194" i="12"/>
  <c r="K194" i="12"/>
  <c r="J194" i="12"/>
  <c r="I194" i="12"/>
  <c r="H194" i="12"/>
  <c r="G194" i="12"/>
  <c r="F194" i="12"/>
  <c r="E194" i="12"/>
  <c r="D194" i="12"/>
  <c r="C194" i="12"/>
  <c r="N193" i="12"/>
  <c r="M193" i="12"/>
  <c r="L193" i="12"/>
  <c r="K193" i="12"/>
  <c r="J193" i="12"/>
  <c r="I193" i="12"/>
  <c r="H193" i="12"/>
  <c r="G193" i="12"/>
  <c r="F193" i="12"/>
  <c r="E193" i="12"/>
  <c r="D193" i="12"/>
  <c r="C193" i="12"/>
  <c r="N192" i="12"/>
  <c r="M192" i="12"/>
  <c r="L192" i="12"/>
  <c r="K192" i="12"/>
  <c r="J192" i="12"/>
  <c r="I192" i="12"/>
  <c r="H192" i="12"/>
  <c r="G192" i="12"/>
  <c r="F192" i="12"/>
  <c r="E192" i="12"/>
  <c r="D192" i="12"/>
  <c r="C192" i="12"/>
  <c r="N191" i="12"/>
  <c r="M191" i="12"/>
  <c r="L191" i="12"/>
  <c r="K191" i="12"/>
  <c r="J191" i="12"/>
  <c r="I191" i="12"/>
  <c r="H191" i="12"/>
  <c r="G191" i="12"/>
  <c r="F191" i="12"/>
  <c r="E191" i="12"/>
  <c r="D191" i="12"/>
  <c r="C191" i="12"/>
  <c r="N190" i="12"/>
  <c r="N209" i="12" s="1"/>
  <c r="M190" i="12"/>
  <c r="M209" i="12" s="1"/>
  <c r="L190" i="12"/>
  <c r="L209" i="12" s="1"/>
  <c r="K190" i="12"/>
  <c r="J190" i="12"/>
  <c r="I190" i="12"/>
  <c r="I209" i="12" s="1"/>
  <c r="H190" i="12"/>
  <c r="H209" i="12" s="1"/>
  <c r="G190" i="12"/>
  <c r="F190" i="12"/>
  <c r="F209" i="12" s="1"/>
  <c r="E190" i="12"/>
  <c r="E209" i="12" s="1"/>
  <c r="D190" i="12"/>
  <c r="D209" i="12" s="1"/>
  <c r="C190" i="12"/>
  <c r="N189" i="12"/>
  <c r="M189" i="12"/>
  <c r="L189" i="12"/>
  <c r="K189" i="12"/>
  <c r="J189" i="12"/>
  <c r="I189" i="12"/>
  <c r="H189" i="12"/>
  <c r="G189" i="12"/>
  <c r="F189" i="12"/>
  <c r="E189" i="12"/>
  <c r="D189" i="12"/>
  <c r="C189" i="12"/>
  <c r="N188" i="12"/>
  <c r="M188" i="12"/>
  <c r="L188" i="12"/>
  <c r="K188" i="12"/>
  <c r="J188" i="12"/>
  <c r="I188" i="12"/>
  <c r="H188" i="12"/>
  <c r="G188" i="12"/>
  <c r="F188" i="12"/>
  <c r="E188" i="12"/>
  <c r="D188" i="12"/>
  <c r="C188" i="12"/>
  <c r="N185" i="12"/>
  <c r="M185" i="12"/>
  <c r="L185" i="12"/>
  <c r="K185" i="12"/>
  <c r="J185" i="12"/>
  <c r="I185" i="12"/>
  <c r="H185" i="12"/>
  <c r="G185" i="12"/>
  <c r="F185" i="12"/>
  <c r="E185" i="12"/>
  <c r="D185" i="12"/>
  <c r="C185" i="12"/>
  <c r="N184" i="12"/>
  <c r="M184" i="12"/>
  <c r="L184" i="12"/>
  <c r="K184" i="12"/>
  <c r="J184" i="12"/>
  <c r="I184" i="12"/>
  <c r="H184" i="12"/>
  <c r="G184" i="12"/>
  <c r="F184" i="12"/>
  <c r="E184" i="12"/>
  <c r="D184" i="12"/>
  <c r="C184" i="12"/>
  <c r="N183" i="12"/>
  <c r="M183" i="12"/>
  <c r="L183" i="12"/>
  <c r="K183" i="12"/>
  <c r="J183" i="12"/>
  <c r="I183" i="12"/>
  <c r="H183" i="12"/>
  <c r="G183" i="12"/>
  <c r="F183" i="12"/>
  <c r="E183" i="12"/>
  <c r="D183" i="12"/>
  <c r="C183" i="12"/>
  <c r="N182" i="12"/>
  <c r="M182" i="12"/>
  <c r="L182" i="12"/>
  <c r="K182" i="12"/>
  <c r="J182" i="12"/>
  <c r="I182" i="12"/>
  <c r="H182" i="12"/>
  <c r="G182" i="12"/>
  <c r="F182" i="12"/>
  <c r="E182" i="12"/>
  <c r="D182" i="12"/>
  <c r="C182" i="12"/>
  <c r="N181" i="12"/>
  <c r="M181" i="12"/>
  <c r="L181" i="12"/>
  <c r="K181" i="12"/>
  <c r="J181" i="12"/>
  <c r="I181" i="12"/>
  <c r="H181" i="12"/>
  <c r="G181" i="12"/>
  <c r="F181" i="12"/>
  <c r="E181" i="12"/>
  <c r="D181" i="12"/>
  <c r="C181" i="12"/>
  <c r="N180" i="12"/>
  <c r="M180" i="12"/>
  <c r="L180" i="12"/>
  <c r="K180" i="12"/>
  <c r="J180" i="12"/>
  <c r="I180" i="12"/>
  <c r="H180" i="12"/>
  <c r="G180" i="12"/>
  <c r="F180" i="12"/>
  <c r="E180" i="12"/>
  <c r="D180" i="12"/>
  <c r="C180" i="12"/>
  <c r="N179" i="12"/>
  <c r="M179" i="12"/>
  <c r="L179" i="12"/>
  <c r="K179" i="12"/>
  <c r="J179" i="12"/>
  <c r="I179" i="12"/>
  <c r="H179" i="12"/>
  <c r="G179" i="12"/>
  <c r="F179" i="12"/>
  <c r="E179" i="12"/>
  <c r="D179" i="12"/>
  <c r="C179" i="12"/>
  <c r="N178" i="12"/>
  <c r="M178" i="12"/>
  <c r="L178" i="12"/>
  <c r="K178" i="12"/>
  <c r="J178" i="12"/>
  <c r="I178" i="12"/>
  <c r="H178" i="12"/>
  <c r="G178" i="12"/>
  <c r="F178" i="12"/>
  <c r="E178" i="12"/>
  <c r="D178" i="12"/>
  <c r="C178" i="12"/>
  <c r="N177" i="12"/>
  <c r="M177" i="12"/>
  <c r="L177" i="12"/>
  <c r="K177" i="12"/>
  <c r="J177" i="12"/>
  <c r="I177" i="12"/>
  <c r="H177" i="12"/>
  <c r="G177" i="12"/>
  <c r="F177" i="12"/>
  <c r="E177" i="12"/>
  <c r="D177" i="12"/>
  <c r="C177" i="12"/>
  <c r="N176" i="12"/>
  <c r="M176" i="12"/>
  <c r="L176" i="12"/>
  <c r="K176" i="12"/>
  <c r="J176" i="12"/>
  <c r="I176" i="12"/>
  <c r="H176" i="12"/>
  <c r="G176" i="12"/>
  <c r="F176" i="12"/>
  <c r="E176" i="12"/>
  <c r="D176" i="12"/>
  <c r="C176" i="12"/>
  <c r="N175" i="12"/>
  <c r="M175" i="12"/>
  <c r="L175" i="12"/>
  <c r="K175" i="12"/>
  <c r="J175" i="12"/>
  <c r="I175" i="12"/>
  <c r="H175" i="12"/>
  <c r="G175" i="12"/>
  <c r="F175" i="12"/>
  <c r="E175" i="12"/>
  <c r="D175" i="12"/>
  <c r="C175" i="12"/>
  <c r="N174" i="12"/>
  <c r="M174" i="12"/>
  <c r="L174" i="12"/>
  <c r="K174" i="12"/>
  <c r="J174" i="12"/>
  <c r="I174" i="12"/>
  <c r="H174" i="12"/>
  <c r="G174" i="12"/>
  <c r="F174" i="12"/>
  <c r="E174" i="12"/>
  <c r="D174" i="12"/>
  <c r="C174" i="12"/>
  <c r="N173" i="12"/>
  <c r="M173" i="12"/>
  <c r="L173" i="12"/>
  <c r="K173" i="12"/>
  <c r="J173" i="12"/>
  <c r="I173" i="12"/>
  <c r="H173" i="12"/>
  <c r="G173" i="12"/>
  <c r="F173" i="12"/>
  <c r="E173" i="12"/>
  <c r="D173" i="12"/>
  <c r="C173" i="12"/>
  <c r="N172" i="12"/>
  <c r="M172" i="12"/>
  <c r="L172" i="12"/>
  <c r="K172" i="12"/>
  <c r="J172" i="12"/>
  <c r="I172" i="12"/>
  <c r="H172" i="12"/>
  <c r="G172" i="12"/>
  <c r="F172" i="12"/>
  <c r="E172" i="12"/>
  <c r="D172" i="12"/>
  <c r="C172" i="12"/>
  <c r="N171" i="12"/>
  <c r="M171" i="12"/>
  <c r="L171" i="12"/>
  <c r="K171" i="12"/>
  <c r="J171" i="12"/>
  <c r="I171" i="12"/>
  <c r="H171" i="12"/>
  <c r="G171" i="12"/>
  <c r="F171" i="12"/>
  <c r="E171" i="12"/>
  <c r="D171" i="12"/>
  <c r="C171" i="12"/>
  <c r="N170" i="12"/>
  <c r="M170" i="12"/>
  <c r="L170" i="12"/>
  <c r="K170" i="12"/>
  <c r="J170" i="12"/>
  <c r="I170" i="12"/>
  <c r="H170" i="12"/>
  <c r="G170" i="12"/>
  <c r="F170" i="12"/>
  <c r="E170" i="12"/>
  <c r="D170" i="12"/>
  <c r="C170" i="12"/>
  <c r="N169" i="12"/>
  <c r="M169" i="12"/>
  <c r="L169" i="12"/>
  <c r="K169" i="12"/>
  <c r="J169" i="12"/>
  <c r="I169" i="12"/>
  <c r="H169" i="12"/>
  <c r="G169" i="12"/>
  <c r="F169" i="12"/>
  <c r="E169" i="12"/>
  <c r="D169" i="12"/>
  <c r="C169" i="12"/>
  <c r="N168" i="12"/>
  <c r="M168" i="12"/>
  <c r="L168" i="12"/>
  <c r="K168" i="12"/>
  <c r="J168" i="12"/>
  <c r="I168" i="12"/>
  <c r="H168" i="12"/>
  <c r="G168" i="12"/>
  <c r="F168" i="12"/>
  <c r="E168" i="12"/>
  <c r="D168" i="12"/>
  <c r="C168" i="12"/>
  <c r="N167" i="12"/>
  <c r="N186" i="12" s="1"/>
  <c r="M167" i="12"/>
  <c r="M186" i="12" s="1"/>
  <c r="L167" i="12"/>
  <c r="L186" i="12" s="1"/>
  <c r="K167" i="12"/>
  <c r="J167" i="12"/>
  <c r="J186" i="12" s="1"/>
  <c r="I167" i="12"/>
  <c r="I186" i="12" s="1"/>
  <c r="H167" i="12"/>
  <c r="G167" i="12"/>
  <c r="F167" i="12"/>
  <c r="F186" i="12" s="1"/>
  <c r="E167" i="12"/>
  <c r="E186" i="12" s="1"/>
  <c r="D167" i="12"/>
  <c r="D186" i="12" s="1"/>
  <c r="C167" i="12"/>
  <c r="N166" i="12"/>
  <c r="M166" i="12"/>
  <c r="L166" i="12"/>
  <c r="K166" i="12"/>
  <c r="J166" i="12"/>
  <c r="I166" i="12"/>
  <c r="H166" i="12"/>
  <c r="G166" i="12"/>
  <c r="F166" i="12"/>
  <c r="E166" i="12"/>
  <c r="D166" i="12"/>
  <c r="C166" i="12"/>
  <c r="N165" i="12"/>
  <c r="M165" i="12"/>
  <c r="L165" i="12"/>
  <c r="K165" i="12"/>
  <c r="J165" i="12"/>
  <c r="I165" i="12"/>
  <c r="H165" i="12"/>
  <c r="G165" i="12"/>
  <c r="F165" i="12"/>
  <c r="E165" i="12"/>
  <c r="D165" i="12"/>
  <c r="C165" i="12"/>
  <c r="N162" i="12"/>
  <c r="M162" i="12"/>
  <c r="L162" i="12"/>
  <c r="K162" i="12"/>
  <c r="J162" i="12"/>
  <c r="I162" i="12"/>
  <c r="H162" i="12"/>
  <c r="G162" i="12"/>
  <c r="F162" i="12"/>
  <c r="E162" i="12"/>
  <c r="D162" i="12"/>
  <c r="C162" i="12"/>
  <c r="N161" i="12"/>
  <c r="M161" i="12"/>
  <c r="L161" i="12"/>
  <c r="K161" i="12"/>
  <c r="J161" i="12"/>
  <c r="I161" i="12"/>
  <c r="H161" i="12"/>
  <c r="G161" i="12"/>
  <c r="F161" i="12"/>
  <c r="E161" i="12"/>
  <c r="D161" i="12"/>
  <c r="C161" i="12"/>
  <c r="N160" i="12"/>
  <c r="M160" i="12"/>
  <c r="L160" i="12"/>
  <c r="K160" i="12"/>
  <c r="J160" i="12"/>
  <c r="I160" i="12"/>
  <c r="H160" i="12"/>
  <c r="G160" i="12"/>
  <c r="F160" i="12"/>
  <c r="E160" i="12"/>
  <c r="D160" i="12"/>
  <c r="C160" i="12"/>
  <c r="N159" i="12"/>
  <c r="M159" i="12"/>
  <c r="L159" i="12"/>
  <c r="K159" i="12"/>
  <c r="J159" i="12"/>
  <c r="I159" i="12"/>
  <c r="H159" i="12"/>
  <c r="G159" i="12"/>
  <c r="F159" i="12"/>
  <c r="E159" i="12"/>
  <c r="D159" i="12"/>
  <c r="C159" i="12"/>
  <c r="N158" i="12"/>
  <c r="M158" i="12"/>
  <c r="L158" i="12"/>
  <c r="K158" i="12"/>
  <c r="J158" i="12"/>
  <c r="I158" i="12"/>
  <c r="H158" i="12"/>
  <c r="G158" i="12"/>
  <c r="F158" i="12"/>
  <c r="E158" i="12"/>
  <c r="D158" i="12"/>
  <c r="C158" i="12"/>
  <c r="N157" i="12"/>
  <c r="M157" i="12"/>
  <c r="L157" i="12"/>
  <c r="K157" i="12"/>
  <c r="J157" i="12"/>
  <c r="I157" i="12"/>
  <c r="H157" i="12"/>
  <c r="G157" i="12"/>
  <c r="F157" i="12"/>
  <c r="E157" i="12"/>
  <c r="D157" i="12"/>
  <c r="C157" i="12"/>
  <c r="N156" i="12"/>
  <c r="M156" i="12"/>
  <c r="L156" i="12"/>
  <c r="K156" i="12"/>
  <c r="J156" i="12"/>
  <c r="I156" i="12"/>
  <c r="H156" i="12"/>
  <c r="G156" i="12"/>
  <c r="F156" i="12"/>
  <c r="E156" i="12"/>
  <c r="D156" i="12"/>
  <c r="C156" i="12"/>
  <c r="N155" i="12"/>
  <c r="M155" i="12"/>
  <c r="L155" i="12"/>
  <c r="K155" i="12"/>
  <c r="J155" i="12"/>
  <c r="I155" i="12"/>
  <c r="H155" i="12"/>
  <c r="G155" i="12"/>
  <c r="F155" i="12"/>
  <c r="E155" i="12"/>
  <c r="D155" i="12"/>
  <c r="C155" i="12"/>
  <c r="N154" i="12"/>
  <c r="M154" i="12"/>
  <c r="L154" i="12"/>
  <c r="K154" i="12"/>
  <c r="J154" i="12"/>
  <c r="I154" i="12"/>
  <c r="H154" i="12"/>
  <c r="G154" i="12"/>
  <c r="F154" i="12"/>
  <c r="E154" i="12"/>
  <c r="D154" i="12"/>
  <c r="C154" i="12"/>
  <c r="N153" i="12"/>
  <c r="M153" i="12"/>
  <c r="L153" i="12"/>
  <c r="K153" i="12"/>
  <c r="J153" i="12"/>
  <c r="I153" i="12"/>
  <c r="H153" i="12"/>
  <c r="G153" i="12"/>
  <c r="F153" i="12"/>
  <c r="E153" i="12"/>
  <c r="D153" i="12"/>
  <c r="C153" i="12"/>
  <c r="N152" i="12"/>
  <c r="M152" i="12"/>
  <c r="L152" i="12"/>
  <c r="K152" i="12"/>
  <c r="J152" i="12"/>
  <c r="I152" i="12"/>
  <c r="H152" i="12"/>
  <c r="G152" i="12"/>
  <c r="F152" i="12"/>
  <c r="E152" i="12"/>
  <c r="D152" i="12"/>
  <c r="C152" i="12"/>
  <c r="N151" i="12"/>
  <c r="M151" i="12"/>
  <c r="L151" i="12"/>
  <c r="K151" i="12"/>
  <c r="J151" i="12"/>
  <c r="I151" i="12"/>
  <c r="G151" i="12"/>
  <c r="F151" i="12"/>
  <c r="E151" i="12"/>
  <c r="D151" i="12"/>
  <c r="C151" i="12"/>
  <c r="N150" i="12"/>
  <c r="M150" i="12"/>
  <c r="L150" i="12"/>
  <c r="K150" i="12"/>
  <c r="J150" i="12"/>
  <c r="I150" i="12"/>
  <c r="H150" i="12"/>
  <c r="G150" i="12"/>
  <c r="F150" i="12"/>
  <c r="E150" i="12"/>
  <c r="D150" i="12"/>
  <c r="C150" i="12"/>
  <c r="N149" i="12"/>
  <c r="M149" i="12"/>
  <c r="L149" i="12"/>
  <c r="K149" i="12"/>
  <c r="J149" i="12"/>
  <c r="I149" i="12"/>
  <c r="H149" i="12"/>
  <c r="G149" i="12"/>
  <c r="F149" i="12"/>
  <c r="E149" i="12"/>
  <c r="D149" i="12"/>
  <c r="C149" i="12"/>
  <c r="N148" i="12"/>
  <c r="M148" i="12"/>
  <c r="L148" i="12"/>
  <c r="K148" i="12"/>
  <c r="J148" i="12"/>
  <c r="I148" i="12"/>
  <c r="H148" i="12"/>
  <c r="G148" i="12"/>
  <c r="F148" i="12"/>
  <c r="E148" i="12"/>
  <c r="D148" i="12"/>
  <c r="C148" i="12"/>
  <c r="N147" i="12"/>
  <c r="M147" i="12"/>
  <c r="L147" i="12"/>
  <c r="K147" i="12"/>
  <c r="J147" i="12"/>
  <c r="I147" i="12"/>
  <c r="H147" i="12"/>
  <c r="G147" i="12"/>
  <c r="F147" i="12"/>
  <c r="E147" i="12"/>
  <c r="D147" i="12"/>
  <c r="C147" i="12"/>
  <c r="N146" i="12"/>
  <c r="M146" i="12"/>
  <c r="L146" i="12"/>
  <c r="K146" i="12"/>
  <c r="J146" i="12"/>
  <c r="I146" i="12"/>
  <c r="H146" i="12"/>
  <c r="G146" i="12"/>
  <c r="F146" i="12"/>
  <c r="E146" i="12"/>
  <c r="D146" i="12"/>
  <c r="C146" i="12"/>
  <c r="N145" i="12"/>
  <c r="M145" i="12"/>
  <c r="L145" i="12"/>
  <c r="K145" i="12"/>
  <c r="J145" i="12"/>
  <c r="I145" i="12"/>
  <c r="H145" i="12"/>
  <c r="G145" i="12"/>
  <c r="F145" i="12"/>
  <c r="E145" i="12"/>
  <c r="D145" i="12"/>
  <c r="C145" i="12"/>
  <c r="N144" i="12"/>
  <c r="M144" i="12"/>
  <c r="L144" i="12"/>
  <c r="K144" i="12"/>
  <c r="J144" i="12"/>
  <c r="I144" i="12"/>
  <c r="H144" i="12"/>
  <c r="G144" i="12"/>
  <c r="F144" i="12"/>
  <c r="E144" i="12"/>
  <c r="D144" i="12"/>
  <c r="C144" i="12"/>
  <c r="N143" i="12"/>
  <c r="M143" i="12"/>
  <c r="L143" i="12"/>
  <c r="K143" i="12"/>
  <c r="J143" i="12"/>
  <c r="I143" i="12"/>
  <c r="H143" i="12"/>
  <c r="G143" i="12"/>
  <c r="F143" i="12"/>
  <c r="E143" i="12"/>
  <c r="D143" i="12"/>
  <c r="C143" i="12"/>
  <c r="N142" i="12"/>
  <c r="M142" i="12"/>
  <c r="L142" i="12"/>
  <c r="K142" i="12"/>
  <c r="J142" i="12"/>
  <c r="I142" i="12"/>
  <c r="H142" i="12"/>
  <c r="G142" i="12"/>
  <c r="F142" i="12"/>
  <c r="E142" i="12"/>
  <c r="D142" i="12"/>
  <c r="C142" i="12"/>
  <c r="N139" i="12"/>
  <c r="M139" i="12"/>
  <c r="L139" i="12"/>
  <c r="K139" i="12"/>
  <c r="J139" i="12"/>
  <c r="I139" i="12"/>
  <c r="H139" i="12"/>
  <c r="G139" i="12"/>
  <c r="F139" i="12"/>
  <c r="E139" i="12"/>
  <c r="D139" i="12"/>
  <c r="C139" i="12"/>
  <c r="N138" i="12"/>
  <c r="M138" i="12"/>
  <c r="L138" i="12"/>
  <c r="K138" i="12"/>
  <c r="J138" i="12"/>
  <c r="I138" i="12"/>
  <c r="H138" i="12"/>
  <c r="G138" i="12"/>
  <c r="F138" i="12"/>
  <c r="E138" i="12"/>
  <c r="D138" i="12"/>
  <c r="C138" i="12"/>
  <c r="N137" i="12"/>
  <c r="M137" i="12"/>
  <c r="L137" i="12"/>
  <c r="K137" i="12"/>
  <c r="J137" i="12"/>
  <c r="I137" i="12"/>
  <c r="H137" i="12"/>
  <c r="G137" i="12"/>
  <c r="F137" i="12"/>
  <c r="E137" i="12"/>
  <c r="D137" i="12"/>
  <c r="C137" i="12"/>
  <c r="N136" i="12"/>
  <c r="M136" i="12"/>
  <c r="L136" i="12"/>
  <c r="K136" i="12"/>
  <c r="J136" i="12"/>
  <c r="I136" i="12"/>
  <c r="H136" i="12"/>
  <c r="G136" i="12"/>
  <c r="F136" i="12"/>
  <c r="E136" i="12"/>
  <c r="D136" i="12"/>
  <c r="C136" i="12"/>
  <c r="N135" i="12"/>
  <c r="M135" i="12"/>
  <c r="L135" i="12"/>
  <c r="K135" i="12"/>
  <c r="J135" i="12"/>
  <c r="I135" i="12"/>
  <c r="H135" i="12"/>
  <c r="G135" i="12"/>
  <c r="F135" i="12"/>
  <c r="E135" i="12"/>
  <c r="D135" i="12"/>
  <c r="C135" i="12"/>
  <c r="N134" i="12"/>
  <c r="M134" i="12"/>
  <c r="L134" i="12"/>
  <c r="K134" i="12"/>
  <c r="J134" i="12"/>
  <c r="I134" i="12"/>
  <c r="H134" i="12"/>
  <c r="G134" i="12"/>
  <c r="F134" i="12"/>
  <c r="E134" i="12"/>
  <c r="D134" i="12"/>
  <c r="C134" i="12"/>
  <c r="N133" i="12"/>
  <c r="M133" i="12"/>
  <c r="L133" i="12"/>
  <c r="K133" i="12"/>
  <c r="J133" i="12"/>
  <c r="I133" i="12"/>
  <c r="H133" i="12"/>
  <c r="G133" i="12"/>
  <c r="F133" i="12"/>
  <c r="E133" i="12"/>
  <c r="D133" i="12"/>
  <c r="C133" i="12"/>
  <c r="N132" i="12"/>
  <c r="M132" i="12"/>
  <c r="L132" i="12"/>
  <c r="K132" i="12"/>
  <c r="J132" i="12"/>
  <c r="I132" i="12"/>
  <c r="H132" i="12"/>
  <c r="G132" i="12"/>
  <c r="F132" i="12"/>
  <c r="E132" i="12"/>
  <c r="D132" i="12"/>
  <c r="C132" i="12"/>
  <c r="N131" i="12"/>
  <c r="M131" i="12"/>
  <c r="L131" i="12"/>
  <c r="K131" i="12"/>
  <c r="J131" i="12"/>
  <c r="I131" i="12"/>
  <c r="H131" i="12"/>
  <c r="G131" i="12"/>
  <c r="F131" i="12"/>
  <c r="E131" i="12"/>
  <c r="D131" i="12"/>
  <c r="C131" i="12"/>
  <c r="N130" i="12"/>
  <c r="M130" i="12"/>
  <c r="L130" i="12"/>
  <c r="K130" i="12"/>
  <c r="J130" i="12"/>
  <c r="I130" i="12"/>
  <c r="H130" i="12"/>
  <c r="G130" i="12"/>
  <c r="F130" i="12"/>
  <c r="E130" i="12"/>
  <c r="D130" i="12"/>
  <c r="C130" i="12"/>
  <c r="N129" i="12"/>
  <c r="M129" i="12"/>
  <c r="L129" i="12"/>
  <c r="K129" i="12"/>
  <c r="J129" i="12"/>
  <c r="I129" i="12"/>
  <c r="H129" i="12"/>
  <c r="G129" i="12"/>
  <c r="F129" i="12"/>
  <c r="E129" i="12"/>
  <c r="D129" i="12"/>
  <c r="C129" i="12"/>
  <c r="N128" i="12"/>
  <c r="M128" i="12"/>
  <c r="L128" i="12"/>
  <c r="K128" i="12"/>
  <c r="J128" i="12"/>
  <c r="I128" i="12"/>
  <c r="H128" i="12"/>
  <c r="G128" i="12"/>
  <c r="F128" i="12"/>
  <c r="E128" i="12"/>
  <c r="D128" i="12"/>
  <c r="C128" i="12"/>
  <c r="N127" i="12"/>
  <c r="M127" i="12"/>
  <c r="L127" i="12"/>
  <c r="K127" i="12"/>
  <c r="J127" i="12"/>
  <c r="I127" i="12"/>
  <c r="H127" i="12"/>
  <c r="G127" i="12"/>
  <c r="F127" i="12"/>
  <c r="E127" i="12"/>
  <c r="D127" i="12"/>
  <c r="C127" i="12"/>
  <c r="N126" i="12"/>
  <c r="M126" i="12"/>
  <c r="L126" i="12"/>
  <c r="K126" i="12"/>
  <c r="J126" i="12"/>
  <c r="I126" i="12"/>
  <c r="H126" i="12"/>
  <c r="G126" i="12"/>
  <c r="F126" i="12"/>
  <c r="E126" i="12"/>
  <c r="D126" i="12"/>
  <c r="C126" i="12"/>
  <c r="N125" i="12"/>
  <c r="M125" i="12"/>
  <c r="L125" i="12"/>
  <c r="K125" i="12"/>
  <c r="J125" i="12"/>
  <c r="I125" i="12"/>
  <c r="H125" i="12"/>
  <c r="G125" i="12"/>
  <c r="F125" i="12"/>
  <c r="E125" i="12"/>
  <c r="D125" i="12"/>
  <c r="C125" i="12"/>
  <c r="N124" i="12"/>
  <c r="M124" i="12"/>
  <c r="L124" i="12"/>
  <c r="K124" i="12"/>
  <c r="J124" i="12"/>
  <c r="I124" i="12"/>
  <c r="H124" i="12"/>
  <c r="G124" i="12"/>
  <c r="F124" i="12"/>
  <c r="E124" i="12"/>
  <c r="D124" i="12"/>
  <c r="C124" i="12"/>
  <c r="N123" i="12"/>
  <c r="M123" i="12"/>
  <c r="L123" i="12"/>
  <c r="K123" i="12"/>
  <c r="J123" i="12"/>
  <c r="I123" i="12"/>
  <c r="H123" i="12"/>
  <c r="G123" i="12"/>
  <c r="F123" i="12"/>
  <c r="E123" i="12"/>
  <c r="D123" i="12"/>
  <c r="C123" i="12"/>
  <c r="N122" i="12"/>
  <c r="M122" i="12"/>
  <c r="L122" i="12"/>
  <c r="K122" i="12"/>
  <c r="J122" i="12"/>
  <c r="I122" i="12"/>
  <c r="H122" i="12"/>
  <c r="G122" i="12"/>
  <c r="F122" i="12"/>
  <c r="E122" i="12"/>
  <c r="D122" i="12"/>
  <c r="C122" i="12"/>
  <c r="N121" i="12"/>
  <c r="N140" i="12" s="1"/>
  <c r="M121" i="12"/>
  <c r="L121" i="12"/>
  <c r="K121" i="12"/>
  <c r="K140" i="12" s="1"/>
  <c r="J121" i="12"/>
  <c r="J140" i="12" s="1"/>
  <c r="I121" i="12"/>
  <c r="H121" i="12"/>
  <c r="G121" i="12"/>
  <c r="G140" i="12" s="1"/>
  <c r="F121" i="12"/>
  <c r="F140" i="12" s="1"/>
  <c r="E121" i="12"/>
  <c r="D121" i="12"/>
  <c r="C121" i="12"/>
  <c r="N120" i="12"/>
  <c r="M120" i="12"/>
  <c r="L120" i="12"/>
  <c r="K120" i="12"/>
  <c r="J120" i="12"/>
  <c r="I120" i="12"/>
  <c r="H120" i="12"/>
  <c r="G120" i="12"/>
  <c r="F120" i="12"/>
  <c r="E120" i="12"/>
  <c r="D120" i="12"/>
  <c r="C120" i="12"/>
  <c r="N119" i="12"/>
  <c r="M119" i="12"/>
  <c r="L119" i="12"/>
  <c r="K119" i="12"/>
  <c r="J119" i="12"/>
  <c r="I119" i="12"/>
  <c r="H119" i="12"/>
  <c r="G119" i="12"/>
  <c r="F119" i="12"/>
  <c r="E119" i="12"/>
  <c r="D119" i="12"/>
  <c r="C119" i="12"/>
  <c r="N116" i="12"/>
  <c r="M116" i="12"/>
  <c r="L116" i="12"/>
  <c r="K116" i="12"/>
  <c r="J116" i="12"/>
  <c r="I116" i="12"/>
  <c r="H116" i="12"/>
  <c r="G116" i="12"/>
  <c r="F116" i="12"/>
  <c r="E116" i="12"/>
  <c r="D116" i="12"/>
  <c r="C116" i="12"/>
  <c r="N115" i="12"/>
  <c r="M115" i="12"/>
  <c r="L115" i="12"/>
  <c r="K115" i="12"/>
  <c r="J115" i="12"/>
  <c r="I115" i="12"/>
  <c r="H115" i="12"/>
  <c r="G115" i="12"/>
  <c r="F115" i="12"/>
  <c r="E115" i="12"/>
  <c r="D115" i="12"/>
  <c r="C115" i="12"/>
  <c r="N114" i="12"/>
  <c r="M114" i="12"/>
  <c r="L114" i="12"/>
  <c r="K114" i="12"/>
  <c r="J114" i="12"/>
  <c r="I114" i="12"/>
  <c r="H114" i="12"/>
  <c r="G114" i="12"/>
  <c r="F114" i="12"/>
  <c r="E114" i="12"/>
  <c r="D114" i="12"/>
  <c r="C114" i="12"/>
  <c r="N113" i="12"/>
  <c r="M113" i="12"/>
  <c r="L113" i="12"/>
  <c r="K113" i="12"/>
  <c r="J113" i="12"/>
  <c r="I113" i="12"/>
  <c r="H113" i="12"/>
  <c r="G113" i="12"/>
  <c r="F113" i="12"/>
  <c r="E113" i="12"/>
  <c r="D113" i="12"/>
  <c r="C113" i="12"/>
  <c r="N112" i="12"/>
  <c r="M112" i="12"/>
  <c r="L112" i="12"/>
  <c r="K112" i="12"/>
  <c r="J112" i="12"/>
  <c r="I112" i="12"/>
  <c r="H112" i="12"/>
  <c r="G112" i="12"/>
  <c r="F112" i="12"/>
  <c r="E112" i="12"/>
  <c r="D112" i="12"/>
  <c r="C112" i="12"/>
  <c r="N111" i="12"/>
  <c r="M111" i="12"/>
  <c r="L111" i="12"/>
  <c r="K111" i="12"/>
  <c r="J111" i="12"/>
  <c r="I111" i="12"/>
  <c r="H111" i="12"/>
  <c r="G111" i="12"/>
  <c r="F111" i="12"/>
  <c r="E111" i="12"/>
  <c r="D111" i="12"/>
  <c r="C111" i="12"/>
  <c r="N110" i="12"/>
  <c r="M110" i="12"/>
  <c r="L110" i="12"/>
  <c r="K110" i="12"/>
  <c r="J110" i="12"/>
  <c r="I110" i="12"/>
  <c r="H110" i="12"/>
  <c r="G110" i="12"/>
  <c r="F110" i="12"/>
  <c r="E110" i="12"/>
  <c r="D110" i="12"/>
  <c r="C110" i="12"/>
  <c r="N109" i="12"/>
  <c r="M109" i="12"/>
  <c r="L109" i="12"/>
  <c r="K109" i="12"/>
  <c r="J109" i="12"/>
  <c r="I109" i="12"/>
  <c r="H109" i="12"/>
  <c r="G109" i="12"/>
  <c r="F109" i="12"/>
  <c r="E109" i="12"/>
  <c r="D109" i="12"/>
  <c r="C109" i="12"/>
  <c r="N108" i="12"/>
  <c r="M108" i="12"/>
  <c r="L108" i="12"/>
  <c r="K108" i="12"/>
  <c r="J108" i="12"/>
  <c r="I108" i="12"/>
  <c r="H108" i="12"/>
  <c r="G108" i="12"/>
  <c r="F108" i="12"/>
  <c r="E108" i="12"/>
  <c r="D108" i="12"/>
  <c r="C108" i="12"/>
  <c r="N107" i="12"/>
  <c r="M107" i="12"/>
  <c r="L107" i="12"/>
  <c r="K107" i="12"/>
  <c r="J107" i="12"/>
  <c r="I107" i="12"/>
  <c r="H107" i="12"/>
  <c r="G107" i="12"/>
  <c r="F107" i="12"/>
  <c r="E107" i="12"/>
  <c r="D107" i="12"/>
  <c r="C107" i="12"/>
  <c r="N106" i="12"/>
  <c r="M106" i="12"/>
  <c r="L106" i="12"/>
  <c r="K106" i="12"/>
  <c r="J106" i="12"/>
  <c r="I106" i="12"/>
  <c r="H106" i="12"/>
  <c r="G106" i="12"/>
  <c r="F106" i="12"/>
  <c r="E106" i="12"/>
  <c r="D106" i="12"/>
  <c r="C106" i="12"/>
  <c r="N105" i="12"/>
  <c r="M105" i="12"/>
  <c r="L105" i="12"/>
  <c r="K105" i="12"/>
  <c r="J105" i="12"/>
  <c r="I105" i="12"/>
  <c r="H105" i="12"/>
  <c r="G105" i="12"/>
  <c r="F105" i="12"/>
  <c r="E105" i="12"/>
  <c r="D105" i="12"/>
  <c r="C105" i="12"/>
  <c r="N104" i="12"/>
  <c r="M104" i="12"/>
  <c r="L104" i="12"/>
  <c r="K104" i="12"/>
  <c r="J104" i="12"/>
  <c r="I104" i="12"/>
  <c r="H104" i="12"/>
  <c r="G104" i="12"/>
  <c r="F104" i="12"/>
  <c r="E104" i="12"/>
  <c r="D104" i="12"/>
  <c r="C104" i="12"/>
  <c r="N103" i="12"/>
  <c r="M103" i="12"/>
  <c r="L103" i="12"/>
  <c r="K103" i="12"/>
  <c r="J103" i="12"/>
  <c r="I103" i="12"/>
  <c r="H103" i="12"/>
  <c r="G103" i="12"/>
  <c r="F103" i="12"/>
  <c r="E103" i="12"/>
  <c r="D103" i="12"/>
  <c r="C103" i="12"/>
  <c r="N102" i="12"/>
  <c r="M102" i="12"/>
  <c r="L102" i="12"/>
  <c r="K102" i="12"/>
  <c r="J102" i="12"/>
  <c r="I102" i="12"/>
  <c r="H102" i="12"/>
  <c r="G102" i="12"/>
  <c r="F102" i="12"/>
  <c r="E102" i="12"/>
  <c r="D102" i="12"/>
  <c r="C102" i="12"/>
  <c r="N101" i="12"/>
  <c r="M101" i="12"/>
  <c r="L101" i="12"/>
  <c r="K101" i="12"/>
  <c r="J101" i="12"/>
  <c r="I101" i="12"/>
  <c r="H101" i="12"/>
  <c r="G101" i="12"/>
  <c r="F101" i="12"/>
  <c r="E101" i="12"/>
  <c r="D101" i="12"/>
  <c r="C101" i="12"/>
  <c r="N100" i="12"/>
  <c r="M100" i="12"/>
  <c r="L100" i="12"/>
  <c r="K100" i="12"/>
  <c r="J100" i="12"/>
  <c r="I100" i="12"/>
  <c r="H100" i="12"/>
  <c r="G100" i="12"/>
  <c r="F100" i="12"/>
  <c r="E100" i="12"/>
  <c r="D100" i="12"/>
  <c r="C100" i="12"/>
  <c r="N99" i="12"/>
  <c r="M99" i="12"/>
  <c r="L99" i="12"/>
  <c r="K99" i="12"/>
  <c r="J99" i="12"/>
  <c r="I99" i="12"/>
  <c r="H99" i="12"/>
  <c r="G99" i="12"/>
  <c r="F99" i="12"/>
  <c r="E99" i="12"/>
  <c r="D99" i="12"/>
  <c r="C99" i="12"/>
  <c r="N98" i="12"/>
  <c r="N117" i="12" s="1"/>
  <c r="M98" i="12"/>
  <c r="M117" i="12" s="1"/>
  <c r="L98" i="12"/>
  <c r="L117" i="12" s="1"/>
  <c r="K98" i="12"/>
  <c r="K117" i="12" s="1"/>
  <c r="J98" i="12"/>
  <c r="J117" i="12" s="1"/>
  <c r="I98" i="12"/>
  <c r="I117" i="12" s="1"/>
  <c r="H98" i="12"/>
  <c r="H117" i="12" s="1"/>
  <c r="G98" i="12"/>
  <c r="G117" i="12" s="1"/>
  <c r="F98" i="12"/>
  <c r="F117" i="12" s="1"/>
  <c r="E98" i="12"/>
  <c r="E117" i="12" s="1"/>
  <c r="D98" i="12"/>
  <c r="D117" i="12" s="1"/>
  <c r="C98" i="12"/>
  <c r="N97" i="12"/>
  <c r="M97" i="12"/>
  <c r="L97" i="12"/>
  <c r="K97" i="12"/>
  <c r="J97" i="12"/>
  <c r="I97" i="12"/>
  <c r="H97" i="12"/>
  <c r="G97" i="12"/>
  <c r="F97" i="12"/>
  <c r="E97" i="12"/>
  <c r="D97" i="12"/>
  <c r="C97" i="12"/>
  <c r="N96" i="12"/>
  <c r="M96" i="12"/>
  <c r="L96" i="12"/>
  <c r="K96" i="12"/>
  <c r="J96" i="12"/>
  <c r="I96" i="12"/>
  <c r="H96" i="12"/>
  <c r="G96" i="12"/>
  <c r="F96" i="12"/>
  <c r="E96" i="12"/>
  <c r="D96" i="12"/>
  <c r="C96" i="12"/>
  <c r="N93" i="12"/>
  <c r="M93" i="12"/>
  <c r="L93" i="12"/>
  <c r="K93" i="12"/>
  <c r="J93" i="12"/>
  <c r="I93" i="12"/>
  <c r="H93" i="12"/>
  <c r="G93" i="12"/>
  <c r="F93" i="12"/>
  <c r="E93" i="12"/>
  <c r="D93" i="12"/>
  <c r="C93" i="12"/>
  <c r="N92" i="12"/>
  <c r="M92" i="12"/>
  <c r="L92" i="12"/>
  <c r="K92" i="12"/>
  <c r="J92" i="12"/>
  <c r="I92" i="12"/>
  <c r="H92" i="12"/>
  <c r="G92" i="12"/>
  <c r="F92" i="12"/>
  <c r="E92" i="12"/>
  <c r="D92" i="12"/>
  <c r="C92" i="12"/>
  <c r="N91" i="12"/>
  <c r="M91" i="12"/>
  <c r="L91" i="12"/>
  <c r="K91" i="12"/>
  <c r="J91" i="12"/>
  <c r="I91" i="12"/>
  <c r="H91" i="12"/>
  <c r="G91" i="12"/>
  <c r="F91" i="12"/>
  <c r="E91" i="12"/>
  <c r="D91" i="12"/>
  <c r="C91" i="12"/>
  <c r="N90" i="12"/>
  <c r="M90" i="12"/>
  <c r="L90" i="12"/>
  <c r="K90" i="12"/>
  <c r="J90" i="12"/>
  <c r="I90" i="12"/>
  <c r="H90" i="12"/>
  <c r="G90" i="12"/>
  <c r="F90" i="12"/>
  <c r="E90" i="12"/>
  <c r="D90" i="12"/>
  <c r="C90" i="12"/>
  <c r="N89" i="12"/>
  <c r="M89" i="12"/>
  <c r="L89" i="12"/>
  <c r="K89" i="12"/>
  <c r="J89" i="12"/>
  <c r="I89" i="12"/>
  <c r="H89" i="12"/>
  <c r="G89" i="12"/>
  <c r="F89" i="12"/>
  <c r="E89" i="12"/>
  <c r="D89" i="12"/>
  <c r="C89" i="12"/>
  <c r="N88" i="12"/>
  <c r="M88" i="12"/>
  <c r="L88" i="12"/>
  <c r="K88" i="12"/>
  <c r="J88" i="12"/>
  <c r="I88" i="12"/>
  <c r="H88" i="12"/>
  <c r="G88" i="12"/>
  <c r="F88" i="12"/>
  <c r="E88" i="12"/>
  <c r="D88" i="12"/>
  <c r="C88" i="12"/>
  <c r="N87" i="12"/>
  <c r="M87" i="12"/>
  <c r="L87" i="12"/>
  <c r="K87" i="12"/>
  <c r="J87" i="12"/>
  <c r="I87" i="12"/>
  <c r="H87" i="12"/>
  <c r="G87" i="12"/>
  <c r="F87" i="12"/>
  <c r="E87" i="12"/>
  <c r="D87" i="12"/>
  <c r="C87" i="12"/>
  <c r="N86" i="12"/>
  <c r="M86" i="12"/>
  <c r="L86" i="12"/>
  <c r="K86" i="12"/>
  <c r="J86" i="12"/>
  <c r="I86" i="12"/>
  <c r="H86" i="12"/>
  <c r="G86" i="12"/>
  <c r="F86" i="12"/>
  <c r="E86" i="12"/>
  <c r="D86" i="12"/>
  <c r="C86" i="12"/>
  <c r="N85" i="12"/>
  <c r="M85" i="12"/>
  <c r="L85" i="12"/>
  <c r="K85" i="12"/>
  <c r="J85" i="12"/>
  <c r="I85" i="12"/>
  <c r="H85" i="12"/>
  <c r="G85" i="12"/>
  <c r="F85" i="12"/>
  <c r="E85" i="12"/>
  <c r="D85" i="12"/>
  <c r="C85" i="12"/>
  <c r="N84" i="12"/>
  <c r="M84" i="12"/>
  <c r="L84" i="12"/>
  <c r="K84" i="12"/>
  <c r="J84" i="12"/>
  <c r="I84" i="12"/>
  <c r="H84" i="12"/>
  <c r="G84" i="12"/>
  <c r="F84" i="12"/>
  <c r="E84" i="12"/>
  <c r="D84" i="12"/>
  <c r="C84" i="12"/>
  <c r="N83" i="12"/>
  <c r="M83" i="12"/>
  <c r="L83" i="12"/>
  <c r="K83" i="12"/>
  <c r="J83" i="12"/>
  <c r="I83" i="12"/>
  <c r="H83" i="12"/>
  <c r="G83" i="12"/>
  <c r="F83" i="12"/>
  <c r="E83" i="12"/>
  <c r="D83" i="12"/>
  <c r="C83" i="12"/>
  <c r="N82" i="12"/>
  <c r="M82" i="12"/>
  <c r="L82" i="12"/>
  <c r="K82" i="12"/>
  <c r="J82" i="12"/>
  <c r="I82" i="12"/>
  <c r="H82" i="12"/>
  <c r="G82" i="12"/>
  <c r="F82" i="12"/>
  <c r="E82" i="12"/>
  <c r="D82" i="12"/>
  <c r="C82" i="12"/>
  <c r="N81" i="12"/>
  <c r="M81" i="12"/>
  <c r="L81" i="12"/>
  <c r="K81" i="12"/>
  <c r="J81" i="12"/>
  <c r="I81" i="12"/>
  <c r="H81" i="12"/>
  <c r="G81" i="12"/>
  <c r="F81" i="12"/>
  <c r="E81" i="12"/>
  <c r="D81" i="12"/>
  <c r="C81" i="12"/>
  <c r="N80" i="12"/>
  <c r="M80" i="12"/>
  <c r="L80" i="12"/>
  <c r="K80" i="12"/>
  <c r="J80" i="12"/>
  <c r="I80" i="12"/>
  <c r="H80" i="12"/>
  <c r="G80" i="12"/>
  <c r="F80" i="12"/>
  <c r="E80" i="12"/>
  <c r="D80" i="12"/>
  <c r="C80" i="12"/>
  <c r="N79" i="12"/>
  <c r="M79" i="12"/>
  <c r="L79" i="12"/>
  <c r="K79" i="12"/>
  <c r="J79" i="12"/>
  <c r="I79" i="12"/>
  <c r="H79" i="12"/>
  <c r="G79" i="12"/>
  <c r="F79" i="12"/>
  <c r="E79" i="12"/>
  <c r="D79" i="12"/>
  <c r="C79" i="12"/>
  <c r="N78" i="12"/>
  <c r="M78" i="12"/>
  <c r="L78" i="12"/>
  <c r="K78" i="12"/>
  <c r="J78" i="12"/>
  <c r="I78" i="12"/>
  <c r="H78" i="12"/>
  <c r="G78" i="12"/>
  <c r="F78" i="12"/>
  <c r="E78" i="12"/>
  <c r="D78" i="12"/>
  <c r="C78" i="12"/>
  <c r="N77" i="12"/>
  <c r="M77" i="12"/>
  <c r="L77" i="12"/>
  <c r="K77" i="12"/>
  <c r="J77" i="12"/>
  <c r="I77" i="12"/>
  <c r="H77" i="12"/>
  <c r="G77" i="12"/>
  <c r="F77" i="12"/>
  <c r="E77" i="12"/>
  <c r="D77" i="12"/>
  <c r="C77" i="12"/>
  <c r="N76" i="12"/>
  <c r="M76" i="12"/>
  <c r="L76" i="12"/>
  <c r="K76" i="12"/>
  <c r="J76" i="12"/>
  <c r="I76" i="12"/>
  <c r="H76" i="12"/>
  <c r="G76" i="12"/>
  <c r="F76" i="12"/>
  <c r="E76" i="12"/>
  <c r="D76" i="12"/>
  <c r="C76" i="12"/>
  <c r="N75" i="12"/>
  <c r="N94" i="12" s="1"/>
  <c r="M75" i="12"/>
  <c r="L75" i="12"/>
  <c r="L94" i="12" s="1"/>
  <c r="K75" i="12"/>
  <c r="J75" i="12"/>
  <c r="J94" i="12" s="1"/>
  <c r="I75" i="12"/>
  <c r="H75" i="12"/>
  <c r="H94" i="12" s="1"/>
  <c r="G75" i="12"/>
  <c r="F75" i="12"/>
  <c r="E75" i="12"/>
  <c r="D75" i="12"/>
  <c r="C75" i="12"/>
  <c r="N74" i="12"/>
  <c r="M74" i="12"/>
  <c r="L74" i="12"/>
  <c r="K74" i="12"/>
  <c r="J74" i="12"/>
  <c r="I74" i="12"/>
  <c r="H74" i="12"/>
  <c r="G74" i="12"/>
  <c r="F74" i="12"/>
  <c r="E74" i="12"/>
  <c r="D74" i="12"/>
  <c r="C74" i="12"/>
  <c r="N73" i="12"/>
  <c r="M73" i="12"/>
  <c r="L73" i="12"/>
  <c r="K73" i="12"/>
  <c r="J73" i="12"/>
  <c r="I73" i="12"/>
  <c r="H73" i="12"/>
  <c r="G73" i="12"/>
  <c r="F73" i="12"/>
  <c r="E73" i="12"/>
  <c r="D73" i="12"/>
  <c r="C73" i="12"/>
  <c r="N70" i="12"/>
  <c r="M70" i="12"/>
  <c r="L70" i="12"/>
  <c r="K70" i="12"/>
  <c r="J70" i="12"/>
  <c r="I70" i="12"/>
  <c r="H70" i="12"/>
  <c r="G70" i="12"/>
  <c r="F70" i="12"/>
  <c r="E70" i="12"/>
  <c r="D70" i="12"/>
  <c r="C70" i="12"/>
  <c r="N69" i="12"/>
  <c r="M69" i="12"/>
  <c r="L69" i="12"/>
  <c r="K69" i="12"/>
  <c r="J69" i="12"/>
  <c r="I69" i="12"/>
  <c r="H69" i="12"/>
  <c r="G69" i="12"/>
  <c r="F69" i="12"/>
  <c r="E69" i="12"/>
  <c r="D69" i="12"/>
  <c r="C69" i="12"/>
  <c r="N68" i="12"/>
  <c r="M68" i="12"/>
  <c r="L68" i="12"/>
  <c r="K68" i="12"/>
  <c r="J68" i="12"/>
  <c r="I68" i="12"/>
  <c r="H68" i="12"/>
  <c r="G68" i="12"/>
  <c r="F68" i="12"/>
  <c r="E68" i="12"/>
  <c r="D68" i="12"/>
  <c r="C68" i="12"/>
  <c r="N67" i="12"/>
  <c r="M67" i="12"/>
  <c r="L67" i="12"/>
  <c r="K67" i="12"/>
  <c r="J67" i="12"/>
  <c r="I67" i="12"/>
  <c r="H67" i="12"/>
  <c r="G67" i="12"/>
  <c r="F67" i="12"/>
  <c r="E67" i="12"/>
  <c r="D67" i="12"/>
  <c r="C67" i="12"/>
  <c r="N66" i="12"/>
  <c r="M66" i="12"/>
  <c r="L66" i="12"/>
  <c r="K66" i="12"/>
  <c r="J66" i="12"/>
  <c r="I66" i="12"/>
  <c r="H66" i="12"/>
  <c r="G66" i="12"/>
  <c r="F66" i="12"/>
  <c r="E66" i="12"/>
  <c r="D66" i="12"/>
  <c r="C66" i="12"/>
  <c r="N65" i="12"/>
  <c r="M65" i="12"/>
  <c r="L65" i="12"/>
  <c r="K65" i="12"/>
  <c r="J65" i="12"/>
  <c r="I65" i="12"/>
  <c r="H65" i="12"/>
  <c r="G65" i="12"/>
  <c r="F65" i="12"/>
  <c r="E65" i="12"/>
  <c r="N64" i="12"/>
  <c r="M64" i="12"/>
  <c r="L64" i="12"/>
  <c r="K64" i="12"/>
  <c r="J64" i="12"/>
  <c r="I64" i="12"/>
  <c r="H64" i="12"/>
  <c r="G64" i="12"/>
  <c r="F64" i="12"/>
  <c r="E64" i="12"/>
  <c r="D64" i="12"/>
  <c r="C64" i="12"/>
  <c r="N63" i="12"/>
  <c r="M63" i="12"/>
  <c r="L63" i="12"/>
  <c r="K63" i="12"/>
  <c r="J63" i="12"/>
  <c r="I63" i="12"/>
  <c r="H63" i="12"/>
  <c r="G63" i="12"/>
  <c r="F63" i="12"/>
  <c r="E63" i="12"/>
  <c r="D63" i="12"/>
  <c r="C63" i="12"/>
  <c r="N62" i="12"/>
  <c r="M62" i="12"/>
  <c r="L62" i="12"/>
  <c r="K62" i="12"/>
  <c r="J62" i="12"/>
  <c r="I62" i="12"/>
  <c r="H62" i="12"/>
  <c r="G62" i="12"/>
  <c r="F62" i="12"/>
  <c r="E62" i="12"/>
  <c r="D62" i="12"/>
  <c r="C62" i="12"/>
  <c r="N61" i="12"/>
  <c r="M61" i="12"/>
  <c r="L61" i="12"/>
  <c r="K61" i="12"/>
  <c r="J61" i="12"/>
  <c r="I61" i="12"/>
  <c r="H61" i="12"/>
  <c r="G61" i="12"/>
  <c r="F61" i="12"/>
  <c r="E61" i="12"/>
  <c r="D61" i="12"/>
  <c r="C61" i="12"/>
  <c r="N60" i="12"/>
  <c r="M60" i="12"/>
  <c r="L60" i="12"/>
  <c r="K60" i="12"/>
  <c r="J60" i="12"/>
  <c r="I60" i="12"/>
  <c r="H60" i="12"/>
  <c r="G60" i="12"/>
  <c r="F60" i="12"/>
  <c r="E60" i="12"/>
  <c r="D60" i="12"/>
  <c r="C60" i="12"/>
  <c r="N59" i="12"/>
  <c r="M59" i="12"/>
  <c r="L59" i="12"/>
  <c r="K59" i="12"/>
  <c r="J59" i="12"/>
  <c r="I59" i="12"/>
  <c r="H59" i="12"/>
  <c r="G59" i="12"/>
  <c r="F59" i="12"/>
  <c r="E59" i="12"/>
  <c r="D59" i="12"/>
  <c r="C59" i="12"/>
  <c r="N58" i="12"/>
  <c r="M58" i="12"/>
  <c r="L58" i="12"/>
  <c r="K58" i="12"/>
  <c r="J58" i="12"/>
  <c r="I58" i="12"/>
  <c r="H58" i="12"/>
  <c r="G58" i="12"/>
  <c r="F58" i="12"/>
  <c r="E58" i="12"/>
  <c r="D58" i="12"/>
  <c r="C58" i="12"/>
  <c r="N57" i="12"/>
  <c r="M57" i="12"/>
  <c r="L57" i="12"/>
  <c r="K57" i="12"/>
  <c r="J57" i="12"/>
  <c r="I57" i="12"/>
  <c r="H57" i="12"/>
  <c r="G57" i="12"/>
  <c r="F57" i="12"/>
  <c r="E57" i="12"/>
  <c r="D57" i="12"/>
  <c r="C57" i="12"/>
  <c r="N56" i="12"/>
  <c r="M56" i="12"/>
  <c r="L56" i="12"/>
  <c r="K56" i="12"/>
  <c r="J56" i="12"/>
  <c r="I56" i="12"/>
  <c r="H56" i="12"/>
  <c r="G56" i="12"/>
  <c r="F56" i="12"/>
  <c r="E56" i="12"/>
  <c r="D56" i="12"/>
  <c r="C56" i="12"/>
  <c r="N55" i="12"/>
  <c r="M55" i="12"/>
  <c r="L55" i="12"/>
  <c r="K55" i="12"/>
  <c r="J55" i="12"/>
  <c r="I55" i="12"/>
  <c r="H55" i="12"/>
  <c r="G55" i="12"/>
  <c r="F55" i="12"/>
  <c r="E55" i="12"/>
  <c r="D55" i="12"/>
  <c r="C55" i="12"/>
  <c r="N54" i="12"/>
  <c r="M54" i="12"/>
  <c r="L54" i="12"/>
  <c r="K54" i="12"/>
  <c r="J54" i="12"/>
  <c r="I54" i="12"/>
  <c r="H54" i="12"/>
  <c r="G54" i="12"/>
  <c r="F54" i="12"/>
  <c r="E54" i="12"/>
  <c r="D54" i="12"/>
  <c r="C54" i="12"/>
  <c r="N53" i="12"/>
  <c r="M53" i="12"/>
  <c r="L53" i="12"/>
  <c r="K53" i="12"/>
  <c r="J53" i="12"/>
  <c r="I53" i="12"/>
  <c r="H53" i="12"/>
  <c r="G53" i="12"/>
  <c r="F53" i="12"/>
  <c r="E53" i="12"/>
  <c r="D53" i="12"/>
  <c r="C53" i="12"/>
  <c r="N52" i="12"/>
  <c r="M52" i="12"/>
  <c r="L52" i="12"/>
  <c r="K52" i="12"/>
  <c r="J52" i="12"/>
  <c r="I52" i="12"/>
  <c r="H52" i="12"/>
  <c r="G52" i="12"/>
  <c r="F52" i="12"/>
  <c r="E52" i="12"/>
  <c r="D52" i="12"/>
  <c r="C52" i="12"/>
  <c r="N51" i="12"/>
  <c r="M51" i="12"/>
  <c r="L51" i="12"/>
  <c r="K51" i="12"/>
  <c r="J51" i="12"/>
  <c r="I51" i="12"/>
  <c r="H51" i="12"/>
  <c r="G51" i="12"/>
  <c r="F51" i="12"/>
  <c r="E51" i="12"/>
  <c r="D51" i="12"/>
  <c r="C51" i="12"/>
  <c r="N50" i="12"/>
  <c r="M50" i="12"/>
  <c r="L50" i="12"/>
  <c r="K50" i="12"/>
  <c r="J50" i="12"/>
  <c r="I50" i="12"/>
  <c r="H50" i="12"/>
  <c r="G50" i="12"/>
  <c r="F50" i="12"/>
  <c r="E50" i="12"/>
  <c r="D50" i="12"/>
  <c r="C50" i="12"/>
  <c r="N47" i="12"/>
  <c r="M47" i="12"/>
  <c r="L47" i="12"/>
  <c r="K47" i="12"/>
  <c r="J47" i="12"/>
  <c r="I47" i="12"/>
  <c r="H47" i="12"/>
  <c r="G47" i="12"/>
  <c r="F47" i="12"/>
  <c r="E47" i="12"/>
  <c r="D47" i="12"/>
  <c r="C47" i="12"/>
  <c r="N46" i="12"/>
  <c r="M46" i="12"/>
  <c r="L46" i="12"/>
  <c r="K46" i="12"/>
  <c r="J46" i="12"/>
  <c r="I46" i="12"/>
  <c r="H46" i="12"/>
  <c r="G46" i="12"/>
  <c r="F46" i="12"/>
  <c r="E46" i="12"/>
  <c r="D46" i="12"/>
  <c r="C46" i="12"/>
  <c r="N45" i="12"/>
  <c r="M45" i="12"/>
  <c r="L45" i="12"/>
  <c r="K45" i="12"/>
  <c r="J45" i="12"/>
  <c r="I45" i="12"/>
  <c r="H45" i="12"/>
  <c r="G45" i="12"/>
  <c r="F45" i="12"/>
  <c r="E45" i="12"/>
  <c r="D45" i="12"/>
  <c r="C45" i="12"/>
  <c r="N44" i="12"/>
  <c r="M44" i="12"/>
  <c r="L44" i="12"/>
  <c r="K44" i="12"/>
  <c r="J44" i="12"/>
  <c r="I44" i="12"/>
  <c r="H44" i="12"/>
  <c r="G44" i="12"/>
  <c r="F44" i="12"/>
  <c r="E44" i="12"/>
  <c r="D44" i="12"/>
  <c r="C44" i="12"/>
  <c r="N43" i="12"/>
  <c r="M43" i="12"/>
  <c r="L43" i="12"/>
  <c r="K43" i="12"/>
  <c r="J43" i="12"/>
  <c r="I43" i="12"/>
  <c r="H43" i="12"/>
  <c r="G43" i="12"/>
  <c r="F43" i="12"/>
  <c r="E43" i="12"/>
  <c r="D43" i="12"/>
  <c r="C43" i="12"/>
  <c r="N42" i="12"/>
  <c r="M42" i="12"/>
  <c r="L42" i="12"/>
  <c r="K42" i="12"/>
  <c r="J42" i="12"/>
  <c r="I42" i="12"/>
  <c r="H42" i="12"/>
  <c r="G42" i="12"/>
  <c r="F42" i="12"/>
  <c r="E42" i="12"/>
  <c r="D42" i="12"/>
  <c r="C42" i="12"/>
  <c r="N41" i="12"/>
  <c r="M41" i="12"/>
  <c r="L41" i="12"/>
  <c r="K41" i="12"/>
  <c r="J41" i="12"/>
  <c r="I41" i="12"/>
  <c r="H41" i="12"/>
  <c r="G41" i="12"/>
  <c r="F41" i="12"/>
  <c r="E41" i="12"/>
  <c r="D41" i="12"/>
  <c r="C41" i="12"/>
  <c r="N40" i="12"/>
  <c r="M40" i="12"/>
  <c r="L40" i="12"/>
  <c r="K40" i="12"/>
  <c r="J40" i="12"/>
  <c r="I40" i="12"/>
  <c r="H40" i="12"/>
  <c r="G40" i="12"/>
  <c r="F40" i="12"/>
  <c r="E40" i="12"/>
  <c r="D40" i="12"/>
  <c r="C40" i="12"/>
  <c r="N39" i="12"/>
  <c r="M39" i="12"/>
  <c r="L39" i="12"/>
  <c r="K39" i="12"/>
  <c r="J39" i="12"/>
  <c r="I39" i="12"/>
  <c r="H39" i="12"/>
  <c r="G39" i="12"/>
  <c r="F39" i="12"/>
  <c r="E39" i="12"/>
  <c r="D39" i="12"/>
  <c r="C39" i="12"/>
  <c r="N38" i="12"/>
  <c r="M38" i="12"/>
  <c r="L38" i="12"/>
  <c r="K38" i="12"/>
  <c r="J38" i="12"/>
  <c r="I38" i="12"/>
  <c r="H38" i="12"/>
  <c r="G38" i="12"/>
  <c r="F38" i="12"/>
  <c r="E38" i="12"/>
  <c r="D38" i="12"/>
  <c r="C38" i="12"/>
  <c r="N37" i="12"/>
  <c r="M37" i="12"/>
  <c r="L37" i="12"/>
  <c r="K37" i="12"/>
  <c r="J37" i="12"/>
  <c r="I37" i="12"/>
  <c r="H37" i="12"/>
  <c r="G37" i="12"/>
  <c r="F37" i="12"/>
  <c r="E37" i="12"/>
  <c r="D37" i="12"/>
  <c r="C37" i="12"/>
  <c r="N36" i="12"/>
  <c r="M36" i="12"/>
  <c r="L36" i="12"/>
  <c r="K36" i="12"/>
  <c r="J36" i="12"/>
  <c r="I36" i="12"/>
  <c r="H36" i="12"/>
  <c r="G36" i="12"/>
  <c r="F36" i="12"/>
  <c r="E36" i="12"/>
  <c r="D36" i="12"/>
  <c r="C36" i="12"/>
  <c r="N35" i="12"/>
  <c r="M35" i="12"/>
  <c r="L35" i="12"/>
  <c r="K35" i="12"/>
  <c r="J35" i="12"/>
  <c r="I35" i="12"/>
  <c r="H35" i="12"/>
  <c r="G35" i="12"/>
  <c r="F35" i="12"/>
  <c r="E35" i="12"/>
  <c r="C35" i="12"/>
  <c r="N34" i="12"/>
  <c r="M34" i="12"/>
  <c r="L34" i="12"/>
  <c r="K34" i="12"/>
  <c r="J34" i="12"/>
  <c r="I34" i="12"/>
  <c r="H34" i="12"/>
  <c r="G34" i="12"/>
  <c r="F34" i="12"/>
  <c r="E34" i="12"/>
  <c r="D34" i="12"/>
  <c r="C34" i="12"/>
  <c r="N33" i="12"/>
  <c r="M33" i="12"/>
  <c r="L33" i="12"/>
  <c r="K33" i="12"/>
  <c r="J33" i="12"/>
  <c r="I33" i="12"/>
  <c r="H33" i="12"/>
  <c r="G33" i="12"/>
  <c r="F33" i="12"/>
  <c r="E33" i="12"/>
  <c r="D33" i="12"/>
  <c r="C33" i="12"/>
  <c r="N32" i="12"/>
  <c r="M32" i="12"/>
  <c r="L32" i="12"/>
  <c r="K32" i="12"/>
  <c r="J32" i="12"/>
  <c r="I32" i="12"/>
  <c r="H32" i="12"/>
  <c r="G32" i="12"/>
  <c r="F32" i="12"/>
  <c r="E32" i="12"/>
  <c r="D32" i="12"/>
  <c r="C32" i="12"/>
  <c r="N31" i="12"/>
  <c r="M31" i="12"/>
  <c r="L31" i="12"/>
  <c r="K31" i="12"/>
  <c r="J31" i="12"/>
  <c r="I31" i="12"/>
  <c r="H31" i="12"/>
  <c r="G31" i="12"/>
  <c r="F31" i="12"/>
  <c r="E31" i="12"/>
  <c r="D31" i="12"/>
  <c r="C31" i="12"/>
  <c r="N30" i="12"/>
  <c r="M30" i="12"/>
  <c r="L30" i="12"/>
  <c r="K30" i="12"/>
  <c r="J30" i="12"/>
  <c r="I30" i="12"/>
  <c r="H30" i="12"/>
  <c r="G30" i="12"/>
  <c r="F30" i="12"/>
  <c r="E30" i="12"/>
  <c r="D30" i="12"/>
  <c r="C30" i="12"/>
  <c r="N29" i="12"/>
  <c r="M29" i="12"/>
  <c r="L29" i="12"/>
  <c r="K29" i="12"/>
  <c r="J29" i="12"/>
  <c r="I29" i="12"/>
  <c r="H29" i="12"/>
  <c r="G29" i="12"/>
  <c r="F29" i="12"/>
  <c r="E29" i="12"/>
  <c r="D29" i="12"/>
  <c r="C29" i="12"/>
  <c r="N28" i="12"/>
  <c r="M28" i="12"/>
  <c r="L28" i="12"/>
  <c r="K28" i="12"/>
  <c r="J28" i="12"/>
  <c r="I28" i="12"/>
  <c r="H28" i="12"/>
  <c r="G28" i="12"/>
  <c r="F28" i="12"/>
  <c r="E28" i="12"/>
  <c r="D28" i="12"/>
  <c r="C28" i="12"/>
  <c r="N27" i="12"/>
  <c r="M27" i="12"/>
  <c r="L27" i="12"/>
  <c r="K27" i="12"/>
  <c r="J27" i="12"/>
  <c r="I27" i="12"/>
  <c r="H27" i="12"/>
  <c r="G27" i="12"/>
  <c r="F27" i="12"/>
  <c r="E27" i="12"/>
  <c r="D27" i="12"/>
  <c r="C27" i="12"/>
  <c r="C6" i="12"/>
  <c r="N24" i="12"/>
  <c r="M24" i="12"/>
  <c r="L24" i="12"/>
  <c r="K24" i="12"/>
  <c r="J24" i="12"/>
  <c r="I24" i="12"/>
  <c r="H24" i="12"/>
  <c r="G24" i="12"/>
  <c r="F24" i="12"/>
  <c r="E24" i="12"/>
  <c r="D24" i="12"/>
  <c r="C24" i="12"/>
  <c r="N23" i="12"/>
  <c r="M23" i="12"/>
  <c r="L23" i="12"/>
  <c r="K23" i="12"/>
  <c r="J23" i="12"/>
  <c r="I23" i="12"/>
  <c r="H23" i="12"/>
  <c r="G23" i="12"/>
  <c r="F23" i="12"/>
  <c r="E23" i="12"/>
  <c r="D23" i="12"/>
  <c r="C23" i="12"/>
  <c r="N22" i="12"/>
  <c r="M22" i="12"/>
  <c r="L22" i="12"/>
  <c r="K22" i="12"/>
  <c r="J22" i="12"/>
  <c r="I22" i="12"/>
  <c r="H22" i="12"/>
  <c r="G22" i="12"/>
  <c r="F22" i="12"/>
  <c r="E22" i="12"/>
  <c r="D22" i="12"/>
  <c r="C22" i="12"/>
  <c r="N21" i="12"/>
  <c r="M21" i="12"/>
  <c r="L21" i="12"/>
  <c r="K21" i="12"/>
  <c r="J21" i="12"/>
  <c r="I21" i="12"/>
  <c r="H21" i="12"/>
  <c r="G21" i="12"/>
  <c r="F21" i="12"/>
  <c r="E21" i="12"/>
  <c r="D21" i="12"/>
  <c r="C21" i="12"/>
  <c r="N20" i="12"/>
  <c r="M20" i="12"/>
  <c r="L20" i="12"/>
  <c r="K20" i="12"/>
  <c r="J20" i="12"/>
  <c r="I20" i="12"/>
  <c r="H20" i="12"/>
  <c r="G20" i="12"/>
  <c r="F20" i="12"/>
  <c r="E20" i="12"/>
  <c r="D20" i="12"/>
  <c r="C20" i="12"/>
  <c r="N19" i="12"/>
  <c r="M19" i="12"/>
  <c r="L19" i="12"/>
  <c r="K19" i="12"/>
  <c r="J19" i="12"/>
  <c r="I19" i="12"/>
  <c r="H19" i="12"/>
  <c r="G19" i="12"/>
  <c r="F19" i="12"/>
  <c r="E19" i="12"/>
  <c r="D19" i="12"/>
  <c r="C19" i="12"/>
  <c r="N18" i="12"/>
  <c r="M18" i="12"/>
  <c r="L18" i="12"/>
  <c r="K18" i="12"/>
  <c r="J18" i="12"/>
  <c r="I18" i="12"/>
  <c r="H18" i="12"/>
  <c r="G18" i="12"/>
  <c r="F18" i="12"/>
  <c r="E18" i="12"/>
  <c r="D18" i="12"/>
  <c r="C18" i="12"/>
  <c r="N17" i="12"/>
  <c r="M17" i="12"/>
  <c r="L17" i="12"/>
  <c r="K17" i="12"/>
  <c r="J17" i="12"/>
  <c r="I17" i="12"/>
  <c r="H17" i="12"/>
  <c r="G17" i="12"/>
  <c r="F17" i="12"/>
  <c r="E17" i="12"/>
  <c r="D17" i="12"/>
  <c r="C17" i="12"/>
  <c r="N16" i="12"/>
  <c r="M16" i="12"/>
  <c r="L16" i="12"/>
  <c r="K16" i="12"/>
  <c r="J16" i="12"/>
  <c r="I16" i="12"/>
  <c r="H16" i="12"/>
  <c r="G16" i="12"/>
  <c r="F16" i="12"/>
  <c r="E16" i="12"/>
  <c r="D16" i="12"/>
  <c r="C16" i="12"/>
  <c r="N15" i="12"/>
  <c r="M15" i="12"/>
  <c r="L15" i="12"/>
  <c r="K15" i="12"/>
  <c r="J15" i="12"/>
  <c r="I15" i="12"/>
  <c r="H15" i="12"/>
  <c r="G15" i="12"/>
  <c r="F15" i="12"/>
  <c r="E15" i="12"/>
  <c r="D15" i="12"/>
  <c r="C15" i="12"/>
  <c r="N14" i="12"/>
  <c r="M14" i="12"/>
  <c r="L14" i="12"/>
  <c r="K14" i="12"/>
  <c r="J14" i="12"/>
  <c r="I14" i="12"/>
  <c r="H14" i="12"/>
  <c r="G14" i="12"/>
  <c r="F14" i="12"/>
  <c r="E14" i="12"/>
  <c r="D14" i="12"/>
  <c r="C14" i="12"/>
  <c r="N13" i="12"/>
  <c r="M13" i="12"/>
  <c r="L13" i="12"/>
  <c r="K13" i="12"/>
  <c r="J13" i="12"/>
  <c r="I13" i="12"/>
  <c r="H13" i="12"/>
  <c r="G13" i="12"/>
  <c r="F13" i="12"/>
  <c r="E13" i="12"/>
  <c r="D13" i="12"/>
  <c r="C13" i="12"/>
  <c r="N12" i="12"/>
  <c r="M12" i="12"/>
  <c r="L12" i="12"/>
  <c r="K12" i="12"/>
  <c r="J12" i="12"/>
  <c r="I12" i="12"/>
  <c r="H12" i="12"/>
  <c r="G12" i="12"/>
  <c r="F12" i="12"/>
  <c r="E12" i="12"/>
  <c r="D12" i="12"/>
  <c r="C12" i="12"/>
  <c r="N11" i="12"/>
  <c r="M11" i="12"/>
  <c r="L11" i="12"/>
  <c r="K11" i="12"/>
  <c r="J11" i="12"/>
  <c r="I11" i="12"/>
  <c r="H11" i="12"/>
  <c r="G11" i="12"/>
  <c r="F11" i="12"/>
  <c r="E11" i="12"/>
  <c r="D11" i="12"/>
  <c r="C11" i="12"/>
  <c r="N10" i="12"/>
  <c r="M10" i="12"/>
  <c r="L10" i="12"/>
  <c r="K10" i="12"/>
  <c r="J10" i="12"/>
  <c r="I10" i="12"/>
  <c r="H10" i="12"/>
  <c r="G10" i="12"/>
  <c r="F10" i="12"/>
  <c r="E10" i="12"/>
  <c r="D10" i="12"/>
  <c r="C10" i="12"/>
  <c r="N9" i="12"/>
  <c r="M9" i="12"/>
  <c r="L9" i="12"/>
  <c r="K9" i="12"/>
  <c r="J9" i="12"/>
  <c r="I9" i="12"/>
  <c r="H9" i="12"/>
  <c r="G9" i="12"/>
  <c r="F9" i="12"/>
  <c r="E9" i="12"/>
  <c r="D9" i="12"/>
  <c r="C9" i="12"/>
  <c r="N8" i="12"/>
  <c r="M8" i="12"/>
  <c r="L8" i="12"/>
  <c r="K8" i="12"/>
  <c r="J8" i="12"/>
  <c r="I8" i="12"/>
  <c r="H8" i="12"/>
  <c r="G8" i="12"/>
  <c r="F8" i="12"/>
  <c r="E8" i="12"/>
  <c r="D8" i="12"/>
  <c r="C8" i="12"/>
  <c r="N7" i="12"/>
  <c r="M7" i="12"/>
  <c r="L7" i="12"/>
  <c r="K7" i="12"/>
  <c r="J7" i="12"/>
  <c r="I7" i="12"/>
  <c r="H7" i="12"/>
  <c r="G7" i="12"/>
  <c r="F7" i="12"/>
  <c r="E7" i="12"/>
  <c r="D7" i="12"/>
  <c r="C7" i="12"/>
  <c r="N6" i="12"/>
  <c r="M6" i="12"/>
  <c r="M25" i="12" s="1"/>
  <c r="L6" i="12"/>
  <c r="K6" i="12"/>
  <c r="J6" i="12"/>
  <c r="I6" i="12"/>
  <c r="H6" i="12"/>
  <c r="H25" i="12" s="1"/>
  <c r="G6" i="12"/>
  <c r="F6" i="12"/>
  <c r="E6" i="12"/>
  <c r="D6" i="12"/>
  <c r="D25" i="12" s="1"/>
  <c r="N5" i="12"/>
  <c r="M5" i="12"/>
  <c r="L5" i="12"/>
  <c r="K5" i="12"/>
  <c r="J5" i="12"/>
  <c r="I5" i="12"/>
  <c r="H5" i="12"/>
  <c r="G5" i="12"/>
  <c r="F5" i="12"/>
  <c r="E5" i="12"/>
  <c r="D5" i="12"/>
  <c r="C5" i="12"/>
  <c r="N4" i="12"/>
  <c r="M4" i="12"/>
  <c r="L4" i="12"/>
  <c r="K4" i="12"/>
  <c r="J4" i="12"/>
  <c r="I4" i="12"/>
  <c r="H4" i="12"/>
  <c r="G4" i="12"/>
  <c r="F4" i="12"/>
  <c r="E4" i="12"/>
  <c r="D4" i="12"/>
  <c r="C4" i="12"/>
  <c r="O1" i="12"/>
  <c r="N254" i="10"/>
  <c r="M254" i="10"/>
  <c r="L254" i="10"/>
  <c r="K254" i="10"/>
  <c r="N253" i="10"/>
  <c r="M253" i="10"/>
  <c r="L253" i="10"/>
  <c r="K253" i="10"/>
  <c r="N252" i="10"/>
  <c r="M252" i="10"/>
  <c r="L252" i="10"/>
  <c r="K252" i="10"/>
  <c r="N251" i="10"/>
  <c r="M251" i="10"/>
  <c r="L251" i="10"/>
  <c r="K251" i="10"/>
  <c r="N250" i="10"/>
  <c r="M250" i="10"/>
  <c r="L250" i="10"/>
  <c r="K250" i="10"/>
  <c r="N249" i="10"/>
  <c r="M249" i="10"/>
  <c r="L249" i="10"/>
  <c r="K249" i="10"/>
  <c r="N248" i="10"/>
  <c r="M248" i="10"/>
  <c r="L248" i="10"/>
  <c r="K248" i="10"/>
  <c r="N247" i="10"/>
  <c r="M247" i="10"/>
  <c r="L247" i="10"/>
  <c r="K247" i="10"/>
  <c r="N246" i="10"/>
  <c r="M246" i="10"/>
  <c r="L246" i="10"/>
  <c r="K246" i="10"/>
  <c r="N245" i="10"/>
  <c r="M245" i="10"/>
  <c r="L245" i="10"/>
  <c r="K245" i="10"/>
  <c r="N244" i="10"/>
  <c r="M244" i="10"/>
  <c r="L244" i="10"/>
  <c r="K244" i="10"/>
  <c r="N243" i="10"/>
  <c r="M243" i="10"/>
  <c r="L243" i="10"/>
  <c r="K243" i="10"/>
  <c r="N242" i="10"/>
  <c r="M242" i="10"/>
  <c r="L242" i="10"/>
  <c r="K242" i="10"/>
  <c r="N241" i="10"/>
  <c r="M241" i="10"/>
  <c r="L241" i="10"/>
  <c r="K241" i="10"/>
  <c r="N240" i="10"/>
  <c r="M240" i="10"/>
  <c r="L240" i="10"/>
  <c r="K240" i="10"/>
  <c r="N239" i="10"/>
  <c r="M239" i="10"/>
  <c r="L239" i="10"/>
  <c r="K239" i="10"/>
  <c r="N238" i="10"/>
  <c r="M238" i="10"/>
  <c r="L238" i="10"/>
  <c r="K238" i="10"/>
  <c r="N237" i="10"/>
  <c r="M237" i="10"/>
  <c r="L237" i="10"/>
  <c r="K237" i="10"/>
  <c r="N236" i="10"/>
  <c r="M236" i="10"/>
  <c r="L236" i="10"/>
  <c r="L255" i="10" s="1"/>
  <c r="K236" i="10"/>
  <c r="H255" i="10"/>
  <c r="G255" i="10"/>
  <c r="F255" i="10"/>
  <c r="D255" i="10"/>
  <c r="N235" i="10"/>
  <c r="M235" i="10"/>
  <c r="L235" i="10"/>
  <c r="K235" i="10"/>
  <c r="N234" i="10"/>
  <c r="M234" i="10"/>
  <c r="L234" i="10"/>
  <c r="K234" i="10"/>
  <c r="N231" i="10"/>
  <c r="M231" i="10"/>
  <c r="L231" i="10"/>
  <c r="K231" i="10"/>
  <c r="N230" i="10"/>
  <c r="M230" i="10"/>
  <c r="L230" i="10"/>
  <c r="K230" i="10"/>
  <c r="N229" i="10"/>
  <c r="M229" i="10"/>
  <c r="L229" i="10"/>
  <c r="K229" i="10"/>
  <c r="N228" i="10"/>
  <c r="M228" i="10"/>
  <c r="L228" i="10"/>
  <c r="K228" i="10"/>
  <c r="N227" i="10"/>
  <c r="M227" i="10"/>
  <c r="L227" i="10"/>
  <c r="K227" i="10"/>
  <c r="N226" i="10"/>
  <c r="M226" i="10"/>
  <c r="L226" i="10"/>
  <c r="K226" i="10"/>
  <c r="N225" i="10"/>
  <c r="M225" i="10"/>
  <c r="L225" i="10"/>
  <c r="K225" i="10"/>
  <c r="N224" i="10"/>
  <c r="M224" i="10"/>
  <c r="L224" i="10"/>
  <c r="K224" i="10"/>
  <c r="N223" i="10"/>
  <c r="M223" i="10"/>
  <c r="L223" i="10"/>
  <c r="K223" i="10"/>
  <c r="N222" i="10"/>
  <c r="M222" i="10"/>
  <c r="L222" i="10"/>
  <c r="K222" i="10"/>
  <c r="N221" i="10"/>
  <c r="M221" i="10"/>
  <c r="L221" i="10"/>
  <c r="K221" i="10"/>
  <c r="N220" i="10"/>
  <c r="M220" i="10"/>
  <c r="L220" i="10"/>
  <c r="K220" i="10"/>
  <c r="N219" i="10"/>
  <c r="M219" i="10"/>
  <c r="L219" i="10"/>
  <c r="K219" i="10"/>
  <c r="N218" i="10"/>
  <c r="M218" i="10"/>
  <c r="L218" i="10"/>
  <c r="K218" i="10"/>
  <c r="N217" i="10"/>
  <c r="M217" i="10"/>
  <c r="L217" i="10"/>
  <c r="K217" i="10"/>
  <c r="N216" i="10"/>
  <c r="M216" i="10"/>
  <c r="L216" i="10"/>
  <c r="K216" i="10"/>
  <c r="N215" i="10"/>
  <c r="M215" i="10"/>
  <c r="L215" i="10"/>
  <c r="K215" i="10"/>
  <c r="N214" i="10"/>
  <c r="M214" i="10"/>
  <c r="L214" i="10"/>
  <c r="K214" i="10"/>
  <c r="N213" i="10"/>
  <c r="M213" i="10"/>
  <c r="L213" i="10"/>
  <c r="L232" i="10" s="1"/>
  <c r="K213" i="10"/>
  <c r="J232" i="10"/>
  <c r="H232" i="10"/>
  <c r="G232" i="10"/>
  <c r="F232" i="10"/>
  <c r="D232" i="10"/>
  <c r="C232" i="10"/>
  <c r="N212" i="10"/>
  <c r="M212" i="10"/>
  <c r="L212" i="10"/>
  <c r="K212" i="10"/>
  <c r="N211" i="10"/>
  <c r="M211" i="10"/>
  <c r="L211" i="10"/>
  <c r="K211" i="10"/>
  <c r="N208" i="10"/>
  <c r="M208" i="10"/>
  <c r="L208" i="10"/>
  <c r="K208" i="10"/>
  <c r="N207" i="10"/>
  <c r="M207" i="10"/>
  <c r="L207" i="10"/>
  <c r="K207" i="10"/>
  <c r="N206" i="10"/>
  <c r="M206" i="10"/>
  <c r="L206" i="10"/>
  <c r="K206" i="10"/>
  <c r="N205" i="10"/>
  <c r="M205" i="10"/>
  <c r="L205" i="10"/>
  <c r="K205" i="10"/>
  <c r="N204" i="10"/>
  <c r="M204" i="10"/>
  <c r="L204" i="10"/>
  <c r="K204" i="10"/>
  <c r="N203" i="10"/>
  <c r="M203" i="10"/>
  <c r="L203" i="10"/>
  <c r="K203" i="10"/>
  <c r="N202" i="10"/>
  <c r="M202" i="10"/>
  <c r="L202" i="10"/>
  <c r="K202" i="10"/>
  <c r="N201" i="10"/>
  <c r="M201" i="10"/>
  <c r="L201" i="10"/>
  <c r="K201" i="10"/>
  <c r="N200" i="10"/>
  <c r="M200" i="10"/>
  <c r="L200" i="10"/>
  <c r="K200" i="10"/>
  <c r="N199" i="10"/>
  <c r="M199" i="10"/>
  <c r="L199" i="10"/>
  <c r="K199" i="10"/>
  <c r="N198" i="10"/>
  <c r="M198" i="10"/>
  <c r="L198" i="10"/>
  <c r="K198" i="10"/>
  <c r="N197" i="10"/>
  <c r="M197" i="10"/>
  <c r="L197" i="10"/>
  <c r="K197" i="10"/>
  <c r="N196" i="10"/>
  <c r="M196" i="10"/>
  <c r="L196" i="10"/>
  <c r="K196" i="10"/>
  <c r="N195" i="10"/>
  <c r="M195" i="10"/>
  <c r="L195" i="10"/>
  <c r="K195" i="10"/>
  <c r="N194" i="10"/>
  <c r="M194" i="10"/>
  <c r="L194" i="10"/>
  <c r="K194" i="10"/>
  <c r="N193" i="10"/>
  <c r="M193" i="10"/>
  <c r="L193" i="10"/>
  <c r="K193" i="10"/>
  <c r="N192" i="10"/>
  <c r="M192" i="10"/>
  <c r="L192" i="10"/>
  <c r="K192" i="10"/>
  <c r="N191" i="10"/>
  <c r="M191" i="10"/>
  <c r="L191" i="10"/>
  <c r="K191" i="10"/>
  <c r="N190" i="10"/>
  <c r="N209" i="10" s="1"/>
  <c r="M190" i="10"/>
  <c r="L190" i="10"/>
  <c r="K190" i="10"/>
  <c r="J209" i="10"/>
  <c r="I209" i="10"/>
  <c r="G209" i="10"/>
  <c r="F209" i="10"/>
  <c r="E209" i="10"/>
  <c r="C209" i="10"/>
  <c r="N189" i="10"/>
  <c r="M189" i="10"/>
  <c r="L189" i="10"/>
  <c r="K189" i="10"/>
  <c r="N188" i="10"/>
  <c r="M188" i="10"/>
  <c r="L188" i="10"/>
  <c r="K188" i="10"/>
  <c r="N185" i="10"/>
  <c r="M185" i="10"/>
  <c r="L185" i="10"/>
  <c r="K185" i="10"/>
  <c r="N184" i="10"/>
  <c r="M184" i="10"/>
  <c r="L184" i="10"/>
  <c r="K184" i="10"/>
  <c r="N183" i="10"/>
  <c r="M183" i="10"/>
  <c r="L183" i="10"/>
  <c r="K183" i="10"/>
  <c r="N182" i="10"/>
  <c r="M182" i="10"/>
  <c r="L182" i="10"/>
  <c r="K182" i="10"/>
  <c r="N181" i="10"/>
  <c r="M181" i="10"/>
  <c r="L181" i="10"/>
  <c r="K181" i="10"/>
  <c r="N180" i="10"/>
  <c r="M180" i="10"/>
  <c r="L180" i="10"/>
  <c r="K180" i="10"/>
  <c r="N179" i="10"/>
  <c r="M179" i="10"/>
  <c r="L179" i="10"/>
  <c r="K179" i="10"/>
  <c r="N178" i="10"/>
  <c r="M178" i="10"/>
  <c r="L178" i="10"/>
  <c r="K178" i="10"/>
  <c r="N177" i="10"/>
  <c r="M177" i="10"/>
  <c r="L177" i="10"/>
  <c r="K177" i="10"/>
  <c r="N176" i="10"/>
  <c r="M176" i="10"/>
  <c r="L176" i="10"/>
  <c r="K176" i="10"/>
  <c r="N175" i="10"/>
  <c r="M175" i="10"/>
  <c r="L175" i="10"/>
  <c r="K175" i="10"/>
  <c r="N174" i="10"/>
  <c r="M174" i="10"/>
  <c r="L174" i="10"/>
  <c r="K174" i="10"/>
  <c r="N173" i="10"/>
  <c r="M173" i="10"/>
  <c r="L173" i="10"/>
  <c r="K173" i="10"/>
  <c r="N172" i="10"/>
  <c r="M172" i="10"/>
  <c r="L172" i="10"/>
  <c r="K172" i="10"/>
  <c r="N171" i="10"/>
  <c r="M171" i="10"/>
  <c r="L171" i="10"/>
  <c r="K171" i="10"/>
  <c r="N170" i="10"/>
  <c r="M170" i="10"/>
  <c r="L170" i="10"/>
  <c r="K170" i="10"/>
  <c r="N169" i="10"/>
  <c r="M169" i="10"/>
  <c r="L169" i="10"/>
  <c r="K169" i="10"/>
  <c r="N168" i="10"/>
  <c r="M168" i="10"/>
  <c r="L168" i="10"/>
  <c r="K168" i="10"/>
  <c r="N167" i="10"/>
  <c r="N186" i="10" s="1"/>
  <c r="M167" i="10"/>
  <c r="L167" i="10"/>
  <c r="L186" i="10" s="1"/>
  <c r="K167" i="10"/>
  <c r="J186" i="10"/>
  <c r="H186" i="10"/>
  <c r="G186" i="10"/>
  <c r="F186" i="10"/>
  <c r="D186" i="10"/>
  <c r="C186" i="10"/>
  <c r="N166" i="10"/>
  <c r="M166" i="10"/>
  <c r="L166" i="10"/>
  <c r="K166" i="10"/>
  <c r="N165" i="10"/>
  <c r="M165" i="10"/>
  <c r="L165" i="10"/>
  <c r="K165" i="10"/>
  <c r="N162" i="10"/>
  <c r="M162" i="10"/>
  <c r="L162" i="10"/>
  <c r="K162" i="10"/>
  <c r="N161" i="10"/>
  <c r="M161" i="10"/>
  <c r="L161" i="10"/>
  <c r="K161" i="10"/>
  <c r="N160" i="10"/>
  <c r="M160" i="10"/>
  <c r="L160" i="10"/>
  <c r="K160" i="10"/>
  <c r="N159" i="10"/>
  <c r="M159" i="10"/>
  <c r="L159" i="10"/>
  <c r="K159" i="10"/>
  <c r="N158" i="10"/>
  <c r="M158" i="10"/>
  <c r="L158" i="10"/>
  <c r="K158" i="10"/>
  <c r="N157" i="10"/>
  <c r="M157" i="10"/>
  <c r="L157" i="10"/>
  <c r="K157" i="10"/>
  <c r="N156" i="10"/>
  <c r="M156" i="10"/>
  <c r="L156" i="10"/>
  <c r="K156" i="10"/>
  <c r="N155" i="10"/>
  <c r="M155" i="10"/>
  <c r="L155" i="10"/>
  <c r="K155" i="10"/>
  <c r="N154" i="10"/>
  <c r="M154" i="10"/>
  <c r="L154" i="10"/>
  <c r="K154" i="10"/>
  <c r="N153" i="10"/>
  <c r="M153" i="10"/>
  <c r="L153" i="10"/>
  <c r="K153" i="10"/>
  <c r="N152" i="10"/>
  <c r="M152" i="10"/>
  <c r="L152" i="10"/>
  <c r="K152" i="10"/>
  <c r="N151" i="10"/>
  <c r="M151" i="10"/>
  <c r="L151" i="10"/>
  <c r="K151" i="10"/>
  <c r="N150" i="10"/>
  <c r="M150" i="10"/>
  <c r="L150" i="10"/>
  <c r="K150" i="10"/>
  <c r="N149" i="10"/>
  <c r="M149" i="10"/>
  <c r="L149" i="10"/>
  <c r="K149" i="10"/>
  <c r="N148" i="10"/>
  <c r="M148" i="10"/>
  <c r="L148" i="10"/>
  <c r="K148" i="10"/>
  <c r="N147" i="10"/>
  <c r="M147" i="10"/>
  <c r="L147" i="10"/>
  <c r="K147" i="10"/>
  <c r="N146" i="10"/>
  <c r="M146" i="10"/>
  <c r="L146" i="10"/>
  <c r="K146" i="10"/>
  <c r="N145" i="10"/>
  <c r="M145" i="10"/>
  <c r="L145" i="10"/>
  <c r="K145" i="10"/>
  <c r="N144" i="10"/>
  <c r="N163" i="10" s="1"/>
  <c r="M144" i="10"/>
  <c r="L144" i="10"/>
  <c r="K144" i="10"/>
  <c r="F163" i="10"/>
  <c r="E163" i="10"/>
  <c r="D163" i="10"/>
  <c r="N143" i="10"/>
  <c r="M143" i="10"/>
  <c r="L143" i="10"/>
  <c r="K143" i="10"/>
  <c r="N142" i="10"/>
  <c r="M142" i="10"/>
  <c r="L142" i="10"/>
  <c r="K142" i="10"/>
  <c r="N139" i="10"/>
  <c r="M139" i="10"/>
  <c r="L139" i="10"/>
  <c r="K139" i="10"/>
  <c r="N138" i="10"/>
  <c r="M138" i="10"/>
  <c r="L138" i="10"/>
  <c r="K138" i="10"/>
  <c r="N137" i="10"/>
  <c r="M137" i="10"/>
  <c r="L137" i="10"/>
  <c r="K137" i="10"/>
  <c r="N136" i="10"/>
  <c r="M136" i="10"/>
  <c r="L136" i="10"/>
  <c r="K136" i="10"/>
  <c r="N135" i="10"/>
  <c r="M135" i="10"/>
  <c r="L135" i="10"/>
  <c r="K135" i="10"/>
  <c r="N134" i="10"/>
  <c r="M134" i="10"/>
  <c r="L134" i="10"/>
  <c r="K134" i="10"/>
  <c r="N133" i="10"/>
  <c r="M133" i="10"/>
  <c r="L133" i="10"/>
  <c r="K133" i="10"/>
  <c r="N132" i="10"/>
  <c r="M132" i="10"/>
  <c r="L132" i="10"/>
  <c r="K132" i="10"/>
  <c r="N131" i="10"/>
  <c r="M131" i="10"/>
  <c r="L131" i="10"/>
  <c r="K131" i="10"/>
  <c r="N130" i="10"/>
  <c r="M130" i="10"/>
  <c r="L130" i="10"/>
  <c r="K130" i="10"/>
  <c r="N129" i="10"/>
  <c r="M129" i="10"/>
  <c r="L129" i="10"/>
  <c r="K129" i="10"/>
  <c r="N128" i="10"/>
  <c r="M128" i="10"/>
  <c r="L128" i="10"/>
  <c r="K128" i="10"/>
  <c r="N127" i="10"/>
  <c r="M127" i="10"/>
  <c r="L127" i="10"/>
  <c r="K127" i="10"/>
  <c r="N126" i="10"/>
  <c r="M126" i="10"/>
  <c r="L126" i="10"/>
  <c r="K126" i="10"/>
  <c r="N125" i="10"/>
  <c r="M125" i="10"/>
  <c r="L125" i="10"/>
  <c r="K125" i="10"/>
  <c r="N124" i="10"/>
  <c r="M124" i="10"/>
  <c r="L124" i="10"/>
  <c r="K124" i="10"/>
  <c r="N123" i="10"/>
  <c r="M123" i="10"/>
  <c r="L123" i="10"/>
  <c r="K123" i="10"/>
  <c r="N122" i="10"/>
  <c r="M122" i="10"/>
  <c r="L122" i="10"/>
  <c r="K122" i="10"/>
  <c r="N121" i="10"/>
  <c r="N140" i="10" s="1"/>
  <c r="M121" i="10"/>
  <c r="L121" i="10"/>
  <c r="K121" i="10"/>
  <c r="J140" i="10"/>
  <c r="N120" i="10"/>
  <c r="M120" i="10"/>
  <c r="L120" i="10"/>
  <c r="K120" i="10"/>
  <c r="N119" i="10"/>
  <c r="M119" i="10"/>
  <c r="L119" i="10"/>
  <c r="K119" i="10"/>
  <c r="N116" i="10"/>
  <c r="M116" i="10"/>
  <c r="L116" i="10"/>
  <c r="K116" i="10"/>
  <c r="N115" i="10"/>
  <c r="M115" i="10"/>
  <c r="L115" i="10"/>
  <c r="K115" i="10"/>
  <c r="N114" i="10"/>
  <c r="M114" i="10"/>
  <c r="L114" i="10"/>
  <c r="K114" i="10"/>
  <c r="N113" i="10"/>
  <c r="M113" i="10"/>
  <c r="L113" i="10"/>
  <c r="K113" i="10"/>
  <c r="N112" i="10"/>
  <c r="M112" i="10"/>
  <c r="L112" i="10"/>
  <c r="K112" i="10"/>
  <c r="N111" i="10"/>
  <c r="M111" i="10"/>
  <c r="L111" i="10"/>
  <c r="K111" i="10"/>
  <c r="N110" i="10"/>
  <c r="M110" i="10"/>
  <c r="L110" i="10"/>
  <c r="K110" i="10"/>
  <c r="N109" i="10"/>
  <c r="M109" i="10"/>
  <c r="L109" i="10"/>
  <c r="K109" i="10"/>
  <c r="N108" i="10"/>
  <c r="M108" i="10"/>
  <c r="L108" i="10"/>
  <c r="K108" i="10"/>
  <c r="N107" i="10"/>
  <c r="M107" i="10"/>
  <c r="L107" i="10"/>
  <c r="K107" i="10"/>
  <c r="N106" i="10"/>
  <c r="M106" i="10"/>
  <c r="L106" i="10"/>
  <c r="K106" i="10"/>
  <c r="N105" i="10"/>
  <c r="M105" i="10"/>
  <c r="L105" i="10"/>
  <c r="K105" i="10"/>
  <c r="N104" i="10"/>
  <c r="M104" i="10"/>
  <c r="L104" i="10"/>
  <c r="K104" i="10"/>
  <c r="N103" i="10"/>
  <c r="M103" i="10"/>
  <c r="L103" i="10"/>
  <c r="K103" i="10"/>
  <c r="N102" i="10"/>
  <c r="M102" i="10"/>
  <c r="L102" i="10"/>
  <c r="K102" i="10"/>
  <c r="N101" i="10"/>
  <c r="M101" i="10"/>
  <c r="L101" i="10"/>
  <c r="K101" i="10"/>
  <c r="N100" i="10"/>
  <c r="M100" i="10"/>
  <c r="L100" i="10"/>
  <c r="K100" i="10"/>
  <c r="N99" i="10"/>
  <c r="M99" i="10"/>
  <c r="L99" i="10"/>
  <c r="K99" i="10"/>
  <c r="N98" i="10"/>
  <c r="N117" i="10" s="1"/>
  <c r="M98" i="10"/>
  <c r="L98" i="10"/>
  <c r="K98" i="10"/>
  <c r="J117" i="10"/>
  <c r="I117" i="10"/>
  <c r="G117" i="10"/>
  <c r="F117" i="10"/>
  <c r="E117" i="10"/>
  <c r="N97" i="10"/>
  <c r="M97" i="10"/>
  <c r="L97" i="10"/>
  <c r="K97" i="10"/>
  <c r="N96" i="10"/>
  <c r="M96" i="10"/>
  <c r="L96" i="10"/>
  <c r="K96" i="10"/>
  <c r="N93" i="10"/>
  <c r="M93" i="10"/>
  <c r="L93" i="10"/>
  <c r="K93" i="10"/>
  <c r="N92" i="10"/>
  <c r="M92" i="10"/>
  <c r="L92" i="10"/>
  <c r="K92" i="10"/>
  <c r="N91" i="10"/>
  <c r="M91" i="10"/>
  <c r="L91" i="10"/>
  <c r="K91" i="10"/>
  <c r="N90" i="10"/>
  <c r="M90" i="10"/>
  <c r="L90" i="10"/>
  <c r="K90" i="10"/>
  <c r="N89" i="10"/>
  <c r="M89" i="10"/>
  <c r="L89" i="10"/>
  <c r="K89" i="10"/>
  <c r="N88" i="10"/>
  <c r="M88" i="10"/>
  <c r="L88" i="10"/>
  <c r="K88" i="10"/>
  <c r="N87" i="10"/>
  <c r="M87" i="10"/>
  <c r="L87" i="10"/>
  <c r="K87" i="10"/>
  <c r="N86" i="10"/>
  <c r="M86" i="10"/>
  <c r="L86" i="10"/>
  <c r="K86" i="10"/>
  <c r="N85" i="10"/>
  <c r="M85" i="10"/>
  <c r="L85" i="10"/>
  <c r="K85" i="10"/>
  <c r="N84" i="10"/>
  <c r="M84" i="10"/>
  <c r="L84" i="10"/>
  <c r="K84" i="10"/>
  <c r="N83" i="10"/>
  <c r="M83" i="10"/>
  <c r="L83" i="10"/>
  <c r="K83" i="10"/>
  <c r="N82" i="10"/>
  <c r="M82" i="10"/>
  <c r="L82" i="10"/>
  <c r="K82" i="10"/>
  <c r="N81" i="10"/>
  <c r="M81" i="10"/>
  <c r="L81" i="10"/>
  <c r="K81" i="10"/>
  <c r="N80" i="10"/>
  <c r="M80" i="10"/>
  <c r="L80" i="10"/>
  <c r="K80" i="10"/>
  <c r="N79" i="10"/>
  <c r="M79" i="10"/>
  <c r="L79" i="10"/>
  <c r="K79" i="10"/>
  <c r="N78" i="10"/>
  <c r="M78" i="10"/>
  <c r="L78" i="10"/>
  <c r="K78" i="10"/>
  <c r="N77" i="10"/>
  <c r="M77" i="10"/>
  <c r="L77" i="10"/>
  <c r="K77" i="10"/>
  <c r="N76" i="10"/>
  <c r="M76" i="10"/>
  <c r="L76" i="10"/>
  <c r="K76" i="10"/>
  <c r="N75" i="10"/>
  <c r="M75" i="10"/>
  <c r="L75" i="10"/>
  <c r="K75" i="10"/>
  <c r="J94" i="10"/>
  <c r="I94" i="10"/>
  <c r="F94" i="10"/>
  <c r="E94" i="10"/>
  <c r="N74" i="10"/>
  <c r="M74" i="10"/>
  <c r="L74" i="10"/>
  <c r="K74" i="10"/>
  <c r="N73" i="10"/>
  <c r="M73" i="10"/>
  <c r="L73" i="10"/>
  <c r="K73" i="10"/>
  <c r="N70" i="10"/>
  <c r="M70" i="10"/>
  <c r="L70" i="10"/>
  <c r="K70" i="10"/>
  <c r="N69" i="10"/>
  <c r="M69" i="10"/>
  <c r="L69" i="10"/>
  <c r="K69" i="10"/>
  <c r="N68" i="10"/>
  <c r="M68" i="10"/>
  <c r="L68" i="10"/>
  <c r="K68" i="10"/>
  <c r="N67" i="10"/>
  <c r="M67" i="10"/>
  <c r="L67" i="10"/>
  <c r="K67" i="10"/>
  <c r="N66" i="10"/>
  <c r="M66" i="10"/>
  <c r="L66" i="10"/>
  <c r="K66" i="10"/>
  <c r="N65" i="10"/>
  <c r="M65" i="10"/>
  <c r="L65" i="10"/>
  <c r="K65" i="10"/>
  <c r="N64" i="10"/>
  <c r="M64" i="10"/>
  <c r="L64" i="10"/>
  <c r="K64" i="10"/>
  <c r="N63" i="10"/>
  <c r="M63" i="10"/>
  <c r="L63" i="10"/>
  <c r="K63" i="10"/>
  <c r="N62" i="10"/>
  <c r="M62" i="10"/>
  <c r="L62" i="10"/>
  <c r="K62" i="10"/>
  <c r="N61" i="10"/>
  <c r="M61" i="10"/>
  <c r="L61" i="10"/>
  <c r="K61" i="10"/>
  <c r="N60" i="10"/>
  <c r="M60" i="10"/>
  <c r="L60" i="10"/>
  <c r="K60" i="10"/>
  <c r="N59" i="10"/>
  <c r="M59" i="10"/>
  <c r="L59" i="10"/>
  <c r="K59" i="10"/>
  <c r="N58" i="10"/>
  <c r="M58" i="10"/>
  <c r="L58" i="10"/>
  <c r="K58" i="10"/>
  <c r="N57" i="10"/>
  <c r="M57" i="10"/>
  <c r="L57" i="10"/>
  <c r="K57" i="10"/>
  <c r="N56" i="10"/>
  <c r="M56" i="10"/>
  <c r="L56" i="10"/>
  <c r="K56" i="10"/>
  <c r="N55" i="10"/>
  <c r="M55" i="10"/>
  <c r="L55" i="10"/>
  <c r="K55" i="10"/>
  <c r="N54" i="10"/>
  <c r="M54" i="10"/>
  <c r="L54" i="10"/>
  <c r="K54" i="10"/>
  <c r="N53" i="10"/>
  <c r="M53" i="10"/>
  <c r="L53" i="10"/>
  <c r="K53" i="10"/>
  <c r="N52" i="10"/>
  <c r="M52" i="10"/>
  <c r="L52" i="10"/>
  <c r="K52" i="10"/>
  <c r="N51" i="10"/>
  <c r="M51" i="10"/>
  <c r="L51" i="10"/>
  <c r="K51" i="10"/>
  <c r="N50" i="10"/>
  <c r="M50" i="10"/>
  <c r="L50" i="10"/>
  <c r="K50" i="10"/>
  <c r="N47" i="10"/>
  <c r="M47" i="10"/>
  <c r="L47" i="10"/>
  <c r="K47" i="10"/>
  <c r="N46" i="10"/>
  <c r="M46" i="10"/>
  <c r="L46" i="10"/>
  <c r="K46" i="10"/>
  <c r="N45" i="10"/>
  <c r="M45" i="10"/>
  <c r="L45" i="10"/>
  <c r="K45" i="10"/>
  <c r="N44" i="10"/>
  <c r="M44" i="10"/>
  <c r="L44" i="10"/>
  <c r="K44" i="10"/>
  <c r="N43" i="10"/>
  <c r="M43" i="10"/>
  <c r="L43" i="10"/>
  <c r="K43" i="10"/>
  <c r="N42" i="10"/>
  <c r="M42" i="10"/>
  <c r="L42" i="10"/>
  <c r="K42" i="10"/>
  <c r="N41" i="10"/>
  <c r="M41" i="10"/>
  <c r="L41" i="10"/>
  <c r="K41" i="10"/>
  <c r="N40" i="10"/>
  <c r="M40" i="10"/>
  <c r="L40" i="10"/>
  <c r="K40" i="10"/>
  <c r="N39" i="10"/>
  <c r="M39" i="10"/>
  <c r="L39" i="10"/>
  <c r="K39" i="10"/>
  <c r="N38" i="10"/>
  <c r="M38" i="10"/>
  <c r="L38" i="10"/>
  <c r="K38" i="10"/>
  <c r="N37" i="10"/>
  <c r="M37" i="10"/>
  <c r="L37" i="10"/>
  <c r="K37" i="10"/>
  <c r="N36" i="10"/>
  <c r="M36" i="10"/>
  <c r="L36" i="10"/>
  <c r="K36" i="10"/>
  <c r="N35" i="10"/>
  <c r="M35" i="10"/>
  <c r="L35" i="10"/>
  <c r="K35" i="10"/>
  <c r="N34" i="10"/>
  <c r="M34" i="10"/>
  <c r="L34" i="10"/>
  <c r="K34" i="10"/>
  <c r="N33" i="10"/>
  <c r="M33" i="10"/>
  <c r="L33" i="10"/>
  <c r="K33" i="10"/>
  <c r="N32" i="10"/>
  <c r="M32" i="10"/>
  <c r="L32" i="10"/>
  <c r="K32" i="10"/>
  <c r="N31" i="10"/>
  <c r="M31" i="10"/>
  <c r="L31" i="10"/>
  <c r="K31" i="10"/>
  <c r="N30" i="10"/>
  <c r="M30" i="10"/>
  <c r="L30" i="10"/>
  <c r="K30" i="10"/>
  <c r="N29" i="10"/>
  <c r="M29" i="10"/>
  <c r="L29" i="10"/>
  <c r="K29" i="10"/>
  <c r="N28" i="10"/>
  <c r="M28" i="10"/>
  <c r="L28" i="10"/>
  <c r="K28" i="10"/>
  <c r="N27" i="10"/>
  <c r="M27" i="10"/>
  <c r="L27" i="10"/>
  <c r="K27" i="10"/>
  <c r="N262" i="2"/>
  <c r="M262" i="2"/>
  <c r="M267" i="2" s="1"/>
  <c r="L262" i="2"/>
  <c r="L267" i="2" s="1"/>
  <c r="K262" i="2"/>
  <c r="K267" i="2" s="1"/>
  <c r="J262" i="2"/>
  <c r="J267" i="2" s="1"/>
  <c r="I262" i="2"/>
  <c r="I267" i="2" s="1"/>
  <c r="H262" i="2"/>
  <c r="H267" i="2" s="1"/>
  <c r="G262" i="2"/>
  <c r="F262" i="2"/>
  <c r="D262" i="2"/>
  <c r="D267" i="2" s="1"/>
  <c r="C262" i="2"/>
  <c r="O264" i="2"/>
  <c r="O269" i="2" s="1"/>
  <c r="N264" i="2"/>
  <c r="M264" i="2"/>
  <c r="M269" i="2" s="1"/>
  <c r="L264" i="2"/>
  <c r="L269" i="2" s="1"/>
  <c r="K264" i="2"/>
  <c r="K269" i="2" s="1"/>
  <c r="J264" i="2"/>
  <c r="I264" i="2"/>
  <c r="I269" i="2" s="1"/>
  <c r="H264" i="2"/>
  <c r="H269" i="2" s="1"/>
  <c r="G264" i="2"/>
  <c r="G269" i="2" s="1"/>
  <c r="F264" i="2"/>
  <c r="E264" i="2"/>
  <c r="E269" i="2" s="1"/>
  <c r="D264" i="2"/>
  <c r="D269" i="2" s="1"/>
  <c r="C264" i="2"/>
  <c r="N263" i="2"/>
  <c r="N268" i="2" s="1"/>
  <c r="M263" i="2"/>
  <c r="M268" i="2" s="1"/>
  <c r="L263" i="2"/>
  <c r="L268" i="2" s="1"/>
  <c r="K263" i="2"/>
  <c r="K268" i="2" s="1"/>
  <c r="J263" i="2"/>
  <c r="J268" i="2" s="1"/>
  <c r="I263" i="2"/>
  <c r="I268" i="2" s="1"/>
  <c r="H263" i="2"/>
  <c r="H268" i="2" s="1"/>
  <c r="G263" i="2"/>
  <c r="G268" i="2" s="1"/>
  <c r="F263" i="2"/>
  <c r="E263" i="2"/>
  <c r="E268" i="2" s="1"/>
  <c r="N24" i="10"/>
  <c r="M24" i="10"/>
  <c r="L24" i="10"/>
  <c r="K24" i="10"/>
  <c r="N23" i="10"/>
  <c r="M23" i="10"/>
  <c r="L23" i="10"/>
  <c r="K23" i="10"/>
  <c r="N22" i="10"/>
  <c r="M22" i="10"/>
  <c r="L22" i="10"/>
  <c r="K22" i="10"/>
  <c r="N21" i="10"/>
  <c r="M21" i="10"/>
  <c r="L21" i="10"/>
  <c r="K21" i="10"/>
  <c r="N20" i="10"/>
  <c r="M20" i="10"/>
  <c r="L20" i="10"/>
  <c r="K20" i="10"/>
  <c r="N19" i="10"/>
  <c r="M19" i="10"/>
  <c r="L19" i="10"/>
  <c r="K19" i="10"/>
  <c r="N18" i="10"/>
  <c r="M18" i="10"/>
  <c r="L18" i="10"/>
  <c r="K18" i="10"/>
  <c r="N17" i="10"/>
  <c r="M17" i="10"/>
  <c r="L17" i="10"/>
  <c r="K17" i="10"/>
  <c r="N16" i="10"/>
  <c r="M16" i="10"/>
  <c r="L16" i="10"/>
  <c r="K16" i="10"/>
  <c r="N15" i="10"/>
  <c r="M15" i="10"/>
  <c r="L15" i="10"/>
  <c r="K15" i="10"/>
  <c r="N14" i="10"/>
  <c r="M14" i="10"/>
  <c r="L14" i="10"/>
  <c r="K14" i="10"/>
  <c r="N13" i="10"/>
  <c r="M13" i="10"/>
  <c r="L13" i="10"/>
  <c r="K13" i="10"/>
  <c r="N12" i="10"/>
  <c r="M12" i="10"/>
  <c r="L12" i="10"/>
  <c r="K12" i="10"/>
  <c r="N11" i="10"/>
  <c r="M11" i="10"/>
  <c r="L11" i="10"/>
  <c r="K11" i="10"/>
  <c r="N10" i="10"/>
  <c r="M10" i="10"/>
  <c r="L10" i="10"/>
  <c r="K10" i="10"/>
  <c r="N9" i="10"/>
  <c r="M9" i="10"/>
  <c r="L9" i="10"/>
  <c r="K9" i="10"/>
  <c r="N8" i="10"/>
  <c r="M8" i="10"/>
  <c r="L8" i="10"/>
  <c r="K8" i="10"/>
  <c r="N7" i="10"/>
  <c r="M7" i="10"/>
  <c r="L7" i="10"/>
  <c r="K7" i="10"/>
  <c r="N6" i="10"/>
  <c r="M6" i="10"/>
  <c r="L6" i="10"/>
  <c r="K6" i="10"/>
  <c r="N5" i="10"/>
  <c r="M5" i="10"/>
  <c r="L5" i="10"/>
  <c r="K5" i="10"/>
  <c r="N4" i="10"/>
  <c r="M4" i="10"/>
  <c r="L4" i="10"/>
  <c r="K4" i="10"/>
  <c r="O1" i="10"/>
  <c r="C1" i="2"/>
  <c r="C1" i="13" s="1"/>
  <c r="D257" i="12" l="1"/>
  <c r="D258" i="12" s="1"/>
  <c r="H257" i="12"/>
  <c r="H258" i="12" s="1"/>
  <c r="L257" i="12"/>
  <c r="L258" i="12" s="1"/>
  <c r="D259" i="12"/>
  <c r="H259" i="12"/>
  <c r="L259" i="12"/>
  <c r="E257" i="12"/>
  <c r="I257" i="12"/>
  <c r="M257" i="12"/>
  <c r="I259" i="12"/>
  <c r="F257" i="12"/>
  <c r="J257" i="12"/>
  <c r="N257" i="12"/>
  <c r="F259" i="12"/>
  <c r="J259" i="12"/>
  <c r="N259" i="12"/>
  <c r="K117" i="10"/>
  <c r="E259" i="12"/>
  <c r="M259" i="12"/>
  <c r="C257" i="12"/>
  <c r="G257" i="12"/>
  <c r="K257" i="12"/>
  <c r="C259" i="12"/>
  <c r="G259" i="12"/>
  <c r="K259" i="12"/>
  <c r="P235" i="13"/>
  <c r="P250" i="13"/>
  <c r="L25" i="12"/>
  <c r="P232" i="10"/>
  <c r="P216" i="12"/>
  <c r="P243" i="12"/>
  <c r="P238" i="13"/>
  <c r="P254" i="13"/>
  <c r="P220" i="12"/>
  <c r="P199" i="10"/>
  <c r="P243" i="13"/>
  <c r="P232" i="12"/>
  <c r="P202" i="10"/>
  <c r="C267" i="2"/>
  <c r="P234" i="13"/>
  <c r="P246" i="13"/>
  <c r="P179" i="13"/>
  <c r="P235" i="12"/>
  <c r="P207" i="10"/>
  <c r="C269" i="2"/>
  <c r="P242" i="13"/>
  <c r="P251" i="13"/>
  <c r="P56" i="12"/>
  <c r="P224" i="12"/>
  <c r="P251" i="12"/>
  <c r="P191" i="10"/>
  <c r="P216" i="10"/>
  <c r="P151" i="10"/>
  <c r="P159" i="10"/>
  <c r="P157" i="12"/>
  <c r="P143" i="10"/>
  <c r="P224" i="10"/>
  <c r="N232" i="13"/>
  <c r="P205" i="12"/>
  <c r="P172" i="10"/>
  <c r="P239" i="13"/>
  <c r="P247" i="13"/>
  <c r="P186" i="13"/>
  <c r="P172" i="13"/>
  <c r="P180" i="13"/>
  <c r="P145" i="12"/>
  <c r="P161" i="12"/>
  <c r="P212" i="12"/>
  <c r="P228" i="12"/>
  <c r="P238" i="12"/>
  <c r="P246" i="12"/>
  <c r="P254" i="12"/>
  <c r="P144" i="10"/>
  <c r="P152" i="10"/>
  <c r="P160" i="10"/>
  <c r="P176" i="10"/>
  <c r="P194" i="10"/>
  <c r="P211" i="10"/>
  <c r="P219" i="10"/>
  <c r="P227" i="10"/>
  <c r="P167" i="13"/>
  <c r="P175" i="13"/>
  <c r="P183" i="13"/>
  <c r="P149" i="12"/>
  <c r="P189" i="12"/>
  <c r="P239" i="12"/>
  <c r="P247" i="12"/>
  <c r="P255" i="12"/>
  <c r="P147" i="10"/>
  <c r="P155" i="10"/>
  <c r="P163" i="10"/>
  <c r="P180" i="10"/>
  <c r="P212" i="10"/>
  <c r="P220" i="10"/>
  <c r="P228" i="10"/>
  <c r="P168" i="13"/>
  <c r="P176" i="13"/>
  <c r="P184" i="13"/>
  <c r="P153" i="12"/>
  <c r="P197" i="12"/>
  <c r="P234" i="12"/>
  <c r="P242" i="12"/>
  <c r="P250" i="12"/>
  <c r="P30" i="10"/>
  <c r="P148" i="10"/>
  <c r="P156" i="10"/>
  <c r="P168" i="10"/>
  <c r="P184" i="10"/>
  <c r="P215" i="10"/>
  <c r="P223" i="10"/>
  <c r="P231" i="10"/>
  <c r="M209" i="10"/>
  <c r="K255" i="10"/>
  <c r="N163" i="13"/>
  <c r="J209" i="12"/>
  <c r="M94" i="10"/>
  <c r="N232" i="10"/>
  <c r="N255" i="10"/>
  <c r="N94" i="10"/>
  <c r="M117" i="10"/>
  <c r="K186" i="10"/>
  <c r="F163" i="12"/>
  <c r="J163" i="12"/>
  <c r="D163" i="12"/>
  <c r="H163" i="12"/>
  <c r="L163" i="12"/>
  <c r="K209" i="10"/>
  <c r="I255" i="10"/>
  <c r="P38" i="10"/>
  <c r="J140" i="13"/>
  <c r="D94" i="10"/>
  <c r="P42" i="10"/>
  <c r="F94" i="13"/>
  <c r="F94" i="12"/>
  <c r="C140" i="13"/>
  <c r="C140" i="12"/>
  <c r="P119" i="12"/>
  <c r="P135" i="12"/>
  <c r="F140" i="13"/>
  <c r="C117" i="12"/>
  <c r="C94" i="13"/>
  <c r="F255" i="13"/>
  <c r="L25" i="10"/>
  <c r="K232" i="10"/>
  <c r="J255" i="10"/>
  <c r="F25" i="10"/>
  <c r="F48" i="10"/>
  <c r="J48" i="10"/>
  <c r="N48" i="10"/>
  <c r="D48" i="12"/>
  <c r="H48" i="12"/>
  <c r="L48" i="12"/>
  <c r="H25" i="10"/>
  <c r="G25" i="10"/>
  <c r="D25" i="10"/>
  <c r="I25" i="10"/>
  <c r="E25" i="10"/>
  <c r="K25" i="10"/>
  <c r="P13" i="10"/>
  <c r="P35" i="13"/>
  <c r="P46" i="10"/>
  <c r="P64" i="12"/>
  <c r="P77" i="12"/>
  <c r="P89" i="12"/>
  <c r="P84" i="10"/>
  <c r="P73" i="12"/>
  <c r="P80" i="10"/>
  <c r="P93" i="12"/>
  <c r="P97" i="12"/>
  <c r="P105" i="12"/>
  <c r="P113" i="12"/>
  <c r="P124" i="13"/>
  <c r="P132" i="13"/>
  <c r="P123" i="12"/>
  <c r="P139" i="12"/>
  <c r="P127" i="12"/>
  <c r="P131" i="12"/>
  <c r="P125" i="13"/>
  <c r="P133" i="13"/>
  <c r="P124" i="12"/>
  <c r="P132" i="12"/>
  <c r="P140" i="12"/>
  <c r="P120" i="13"/>
  <c r="P128" i="13"/>
  <c r="P136" i="13"/>
  <c r="P121" i="13"/>
  <c r="P129" i="13"/>
  <c r="P137" i="13"/>
  <c r="P120" i="12"/>
  <c r="P128" i="12"/>
  <c r="P136" i="12"/>
  <c r="P109" i="10"/>
  <c r="P109" i="12"/>
  <c r="P97" i="10"/>
  <c r="P113" i="10"/>
  <c r="P101" i="10"/>
  <c r="P117" i="10"/>
  <c r="P101" i="12"/>
  <c r="P117" i="12"/>
  <c r="P105" i="10"/>
  <c r="P85" i="12"/>
  <c r="P76" i="10"/>
  <c r="P92" i="10"/>
  <c r="P81" i="12"/>
  <c r="P88" i="10"/>
  <c r="P55" i="13"/>
  <c r="P63" i="13"/>
  <c r="P50" i="13"/>
  <c r="P58" i="13"/>
  <c r="P66" i="13"/>
  <c r="P51" i="12"/>
  <c r="P59" i="12"/>
  <c r="P67" i="12"/>
  <c r="P54" i="13"/>
  <c r="P62" i="13"/>
  <c r="P70" i="13"/>
  <c r="P55" i="12"/>
  <c r="P63" i="12"/>
  <c r="P71" i="12"/>
  <c r="P51" i="13"/>
  <c r="P59" i="13"/>
  <c r="P67" i="13"/>
  <c r="P52" i="12"/>
  <c r="P60" i="12"/>
  <c r="P68" i="12"/>
  <c r="P31" i="13"/>
  <c r="P47" i="13"/>
  <c r="P34" i="10"/>
  <c r="P39" i="13"/>
  <c r="P27" i="13"/>
  <c r="P43" i="13"/>
  <c r="P23" i="10"/>
  <c r="K48" i="10"/>
  <c r="F140" i="10"/>
  <c r="F48" i="12"/>
  <c r="J48" i="12"/>
  <c r="N48" i="12"/>
  <c r="K48" i="13"/>
  <c r="P10" i="12"/>
  <c r="P14" i="10"/>
  <c r="P25" i="10"/>
  <c r="P18" i="12"/>
  <c r="P8" i="10"/>
  <c r="P19" i="10"/>
  <c r="P7" i="12"/>
  <c r="P23" i="12"/>
  <c r="P15" i="12"/>
  <c r="P6" i="10"/>
  <c r="P18" i="10"/>
  <c r="P22" i="13"/>
  <c r="P19" i="13"/>
  <c r="P7" i="13"/>
  <c r="P23" i="13"/>
  <c r="P11" i="12"/>
  <c r="P19" i="12"/>
  <c r="P4" i="10"/>
  <c r="P9" i="10"/>
  <c r="P15" i="10"/>
  <c r="P25" i="13"/>
  <c r="P24" i="10"/>
  <c r="P11" i="13"/>
  <c r="P6" i="12"/>
  <c r="P14" i="12"/>
  <c r="P22" i="12"/>
  <c r="P5" i="10"/>
  <c r="P10" i="10"/>
  <c r="P17" i="10"/>
  <c r="P22" i="10"/>
  <c r="P11" i="10"/>
  <c r="P236" i="10"/>
  <c r="P244" i="10"/>
  <c r="P252" i="10"/>
  <c r="P236" i="13"/>
  <c r="P240" i="13"/>
  <c r="P244" i="13"/>
  <c r="P248" i="13"/>
  <c r="P252" i="13"/>
  <c r="P236" i="12"/>
  <c r="P240" i="12"/>
  <c r="P244" i="12"/>
  <c r="P248" i="12"/>
  <c r="P252" i="12"/>
  <c r="P237" i="10"/>
  <c r="P241" i="10"/>
  <c r="P245" i="10"/>
  <c r="P249" i="10"/>
  <c r="P253" i="10"/>
  <c r="P235" i="10"/>
  <c r="P239" i="10"/>
  <c r="P243" i="10"/>
  <c r="P247" i="10"/>
  <c r="P251" i="10"/>
  <c r="P255" i="10"/>
  <c r="P240" i="10"/>
  <c r="P248" i="10"/>
  <c r="P255" i="13"/>
  <c r="P237" i="13"/>
  <c r="P241" i="13"/>
  <c r="P245" i="13"/>
  <c r="P249" i="13"/>
  <c r="P237" i="12"/>
  <c r="P241" i="12"/>
  <c r="P245" i="12"/>
  <c r="P249" i="12"/>
  <c r="P234" i="10"/>
  <c r="P238" i="10"/>
  <c r="P242" i="10"/>
  <c r="P246" i="10"/>
  <c r="P250" i="10"/>
  <c r="P218" i="13"/>
  <c r="P230" i="13"/>
  <c r="P215" i="13"/>
  <c r="P223" i="13"/>
  <c r="P231" i="13"/>
  <c r="P217" i="12"/>
  <c r="P225" i="12"/>
  <c r="P213" i="13"/>
  <c r="P217" i="13"/>
  <c r="P221" i="13"/>
  <c r="P225" i="13"/>
  <c r="P229" i="13"/>
  <c r="P211" i="12"/>
  <c r="P215" i="12"/>
  <c r="P219" i="12"/>
  <c r="P223" i="12"/>
  <c r="P227" i="12"/>
  <c r="P231" i="12"/>
  <c r="P214" i="10"/>
  <c r="P218" i="10"/>
  <c r="P222" i="10"/>
  <c r="P226" i="10"/>
  <c r="P230" i="10"/>
  <c r="P232" i="13"/>
  <c r="P214" i="13"/>
  <c r="P222" i="13"/>
  <c r="P226" i="13"/>
  <c r="P211" i="13"/>
  <c r="P219" i="13"/>
  <c r="P227" i="13"/>
  <c r="P213" i="12"/>
  <c r="P221" i="12"/>
  <c r="P229" i="12"/>
  <c r="P212" i="13"/>
  <c r="P216" i="13"/>
  <c r="P220" i="13"/>
  <c r="P224" i="13"/>
  <c r="P214" i="12"/>
  <c r="P218" i="12"/>
  <c r="P222" i="12"/>
  <c r="P226" i="12"/>
  <c r="P213" i="10"/>
  <c r="P217" i="10"/>
  <c r="P221" i="10"/>
  <c r="P225" i="10"/>
  <c r="P195" i="13"/>
  <c r="P192" i="12"/>
  <c r="P200" i="12"/>
  <c r="P208" i="12"/>
  <c r="P199" i="13"/>
  <c r="P193" i="12"/>
  <c r="P201" i="12"/>
  <c r="P209" i="12"/>
  <c r="P195" i="10"/>
  <c r="P203" i="10"/>
  <c r="P191" i="13"/>
  <c r="P207" i="13"/>
  <c r="P209" i="13"/>
  <c r="P203" i="13"/>
  <c r="P188" i="12"/>
  <c r="P196" i="12"/>
  <c r="P204" i="12"/>
  <c r="P190" i="10"/>
  <c r="P198" i="10"/>
  <c r="P206" i="10"/>
  <c r="P190" i="13"/>
  <c r="P194" i="13"/>
  <c r="P198" i="13"/>
  <c r="P202" i="13"/>
  <c r="P206" i="13"/>
  <c r="P191" i="12"/>
  <c r="P195" i="12"/>
  <c r="P199" i="12"/>
  <c r="P203" i="12"/>
  <c r="P207" i="12"/>
  <c r="P189" i="10"/>
  <c r="P193" i="10"/>
  <c r="P197" i="10"/>
  <c r="P201" i="10"/>
  <c r="P205" i="10"/>
  <c r="P209" i="10"/>
  <c r="P188" i="13"/>
  <c r="P192" i="13"/>
  <c r="P196" i="13"/>
  <c r="P200" i="13"/>
  <c r="P204" i="13"/>
  <c r="P208" i="13"/>
  <c r="P189" i="13"/>
  <c r="P193" i="13"/>
  <c r="P197" i="13"/>
  <c r="P201" i="13"/>
  <c r="P190" i="12"/>
  <c r="P194" i="12"/>
  <c r="P198" i="12"/>
  <c r="P202" i="12"/>
  <c r="P188" i="10"/>
  <c r="P192" i="10"/>
  <c r="P196" i="10"/>
  <c r="P200" i="10"/>
  <c r="P204" i="10"/>
  <c r="P167" i="12"/>
  <c r="P171" i="12"/>
  <c r="P175" i="12"/>
  <c r="P179" i="12"/>
  <c r="P183" i="12"/>
  <c r="P168" i="12"/>
  <c r="P172" i="12"/>
  <c r="P180" i="12"/>
  <c r="P169" i="10"/>
  <c r="P177" i="10"/>
  <c r="P181" i="10"/>
  <c r="P165" i="13"/>
  <c r="P169" i="13"/>
  <c r="P173" i="13"/>
  <c r="P177" i="13"/>
  <c r="P181" i="13"/>
  <c r="P185" i="13"/>
  <c r="P165" i="12"/>
  <c r="P169" i="12"/>
  <c r="P173" i="12"/>
  <c r="P177" i="12"/>
  <c r="P181" i="12"/>
  <c r="P185" i="12"/>
  <c r="P166" i="10"/>
  <c r="P170" i="10"/>
  <c r="P174" i="10"/>
  <c r="P178" i="10"/>
  <c r="P182" i="10"/>
  <c r="P186" i="10"/>
  <c r="P176" i="12"/>
  <c r="P184" i="12"/>
  <c r="P165" i="10"/>
  <c r="P173" i="10"/>
  <c r="P185" i="10"/>
  <c r="P166" i="13"/>
  <c r="P170" i="13"/>
  <c r="P174" i="13"/>
  <c r="P178" i="13"/>
  <c r="P166" i="12"/>
  <c r="P170" i="12"/>
  <c r="P174" i="12"/>
  <c r="P178" i="12"/>
  <c r="P182" i="12"/>
  <c r="P167" i="10"/>
  <c r="P171" i="10"/>
  <c r="P175" i="10"/>
  <c r="P179" i="10"/>
  <c r="P156" i="13"/>
  <c r="P142" i="13"/>
  <c r="P146" i="13"/>
  <c r="P150" i="13"/>
  <c r="P154" i="13"/>
  <c r="P158" i="13"/>
  <c r="P162" i="13"/>
  <c r="P143" i="12"/>
  <c r="P147" i="12"/>
  <c r="P151" i="12"/>
  <c r="P155" i="12"/>
  <c r="P159" i="12"/>
  <c r="P163" i="12"/>
  <c r="P145" i="10"/>
  <c r="P149" i="10"/>
  <c r="P153" i="10"/>
  <c r="P157" i="10"/>
  <c r="P161" i="10"/>
  <c r="P144" i="13"/>
  <c r="P148" i="13"/>
  <c r="P152" i="13"/>
  <c r="P160" i="13"/>
  <c r="P163" i="13"/>
  <c r="P145" i="13"/>
  <c r="P149" i="13"/>
  <c r="P153" i="13"/>
  <c r="P157" i="13"/>
  <c r="P161" i="13"/>
  <c r="P142" i="12"/>
  <c r="P146" i="12"/>
  <c r="P150" i="12"/>
  <c r="P154" i="12"/>
  <c r="P158" i="12"/>
  <c r="P162" i="12"/>
  <c r="P143" i="13"/>
  <c r="P147" i="13"/>
  <c r="P151" i="13"/>
  <c r="P155" i="13"/>
  <c r="P144" i="12"/>
  <c r="P148" i="12"/>
  <c r="P152" i="12"/>
  <c r="P156" i="12"/>
  <c r="P142" i="10"/>
  <c r="P146" i="10"/>
  <c r="P150" i="10"/>
  <c r="P154" i="10"/>
  <c r="P158" i="10"/>
  <c r="P127" i="10"/>
  <c r="P139" i="10"/>
  <c r="P119" i="13"/>
  <c r="P123" i="13"/>
  <c r="P127" i="13"/>
  <c r="P131" i="13"/>
  <c r="P135" i="13"/>
  <c r="P139" i="13"/>
  <c r="P122" i="12"/>
  <c r="P126" i="12"/>
  <c r="P130" i="12"/>
  <c r="P134" i="12"/>
  <c r="P138" i="12"/>
  <c r="P122" i="10"/>
  <c r="P126" i="10"/>
  <c r="P130" i="10"/>
  <c r="P134" i="10"/>
  <c r="P138" i="10"/>
  <c r="P119" i="10"/>
  <c r="P123" i="10"/>
  <c r="P131" i="10"/>
  <c r="P135" i="10"/>
  <c r="P120" i="10"/>
  <c r="P124" i="10"/>
  <c r="P128" i="10"/>
  <c r="P132" i="10"/>
  <c r="P136" i="10"/>
  <c r="P140" i="10"/>
  <c r="P140" i="13"/>
  <c r="P122" i="13"/>
  <c r="P126" i="13"/>
  <c r="P130" i="13"/>
  <c r="P134" i="13"/>
  <c r="P121" i="12"/>
  <c r="P125" i="12"/>
  <c r="P129" i="12"/>
  <c r="P133" i="12"/>
  <c r="P121" i="10"/>
  <c r="P125" i="10"/>
  <c r="P129" i="10"/>
  <c r="P133" i="10"/>
  <c r="P104" i="13"/>
  <c r="P112" i="13"/>
  <c r="P97" i="13"/>
  <c r="P101" i="13"/>
  <c r="P105" i="13"/>
  <c r="P109" i="13"/>
  <c r="P113" i="13"/>
  <c r="P98" i="12"/>
  <c r="P102" i="12"/>
  <c r="P106" i="12"/>
  <c r="P110" i="12"/>
  <c r="P114" i="12"/>
  <c r="P98" i="10"/>
  <c r="P102" i="10"/>
  <c r="P106" i="10"/>
  <c r="P110" i="10"/>
  <c r="P114" i="10"/>
  <c r="P96" i="13"/>
  <c r="P100" i="13"/>
  <c r="P108" i="13"/>
  <c r="P116" i="13"/>
  <c r="P98" i="13"/>
  <c r="P102" i="13"/>
  <c r="P106" i="13"/>
  <c r="P110" i="13"/>
  <c r="P114" i="13"/>
  <c r="P99" i="12"/>
  <c r="P103" i="12"/>
  <c r="P107" i="12"/>
  <c r="P111" i="12"/>
  <c r="P115" i="12"/>
  <c r="P99" i="10"/>
  <c r="P103" i="10"/>
  <c r="P107" i="10"/>
  <c r="P111" i="10"/>
  <c r="P115" i="10"/>
  <c r="P117" i="13"/>
  <c r="P99" i="13"/>
  <c r="P103" i="13"/>
  <c r="P107" i="13"/>
  <c r="P111" i="13"/>
  <c r="P96" i="12"/>
  <c r="P100" i="12"/>
  <c r="P104" i="12"/>
  <c r="P108" i="12"/>
  <c r="P112" i="12"/>
  <c r="P96" i="10"/>
  <c r="P100" i="10"/>
  <c r="P104" i="10"/>
  <c r="P108" i="10"/>
  <c r="P112" i="10"/>
  <c r="P74" i="13"/>
  <c r="P78" i="13"/>
  <c r="P82" i="13"/>
  <c r="P86" i="13"/>
  <c r="P90" i="13"/>
  <c r="P75" i="13"/>
  <c r="P79" i="13"/>
  <c r="P83" i="13"/>
  <c r="P87" i="13"/>
  <c r="P91" i="13"/>
  <c r="P74" i="12"/>
  <c r="P78" i="12"/>
  <c r="P82" i="12"/>
  <c r="P86" i="12"/>
  <c r="P90" i="12"/>
  <c r="P94" i="12"/>
  <c r="P73" i="10"/>
  <c r="P77" i="10"/>
  <c r="P81" i="10"/>
  <c r="P85" i="10"/>
  <c r="P89" i="10"/>
  <c r="P93" i="10"/>
  <c r="P94" i="13"/>
  <c r="P76" i="13"/>
  <c r="P80" i="13"/>
  <c r="P84" i="13"/>
  <c r="P88" i="13"/>
  <c r="P92" i="13"/>
  <c r="P75" i="12"/>
  <c r="P79" i="12"/>
  <c r="P83" i="12"/>
  <c r="P87" i="12"/>
  <c r="P91" i="12"/>
  <c r="P74" i="10"/>
  <c r="P78" i="10"/>
  <c r="P82" i="10"/>
  <c r="P86" i="10"/>
  <c r="P90" i="10"/>
  <c r="P94" i="10"/>
  <c r="P73" i="13"/>
  <c r="P77" i="13"/>
  <c r="P81" i="13"/>
  <c r="P85" i="13"/>
  <c r="P89" i="13"/>
  <c r="P76" i="12"/>
  <c r="P80" i="12"/>
  <c r="P84" i="12"/>
  <c r="P88" i="12"/>
  <c r="P75" i="10"/>
  <c r="P79" i="10"/>
  <c r="P83" i="10"/>
  <c r="P87" i="10"/>
  <c r="P52" i="10"/>
  <c r="P56" i="10"/>
  <c r="P60" i="10"/>
  <c r="P64" i="10"/>
  <c r="P68" i="10"/>
  <c r="P53" i="10"/>
  <c r="P61" i="10"/>
  <c r="P69" i="10"/>
  <c r="P71" i="13"/>
  <c r="P53" i="13"/>
  <c r="P57" i="13"/>
  <c r="P61" i="13"/>
  <c r="P65" i="13"/>
  <c r="P69" i="13"/>
  <c r="P50" i="12"/>
  <c r="P54" i="12"/>
  <c r="P58" i="12"/>
  <c r="P62" i="12"/>
  <c r="P66" i="12"/>
  <c r="P70" i="12"/>
  <c r="P51" i="10"/>
  <c r="P55" i="10"/>
  <c r="P59" i="10"/>
  <c r="P63" i="10"/>
  <c r="P67" i="10"/>
  <c r="P71" i="10"/>
  <c r="P57" i="10"/>
  <c r="P65" i="10"/>
  <c r="P52" i="13"/>
  <c r="P56" i="13"/>
  <c r="P60" i="13"/>
  <c r="P64" i="13"/>
  <c r="P53" i="12"/>
  <c r="P57" i="12"/>
  <c r="P61" i="12"/>
  <c r="P65" i="12"/>
  <c r="P50" i="10"/>
  <c r="P54" i="10"/>
  <c r="P58" i="10"/>
  <c r="P62" i="10"/>
  <c r="P66" i="10"/>
  <c r="P30" i="12"/>
  <c r="P34" i="12"/>
  <c r="P38" i="12"/>
  <c r="P42" i="12"/>
  <c r="P46" i="12"/>
  <c r="P28" i="13"/>
  <c r="P32" i="13"/>
  <c r="P36" i="13"/>
  <c r="P40" i="13"/>
  <c r="P44" i="13"/>
  <c r="P27" i="12"/>
  <c r="P31" i="12"/>
  <c r="P35" i="12"/>
  <c r="P39" i="12"/>
  <c r="P43" i="12"/>
  <c r="P47" i="12"/>
  <c r="P27" i="10"/>
  <c r="P31" i="10"/>
  <c r="P35" i="10"/>
  <c r="P39" i="10"/>
  <c r="P43" i="10"/>
  <c r="P47" i="10"/>
  <c r="P29" i="13"/>
  <c r="P33" i="13"/>
  <c r="P37" i="13"/>
  <c r="P41" i="13"/>
  <c r="P45" i="13"/>
  <c r="P28" i="12"/>
  <c r="P32" i="12"/>
  <c r="P36" i="12"/>
  <c r="P40" i="12"/>
  <c r="P44" i="12"/>
  <c r="P48" i="12"/>
  <c r="P28" i="10"/>
  <c r="P32" i="10"/>
  <c r="P36" i="10"/>
  <c r="P40" i="10"/>
  <c r="P44" i="10"/>
  <c r="P48" i="10"/>
  <c r="P48" i="13"/>
  <c r="P30" i="13"/>
  <c r="P34" i="13"/>
  <c r="P38" i="13"/>
  <c r="P42" i="13"/>
  <c r="P29" i="12"/>
  <c r="P33" i="12"/>
  <c r="P37" i="12"/>
  <c r="P41" i="12"/>
  <c r="P29" i="10"/>
  <c r="P33" i="10"/>
  <c r="P37" i="10"/>
  <c r="P41" i="10"/>
  <c r="P4" i="13"/>
  <c r="P8" i="13"/>
  <c r="P12" i="13"/>
  <c r="P16" i="13"/>
  <c r="P20" i="13"/>
  <c r="P24" i="13"/>
  <c r="P5" i="13"/>
  <c r="P9" i="13"/>
  <c r="P13" i="13"/>
  <c r="P17" i="13"/>
  <c r="P21" i="13"/>
  <c r="P4" i="12"/>
  <c r="P8" i="12"/>
  <c r="P12" i="12"/>
  <c r="P16" i="12"/>
  <c r="P20" i="12"/>
  <c r="P24" i="12"/>
  <c r="P6" i="13"/>
  <c r="P10" i="13"/>
  <c r="P14" i="13"/>
  <c r="P18" i="13"/>
  <c r="P5" i="12"/>
  <c r="P9" i="12"/>
  <c r="P13" i="12"/>
  <c r="P17" i="12"/>
  <c r="P21" i="12"/>
  <c r="P7" i="10"/>
  <c r="P12" i="10"/>
  <c r="P16" i="10"/>
  <c r="P20" i="10"/>
  <c r="O165" i="13"/>
  <c r="O166" i="13"/>
  <c r="O168" i="13"/>
  <c r="O169" i="13"/>
  <c r="O170" i="13"/>
  <c r="O171" i="13"/>
  <c r="O172" i="13"/>
  <c r="O173" i="13"/>
  <c r="O174" i="13"/>
  <c r="O175" i="13"/>
  <c r="O176" i="13"/>
  <c r="O177" i="13"/>
  <c r="O178" i="13"/>
  <c r="O179" i="13"/>
  <c r="O180" i="13"/>
  <c r="O181" i="13"/>
  <c r="O182" i="13"/>
  <c r="O183" i="13"/>
  <c r="O184" i="13"/>
  <c r="O185" i="13"/>
  <c r="O188" i="13"/>
  <c r="O190" i="13"/>
  <c r="O191" i="13"/>
  <c r="O192" i="13"/>
  <c r="O193" i="13"/>
  <c r="O194" i="13"/>
  <c r="O195" i="13"/>
  <c r="O196" i="13"/>
  <c r="O197" i="13"/>
  <c r="O198" i="13"/>
  <c r="O199" i="13"/>
  <c r="O200" i="13"/>
  <c r="O201" i="13"/>
  <c r="O202" i="13"/>
  <c r="O203" i="13"/>
  <c r="O204" i="13"/>
  <c r="O205" i="13"/>
  <c r="O206" i="13"/>
  <c r="O207" i="13"/>
  <c r="O208" i="13"/>
  <c r="O211" i="13"/>
  <c r="O212" i="13"/>
  <c r="O213" i="13"/>
  <c r="O214" i="13"/>
  <c r="O215" i="13"/>
  <c r="O216" i="13"/>
  <c r="O217" i="13"/>
  <c r="O218" i="13"/>
  <c r="O219" i="13"/>
  <c r="O220" i="13"/>
  <c r="O221" i="13"/>
  <c r="O222" i="13"/>
  <c r="O223" i="13"/>
  <c r="O224" i="13"/>
  <c r="O226" i="13"/>
  <c r="O227" i="13"/>
  <c r="O228" i="13"/>
  <c r="O229" i="13"/>
  <c r="O230" i="13"/>
  <c r="O231" i="13"/>
  <c r="O234" i="13"/>
  <c r="O235" i="13"/>
  <c r="O236" i="13"/>
  <c r="O237" i="13"/>
  <c r="O238" i="13"/>
  <c r="O239" i="13"/>
  <c r="O240" i="13"/>
  <c r="O241" i="13"/>
  <c r="O242" i="13"/>
  <c r="O243" i="13"/>
  <c r="O244" i="13"/>
  <c r="O245" i="13"/>
  <c r="O246" i="13"/>
  <c r="O247" i="13"/>
  <c r="O248" i="13"/>
  <c r="O249" i="13"/>
  <c r="O250" i="13"/>
  <c r="O251" i="13"/>
  <c r="O252" i="13"/>
  <c r="O253" i="13"/>
  <c r="O254" i="13"/>
  <c r="M255" i="10"/>
  <c r="N163" i="12"/>
  <c r="O189" i="13"/>
  <c r="O225" i="13"/>
  <c r="D186" i="13"/>
  <c r="L186" i="13"/>
  <c r="H232" i="13"/>
  <c r="C186" i="13"/>
  <c r="C25" i="12"/>
  <c r="O6" i="13"/>
  <c r="O7" i="13"/>
  <c r="O11" i="13"/>
  <c r="O12" i="13"/>
  <c r="O13" i="13"/>
  <c r="O15" i="13"/>
  <c r="O17" i="13"/>
  <c r="O18" i="13"/>
  <c r="O19" i="13"/>
  <c r="O22" i="13"/>
  <c r="O23" i="13"/>
  <c r="I209" i="13"/>
  <c r="E255" i="13"/>
  <c r="M255" i="13"/>
  <c r="F209" i="13"/>
  <c r="N209" i="13"/>
  <c r="O16" i="13"/>
  <c r="O29" i="13"/>
  <c r="O30" i="13"/>
  <c r="G48" i="13"/>
  <c r="O33" i="13"/>
  <c r="O35" i="13"/>
  <c r="O37" i="13"/>
  <c r="O38" i="13"/>
  <c r="O40" i="13"/>
  <c r="O27" i="13"/>
  <c r="O28" i="13"/>
  <c r="O31" i="13"/>
  <c r="O32" i="13"/>
  <c r="O34" i="13"/>
  <c r="O36" i="13"/>
  <c r="O39" i="13"/>
  <c r="O41" i="13"/>
  <c r="O42" i="13"/>
  <c r="O43" i="13"/>
  <c r="O44" i="13"/>
  <c r="O45" i="13"/>
  <c r="O46" i="13"/>
  <c r="O47" i="13"/>
  <c r="C48" i="13"/>
  <c r="E48" i="13"/>
  <c r="I48" i="13"/>
  <c r="M48" i="13"/>
  <c r="N259" i="13"/>
  <c r="O50" i="13"/>
  <c r="O51" i="13"/>
  <c r="O52" i="13"/>
  <c r="O53" i="13"/>
  <c r="O54" i="13"/>
  <c r="O55" i="13"/>
  <c r="O56" i="13"/>
  <c r="O57" i="13"/>
  <c r="O58" i="13"/>
  <c r="O59" i="13"/>
  <c r="O60" i="13"/>
  <c r="O61" i="13"/>
  <c r="O62" i="13"/>
  <c r="O63" i="13"/>
  <c r="O64" i="13"/>
  <c r="O65" i="13"/>
  <c r="O66" i="13"/>
  <c r="O67" i="13"/>
  <c r="O68" i="13"/>
  <c r="O69" i="13"/>
  <c r="O70" i="13"/>
  <c r="H94" i="10"/>
  <c r="L94" i="10"/>
  <c r="O74" i="13"/>
  <c r="K94" i="13"/>
  <c r="O76" i="13"/>
  <c r="O77" i="13"/>
  <c r="O78" i="13"/>
  <c r="O79" i="13"/>
  <c r="O80" i="13"/>
  <c r="O81" i="13"/>
  <c r="O82" i="13"/>
  <c r="O83" i="13"/>
  <c r="O84" i="13"/>
  <c r="O85" i="13"/>
  <c r="O86" i="13"/>
  <c r="O87" i="13"/>
  <c r="O88" i="13"/>
  <c r="O89" i="13"/>
  <c r="O90" i="13"/>
  <c r="O91" i="13"/>
  <c r="O92" i="13"/>
  <c r="O93" i="13"/>
  <c r="F259" i="13"/>
  <c r="D94" i="13"/>
  <c r="H94" i="13"/>
  <c r="O73" i="13"/>
  <c r="I117" i="13"/>
  <c r="O96" i="13"/>
  <c r="O97" i="13"/>
  <c r="O98" i="13"/>
  <c r="O99" i="13"/>
  <c r="O100" i="13"/>
  <c r="O101" i="13"/>
  <c r="O102" i="13"/>
  <c r="O103" i="13"/>
  <c r="O104" i="13"/>
  <c r="O105" i="13"/>
  <c r="O106" i="13"/>
  <c r="O107" i="13"/>
  <c r="O108" i="13"/>
  <c r="O109" i="13"/>
  <c r="O110" i="13"/>
  <c r="O111" i="13"/>
  <c r="O112" i="13"/>
  <c r="O113" i="13"/>
  <c r="O114" i="13"/>
  <c r="O115" i="13"/>
  <c r="O116" i="13"/>
  <c r="I140" i="13"/>
  <c r="O119" i="13"/>
  <c r="O120" i="13"/>
  <c r="O121" i="13"/>
  <c r="O122" i="13"/>
  <c r="O123" i="13"/>
  <c r="O124" i="13"/>
  <c r="G140" i="13"/>
  <c r="O125" i="13"/>
  <c r="O126" i="13"/>
  <c r="O127" i="13"/>
  <c r="O128" i="13"/>
  <c r="O129" i="13"/>
  <c r="O130" i="13"/>
  <c r="O131" i="13"/>
  <c r="O132" i="13"/>
  <c r="O133" i="13"/>
  <c r="O134" i="13"/>
  <c r="O135" i="13"/>
  <c r="O136" i="13"/>
  <c r="O137" i="13"/>
  <c r="O138" i="13"/>
  <c r="O139" i="13"/>
  <c r="H140" i="13"/>
  <c r="L140" i="13"/>
  <c r="F268" i="2"/>
  <c r="F269" i="2"/>
  <c r="J269" i="2"/>
  <c r="J270" i="2" s="1"/>
  <c r="N269" i="2"/>
  <c r="J163" i="10"/>
  <c r="J257" i="13"/>
  <c r="E163" i="13"/>
  <c r="O142" i="13"/>
  <c r="O143" i="13"/>
  <c r="O144" i="13"/>
  <c r="O145" i="13"/>
  <c r="O146" i="13"/>
  <c r="O147" i="13"/>
  <c r="O148" i="13"/>
  <c r="O149" i="13"/>
  <c r="O150" i="13"/>
  <c r="O151" i="13"/>
  <c r="O152" i="13"/>
  <c r="O153" i="13"/>
  <c r="O154" i="13"/>
  <c r="O155" i="13"/>
  <c r="O156" i="13"/>
  <c r="O157" i="13"/>
  <c r="O158" i="13"/>
  <c r="O159" i="13"/>
  <c r="O160" i="13"/>
  <c r="O161" i="13"/>
  <c r="O162" i="13"/>
  <c r="F45" i="3"/>
  <c r="G45" i="3"/>
  <c r="D2" i="3"/>
  <c r="B32" i="3"/>
  <c r="F257" i="13"/>
  <c r="F267" i="2"/>
  <c r="N267" i="2"/>
  <c r="G267" i="2"/>
  <c r="G270" i="2" s="1"/>
  <c r="N257" i="13"/>
  <c r="O167" i="13"/>
  <c r="I257" i="13"/>
  <c r="H257" i="13"/>
  <c r="D140" i="13"/>
  <c r="O75" i="13"/>
  <c r="G259" i="13"/>
  <c r="G25" i="13"/>
  <c r="K25" i="13"/>
  <c r="F25" i="13"/>
  <c r="J25" i="13"/>
  <c r="N25" i="13"/>
  <c r="O20" i="13"/>
  <c r="O21" i="13"/>
  <c r="F48" i="13"/>
  <c r="J48" i="13"/>
  <c r="N48" i="13"/>
  <c r="E71" i="13"/>
  <c r="I71" i="13"/>
  <c r="M71" i="13"/>
  <c r="D25" i="13"/>
  <c r="H25" i="13"/>
  <c r="L25" i="13"/>
  <c r="O8" i="13"/>
  <c r="O9" i="13"/>
  <c r="O10" i="13"/>
  <c r="O24" i="13"/>
  <c r="G71" i="13"/>
  <c r="K71" i="13"/>
  <c r="F71" i="13"/>
  <c r="J71" i="13"/>
  <c r="N71" i="13"/>
  <c r="E259" i="13"/>
  <c r="I259" i="13"/>
  <c r="M259" i="13"/>
  <c r="O14" i="13"/>
  <c r="D48" i="13"/>
  <c r="H48" i="13"/>
  <c r="L48" i="13"/>
  <c r="D71" i="13"/>
  <c r="H71" i="13"/>
  <c r="L71" i="13"/>
  <c r="J257" i="10"/>
  <c r="N257" i="10"/>
  <c r="J259" i="10"/>
  <c r="E255" i="10"/>
  <c r="F257" i="10"/>
  <c r="F259" i="10"/>
  <c r="N259" i="10"/>
  <c r="J259" i="13"/>
  <c r="G94" i="13"/>
  <c r="G117" i="13"/>
  <c r="K117" i="13"/>
  <c r="C232" i="13"/>
  <c r="K232" i="13"/>
  <c r="J255" i="13"/>
  <c r="O8" i="12"/>
  <c r="O19" i="12"/>
  <c r="O23" i="12"/>
  <c r="D257" i="13"/>
  <c r="L257" i="13"/>
  <c r="C259" i="13"/>
  <c r="K259" i="13"/>
  <c r="O5" i="13"/>
  <c r="C25" i="13"/>
  <c r="C71" i="13"/>
  <c r="D117" i="13"/>
  <c r="H117" i="13"/>
  <c r="L117" i="13"/>
  <c r="I163" i="13"/>
  <c r="E186" i="13"/>
  <c r="I186" i="13"/>
  <c r="M186" i="13"/>
  <c r="E209" i="13"/>
  <c r="M209" i="13"/>
  <c r="D94" i="12"/>
  <c r="H186" i="12"/>
  <c r="C257" i="13"/>
  <c r="G257" i="13"/>
  <c r="K257" i="13"/>
  <c r="K258" i="13" s="1"/>
  <c r="O4" i="13"/>
  <c r="F117" i="13"/>
  <c r="N117" i="13"/>
  <c r="D257" i="10"/>
  <c r="D258" i="10" s="1"/>
  <c r="H257" i="10"/>
  <c r="L257" i="10"/>
  <c r="D259" i="10"/>
  <c r="H259" i="10"/>
  <c r="L259" i="10"/>
  <c r="H71" i="12"/>
  <c r="L71" i="12"/>
  <c r="E257" i="13"/>
  <c r="M257" i="13"/>
  <c r="D259" i="13"/>
  <c r="H259" i="13"/>
  <c r="L259" i="13"/>
  <c r="E94" i="13"/>
  <c r="I94" i="13"/>
  <c r="M94" i="13"/>
  <c r="E117" i="13"/>
  <c r="M117" i="13"/>
  <c r="J163" i="13"/>
  <c r="D232" i="13"/>
  <c r="L232" i="13"/>
  <c r="G163" i="13"/>
  <c r="K163" i="13"/>
  <c r="F186" i="13"/>
  <c r="J186" i="13"/>
  <c r="N186" i="13"/>
  <c r="G255" i="13"/>
  <c r="K255" i="13"/>
  <c r="D163" i="13"/>
  <c r="H163" i="13"/>
  <c r="L163" i="13"/>
  <c r="E232" i="13"/>
  <c r="I232" i="13"/>
  <c r="M232" i="13"/>
  <c r="D255" i="13"/>
  <c r="H255" i="13"/>
  <c r="L255" i="13"/>
  <c r="C117" i="13"/>
  <c r="C163" i="13"/>
  <c r="C209" i="13"/>
  <c r="C255" i="13"/>
  <c r="N255" i="12"/>
  <c r="O4" i="12"/>
  <c r="O66" i="12"/>
  <c r="O68" i="12"/>
  <c r="O69" i="12"/>
  <c r="O70" i="12"/>
  <c r="O73" i="12"/>
  <c r="O75" i="12"/>
  <c r="O76" i="12"/>
  <c r="O78" i="12"/>
  <c r="O79" i="12"/>
  <c r="O80" i="12"/>
  <c r="O81" i="12"/>
  <c r="O82" i="12"/>
  <c r="O83" i="12"/>
  <c r="O85" i="12"/>
  <c r="O86" i="12"/>
  <c r="O87" i="12"/>
  <c r="O89" i="12"/>
  <c r="O90" i="12"/>
  <c r="O92" i="12"/>
  <c r="O93" i="12"/>
  <c r="O97" i="12"/>
  <c r="O99" i="12"/>
  <c r="O100" i="12"/>
  <c r="O101" i="12"/>
  <c r="O102" i="12"/>
  <c r="O103" i="12"/>
  <c r="O104" i="12"/>
  <c r="O106" i="12"/>
  <c r="O107" i="12"/>
  <c r="O108" i="12"/>
  <c r="O109" i="12"/>
  <c r="O111" i="12"/>
  <c r="O112" i="12"/>
  <c r="O114" i="12"/>
  <c r="O115" i="12"/>
  <c r="O116" i="12"/>
  <c r="O120" i="12"/>
  <c r="O123" i="12"/>
  <c r="O124" i="12"/>
  <c r="O125" i="12"/>
  <c r="O126" i="12"/>
  <c r="O127" i="12"/>
  <c r="O128" i="12"/>
  <c r="O129" i="12"/>
  <c r="O130" i="12"/>
  <c r="O131" i="12"/>
  <c r="O132" i="12"/>
  <c r="O133" i="12"/>
  <c r="O134" i="12"/>
  <c r="O136" i="12"/>
  <c r="O137" i="12"/>
  <c r="O139" i="12"/>
  <c r="O142" i="12"/>
  <c r="O144" i="12"/>
  <c r="O145" i="12"/>
  <c r="O146" i="12"/>
  <c r="O148" i="12"/>
  <c r="O149" i="12"/>
  <c r="O150" i="12"/>
  <c r="O151" i="12"/>
  <c r="O152" i="12"/>
  <c r="O154" i="12"/>
  <c r="F71" i="12"/>
  <c r="J71" i="12"/>
  <c r="N71" i="12"/>
  <c r="L255" i="12"/>
  <c r="O6" i="12"/>
  <c r="O13" i="12"/>
  <c r="O17" i="12"/>
  <c r="O27" i="12"/>
  <c r="O29" i="12"/>
  <c r="O30" i="12"/>
  <c r="O32" i="12"/>
  <c r="O33" i="12"/>
  <c r="O34" i="12"/>
  <c r="O35" i="12"/>
  <c r="O37" i="12"/>
  <c r="O38" i="12"/>
  <c r="O39" i="12"/>
  <c r="O40" i="12"/>
  <c r="O42" i="12"/>
  <c r="O43" i="12"/>
  <c r="O47" i="12"/>
  <c r="O50" i="12"/>
  <c r="O52" i="12"/>
  <c r="O53" i="12"/>
  <c r="O54" i="12"/>
  <c r="O55" i="12"/>
  <c r="O56" i="12"/>
  <c r="O57" i="12"/>
  <c r="O58" i="12"/>
  <c r="O60" i="12"/>
  <c r="O61" i="12"/>
  <c r="O62" i="12"/>
  <c r="O63" i="12"/>
  <c r="O64" i="12"/>
  <c r="O156" i="12"/>
  <c r="O157" i="12"/>
  <c r="O158" i="12"/>
  <c r="O159" i="12"/>
  <c r="O161" i="12"/>
  <c r="O162" i="12"/>
  <c r="O165" i="12"/>
  <c r="O166" i="12"/>
  <c r="O167" i="12"/>
  <c r="O168" i="12"/>
  <c r="O170" i="12"/>
  <c r="O171" i="12"/>
  <c r="O172" i="12"/>
  <c r="O173" i="12"/>
  <c r="O174" i="12"/>
  <c r="O175" i="12"/>
  <c r="O176" i="12"/>
  <c r="O177" i="12"/>
  <c r="O178" i="12"/>
  <c r="O179" i="12"/>
  <c r="O180" i="12"/>
  <c r="O181" i="12"/>
  <c r="O182" i="12"/>
  <c r="O184" i="12"/>
  <c r="O185" i="12"/>
  <c r="O188" i="12"/>
  <c r="O189" i="12"/>
  <c r="O190" i="12"/>
  <c r="O191" i="12"/>
  <c r="O192" i="12"/>
  <c r="O193" i="12"/>
  <c r="O194" i="12"/>
  <c r="O195" i="12"/>
  <c r="O196" i="12"/>
  <c r="O197" i="12"/>
  <c r="O198" i="12"/>
  <c r="O199" i="12"/>
  <c r="O200" i="12"/>
  <c r="O201" i="12"/>
  <c r="O202" i="12"/>
  <c r="O203" i="12"/>
  <c r="O204" i="12"/>
  <c r="O205" i="12"/>
  <c r="O206" i="12"/>
  <c r="O207" i="12"/>
  <c r="O208" i="12"/>
  <c r="O211" i="12"/>
  <c r="O212" i="12"/>
  <c r="O214" i="12"/>
  <c r="O215" i="12"/>
  <c r="O216" i="12"/>
  <c r="O217" i="12"/>
  <c r="O218" i="12"/>
  <c r="O219" i="12"/>
  <c r="O220" i="12"/>
  <c r="O223" i="12"/>
  <c r="O224" i="12"/>
  <c r="O225" i="12"/>
  <c r="O226" i="12"/>
  <c r="O227" i="12"/>
  <c r="O228" i="12"/>
  <c r="O229" i="12"/>
  <c r="O230" i="12"/>
  <c r="O231" i="12"/>
  <c r="O234" i="12"/>
  <c r="O235" i="12"/>
  <c r="O236" i="12"/>
  <c r="O237" i="12"/>
  <c r="O238" i="12"/>
  <c r="O239" i="12"/>
  <c r="O240" i="12"/>
  <c r="O241" i="12"/>
  <c r="O242" i="12"/>
  <c r="O243" i="12"/>
  <c r="O244" i="12"/>
  <c r="O245" i="12"/>
  <c r="O246" i="12"/>
  <c r="O247" i="12"/>
  <c r="O248" i="12"/>
  <c r="O249" i="12"/>
  <c r="O250" i="12"/>
  <c r="O251" i="12"/>
  <c r="O252" i="12"/>
  <c r="O253" i="12"/>
  <c r="O254" i="12"/>
  <c r="K48" i="12"/>
  <c r="K71" i="12"/>
  <c r="K94" i="12"/>
  <c r="G163" i="12"/>
  <c r="K209" i="12"/>
  <c r="G255" i="12"/>
  <c r="C281" i="2"/>
  <c r="D140" i="12"/>
  <c r="H140" i="12"/>
  <c r="L140" i="12"/>
  <c r="D232" i="12"/>
  <c r="H232" i="12"/>
  <c r="L232" i="12"/>
  <c r="G71" i="12"/>
  <c r="K186" i="12"/>
  <c r="G209" i="12"/>
  <c r="K255" i="12"/>
  <c r="O27" i="10"/>
  <c r="O28" i="10"/>
  <c r="O32" i="10"/>
  <c r="O7" i="12"/>
  <c r="O9" i="12"/>
  <c r="O11" i="12"/>
  <c r="O18" i="12"/>
  <c r="O22" i="12"/>
  <c r="E48" i="12"/>
  <c r="I48" i="12"/>
  <c r="M48" i="12"/>
  <c r="E71" i="12"/>
  <c r="I71" i="12"/>
  <c r="M71" i="12"/>
  <c r="E94" i="12"/>
  <c r="I94" i="12"/>
  <c r="M94" i="12"/>
  <c r="E140" i="12"/>
  <c r="I140" i="12"/>
  <c r="M140" i="12"/>
  <c r="E163" i="12"/>
  <c r="I163" i="12"/>
  <c r="M163" i="12"/>
  <c r="E255" i="12"/>
  <c r="I255" i="12"/>
  <c r="M255" i="12"/>
  <c r="O28" i="12"/>
  <c r="G48" i="12"/>
  <c r="O31" i="12"/>
  <c r="O36" i="12"/>
  <c r="O41" i="12"/>
  <c r="O44" i="12"/>
  <c r="O45" i="12"/>
  <c r="O46" i="12"/>
  <c r="O51" i="12"/>
  <c r="O59" i="12"/>
  <c r="O67" i="12"/>
  <c r="O74" i="12"/>
  <c r="G94" i="12"/>
  <c r="O77" i="12"/>
  <c r="O84" i="12"/>
  <c r="O88" i="12"/>
  <c r="O91" i="12"/>
  <c r="O96" i="12"/>
  <c r="O105" i="12"/>
  <c r="O110" i="12"/>
  <c r="O113" i="12"/>
  <c r="O119" i="12"/>
  <c r="O122" i="12"/>
  <c r="O135" i="12"/>
  <c r="O138" i="12"/>
  <c r="O143" i="12"/>
  <c r="C163" i="12"/>
  <c r="K163" i="12"/>
  <c r="O153" i="12"/>
  <c r="O155" i="12"/>
  <c r="O160" i="12"/>
  <c r="C186" i="12"/>
  <c r="G186" i="12"/>
  <c r="O183" i="12"/>
  <c r="O221" i="12"/>
  <c r="O222" i="12"/>
  <c r="O29" i="10"/>
  <c r="O30" i="10"/>
  <c r="O31" i="10"/>
  <c r="O33" i="10"/>
  <c r="E257" i="10"/>
  <c r="I257" i="10"/>
  <c r="M257" i="10"/>
  <c r="E259" i="10"/>
  <c r="I259" i="10"/>
  <c r="M259" i="10"/>
  <c r="M25" i="10"/>
  <c r="C255" i="12"/>
  <c r="O213" i="12"/>
  <c r="C209" i="12"/>
  <c r="O169" i="12"/>
  <c r="O147" i="12"/>
  <c r="O121" i="12"/>
  <c r="O98" i="12"/>
  <c r="C94" i="12"/>
  <c r="C48" i="12"/>
  <c r="O14" i="12"/>
  <c r="C1" i="10"/>
  <c r="C1" i="12"/>
  <c r="C257" i="10"/>
  <c r="G257" i="10"/>
  <c r="K257" i="10"/>
  <c r="C259" i="10"/>
  <c r="G259" i="10"/>
  <c r="K259" i="10"/>
  <c r="I25" i="12"/>
  <c r="E25" i="12"/>
  <c r="N25" i="10"/>
  <c r="O24" i="12"/>
  <c r="D48" i="10"/>
  <c r="H48" i="10"/>
  <c r="L48" i="10"/>
  <c r="D117" i="10"/>
  <c r="H117" i="10"/>
  <c r="L117" i="10"/>
  <c r="L163" i="10"/>
  <c r="D209" i="10"/>
  <c r="H209" i="10"/>
  <c r="L209" i="10"/>
  <c r="K25" i="12"/>
  <c r="E48" i="10"/>
  <c r="I48" i="10"/>
  <c r="M48" i="10"/>
  <c r="I163" i="10"/>
  <c r="M163" i="10"/>
  <c r="E186" i="10"/>
  <c r="I186" i="10"/>
  <c r="M186" i="10"/>
  <c r="O10" i="12"/>
  <c r="O21" i="12"/>
  <c r="O34" i="10"/>
  <c r="O35" i="10"/>
  <c r="O36" i="10"/>
  <c r="O37" i="10"/>
  <c r="O38" i="10"/>
  <c r="O39" i="10"/>
  <c r="O40" i="10"/>
  <c r="O41" i="10"/>
  <c r="O42" i="10"/>
  <c r="O43" i="10"/>
  <c r="O44" i="10"/>
  <c r="O45" i="10"/>
  <c r="O46" i="10"/>
  <c r="O47" i="10"/>
  <c r="O50" i="10"/>
  <c r="O51" i="10"/>
  <c r="O52" i="10"/>
  <c r="O53" i="10"/>
  <c r="O54" i="10"/>
  <c r="O55" i="10"/>
  <c r="O56" i="10"/>
  <c r="O57" i="10"/>
  <c r="O58" i="10"/>
  <c r="O59" i="10"/>
  <c r="O60" i="10"/>
  <c r="O61" i="10"/>
  <c r="O62" i="10"/>
  <c r="O63" i="10"/>
  <c r="O64" i="10"/>
  <c r="O66" i="10"/>
  <c r="O67" i="10"/>
  <c r="O68" i="10"/>
  <c r="O69" i="10"/>
  <c r="O70" i="10"/>
  <c r="O73" i="10"/>
  <c r="O74" i="10"/>
  <c r="O75" i="10"/>
  <c r="O76" i="10"/>
  <c r="O77" i="10"/>
  <c r="C94" i="10"/>
  <c r="G94" i="10"/>
  <c r="K94" i="10"/>
  <c r="O79" i="10"/>
  <c r="O80" i="10"/>
  <c r="O81" i="10"/>
  <c r="O82" i="10"/>
  <c r="O83" i="10"/>
  <c r="O84" i="10"/>
  <c r="O85" i="10"/>
  <c r="O86" i="10"/>
  <c r="O87" i="10"/>
  <c r="O88" i="10"/>
  <c r="O89" i="10"/>
  <c r="O90" i="10"/>
  <c r="O91" i="10"/>
  <c r="O92" i="10"/>
  <c r="O93" i="10"/>
  <c r="O96" i="10"/>
  <c r="O97" i="10"/>
  <c r="O98" i="10"/>
  <c r="O99" i="10"/>
  <c r="O100" i="10"/>
  <c r="O101" i="10"/>
  <c r="O102" i="10"/>
  <c r="O103" i="10"/>
  <c r="O104" i="10"/>
  <c r="O105" i="10"/>
  <c r="O106" i="10"/>
  <c r="O107" i="10"/>
  <c r="O108" i="10"/>
  <c r="O109" i="10"/>
  <c r="O110" i="10"/>
  <c r="O111" i="10"/>
  <c r="O112" i="10"/>
  <c r="O113" i="10"/>
  <c r="O114" i="10"/>
  <c r="O115" i="10"/>
  <c r="O116" i="10"/>
  <c r="O119" i="10"/>
  <c r="O120" i="10"/>
  <c r="O121" i="10"/>
  <c r="O122" i="10"/>
  <c r="O123" i="10"/>
  <c r="O124" i="10"/>
  <c r="O125" i="10"/>
  <c r="O126" i="10"/>
  <c r="O127" i="10"/>
  <c r="O128" i="10"/>
  <c r="O129" i="10"/>
  <c r="O130" i="10"/>
  <c r="O131" i="10"/>
  <c r="O132" i="10"/>
  <c r="O133" i="10"/>
  <c r="O134" i="10"/>
  <c r="O135" i="10"/>
  <c r="O136" i="10"/>
  <c r="O137" i="10"/>
  <c r="O138" i="10"/>
  <c r="O139" i="10"/>
  <c r="O142" i="10"/>
  <c r="O143" i="10"/>
  <c r="O144" i="10"/>
  <c r="O145" i="10"/>
  <c r="K163" i="10"/>
  <c r="O146" i="10"/>
  <c r="C163" i="10"/>
  <c r="G163" i="10"/>
  <c r="O148" i="10"/>
  <c r="O149" i="10"/>
  <c r="O150" i="10"/>
  <c r="O151" i="10"/>
  <c r="O152" i="10"/>
  <c r="O153" i="10"/>
  <c r="O154" i="10"/>
  <c r="O155" i="10"/>
  <c r="O156" i="10"/>
  <c r="O157" i="10"/>
  <c r="O158" i="10"/>
  <c r="O159" i="10"/>
  <c r="O160" i="10"/>
  <c r="O161" i="10"/>
  <c r="O162" i="10"/>
  <c r="O165" i="10"/>
  <c r="O166" i="10"/>
  <c r="O168" i="10"/>
  <c r="G25" i="12"/>
  <c r="O15" i="12"/>
  <c r="O16" i="12"/>
  <c r="O169" i="10"/>
  <c r="O170" i="10"/>
  <c r="O171" i="10"/>
  <c r="O172" i="10"/>
  <c r="O173" i="10"/>
  <c r="O174" i="10"/>
  <c r="O175" i="10"/>
  <c r="O176" i="10"/>
  <c r="O177" i="10"/>
  <c r="O178" i="10"/>
  <c r="O179" i="10"/>
  <c r="O180" i="10"/>
  <c r="O181" i="10"/>
  <c r="O182" i="10"/>
  <c r="O183" i="10"/>
  <c r="O184" i="10"/>
  <c r="O185" i="10"/>
  <c r="O188" i="10"/>
  <c r="O189" i="10"/>
  <c r="O190" i="10"/>
  <c r="O191" i="10"/>
  <c r="O192" i="10"/>
  <c r="O193" i="10"/>
  <c r="O194" i="10"/>
  <c r="O195" i="10"/>
  <c r="O196" i="10"/>
  <c r="O197" i="10"/>
  <c r="O198" i="10"/>
  <c r="O199" i="10"/>
  <c r="O200" i="10"/>
  <c r="O201" i="10"/>
  <c r="O202" i="10"/>
  <c r="O203" i="10"/>
  <c r="O204" i="10"/>
  <c r="O205" i="10"/>
  <c r="O206" i="10"/>
  <c r="O207" i="10"/>
  <c r="O208" i="10"/>
  <c r="O211" i="10"/>
  <c r="O212" i="10"/>
  <c r="O214" i="10"/>
  <c r="O215" i="10"/>
  <c r="O216" i="10"/>
  <c r="O217" i="10"/>
  <c r="O218" i="10"/>
  <c r="O219" i="10"/>
  <c r="O220" i="10"/>
  <c r="O221" i="10"/>
  <c r="O222" i="10"/>
  <c r="O223" i="10"/>
  <c r="O224" i="10"/>
  <c r="O225" i="10"/>
  <c r="O226" i="10"/>
  <c r="O227" i="10"/>
  <c r="O228" i="10"/>
  <c r="O229" i="10"/>
  <c r="O230" i="10"/>
  <c r="O231" i="10"/>
  <c r="O234" i="10"/>
  <c r="O235" i="10"/>
  <c r="O236" i="10"/>
  <c r="O237" i="10"/>
  <c r="O238" i="10"/>
  <c r="O239" i="10"/>
  <c r="O240" i="10"/>
  <c r="O241" i="10"/>
  <c r="O242" i="10"/>
  <c r="O243" i="10"/>
  <c r="O244" i="10"/>
  <c r="O245" i="10"/>
  <c r="O246" i="10"/>
  <c r="O247" i="10"/>
  <c r="O248" i="10"/>
  <c r="O249" i="10"/>
  <c r="O250" i="10"/>
  <c r="O251" i="10"/>
  <c r="O252" i="10"/>
  <c r="O253" i="10"/>
  <c r="O254" i="10"/>
  <c r="C255" i="10"/>
  <c r="O5" i="12"/>
  <c r="F25" i="12"/>
  <c r="J25" i="12"/>
  <c r="N25" i="12"/>
  <c r="O20" i="12"/>
  <c r="E232" i="10"/>
  <c r="I232" i="10"/>
  <c r="M232" i="10"/>
  <c r="O12" i="12"/>
  <c r="O213" i="10"/>
  <c r="O167" i="10"/>
  <c r="O147" i="10"/>
  <c r="C117" i="10"/>
  <c r="O78" i="10"/>
  <c r="C48" i="10"/>
  <c r="L71" i="10"/>
  <c r="G48" i="10"/>
  <c r="I140" i="10"/>
  <c r="M140" i="10"/>
  <c r="H71" i="10"/>
  <c r="G140" i="10"/>
  <c r="H140" i="10"/>
  <c r="L140" i="10"/>
  <c r="C140" i="10"/>
  <c r="K140" i="10"/>
  <c r="H163" i="10"/>
  <c r="D1" i="2"/>
  <c r="D1" i="13" s="1"/>
  <c r="J25" i="10"/>
  <c r="M71" i="10"/>
  <c r="E71" i="10"/>
  <c r="I71" i="10"/>
  <c r="M270" i="2"/>
  <c r="G71" i="10"/>
  <c r="K71" i="10"/>
  <c r="K270" i="2"/>
  <c r="H270" i="2"/>
  <c r="L270" i="2"/>
  <c r="O5" i="10"/>
  <c r="O6" i="10"/>
  <c r="O7" i="10"/>
  <c r="O8" i="10"/>
  <c r="O9" i="10"/>
  <c r="O10" i="10"/>
  <c r="O11" i="10"/>
  <c r="O12" i="10"/>
  <c r="O13" i="10"/>
  <c r="O14" i="10"/>
  <c r="O15" i="10"/>
  <c r="O16" i="10"/>
  <c r="O17" i="10"/>
  <c r="O18" i="10"/>
  <c r="O19" i="10"/>
  <c r="O20" i="10"/>
  <c r="O21" i="10"/>
  <c r="O22" i="10"/>
  <c r="O23" i="10"/>
  <c r="O24" i="10"/>
  <c r="I270" i="2"/>
  <c r="F71" i="10"/>
  <c r="J71" i="10"/>
  <c r="N71" i="10"/>
  <c r="O4" i="10"/>
  <c r="D140" i="10"/>
  <c r="C25" i="10"/>
  <c r="P269" i="2" l="1"/>
  <c r="Q269" i="2" s="1"/>
  <c r="F260" i="12"/>
  <c r="F261" i="12" s="1"/>
  <c r="F263" i="12" s="1"/>
  <c r="G260" i="12"/>
  <c r="G261" i="12" s="1"/>
  <c r="K260" i="12"/>
  <c r="K261" i="12" s="1"/>
  <c r="K262" i="12" s="1"/>
  <c r="M260" i="12"/>
  <c r="M261" i="12" s="1"/>
  <c r="M262" i="12" s="1"/>
  <c r="Q257" i="13"/>
  <c r="Q259" i="13"/>
  <c r="H260" i="12"/>
  <c r="H261" i="12" s="1"/>
  <c r="H263" i="12" s="1"/>
  <c r="N260" i="12"/>
  <c r="N261" i="12" s="1"/>
  <c r="I260" i="12"/>
  <c r="I261" i="12" s="1"/>
  <c r="I262" i="12" s="1"/>
  <c r="H262" i="12"/>
  <c r="Q257" i="12"/>
  <c r="C258" i="12"/>
  <c r="J260" i="12"/>
  <c r="J261" i="12" s="1"/>
  <c r="J262" i="12" s="1"/>
  <c r="Q259" i="12"/>
  <c r="N258" i="12"/>
  <c r="M258" i="12"/>
  <c r="O257" i="12"/>
  <c r="L260" i="12"/>
  <c r="L261" i="12" s="1"/>
  <c r="K258" i="12"/>
  <c r="J258" i="12"/>
  <c r="I258" i="12"/>
  <c r="O259" i="12"/>
  <c r="E260" i="12"/>
  <c r="E261" i="12" s="1"/>
  <c r="G258" i="12"/>
  <c r="F258" i="12"/>
  <c r="E258" i="12"/>
  <c r="Q257" i="10"/>
  <c r="Q259" i="10"/>
  <c r="F260" i="10"/>
  <c r="F261" i="10" s="1"/>
  <c r="F263" i="10" s="1"/>
  <c r="F200" i="1" s="1"/>
  <c r="R22" i="10"/>
  <c r="R167" i="10"/>
  <c r="R251" i="10"/>
  <c r="R229" i="10"/>
  <c r="R225" i="10"/>
  <c r="R206" i="10"/>
  <c r="R160" i="10"/>
  <c r="R156" i="10"/>
  <c r="R114" i="10"/>
  <c r="R110" i="10"/>
  <c r="R92" i="10"/>
  <c r="R45" i="10"/>
  <c r="R136" i="10"/>
  <c r="L276" i="2"/>
  <c r="O209" i="13"/>
  <c r="R18" i="10"/>
  <c r="R14" i="10"/>
  <c r="R10" i="10"/>
  <c r="R6" i="10"/>
  <c r="R243" i="10"/>
  <c r="R235" i="10"/>
  <c r="S255" i="10" s="1"/>
  <c r="R217" i="10"/>
  <c r="R198" i="10"/>
  <c r="R190" i="10"/>
  <c r="R180" i="10"/>
  <c r="R172" i="10"/>
  <c r="R148" i="10"/>
  <c r="R128" i="10"/>
  <c r="R120" i="10"/>
  <c r="S140" i="10" s="1"/>
  <c r="R102" i="10"/>
  <c r="R98" i="10"/>
  <c r="R88" i="10"/>
  <c r="R80" i="10"/>
  <c r="R74" i="10"/>
  <c r="S94" i="10" s="1"/>
  <c r="R37" i="10"/>
  <c r="R250" i="10"/>
  <c r="R238" i="10"/>
  <c r="R228" i="10"/>
  <c r="R216" i="10"/>
  <c r="R197" i="10"/>
  <c r="R247" i="10"/>
  <c r="R239" i="10"/>
  <c r="R221" i="10"/>
  <c r="R212" i="10"/>
  <c r="S232" i="10" s="1"/>
  <c r="R202" i="10"/>
  <c r="R194" i="10"/>
  <c r="R184" i="10"/>
  <c r="R176" i="10"/>
  <c r="R166" i="10"/>
  <c r="S186" i="10" s="1"/>
  <c r="R152" i="10"/>
  <c r="R132" i="10"/>
  <c r="R124" i="10"/>
  <c r="R106" i="10"/>
  <c r="R84" i="10"/>
  <c r="R41" i="10"/>
  <c r="R31" i="10"/>
  <c r="R32" i="10"/>
  <c r="R21" i="10"/>
  <c r="R17" i="10"/>
  <c r="R13" i="10"/>
  <c r="R9" i="10"/>
  <c r="R5" i="10"/>
  <c r="S25" i="10" s="1"/>
  <c r="R78" i="10"/>
  <c r="R213" i="10"/>
  <c r="R254" i="10"/>
  <c r="R246" i="10"/>
  <c r="R242" i="10"/>
  <c r="R224" i="10"/>
  <c r="R220" i="10"/>
  <c r="R205" i="10"/>
  <c r="R201" i="10"/>
  <c r="R193" i="10"/>
  <c r="R189" i="10"/>
  <c r="S209" i="10" s="1"/>
  <c r="R183" i="10"/>
  <c r="R179" i="10"/>
  <c r="R175" i="10"/>
  <c r="R171" i="10"/>
  <c r="R159" i="10"/>
  <c r="R30" i="10"/>
  <c r="R28" i="10"/>
  <c r="S48" i="10" s="1"/>
  <c r="N276" i="2"/>
  <c r="R24" i="10"/>
  <c r="R16" i="10"/>
  <c r="R8" i="10"/>
  <c r="R253" i="10"/>
  <c r="R249" i="10"/>
  <c r="R245" i="10"/>
  <c r="R241" i="10"/>
  <c r="R237" i="10"/>
  <c r="R231" i="10"/>
  <c r="R227" i="10"/>
  <c r="R223" i="10"/>
  <c r="R219" i="10"/>
  <c r="R215" i="10"/>
  <c r="R208" i="10"/>
  <c r="R204" i="10"/>
  <c r="R200" i="10"/>
  <c r="R196" i="10"/>
  <c r="R192" i="10"/>
  <c r="R182" i="10"/>
  <c r="R178" i="10"/>
  <c r="R174" i="10"/>
  <c r="R170" i="10"/>
  <c r="R162" i="10"/>
  <c r="R158" i="10"/>
  <c r="R154" i="10"/>
  <c r="R150" i="10"/>
  <c r="R144" i="10"/>
  <c r="R138" i="10"/>
  <c r="R134" i="10"/>
  <c r="R130" i="10"/>
  <c r="R126" i="10"/>
  <c r="R122" i="10"/>
  <c r="R116" i="10"/>
  <c r="R112" i="10"/>
  <c r="R108" i="10"/>
  <c r="R104" i="10"/>
  <c r="R100" i="10"/>
  <c r="R90" i="10"/>
  <c r="R86" i="10"/>
  <c r="R82" i="10"/>
  <c r="R76" i="10"/>
  <c r="R47" i="10"/>
  <c r="R43" i="10"/>
  <c r="R39" i="10"/>
  <c r="R35" i="10"/>
  <c r="R29" i="10"/>
  <c r="R155" i="10"/>
  <c r="R151" i="10"/>
  <c r="R145" i="10"/>
  <c r="R139" i="10"/>
  <c r="R135" i="10"/>
  <c r="R131" i="10"/>
  <c r="R127" i="10"/>
  <c r="R123" i="10"/>
  <c r="R113" i="10"/>
  <c r="R109" i="10"/>
  <c r="R105" i="10"/>
  <c r="R101" i="10"/>
  <c r="R97" i="10"/>
  <c r="S117" i="10" s="1"/>
  <c r="R91" i="10"/>
  <c r="R87" i="10"/>
  <c r="R83" i="10"/>
  <c r="R79" i="10"/>
  <c r="R77" i="10"/>
  <c r="R44" i="10"/>
  <c r="R40" i="10"/>
  <c r="R36" i="10"/>
  <c r="R20" i="10"/>
  <c r="R12" i="10"/>
  <c r="R23" i="10"/>
  <c r="R19" i="10"/>
  <c r="R15" i="10"/>
  <c r="R11" i="10"/>
  <c r="R7" i="10"/>
  <c r="R147" i="10"/>
  <c r="R252" i="10"/>
  <c r="R248" i="10"/>
  <c r="R244" i="10"/>
  <c r="R240" i="10"/>
  <c r="R236" i="10"/>
  <c r="R230" i="10"/>
  <c r="R226" i="10"/>
  <c r="R222" i="10"/>
  <c r="R218" i="10"/>
  <c r="R214" i="10"/>
  <c r="R207" i="10"/>
  <c r="R203" i="10"/>
  <c r="R199" i="10"/>
  <c r="R195" i="10"/>
  <c r="R191" i="10"/>
  <c r="R185" i="10"/>
  <c r="R181" i="10"/>
  <c r="R177" i="10"/>
  <c r="R173" i="10"/>
  <c r="R169" i="10"/>
  <c r="R168" i="10"/>
  <c r="R161" i="10"/>
  <c r="R157" i="10"/>
  <c r="R153" i="10"/>
  <c r="R149" i="10"/>
  <c r="R146" i="10"/>
  <c r="R143" i="10"/>
  <c r="S163" i="10" s="1"/>
  <c r="R137" i="10"/>
  <c r="R133" i="10"/>
  <c r="R129" i="10"/>
  <c r="R125" i="10"/>
  <c r="R121" i="10"/>
  <c r="R115" i="10"/>
  <c r="R111" i="10"/>
  <c r="R107" i="10"/>
  <c r="R103" i="10"/>
  <c r="R99" i="10"/>
  <c r="R93" i="10"/>
  <c r="R89" i="10"/>
  <c r="R85" i="10"/>
  <c r="R81" i="10"/>
  <c r="R75" i="10"/>
  <c r="R46" i="10"/>
  <c r="R42" i="10"/>
  <c r="R38" i="10"/>
  <c r="R34" i="10"/>
  <c r="R33" i="10"/>
  <c r="O186" i="13"/>
  <c r="N270" i="2"/>
  <c r="O117" i="13"/>
  <c r="O71" i="13"/>
  <c r="O140" i="13"/>
  <c r="E260" i="13"/>
  <c r="E261" i="13" s="1"/>
  <c r="E263" i="13" s="1"/>
  <c r="E198" i="1" s="1"/>
  <c r="G282" i="2"/>
  <c r="I282" i="2"/>
  <c r="H282" i="2"/>
  <c r="J282" i="2"/>
  <c r="H276" i="2"/>
  <c r="F270" i="2"/>
  <c r="L282" i="2"/>
  <c r="K276" i="2"/>
  <c r="K282" i="2"/>
  <c r="J258" i="13"/>
  <c r="G276" i="2"/>
  <c r="M282" i="2"/>
  <c r="F276" i="2"/>
  <c r="G258" i="13"/>
  <c r="H258" i="13"/>
  <c r="M276" i="2"/>
  <c r="F282" i="2"/>
  <c r="G258" i="10"/>
  <c r="M258" i="10"/>
  <c r="M258" i="13"/>
  <c r="H258" i="10"/>
  <c r="L258" i="13"/>
  <c r="N258" i="10"/>
  <c r="I258" i="13"/>
  <c r="J276" i="2"/>
  <c r="I276" i="2"/>
  <c r="N282" i="2"/>
  <c r="F258" i="13"/>
  <c r="E258" i="10"/>
  <c r="N258" i="13"/>
  <c r="K258" i="10"/>
  <c r="L258" i="10"/>
  <c r="C258" i="10"/>
  <c r="I258" i="10"/>
  <c r="D258" i="13"/>
  <c r="F258" i="10"/>
  <c r="J258" i="10"/>
  <c r="I45" i="3"/>
  <c r="H45" i="3"/>
  <c r="D17" i="3"/>
  <c r="D32" i="3"/>
  <c r="F2" i="3"/>
  <c r="E258" i="13"/>
  <c r="C258" i="13"/>
  <c r="J260" i="13"/>
  <c r="J261" i="13" s="1"/>
  <c r="M260" i="13"/>
  <c r="M261" i="13" s="1"/>
  <c r="I260" i="13"/>
  <c r="I261" i="13" s="1"/>
  <c r="H260" i="13"/>
  <c r="H261" i="13" s="1"/>
  <c r="O25" i="13"/>
  <c r="O163" i="13"/>
  <c r="O163" i="12"/>
  <c r="C260" i="13"/>
  <c r="D260" i="13"/>
  <c r="D261" i="13" s="1"/>
  <c r="D263" i="13" s="1"/>
  <c r="D198" i="1" s="1"/>
  <c r="F260" i="13"/>
  <c r="F261" i="13" s="1"/>
  <c r="O255" i="13"/>
  <c r="O257" i="13"/>
  <c r="O259" i="13"/>
  <c r="O94" i="13"/>
  <c r="O48" i="13"/>
  <c r="K260" i="13"/>
  <c r="K261" i="13" s="1"/>
  <c r="O232" i="13"/>
  <c r="L260" i="13"/>
  <c r="L261" i="13" s="1"/>
  <c r="N260" i="13"/>
  <c r="N261" i="13" s="1"/>
  <c r="G260" i="13"/>
  <c r="G261" i="13" s="1"/>
  <c r="O255" i="12"/>
  <c r="O186" i="10"/>
  <c r="O186" i="12"/>
  <c r="O94" i="12"/>
  <c r="O48" i="12"/>
  <c r="O209" i="12"/>
  <c r="I260" i="10"/>
  <c r="I261" i="10" s="1"/>
  <c r="I262" i="10" s="1"/>
  <c r="O232" i="12"/>
  <c r="O259" i="10"/>
  <c r="K260" i="10"/>
  <c r="K261" i="10" s="1"/>
  <c r="K262" i="10" s="1"/>
  <c r="M260" i="10"/>
  <c r="M261" i="10" s="1"/>
  <c r="M262" i="10" s="1"/>
  <c r="G260" i="10"/>
  <c r="G261" i="10" s="1"/>
  <c r="G262" i="10" s="1"/>
  <c r="O209" i="10"/>
  <c r="L260" i="10"/>
  <c r="L261" i="10" s="1"/>
  <c r="L262" i="10" s="1"/>
  <c r="O117" i="12"/>
  <c r="O140" i="12"/>
  <c r="O25" i="12"/>
  <c r="J260" i="10"/>
  <c r="J261" i="10" s="1"/>
  <c r="J262" i="10" s="1"/>
  <c r="O232" i="10"/>
  <c r="H260" i="10"/>
  <c r="E1" i="2"/>
  <c r="E1" i="13" s="1"/>
  <c r="D1" i="12"/>
  <c r="O255" i="10"/>
  <c r="O257" i="10"/>
  <c r="N260" i="10"/>
  <c r="N261" i="10" s="1"/>
  <c r="D1" i="10"/>
  <c r="O25" i="10"/>
  <c r="O163" i="10"/>
  <c r="O94" i="10"/>
  <c r="O117" i="10"/>
  <c r="O48" i="10"/>
  <c r="K263" i="12" l="1"/>
  <c r="K196" i="1" s="1"/>
  <c r="N262" i="12"/>
  <c r="G262" i="12"/>
  <c r="G263" i="12"/>
  <c r="G196" i="1" s="1"/>
  <c r="R259" i="13"/>
  <c r="C261" i="13"/>
  <c r="Q260" i="13"/>
  <c r="R257" i="12"/>
  <c r="R257" i="13"/>
  <c r="E263" i="12"/>
  <c r="E196" i="1" s="1"/>
  <c r="L263" i="12"/>
  <c r="L262" i="12"/>
  <c r="M263" i="12"/>
  <c r="M196" i="1" s="1"/>
  <c r="R259" i="12"/>
  <c r="F262" i="12"/>
  <c r="I263" i="12"/>
  <c r="I196" i="1" s="1"/>
  <c r="N263" i="12"/>
  <c r="N196" i="1" s="1"/>
  <c r="J263" i="12"/>
  <c r="J196" i="1" s="1"/>
  <c r="O258" i="12"/>
  <c r="Q258" i="12" s="1"/>
  <c r="R257" i="10"/>
  <c r="R259" i="10"/>
  <c r="F262" i="10"/>
  <c r="I262" i="13"/>
  <c r="N262" i="10"/>
  <c r="H262" i="13"/>
  <c r="K262" i="13"/>
  <c r="J262" i="13"/>
  <c r="G262" i="13"/>
  <c r="K263" i="10"/>
  <c r="K200" i="1" s="1"/>
  <c r="F262" i="13"/>
  <c r="M262" i="13"/>
  <c r="L262" i="13"/>
  <c r="H263" i="13"/>
  <c r="H198" i="1" s="1"/>
  <c r="M263" i="10"/>
  <c r="M200" i="1" s="1"/>
  <c r="N262" i="13"/>
  <c r="K263" i="13"/>
  <c r="K198" i="1" s="1"/>
  <c r="N263" i="10"/>
  <c r="N200" i="1" s="1"/>
  <c r="J263" i="13"/>
  <c r="J198" i="1" s="1"/>
  <c r="L263" i="10"/>
  <c r="L200" i="1" s="1"/>
  <c r="N263" i="13"/>
  <c r="N198" i="1" s="1"/>
  <c r="F263" i="13"/>
  <c r="F198" i="1" s="1"/>
  <c r="H196" i="1"/>
  <c r="L196" i="1"/>
  <c r="F196" i="1"/>
  <c r="G263" i="13"/>
  <c r="G198" i="1" s="1"/>
  <c r="J263" i="10"/>
  <c r="J200" i="1" s="1"/>
  <c r="H261" i="10"/>
  <c r="H263" i="10" s="1"/>
  <c r="H200" i="1" s="1"/>
  <c r="I263" i="10"/>
  <c r="I200" i="1" s="1"/>
  <c r="I263" i="13"/>
  <c r="I198" i="1" s="1"/>
  <c r="L263" i="13"/>
  <c r="L198" i="1" s="1"/>
  <c r="M263" i="13"/>
  <c r="M198" i="1" s="1"/>
  <c r="G263" i="10"/>
  <c r="G200" i="1" s="1"/>
  <c r="J45" i="3"/>
  <c r="K45" i="3"/>
  <c r="F32" i="3"/>
  <c r="H2" i="3"/>
  <c r="F17" i="3"/>
  <c r="O260" i="13"/>
  <c r="O261" i="13" s="1"/>
  <c r="O263" i="13" s="1"/>
  <c r="O198" i="1" s="1"/>
  <c r="F1" i="2"/>
  <c r="F1" i="13" s="1"/>
  <c r="E1" i="12"/>
  <c r="E1" i="10"/>
  <c r="R260" i="13" l="1"/>
  <c r="C263" i="13"/>
  <c r="Q261" i="13"/>
  <c r="R261" i="13" s="1"/>
  <c r="H262" i="10"/>
  <c r="M45" i="3"/>
  <c r="L45" i="3"/>
  <c r="H17" i="3"/>
  <c r="H32" i="3"/>
  <c r="J2" i="3"/>
  <c r="F1" i="12"/>
  <c r="G1" i="2"/>
  <c r="G1" i="13" s="1"/>
  <c r="F1" i="10"/>
  <c r="C198" i="1" l="1"/>
  <c r="Q198" i="1" s="1"/>
  <c r="R198" i="1" s="1"/>
  <c r="Q263" i="13"/>
  <c r="R263" i="13" s="1"/>
  <c r="N45" i="3"/>
  <c r="O45" i="3"/>
  <c r="J17" i="3"/>
  <c r="J32" i="3"/>
  <c r="L2" i="3"/>
  <c r="G1" i="12"/>
  <c r="G1" i="10"/>
  <c r="H1" i="2"/>
  <c r="H1" i="13" s="1"/>
  <c r="Q45" i="3" l="1"/>
  <c r="P45" i="3"/>
  <c r="L17" i="3"/>
  <c r="L32" i="3"/>
  <c r="N2" i="3"/>
  <c r="H1" i="12"/>
  <c r="H1" i="10"/>
  <c r="I1" i="2"/>
  <c r="I1" i="13" s="1"/>
  <c r="D1" i="1"/>
  <c r="E1" i="1"/>
  <c r="F1" i="1"/>
  <c r="G1" i="1"/>
  <c r="H1" i="1"/>
  <c r="O1" i="1"/>
  <c r="C1" i="1"/>
  <c r="A179" i="1"/>
  <c r="A163" i="1"/>
  <c r="A147" i="1"/>
  <c r="A131" i="1"/>
  <c r="A115" i="1"/>
  <c r="A99" i="1"/>
  <c r="A83" i="1"/>
  <c r="A67" i="1"/>
  <c r="A51" i="1"/>
  <c r="A35" i="1"/>
  <c r="A19" i="1"/>
  <c r="AA3" i="1" l="1"/>
  <c r="AA19" i="1"/>
  <c r="AA35" i="1"/>
  <c r="AA51" i="1"/>
  <c r="AA67" i="1"/>
  <c r="AA83" i="1"/>
  <c r="AA99" i="1"/>
  <c r="AA115" i="1"/>
  <c r="AA131" i="1"/>
  <c r="AA147" i="1"/>
  <c r="AA163" i="1"/>
  <c r="W3" i="1"/>
  <c r="W19" i="1"/>
  <c r="W35" i="1"/>
  <c r="W51" i="1"/>
  <c r="W67" i="1"/>
  <c r="W83" i="1"/>
  <c r="W99" i="1"/>
  <c r="W115" i="1"/>
  <c r="W131" i="1"/>
  <c r="W147" i="1"/>
  <c r="W163" i="1"/>
  <c r="Z3" i="1"/>
  <c r="Z19" i="1"/>
  <c r="Z35" i="1"/>
  <c r="Z51" i="1"/>
  <c r="Z67" i="1"/>
  <c r="Z83" i="1"/>
  <c r="Z99" i="1"/>
  <c r="Z115" i="1"/>
  <c r="Z131" i="1"/>
  <c r="Z147" i="1"/>
  <c r="Z163" i="1"/>
  <c r="V3" i="1"/>
  <c r="V19" i="1"/>
  <c r="V35" i="1"/>
  <c r="V51" i="1"/>
  <c r="V67" i="1"/>
  <c r="V83" i="1"/>
  <c r="V99" i="1"/>
  <c r="V115" i="1"/>
  <c r="V131" i="1"/>
  <c r="V147" i="1"/>
  <c r="V163" i="1"/>
  <c r="Y3" i="1"/>
  <c r="Y19" i="1"/>
  <c r="Y35" i="1"/>
  <c r="Y51" i="1"/>
  <c r="Y67" i="1"/>
  <c r="Y83" i="1"/>
  <c r="Y99" i="1"/>
  <c r="Y115" i="1"/>
  <c r="Y131" i="1"/>
  <c r="Y147" i="1"/>
  <c r="Y163" i="1"/>
  <c r="X3" i="1"/>
  <c r="X19" i="1"/>
  <c r="X35" i="1"/>
  <c r="X51" i="1"/>
  <c r="X67" i="1"/>
  <c r="X83" i="1"/>
  <c r="X99" i="1"/>
  <c r="X115" i="1"/>
  <c r="X131" i="1"/>
  <c r="X147" i="1"/>
  <c r="X163" i="1"/>
  <c r="P47" i="1"/>
  <c r="P43" i="1"/>
  <c r="P39" i="1"/>
  <c r="P46" i="1"/>
  <c r="P42" i="1"/>
  <c r="P38" i="1"/>
  <c r="P49" i="1"/>
  <c r="P45" i="1"/>
  <c r="P41" i="1"/>
  <c r="P37" i="1"/>
  <c r="P48" i="1"/>
  <c r="P44" i="1"/>
  <c r="P40" i="1"/>
  <c r="P36" i="1"/>
  <c r="P111" i="1"/>
  <c r="P107" i="1"/>
  <c r="P103" i="1"/>
  <c r="P110" i="1"/>
  <c r="P106" i="1"/>
  <c r="P102" i="1"/>
  <c r="P113" i="1"/>
  <c r="P109" i="1"/>
  <c r="P105" i="1"/>
  <c r="P101" i="1"/>
  <c r="P112" i="1"/>
  <c r="P108" i="1"/>
  <c r="P104" i="1"/>
  <c r="P100" i="1"/>
  <c r="P175" i="1"/>
  <c r="P171" i="1"/>
  <c r="P167" i="1"/>
  <c r="P174" i="1"/>
  <c r="P170" i="1"/>
  <c r="P166" i="1"/>
  <c r="P177" i="1"/>
  <c r="P173" i="1"/>
  <c r="P169" i="1"/>
  <c r="P165" i="1"/>
  <c r="P176" i="1"/>
  <c r="P172" i="1"/>
  <c r="P168" i="1"/>
  <c r="P164" i="1"/>
  <c r="P65" i="1"/>
  <c r="P61" i="1"/>
  <c r="P57" i="1"/>
  <c r="P53" i="1"/>
  <c r="P64" i="1"/>
  <c r="P60" i="1"/>
  <c r="P56" i="1"/>
  <c r="P52" i="1"/>
  <c r="P63" i="1"/>
  <c r="P59" i="1"/>
  <c r="P55" i="1"/>
  <c r="P62" i="1"/>
  <c r="P58" i="1"/>
  <c r="P54" i="1"/>
  <c r="P129" i="1"/>
  <c r="P125" i="1"/>
  <c r="P121" i="1"/>
  <c r="P117" i="1"/>
  <c r="P128" i="1"/>
  <c r="P124" i="1"/>
  <c r="P120" i="1"/>
  <c r="P116" i="1"/>
  <c r="P127" i="1"/>
  <c r="P123" i="1"/>
  <c r="P119" i="1"/>
  <c r="P126" i="1"/>
  <c r="P122" i="1"/>
  <c r="P118" i="1"/>
  <c r="P193" i="1"/>
  <c r="P189" i="1"/>
  <c r="P185" i="1"/>
  <c r="P181" i="1"/>
  <c r="P192" i="1"/>
  <c r="P188" i="1"/>
  <c r="P184" i="1"/>
  <c r="P180" i="1"/>
  <c r="P191" i="1"/>
  <c r="P187" i="1"/>
  <c r="P183" i="1"/>
  <c r="P190" i="1"/>
  <c r="P186" i="1"/>
  <c r="P182" i="1"/>
  <c r="P79" i="1"/>
  <c r="P75" i="1"/>
  <c r="P71" i="1"/>
  <c r="P78" i="1"/>
  <c r="P74" i="1"/>
  <c r="P70" i="1"/>
  <c r="P81" i="1"/>
  <c r="P77" i="1"/>
  <c r="P73" i="1"/>
  <c r="P69" i="1"/>
  <c r="P80" i="1"/>
  <c r="P76" i="1"/>
  <c r="P72" i="1"/>
  <c r="P68" i="1"/>
  <c r="P143" i="1"/>
  <c r="P139" i="1"/>
  <c r="P135" i="1"/>
  <c r="P142" i="1"/>
  <c r="P138" i="1"/>
  <c r="P134" i="1"/>
  <c r="P145" i="1"/>
  <c r="P141" i="1"/>
  <c r="P137" i="1"/>
  <c r="P133" i="1"/>
  <c r="P144" i="1"/>
  <c r="P140" i="1"/>
  <c r="P136" i="1"/>
  <c r="P132" i="1"/>
  <c r="P33" i="1"/>
  <c r="P29" i="1"/>
  <c r="P25" i="1"/>
  <c r="P21" i="1"/>
  <c r="P32" i="1"/>
  <c r="P28" i="1"/>
  <c r="P24" i="1"/>
  <c r="P20" i="1"/>
  <c r="P31" i="1"/>
  <c r="P27" i="1"/>
  <c r="P23" i="1"/>
  <c r="P30" i="1"/>
  <c r="P26" i="1"/>
  <c r="P22" i="1"/>
  <c r="P97" i="1"/>
  <c r="P93" i="1"/>
  <c r="P89" i="1"/>
  <c r="P85" i="1"/>
  <c r="P96" i="1"/>
  <c r="P92" i="1"/>
  <c r="P88" i="1"/>
  <c r="P84" i="1"/>
  <c r="P95" i="1"/>
  <c r="P91" i="1"/>
  <c r="P87" i="1"/>
  <c r="P94" i="1"/>
  <c r="P90" i="1"/>
  <c r="P86" i="1"/>
  <c r="P161" i="1"/>
  <c r="P157" i="1"/>
  <c r="P153" i="1"/>
  <c r="P149" i="1"/>
  <c r="P160" i="1"/>
  <c r="P156" i="1"/>
  <c r="P152" i="1"/>
  <c r="P148" i="1"/>
  <c r="P159" i="1"/>
  <c r="P155" i="1"/>
  <c r="P151" i="1"/>
  <c r="P158" i="1"/>
  <c r="P154" i="1"/>
  <c r="P150" i="1"/>
  <c r="B219" i="1"/>
  <c r="B205" i="1"/>
  <c r="B207" i="1"/>
  <c r="B221" i="1"/>
  <c r="B211" i="1"/>
  <c r="B225" i="1"/>
  <c r="A44" i="3"/>
  <c r="B229" i="1"/>
  <c r="B215" i="1"/>
  <c r="U179" i="1"/>
  <c r="Z179" i="1"/>
  <c r="G218" i="1"/>
  <c r="G204" i="1"/>
  <c r="B208" i="1"/>
  <c r="B222" i="1"/>
  <c r="B212" i="1"/>
  <c r="B226" i="1"/>
  <c r="V179" i="1"/>
  <c r="C204" i="1"/>
  <c r="C218" i="1"/>
  <c r="F218" i="1"/>
  <c r="F204" i="1"/>
  <c r="Y179" i="1"/>
  <c r="B223" i="1"/>
  <c r="B209" i="1"/>
  <c r="A12" i="3"/>
  <c r="B227" i="1"/>
  <c r="B213" i="1"/>
  <c r="AH179" i="1"/>
  <c r="E218" i="1"/>
  <c r="E204" i="1"/>
  <c r="X179" i="1"/>
  <c r="B206" i="1"/>
  <c r="B220" i="1"/>
  <c r="B224" i="1"/>
  <c r="B210" i="1"/>
  <c r="B214" i="1"/>
  <c r="B228" i="1"/>
  <c r="H204" i="1"/>
  <c r="H218" i="1"/>
  <c r="AA179" i="1"/>
  <c r="D218" i="1"/>
  <c r="D204" i="1"/>
  <c r="W179" i="1"/>
  <c r="R45" i="3"/>
  <c r="S45" i="3"/>
  <c r="N32" i="3"/>
  <c r="P2" i="3"/>
  <c r="N17" i="3"/>
  <c r="A22" i="3"/>
  <c r="A19" i="3"/>
  <c r="A20" i="3"/>
  <c r="A39" i="3"/>
  <c r="A41" i="3"/>
  <c r="A43" i="3"/>
  <c r="A8" i="3"/>
  <c r="A29" i="3"/>
  <c r="A13" i="3"/>
  <c r="A36" i="3"/>
  <c r="A10" i="3"/>
  <c r="A27" i="3"/>
  <c r="C65" i="12"/>
  <c r="D71" i="10"/>
  <c r="D65" i="12"/>
  <c r="D71" i="12" s="1"/>
  <c r="D260" i="12" s="1"/>
  <c r="D261" i="12" s="1"/>
  <c r="I1" i="12"/>
  <c r="I1" i="10"/>
  <c r="J1" i="2"/>
  <c r="J1" i="13" s="1"/>
  <c r="I1" i="1"/>
  <c r="A37" i="3"/>
  <c r="A7" i="3"/>
  <c r="A42" i="3"/>
  <c r="A28" i="3"/>
  <c r="A26" i="3"/>
  <c r="C263" i="2"/>
  <c r="A23" i="3"/>
  <c r="A11" i="3"/>
  <c r="A14" i="3"/>
  <c r="D263" i="2"/>
  <c r="A5" i="3"/>
  <c r="A9" i="3"/>
  <c r="A35" i="3"/>
  <c r="A24" i="3"/>
  <c r="A34" i="3"/>
  <c r="O263" i="2"/>
  <c r="A38" i="3"/>
  <c r="A4" i="3"/>
  <c r="A40" i="3"/>
  <c r="A6" i="3"/>
  <c r="A21" i="3"/>
  <c r="A25" i="3"/>
  <c r="AB3" i="1" l="1"/>
  <c r="AB19" i="1"/>
  <c r="AB35" i="1"/>
  <c r="AB51" i="1"/>
  <c r="AB67" i="1"/>
  <c r="AB83" i="1"/>
  <c r="AB99" i="1"/>
  <c r="AB115" i="1"/>
  <c r="AB131" i="1"/>
  <c r="AB147" i="1"/>
  <c r="AB163" i="1"/>
  <c r="D263" i="12"/>
  <c r="AB179" i="1"/>
  <c r="I218" i="1"/>
  <c r="I204" i="1"/>
  <c r="D196" i="1"/>
  <c r="D260" i="10"/>
  <c r="D261" i="10" s="1"/>
  <c r="D263" i="10" s="1"/>
  <c r="D200" i="1" s="1"/>
  <c r="U45" i="3"/>
  <c r="T45" i="3"/>
  <c r="P17" i="3"/>
  <c r="P32" i="3"/>
  <c r="R2" i="3"/>
  <c r="E267" i="2"/>
  <c r="O258" i="13"/>
  <c r="Q258" i="13" s="1"/>
  <c r="C268" i="2"/>
  <c r="C274" i="2"/>
  <c r="C280" i="2"/>
  <c r="P280" i="2" s="1"/>
  <c r="Q280" i="2" s="1"/>
  <c r="O268" i="2"/>
  <c r="O65" i="10"/>
  <c r="D268" i="2"/>
  <c r="D270" i="2" s="1"/>
  <c r="D262" i="12" s="1"/>
  <c r="D282" i="2"/>
  <c r="D262" i="13" s="1"/>
  <c r="D276" i="2"/>
  <c r="O258" i="10"/>
  <c r="Q258" i="10" s="1"/>
  <c r="O65" i="12"/>
  <c r="O71" i="12" s="1"/>
  <c r="O260" i="12" s="1"/>
  <c r="O261" i="12" s="1"/>
  <c r="C71" i="12"/>
  <c r="C260" i="12" s="1"/>
  <c r="J1" i="12"/>
  <c r="K1" i="2"/>
  <c r="K1" i="13" s="1"/>
  <c r="J1" i="10"/>
  <c r="J1" i="1"/>
  <c r="O262" i="2"/>
  <c r="E140" i="10"/>
  <c r="O140" i="10"/>
  <c r="C71" i="10"/>
  <c r="P268" i="2" l="1"/>
  <c r="AC3" i="1"/>
  <c r="AC19" i="1"/>
  <c r="AC35" i="1"/>
  <c r="AC51" i="1"/>
  <c r="AC67" i="1"/>
  <c r="AC83" i="1"/>
  <c r="AC99" i="1"/>
  <c r="AC115" i="1"/>
  <c r="AC131" i="1"/>
  <c r="AC147" i="1"/>
  <c r="AC163" i="1"/>
  <c r="O263" i="12"/>
  <c r="O196" i="1" s="1"/>
  <c r="Q268" i="2"/>
  <c r="Q260" i="12"/>
  <c r="R260" i="12" s="1"/>
  <c r="C261" i="12"/>
  <c r="J218" i="1"/>
  <c r="J204" i="1"/>
  <c r="AC179" i="1"/>
  <c r="O71" i="10"/>
  <c r="O260" i="10" s="1"/>
  <c r="O261" i="10" s="1"/>
  <c r="O263" i="10" s="1"/>
  <c r="O200" i="1" s="1"/>
  <c r="R65" i="10"/>
  <c r="R59" i="10"/>
  <c r="R51" i="10"/>
  <c r="S71" i="10" s="1"/>
  <c r="R57" i="10"/>
  <c r="R54" i="10"/>
  <c r="R60" i="10"/>
  <c r="R61" i="10"/>
  <c r="R58" i="10"/>
  <c r="R68" i="10"/>
  <c r="R70" i="10"/>
  <c r="R53" i="10"/>
  <c r="R67" i="10"/>
  <c r="R56" i="10"/>
  <c r="R63" i="10"/>
  <c r="R66" i="10"/>
  <c r="R62" i="10"/>
  <c r="R69" i="10"/>
  <c r="R52" i="10"/>
  <c r="R55" i="10"/>
  <c r="R64" i="10"/>
  <c r="D262" i="10"/>
  <c r="C260" i="10"/>
  <c r="E260" i="10"/>
  <c r="E261" i="10" s="1"/>
  <c r="E263" i="10" s="1"/>
  <c r="E200" i="1" s="1"/>
  <c r="V45" i="3"/>
  <c r="W45" i="3"/>
  <c r="R17" i="3"/>
  <c r="R32" i="3"/>
  <c r="T2" i="3"/>
  <c r="E282" i="2"/>
  <c r="E262" i="13" s="1"/>
  <c r="E276" i="2"/>
  <c r="E270" i="2"/>
  <c r="E262" i="12" s="1"/>
  <c r="C270" i="2"/>
  <c r="P270" i="2" s="1"/>
  <c r="C282" i="2"/>
  <c r="O267" i="2"/>
  <c r="C276" i="2"/>
  <c r="K1" i="1"/>
  <c r="K1" i="12"/>
  <c r="L1" i="2"/>
  <c r="L1" i="13" s="1"/>
  <c r="K1" i="10"/>
  <c r="AD3" i="1" l="1"/>
  <c r="AD19" i="1"/>
  <c r="AD35" i="1"/>
  <c r="AD51" i="1"/>
  <c r="AD67" i="1"/>
  <c r="AD83" i="1"/>
  <c r="AD99" i="1"/>
  <c r="AD115" i="1"/>
  <c r="AD131" i="1"/>
  <c r="AD147" i="1"/>
  <c r="AD163" i="1"/>
  <c r="Q261" i="12"/>
  <c r="R261" i="12" s="1"/>
  <c r="C262" i="12"/>
  <c r="C263" i="12"/>
  <c r="P276" i="2"/>
  <c r="C261" i="10"/>
  <c r="C262" i="10" s="1"/>
  <c r="Q260" i="10"/>
  <c r="R260" i="10" s="1"/>
  <c r="C262" i="13"/>
  <c r="P282" i="2"/>
  <c r="AD179" i="1"/>
  <c r="K218" i="1"/>
  <c r="K204" i="1"/>
  <c r="E262" i="10"/>
  <c r="Y45" i="3"/>
  <c r="X45" i="3"/>
  <c r="T17" i="3"/>
  <c r="T32" i="3"/>
  <c r="V2" i="3"/>
  <c r="O282" i="2"/>
  <c r="O262" i="13" s="1"/>
  <c r="O276" i="2"/>
  <c r="O270" i="2"/>
  <c r="L1" i="12"/>
  <c r="M1" i="2"/>
  <c r="M1" i="13" s="1"/>
  <c r="L1" i="1"/>
  <c r="L1" i="10"/>
  <c r="AE3" i="1" l="1"/>
  <c r="AE19" i="1"/>
  <c r="AE35" i="1"/>
  <c r="AE51" i="1"/>
  <c r="AE67" i="1"/>
  <c r="AE83" i="1"/>
  <c r="AE99" i="1"/>
  <c r="AE115" i="1"/>
  <c r="AE131" i="1"/>
  <c r="AE147" i="1"/>
  <c r="AE163" i="1"/>
  <c r="O262" i="10"/>
  <c r="O262" i="12"/>
  <c r="Q276" i="2"/>
  <c r="Q263" i="12"/>
  <c r="R263" i="12" s="1"/>
  <c r="C196" i="1"/>
  <c r="Q196" i="1" s="1"/>
  <c r="R196" i="1" s="1"/>
  <c r="C263" i="10"/>
  <c r="Q261" i="10"/>
  <c r="R261" i="10" s="1"/>
  <c r="Q282" i="2"/>
  <c r="Q270" i="2"/>
  <c r="L218" i="1"/>
  <c r="L204" i="1"/>
  <c r="AE179" i="1"/>
  <c r="W29" i="3" a="1"/>
  <c r="W29" i="3" s="1"/>
  <c r="W22" i="3" a="1"/>
  <c r="W22" i="3" s="1"/>
  <c r="V32" i="3"/>
  <c r="X2" i="3"/>
  <c r="V17" i="3"/>
  <c r="M1" i="12"/>
  <c r="N1" i="2"/>
  <c r="N1" i="13" s="1"/>
  <c r="B20" i="3" s="1" a="1"/>
  <c r="B20" i="3" s="1"/>
  <c r="M1" i="1"/>
  <c r="M1" i="10"/>
  <c r="AF3" i="1" l="1"/>
  <c r="AF19" i="1"/>
  <c r="AF35" i="1"/>
  <c r="AF51" i="1"/>
  <c r="AF67" i="1"/>
  <c r="AF83" i="1"/>
  <c r="AF99" i="1"/>
  <c r="AF115" i="1"/>
  <c r="AF131" i="1"/>
  <c r="AF147" i="1"/>
  <c r="AF163" i="1"/>
  <c r="O207" i="1" a="1"/>
  <c r="O207" i="1" s="1"/>
  <c r="O222" i="1" a="1"/>
  <c r="O222" i="1" s="1"/>
  <c r="C200" i="1"/>
  <c r="Q200" i="1" s="1"/>
  <c r="R200" i="1" s="1"/>
  <c r="Q263" i="10"/>
  <c r="R263" i="10" s="1"/>
  <c r="N21" i="3" a="1"/>
  <c r="N21" i="3" s="1"/>
  <c r="V29" i="3" a="1"/>
  <c r="V29" i="3" s="1"/>
  <c r="U24" i="3" a="1"/>
  <c r="U24" i="3" s="1"/>
  <c r="G19" i="3" a="1"/>
  <c r="G19" i="3" s="1"/>
  <c r="W24" i="3" a="1"/>
  <c r="W24" i="3" s="1"/>
  <c r="Q23" i="3" a="1"/>
  <c r="Q23" i="3" s="1"/>
  <c r="M218" i="1"/>
  <c r="M204" i="1"/>
  <c r="AF179" i="1"/>
  <c r="U29" i="3" a="1"/>
  <c r="U29" i="3" s="1"/>
  <c r="W23" i="3" a="1"/>
  <c r="W23" i="3" s="1"/>
  <c r="M20" i="3" a="1"/>
  <c r="M20" i="3" s="1"/>
  <c r="N29" i="3" a="1"/>
  <c r="N29" i="3" s="1"/>
  <c r="Q25" i="3" a="1"/>
  <c r="Q25" i="3" s="1"/>
  <c r="P29" i="3" a="1"/>
  <c r="P29" i="3" s="1"/>
  <c r="M29" i="3" a="1"/>
  <c r="M29" i="3" s="1"/>
  <c r="E20" i="3" a="1"/>
  <c r="E20" i="3" s="1"/>
  <c r="C19" i="3" a="1"/>
  <c r="C19" i="3" s="1"/>
  <c r="B23" i="3" a="1"/>
  <c r="B23" i="3" s="1"/>
  <c r="I27" i="3" a="1"/>
  <c r="I27" i="3" s="1"/>
  <c r="D22" i="3" a="1"/>
  <c r="D22" i="3" s="1"/>
  <c r="P26" i="3" a="1"/>
  <c r="P26" i="3" s="1"/>
  <c r="L25" i="3" a="1"/>
  <c r="L25" i="3" s="1"/>
  <c r="I23" i="3" a="1"/>
  <c r="I23" i="3" s="1"/>
  <c r="V24" i="3" a="1"/>
  <c r="V24" i="3" s="1"/>
  <c r="V25" i="3" a="1"/>
  <c r="V25" i="3" s="1"/>
  <c r="S19" i="3" a="1"/>
  <c r="S19" i="3" s="1"/>
  <c r="K19" i="3" a="1"/>
  <c r="K19" i="3" s="1"/>
  <c r="M22" i="3" a="1"/>
  <c r="M22" i="3" s="1"/>
  <c r="S21" i="3" a="1"/>
  <c r="S21" i="3" s="1"/>
  <c r="P23" i="3" a="1"/>
  <c r="P23" i="3" s="1"/>
  <c r="D20" i="3" a="1"/>
  <c r="D20" i="3" s="1"/>
  <c r="K21" i="3" a="1"/>
  <c r="K21" i="3" s="1"/>
  <c r="S20" i="3" a="1"/>
  <c r="S20" i="3" s="1"/>
  <c r="W20" i="3" a="1"/>
  <c r="W20" i="3" s="1"/>
  <c r="V26" i="3" a="1"/>
  <c r="V26" i="3" s="1"/>
  <c r="K23" i="3" a="1"/>
  <c r="K23" i="3" s="1"/>
  <c r="T24" i="3" a="1"/>
  <c r="T24" i="3" s="1"/>
  <c r="L24" i="3" a="1"/>
  <c r="L24" i="3" s="1"/>
  <c r="W19" i="3" a="1"/>
  <c r="W19" i="3" s="1"/>
  <c r="H22" i="3" a="1"/>
  <c r="H22" i="3" s="1"/>
  <c r="L22" i="3" a="1"/>
  <c r="L22" i="3" s="1"/>
  <c r="R23" i="3" a="1"/>
  <c r="R23" i="3" s="1"/>
  <c r="H24" i="3" a="1"/>
  <c r="H24" i="3" s="1"/>
  <c r="N22" i="3" a="1"/>
  <c r="N22" i="3" s="1"/>
  <c r="O19" i="3" a="1"/>
  <c r="O19" i="3" s="1"/>
  <c r="Z21" i="3" a="1"/>
  <c r="Z21" i="3" s="1"/>
  <c r="E26" i="3" a="1"/>
  <c r="E26" i="3" s="1"/>
  <c r="B29" i="3" a="1"/>
  <c r="B29" i="3" s="1"/>
  <c r="C27" i="3" a="1"/>
  <c r="C27" i="3" s="1"/>
  <c r="B27" i="3" a="1"/>
  <c r="B27" i="3" s="1"/>
  <c r="B28" i="3" a="1"/>
  <c r="B28" i="3" s="1"/>
  <c r="G28" i="3" a="1"/>
  <c r="G28" i="3" s="1"/>
  <c r="D28" i="3" a="1"/>
  <c r="D28" i="3" s="1"/>
  <c r="E29" i="3" a="1"/>
  <c r="E29" i="3" s="1"/>
  <c r="C26" i="3" a="1"/>
  <c r="C26" i="3" s="1"/>
  <c r="E25" i="3" a="1"/>
  <c r="E25" i="3" s="1"/>
  <c r="E27" i="3" a="1"/>
  <c r="E27" i="3" s="1"/>
  <c r="C25" i="3" a="1"/>
  <c r="C25" i="3" s="1"/>
  <c r="B26" i="3" a="1"/>
  <c r="B26" i="3" s="1"/>
  <c r="D25" i="3" a="1"/>
  <c r="D25" i="3" s="1"/>
  <c r="B25" i="3" a="1"/>
  <c r="B25" i="3" s="1"/>
  <c r="D26" i="3" a="1"/>
  <c r="D26" i="3" s="1"/>
  <c r="G26" i="3" a="1"/>
  <c r="G26" i="3" s="1"/>
  <c r="H25" i="3" a="1"/>
  <c r="H25" i="3" s="1"/>
  <c r="G29" i="3" a="1"/>
  <c r="G29" i="3" s="1"/>
  <c r="G25" i="3" a="1"/>
  <c r="G25" i="3" s="1"/>
  <c r="E28" i="3" a="1"/>
  <c r="E28" i="3" s="1"/>
  <c r="F28" i="3" a="1"/>
  <c r="F28" i="3" s="1"/>
  <c r="H28" i="3" a="1"/>
  <c r="H28" i="3" s="1"/>
  <c r="F26" i="3" a="1"/>
  <c r="F26" i="3" s="1"/>
  <c r="H27" i="3" a="1"/>
  <c r="H27" i="3" s="1"/>
  <c r="D29" i="3" a="1"/>
  <c r="D29" i="3" s="1"/>
  <c r="F25" i="3" a="1"/>
  <c r="F25" i="3" s="1"/>
  <c r="G27" i="3" a="1"/>
  <c r="G27" i="3" s="1"/>
  <c r="C29" i="3" a="1"/>
  <c r="C29" i="3" s="1"/>
  <c r="D27" i="3" a="1"/>
  <c r="D27" i="3" s="1"/>
  <c r="F29" i="3" a="1"/>
  <c r="F29" i="3" s="1"/>
  <c r="I25" i="3" a="1"/>
  <c r="I25" i="3" s="1"/>
  <c r="J29" i="3" a="1"/>
  <c r="J29" i="3" s="1"/>
  <c r="C28" i="3" a="1"/>
  <c r="C28" i="3" s="1"/>
  <c r="J25" i="3" a="1"/>
  <c r="J25" i="3" s="1"/>
  <c r="I28" i="3" a="1"/>
  <c r="I28" i="3" s="1"/>
  <c r="H29" i="3" a="1"/>
  <c r="H29" i="3" s="1"/>
  <c r="W25" i="3" a="1"/>
  <c r="W25" i="3" s="1"/>
  <c r="P20" i="3" a="1"/>
  <c r="P20" i="3" s="1"/>
  <c r="I21" i="3" a="1"/>
  <c r="I21" i="3" s="1"/>
  <c r="S29" i="3" a="1"/>
  <c r="S29" i="3" s="1"/>
  <c r="J21" i="3" a="1"/>
  <c r="J21" i="3" s="1"/>
  <c r="K24" i="3" a="1"/>
  <c r="K24" i="3" s="1"/>
  <c r="Q21" i="3" a="1"/>
  <c r="Q21" i="3" s="1"/>
  <c r="O29" i="3" a="1"/>
  <c r="O29" i="3" s="1"/>
  <c r="M21" i="3" a="1"/>
  <c r="M21" i="3" s="1"/>
  <c r="O28" i="3" a="1"/>
  <c r="O28" i="3" s="1"/>
  <c r="Q28" i="3" a="1"/>
  <c r="Q28" i="3" s="1"/>
  <c r="C22" i="3" a="1"/>
  <c r="C22" i="3" s="1"/>
  <c r="K22" i="3" a="1"/>
  <c r="K22" i="3" s="1"/>
  <c r="P22" i="3" a="1"/>
  <c r="P22" i="3" s="1"/>
  <c r="T28" i="3" a="1"/>
  <c r="T28" i="3" s="1"/>
  <c r="T22" i="3" a="1"/>
  <c r="T22" i="3" s="1"/>
  <c r="E24" i="3" a="1"/>
  <c r="E24" i="3" s="1"/>
  <c r="G24" i="3" a="1"/>
  <c r="G24" i="3" s="1"/>
  <c r="M24" i="3" a="1"/>
  <c r="M24" i="3" s="1"/>
  <c r="S26" i="3" a="1"/>
  <c r="S26" i="3" s="1"/>
  <c r="O26" i="3" a="1"/>
  <c r="O26" i="3" s="1"/>
  <c r="F22" i="3" a="1"/>
  <c r="F22" i="3" s="1"/>
  <c r="N26" i="3" a="1"/>
  <c r="N26" i="3" s="1"/>
  <c r="M19" i="3" a="1"/>
  <c r="M19" i="3" s="1"/>
  <c r="R20" i="3" a="1"/>
  <c r="R20" i="3" s="1"/>
  <c r="R29" i="3" a="1"/>
  <c r="R29" i="3" s="1"/>
  <c r="J19" i="3" a="1"/>
  <c r="J19" i="3" s="1"/>
  <c r="I24" i="3" a="1"/>
  <c r="I24" i="3" s="1"/>
  <c r="U19" i="3" a="1"/>
  <c r="U19" i="3" s="1"/>
  <c r="U26" i="3" a="1"/>
  <c r="U26" i="3" s="1"/>
  <c r="I20" i="3" a="1"/>
  <c r="I20" i="3" s="1"/>
  <c r="O23" i="3" a="1"/>
  <c r="O23" i="3" s="1"/>
  <c r="P19" i="3" a="1"/>
  <c r="P19" i="3" s="1"/>
  <c r="R25" i="3" a="1"/>
  <c r="R25" i="3" s="1"/>
  <c r="T19" i="3" a="1"/>
  <c r="T19" i="3" s="1"/>
  <c r="L27" i="3" a="1"/>
  <c r="L27" i="3" s="1"/>
  <c r="U20" i="3" a="1"/>
  <c r="U20" i="3" s="1"/>
  <c r="H23" i="3" a="1"/>
  <c r="H23" i="3" s="1"/>
  <c r="I22" i="3" a="1"/>
  <c r="I22" i="3" s="1"/>
  <c r="J20" i="3" a="1"/>
  <c r="J20" i="3" s="1"/>
  <c r="I29" i="3" a="1"/>
  <c r="I29" i="3" s="1"/>
  <c r="H19" i="3" a="1"/>
  <c r="H19" i="3" s="1"/>
  <c r="Q27" i="3" a="1"/>
  <c r="Q27" i="3" s="1"/>
  <c r="D23" i="3" a="1"/>
  <c r="D23" i="3" s="1"/>
  <c r="V27" i="3" a="1"/>
  <c r="V27" i="3" s="1"/>
  <c r="W28" i="3" a="1"/>
  <c r="W28" i="3" s="1"/>
  <c r="V23" i="3" a="1"/>
  <c r="V23" i="3" s="1"/>
  <c r="I26" i="3" a="1"/>
  <c r="I26" i="3" s="1"/>
  <c r="R26" i="3" a="1"/>
  <c r="R26" i="3" s="1"/>
  <c r="O21" i="3" a="1"/>
  <c r="O21" i="3" s="1"/>
  <c r="G21" i="3" a="1"/>
  <c r="G21" i="3" s="1"/>
  <c r="K26" i="3" a="1"/>
  <c r="K26" i="3" s="1"/>
  <c r="H21" i="3" a="1"/>
  <c r="H21" i="3" s="1"/>
  <c r="O24" i="3" a="1"/>
  <c r="O24" i="3" s="1"/>
  <c r="T29" i="3" a="1"/>
  <c r="T29" i="3" s="1"/>
  <c r="D21" i="3" a="1"/>
  <c r="D21" i="3" s="1"/>
  <c r="G23" i="3" a="1"/>
  <c r="G23" i="3" s="1"/>
  <c r="J23" i="3" a="1"/>
  <c r="J23" i="3" s="1"/>
  <c r="F20" i="3" a="1"/>
  <c r="F20" i="3" s="1"/>
  <c r="E19" i="3" a="1"/>
  <c r="E19" i="3" s="1"/>
  <c r="K25" i="3" a="1"/>
  <c r="K25" i="3" s="1"/>
  <c r="U21" i="3" a="1"/>
  <c r="U21" i="3" s="1"/>
  <c r="C21" i="3" a="1"/>
  <c r="C21" i="3" s="1"/>
  <c r="J27" i="3" a="1"/>
  <c r="J27" i="3" s="1"/>
  <c r="O27" i="3" a="1"/>
  <c r="O27" i="3" s="1"/>
  <c r="N23" i="3" a="1"/>
  <c r="N23" i="3" s="1"/>
  <c r="F23" i="3" a="1"/>
  <c r="F23" i="3" s="1"/>
  <c r="S22" i="3" a="1"/>
  <c r="S22" i="3" s="1"/>
  <c r="R28" i="3" a="1"/>
  <c r="R28" i="3" s="1"/>
  <c r="O25" i="3" a="1"/>
  <c r="O25" i="3" s="1"/>
  <c r="N27" i="3" a="1"/>
  <c r="N27" i="3" s="1"/>
  <c r="F27" i="3" a="1"/>
  <c r="F27" i="3" s="1"/>
  <c r="N19" i="3" a="1"/>
  <c r="N19" i="3" s="1"/>
  <c r="R22" i="3" a="1"/>
  <c r="R22" i="3" s="1"/>
  <c r="Q29" i="3" a="1"/>
  <c r="Q29" i="3" s="1"/>
  <c r="F24" i="3" a="1"/>
  <c r="F24" i="3" s="1"/>
  <c r="U27" i="3" a="1"/>
  <c r="U27" i="3" s="1"/>
  <c r="Q20" i="3" a="1"/>
  <c r="Q20" i="3" s="1"/>
  <c r="E21" i="3" a="1"/>
  <c r="E21" i="3" s="1"/>
  <c r="H20" i="3" a="1"/>
  <c r="H20" i="3" s="1"/>
  <c r="C23" i="3" a="1"/>
  <c r="C23" i="3" s="1"/>
  <c r="R21" i="3" a="1"/>
  <c r="R21" i="3" s="1"/>
  <c r="E23" i="3" a="1"/>
  <c r="E23" i="3" s="1"/>
  <c r="M23" i="3" a="1"/>
  <c r="M23" i="3" s="1"/>
  <c r="U28" i="3" a="1"/>
  <c r="U28" i="3" s="1"/>
  <c r="T27" i="3" a="1"/>
  <c r="T27" i="3" s="1"/>
  <c r="L20" i="3" a="1"/>
  <c r="L20" i="3" s="1"/>
  <c r="N24" i="3" a="1"/>
  <c r="N24" i="3" s="1"/>
  <c r="R19" i="3" a="1"/>
  <c r="R19" i="3" s="1"/>
  <c r="S24" i="3" a="1"/>
  <c r="S24" i="3" s="1"/>
  <c r="J28" i="3" a="1"/>
  <c r="J28" i="3" s="1"/>
  <c r="L26" i="3" a="1"/>
  <c r="L26" i="3" s="1"/>
  <c r="G20" i="3" a="1"/>
  <c r="G20" i="3" s="1"/>
  <c r="P27" i="3" a="1"/>
  <c r="P27" i="3" s="1"/>
  <c r="S23" i="3" a="1"/>
  <c r="S23" i="3" s="1"/>
  <c r="P28" i="3" a="1"/>
  <c r="P28" i="3" s="1"/>
  <c r="M27" i="3" a="1"/>
  <c r="M27" i="3" s="1"/>
  <c r="P24" i="3" a="1"/>
  <c r="P24" i="3" s="1"/>
  <c r="S25" i="3" a="1"/>
  <c r="S25" i="3" s="1"/>
  <c r="T20" i="3" a="1"/>
  <c r="T20" i="3" s="1"/>
  <c r="L19" i="3" a="1"/>
  <c r="L19" i="3" s="1"/>
  <c r="K28" i="3" a="1"/>
  <c r="K28" i="3" s="1"/>
  <c r="M28" i="3" a="1"/>
  <c r="M28" i="3" s="1"/>
  <c r="Q24" i="3" a="1"/>
  <c r="Q24" i="3" s="1"/>
  <c r="R27" i="3" a="1"/>
  <c r="R27" i="3" s="1"/>
  <c r="Q26" i="3" a="1"/>
  <c r="Q26" i="3" s="1"/>
  <c r="U23" i="3" a="1"/>
  <c r="U23" i="3" s="1"/>
  <c r="B24" i="3" a="1"/>
  <c r="B24" i="3" s="1"/>
  <c r="Q19" i="3" a="1"/>
  <c r="Q19" i="3" s="1"/>
  <c r="L29" i="3" a="1"/>
  <c r="L29" i="3" s="1"/>
  <c r="T25" i="3" a="1"/>
  <c r="T25" i="3" s="1"/>
  <c r="K27" i="3" a="1"/>
  <c r="K27" i="3" s="1"/>
  <c r="K29" i="3" a="1"/>
  <c r="K29" i="3" s="1"/>
  <c r="U25" i="3" a="1"/>
  <c r="U25" i="3" s="1"/>
  <c r="S28" i="3" a="1"/>
  <c r="S28" i="3" s="1"/>
  <c r="K20" i="3" a="1"/>
  <c r="K20" i="3" s="1"/>
  <c r="I19" i="3" a="1"/>
  <c r="I19" i="3" s="1"/>
  <c r="V20" i="3" a="1"/>
  <c r="V20" i="3" s="1"/>
  <c r="V22" i="3" a="1"/>
  <c r="V22" i="3" s="1"/>
  <c r="W21" i="3" a="1"/>
  <c r="W21" i="3" s="1"/>
  <c r="W26" i="3" a="1"/>
  <c r="W26" i="3" s="1"/>
  <c r="V28" i="3" a="1"/>
  <c r="V28" i="3" s="1"/>
  <c r="J26" i="3" a="1"/>
  <c r="J26" i="3" s="1"/>
  <c r="R24" i="3" a="1"/>
  <c r="R24" i="3" s="1"/>
  <c r="D24" i="3" a="1"/>
  <c r="D24" i="3" s="1"/>
  <c r="E22" i="3" a="1"/>
  <c r="E22" i="3" s="1"/>
  <c r="O22" i="3" a="1"/>
  <c r="O22" i="3" s="1"/>
  <c r="B19" i="3" a="1"/>
  <c r="B19" i="3" s="1"/>
  <c r="P21" i="3" a="1"/>
  <c r="P21" i="3" s="1"/>
  <c r="U22" i="3" a="1"/>
  <c r="U22" i="3" s="1"/>
  <c r="J24" i="3" a="1"/>
  <c r="J24" i="3" s="1"/>
  <c r="J22" i="3" a="1"/>
  <c r="J22" i="3" s="1"/>
  <c r="N28" i="3" a="1"/>
  <c r="N28" i="3" s="1"/>
  <c r="P25" i="3" a="1"/>
  <c r="P25" i="3" s="1"/>
  <c r="N20" i="3" a="1"/>
  <c r="N20" i="3" s="1"/>
  <c r="G22" i="3" a="1"/>
  <c r="G22" i="3" s="1"/>
  <c r="T23" i="3" a="1"/>
  <c r="T23" i="3" s="1"/>
  <c r="D19" i="3" a="1"/>
  <c r="D19" i="3" s="1"/>
  <c r="C24" i="3" a="1"/>
  <c r="C24" i="3" s="1"/>
  <c r="L28" i="3" a="1"/>
  <c r="L28" i="3" s="1"/>
  <c r="S27" i="3" a="1"/>
  <c r="S27" i="3" s="1"/>
  <c r="M26" i="3" a="1"/>
  <c r="M26" i="3" s="1"/>
  <c r="N25" i="3" a="1"/>
  <c r="N25" i="3" s="1"/>
  <c r="T26" i="3" a="1"/>
  <c r="T26" i="3" s="1"/>
  <c r="M25" i="3" a="1"/>
  <c r="M25" i="3" s="1"/>
  <c r="F21" i="3" a="1"/>
  <c r="F21" i="3" s="1"/>
  <c r="V21" i="3" a="1"/>
  <c r="V21" i="3" s="1"/>
  <c r="W27" i="3" a="1"/>
  <c r="W27" i="3" s="1"/>
  <c r="V19" i="3" a="1"/>
  <c r="V19" i="3" s="1"/>
  <c r="L23" i="3" a="1"/>
  <c r="L23" i="3" s="1"/>
  <c r="B21" i="3" a="1"/>
  <c r="B21" i="3" s="1"/>
  <c r="T21" i="3" a="1"/>
  <c r="T21" i="3" s="1"/>
  <c r="H26" i="3" a="1"/>
  <c r="H26" i="3" s="1"/>
  <c r="B22" i="3" a="1"/>
  <c r="B22" i="3" s="1"/>
  <c r="O20" i="3" a="1"/>
  <c r="O20" i="3" s="1"/>
  <c r="C20" i="3" a="1"/>
  <c r="C20" i="3" s="1"/>
  <c r="F19" i="3" a="1"/>
  <c r="F19" i="3" s="1"/>
  <c r="L21" i="3" a="1"/>
  <c r="L21" i="3" s="1"/>
  <c r="Q22" i="3" a="1"/>
  <c r="Q22" i="3" s="1"/>
  <c r="X21" i="3" a="1"/>
  <c r="X21" i="3" s="1"/>
  <c r="X28" i="3" a="1"/>
  <c r="X28" i="3" s="1"/>
  <c r="Y25" i="3" a="1"/>
  <c r="Y25" i="3" s="1"/>
  <c r="Y24" i="3" a="1"/>
  <c r="Y24" i="3" s="1"/>
  <c r="AA21" i="3" a="1"/>
  <c r="AA21" i="3" s="1"/>
  <c r="Y21" i="3" a="1"/>
  <c r="Y21" i="3" s="1"/>
  <c r="X22" i="3" a="1"/>
  <c r="X22" i="3" s="1"/>
  <c r="X24" i="3" a="1"/>
  <c r="X24" i="3" s="1"/>
  <c r="Y28" i="3" a="1"/>
  <c r="Y28" i="3" s="1"/>
  <c r="Y22" i="3" a="1"/>
  <c r="Y22" i="3" s="1"/>
  <c r="X26" i="3" a="1"/>
  <c r="X26" i="3" s="1"/>
  <c r="X25" i="3" a="1"/>
  <c r="X25" i="3" s="1"/>
  <c r="X29" i="3" a="1"/>
  <c r="X29" i="3" s="1"/>
  <c r="Y26" i="3" a="1"/>
  <c r="Y26" i="3" s="1"/>
  <c r="Y29" i="3" a="1"/>
  <c r="Y29" i="3" s="1"/>
  <c r="AA26" i="3" a="1"/>
  <c r="AA26" i="3" s="1"/>
  <c r="Z24" i="3" a="1"/>
  <c r="Z24" i="3" s="1"/>
  <c r="Z29" i="3" a="1"/>
  <c r="Z29" i="3" s="1"/>
  <c r="AA27" i="3" a="1"/>
  <c r="AA27" i="3" s="1"/>
  <c r="Z26" i="3" a="1"/>
  <c r="Z26" i="3" s="1"/>
  <c r="AA29" i="3" a="1"/>
  <c r="AA29" i="3" s="1"/>
  <c r="AA24" i="3" a="1"/>
  <c r="AA24" i="3" s="1"/>
  <c r="AA25" i="3" a="1"/>
  <c r="AA25" i="3" s="1"/>
  <c r="Z28" i="3" a="1"/>
  <c r="Z28" i="3" s="1"/>
  <c r="Z23" i="3" a="1"/>
  <c r="Z23" i="3" s="1"/>
  <c r="Z25" i="3" a="1"/>
  <c r="Z25" i="3" s="1"/>
  <c r="AA28" i="3" a="1"/>
  <c r="AA28" i="3" s="1"/>
  <c r="AA23" i="3" a="1"/>
  <c r="AA23" i="3" s="1"/>
  <c r="Z27" i="3" a="1"/>
  <c r="Z27" i="3" s="1"/>
  <c r="Z22" i="3" a="1"/>
  <c r="Z22" i="3" s="1"/>
  <c r="Z19" i="3" a="1"/>
  <c r="Z19" i="3" s="1"/>
  <c r="AA22" i="3" a="1"/>
  <c r="AA22" i="3" s="1"/>
  <c r="AA20" i="3" a="1"/>
  <c r="AA20" i="3" s="1"/>
  <c r="X20" i="3" a="1"/>
  <c r="X20" i="3" s="1"/>
  <c r="X23" i="3" a="1"/>
  <c r="X23" i="3" s="1"/>
  <c r="Y19" i="3" a="1"/>
  <c r="Y19" i="3" s="1"/>
  <c r="Y20" i="3" a="1"/>
  <c r="Y20" i="3" s="1"/>
  <c r="X19" i="3" a="1"/>
  <c r="X19" i="3" s="1"/>
  <c r="X27" i="3" a="1"/>
  <c r="X27" i="3" s="1"/>
  <c r="Y23" i="3" a="1"/>
  <c r="Y23" i="3" s="1"/>
  <c r="Y27" i="3" a="1"/>
  <c r="Y27" i="3" s="1"/>
  <c r="Z20" i="3" a="1"/>
  <c r="Z20" i="3" s="1"/>
  <c r="AA19" i="3" a="1"/>
  <c r="AA19" i="3" s="1"/>
  <c r="X32" i="3"/>
  <c r="X17" i="3"/>
  <c r="N1" i="12"/>
  <c r="U13" i="3" s="1" a="1"/>
  <c r="U13" i="3" s="1"/>
  <c r="N1" i="10"/>
  <c r="J44" i="3" s="1" a="1"/>
  <c r="J44" i="3" s="1"/>
  <c r="N1" i="1"/>
  <c r="O215" i="1" s="1" a="1"/>
  <c r="O215" i="1" s="1"/>
  <c r="O213" i="1" l="1" a="1"/>
  <c r="O213" i="1" s="1"/>
  <c r="O223" i="1" a="1"/>
  <c r="O223" i="1" s="1"/>
  <c r="O206" i="1" a="1"/>
  <c r="O206" i="1" s="1"/>
  <c r="O227" i="1" a="1"/>
  <c r="O227" i="1" s="1"/>
  <c r="O212" i="1" a="1"/>
  <c r="O212" i="1" s="1"/>
  <c r="AG3" i="1"/>
  <c r="AG19" i="1"/>
  <c r="AG35" i="1"/>
  <c r="AG51" i="1"/>
  <c r="AG67" i="1"/>
  <c r="AG83" i="1"/>
  <c r="AG99" i="1"/>
  <c r="AG115" i="1"/>
  <c r="AG131" i="1"/>
  <c r="AG147" i="1"/>
  <c r="AG163" i="1"/>
  <c r="O228" i="1" a="1"/>
  <c r="O228" i="1" s="1"/>
  <c r="O205" i="1" a="1"/>
  <c r="O205" i="1" s="1"/>
  <c r="O210" i="1" a="1"/>
  <c r="O210" i="1" s="1"/>
  <c r="O208" i="1" a="1"/>
  <c r="O208" i="1" s="1"/>
  <c r="O220" i="1" a="1"/>
  <c r="O220" i="1" s="1"/>
  <c r="O219" i="1" a="1"/>
  <c r="O219" i="1" s="1"/>
  <c r="O209" i="1" a="1"/>
  <c r="O209" i="1" s="1"/>
  <c r="O221" i="1" a="1"/>
  <c r="O221" i="1" s="1"/>
  <c r="O225" i="1" a="1"/>
  <c r="O225" i="1" s="1"/>
  <c r="O224" i="1" a="1"/>
  <c r="O224" i="1" s="1"/>
  <c r="O229" i="1" a="1"/>
  <c r="O229" i="1" s="1"/>
  <c r="O211" i="1" a="1"/>
  <c r="O211" i="1" s="1"/>
  <c r="O226" i="1" a="1"/>
  <c r="O226" i="1" s="1"/>
  <c r="O214" i="1" a="1"/>
  <c r="O214" i="1" s="1"/>
  <c r="N218" i="1"/>
  <c r="N204" i="1"/>
  <c r="AG179" i="1"/>
  <c r="W38" i="3" a="1"/>
  <c r="W38" i="3" s="1"/>
  <c r="G39" i="3" a="1"/>
  <c r="G39" i="3" s="1"/>
  <c r="U42" i="3" a="1"/>
  <c r="U42" i="3" s="1"/>
  <c r="J37" i="3" a="1"/>
  <c r="J37" i="3" s="1"/>
  <c r="Q41" i="3" a="1"/>
  <c r="Q41" i="3" s="1"/>
  <c r="P42" i="3" a="1"/>
  <c r="P42" i="3" s="1"/>
  <c r="V37" i="3" a="1"/>
  <c r="V37" i="3" s="1"/>
  <c r="W42" i="3" a="1"/>
  <c r="W42" i="3" s="1"/>
  <c r="F35" i="3" a="1"/>
  <c r="F35" i="3" s="1"/>
  <c r="U41" i="3" a="1"/>
  <c r="U41" i="3" s="1"/>
  <c r="R35" i="3" a="1"/>
  <c r="R35" i="3" s="1"/>
  <c r="I38" i="3" a="1"/>
  <c r="I38" i="3" s="1"/>
  <c r="V43" i="3" a="1"/>
  <c r="V43" i="3" s="1"/>
  <c r="Q36" i="3" a="1"/>
  <c r="Q36" i="3" s="1"/>
  <c r="T42" i="3" a="1"/>
  <c r="T42" i="3" s="1"/>
  <c r="H34" i="3" a="1"/>
  <c r="H34" i="3" s="1"/>
  <c r="D35" i="3" a="1"/>
  <c r="D35" i="3" s="1"/>
  <c r="F36" i="3" a="1"/>
  <c r="F36" i="3" s="1"/>
  <c r="W43" i="3" a="1"/>
  <c r="W43" i="3" s="1"/>
  <c r="V36" i="3" a="1"/>
  <c r="V36" i="3" s="1"/>
  <c r="N36" i="3" a="1"/>
  <c r="N36" i="3" s="1"/>
  <c r="P35" i="3" a="1"/>
  <c r="P35" i="3" s="1"/>
  <c r="O44" i="3" a="1"/>
  <c r="O44" i="3" s="1"/>
  <c r="G35" i="3" a="1"/>
  <c r="G35" i="3" s="1"/>
  <c r="S41" i="3" a="1"/>
  <c r="S41" i="3" s="1"/>
  <c r="S38" i="3" a="1"/>
  <c r="S38" i="3" s="1"/>
  <c r="D39" i="3" a="1"/>
  <c r="D39" i="3" s="1"/>
  <c r="B38" i="3" a="1"/>
  <c r="B38" i="3" s="1"/>
  <c r="W44" i="3" a="1"/>
  <c r="W44" i="3" s="1"/>
  <c r="V38" i="3" a="1"/>
  <c r="V38" i="3" s="1"/>
  <c r="U36" i="3" a="1"/>
  <c r="U36" i="3" s="1"/>
  <c r="V34" i="3" a="1"/>
  <c r="V34" i="3" s="1"/>
  <c r="P34" i="3" a="1"/>
  <c r="P34" i="3" s="1"/>
  <c r="O42" i="3" a="1"/>
  <c r="O42" i="3" s="1"/>
  <c r="G37" i="3" a="1"/>
  <c r="G37" i="3" s="1"/>
  <c r="P39" i="3" a="1"/>
  <c r="P39" i="3" s="1"/>
  <c r="K38" i="3" a="1"/>
  <c r="K38" i="3" s="1"/>
  <c r="P43" i="3" a="1"/>
  <c r="P43" i="3" s="1"/>
  <c r="W34" i="3" a="1"/>
  <c r="W34" i="3" s="1"/>
  <c r="L39" i="3" a="1"/>
  <c r="L39" i="3" s="1"/>
  <c r="K41" i="3" a="1"/>
  <c r="K41" i="3" s="1"/>
  <c r="E35" i="3" a="1"/>
  <c r="E35" i="3" s="1"/>
  <c r="M8" i="3" a="1"/>
  <c r="M8" i="3" s="1"/>
  <c r="L8" i="3" a="1"/>
  <c r="L8" i="3" s="1"/>
  <c r="I9" i="3" a="1"/>
  <c r="I9" i="3" s="1"/>
  <c r="H5" i="3" a="1"/>
  <c r="H5" i="3" s="1"/>
  <c r="Q10" i="3" a="1"/>
  <c r="Q10" i="3" s="1"/>
  <c r="P4" i="3" a="1"/>
  <c r="P4" i="3" s="1"/>
  <c r="M14" i="3" a="1"/>
  <c r="M14" i="3" s="1"/>
  <c r="W8" i="3" a="1"/>
  <c r="W8" i="3" s="1"/>
  <c r="W14" i="3" a="1"/>
  <c r="W14" i="3" s="1"/>
  <c r="P7" i="3" a="1"/>
  <c r="P7" i="3" s="1"/>
  <c r="S13" i="3" a="1"/>
  <c r="S13" i="3" s="1"/>
  <c r="M7" i="3" a="1"/>
  <c r="M7" i="3" s="1"/>
  <c r="T9" i="3" a="1"/>
  <c r="T9" i="3" s="1"/>
  <c r="S9" i="3" a="1"/>
  <c r="S9" i="3" s="1"/>
  <c r="F5" i="3" a="1"/>
  <c r="F5" i="3" s="1"/>
  <c r="L4" i="3" a="1"/>
  <c r="L4" i="3" s="1"/>
  <c r="R12" i="3" a="1"/>
  <c r="R12" i="3" s="1"/>
  <c r="W9" i="3" a="1"/>
  <c r="W9" i="3" s="1"/>
  <c r="L7" i="3" a="1"/>
  <c r="L7" i="3" s="1"/>
  <c r="L12" i="3" a="1"/>
  <c r="L12" i="3" s="1"/>
  <c r="I7" i="3" a="1"/>
  <c r="I7" i="3" s="1"/>
  <c r="U9" i="3" a="1"/>
  <c r="U9" i="3" s="1"/>
  <c r="Q4" i="3" a="1"/>
  <c r="Q4" i="3" s="1"/>
  <c r="K5" i="3" a="1"/>
  <c r="K5" i="3" s="1"/>
  <c r="R10" i="3" a="1"/>
  <c r="R10" i="3" s="1"/>
  <c r="E5" i="3" a="1"/>
  <c r="E5" i="3" s="1"/>
  <c r="W5" i="3" a="1"/>
  <c r="W5" i="3" s="1"/>
  <c r="V8" i="3" a="1"/>
  <c r="V8" i="3" s="1"/>
  <c r="V14" i="3" a="1"/>
  <c r="V14" i="3" s="1"/>
  <c r="B4" i="3" a="1"/>
  <c r="B4" i="3" s="1"/>
  <c r="H13" i="3" a="1"/>
  <c r="H13" i="3" s="1"/>
  <c r="P14" i="3" a="1"/>
  <c r="P14" i="3" s="1"/>
  <c r="R7" i="3" a="1"/>
  <c r="R7" i="3" s="1"/>
  <c r="R9" i="3" a="1"/>
  <c r="R9" i="3" s="1"/>
  <c r="S14" i="3" a="1"/>
  <c r="S14" i="3" s="1"/>
  <c r="C6" i="3" a="1"/>
  <c r="C6" i="3" s="1"/>
  <c r="P6" i="3" a="1"/>
  <c r="P6" i="3" s="1"/>
  <c r="G4" i="3" a="1"/>
  <c r="G4" i="3" s="1"/>
  <c r="D10" i="3" a="1"/>
  <c r="D10" i="3" s="1"/>
  <c r="V5" i="3" a="1"/>
  <c r="V5" i="3" s="1"/>
  <c r="E7" i="3" a="1"/>
  <c r="E7" i="3" s="1"/>
  <c r="K9" i="3" a="1"/>
  <c r="K9" i="3" s="1"/>
  <c r="I4" i="3" a="1"/>
  <c r="I4" i="3" s="1"/>
  <c r="R11" i="3" a="1"/>
  <c r="R11" i="3" s="1"/>
  <c r="K7" i="3" a="1"/>
  <c r="K7" i="3" s="1"/>
  <c r="I8" i="3" a="1"/>
  <c r="I8" i="3" s="1"/>
  <c r="C7" i="3" a="1"/>
  <c r="C7" i="3" s="1"/>
  <c r="C4" i="3" a="1"/>
  <c r="C4" i="3" s="1"/>
  <c r="K13" i="3" a="1"/>
  <c r="K13" i="3" s="1"/>
  <c r="Q8" i="3" a="1"/>
  <c r="Q8" i="3" s="1"/>
  <c r="U6" i="3" a="1"/>
  <c r="U6" i="3" s="1"/>
  <c r="W10" i="3" a="1"/>
  <c r="W10" i="3" s="1"/>
  <c r="V13" i="3" a="1"/>
  <c r="V13" i="3" s="1"/>
  <c r="V11" i="3" a="1"/>
  <c r="V11" i="3" s="1"/>
  <c r="P10" i="3" a="1"/>
  <c r="P10" i="3" s="1"/>
  <c r="I5" i="3" a="1"/>
  <c r="I5" i="3" s="1"/>
  <c r="L5" i="3" a="1"/>
  <c r="L5" i="3" s="1"/>
  <c r="C5" i="3" a="1"/>
  <c r="C5" i="3" s="1"/>
  <c r="O9" i="3" a="1"/>
  <c r="O9" i="3" s="1"/>
  <c r="E8" i="3" a="1"/>
  <c r="E8" i="3" s="1"/>
  <c r="G11" i="3" a="1"/>
  <c r="G11" i="3" s="1"/>
  <c r="Q13" i="3" a="1"/>
  <c r="Q13" i="3" s="1"/>
  <c r="S5" i="3" a="1"/>
  <c r="S5" i="3" s="1"/>
  <c r="F9" i="3" a="1"/>
  <c r="F9" i="3" s="1"/>
  <c r="R5" i="3" a="1"/>
  <c r="R5" i="3" s="1"/>
  <c r="U5" i="3" a="1"/>
  <c r="U5" i="3" s="1"/>
  <c r="V12" i="3" a="1"/>
  <c r="V12" i="3" s="1"/>
  <c r="V7" i="3" a="1"/>
  <c r="V7" i="3" s="1"/>
  <c r="V9" i="3" a="1"/>
  <c r="V9" i="3" s="1"/>
  <c r="V40" i="3" a="1"/>
  <c r="V40" i="3" s="1"/>
  <c r="W11" i="3" a="1"/>
  <c r="W11" i="3" s="1"/>
  <c r="V6" i="3" a="1"/>
  <c r="V6" i="3" s="1"/>
  <c r="W37" i="3" a="1"/>
  <c r="W37" i="3" s="1"/>
  <c r="L10" i="3" a="1"/>
  <c r="L10" i="3" s="1"/>
  <c r="M11" i="3" a="1"/>
  <c r="M11" i="3" s="1"/>
  <c r="J9" i="3" a="1"/>
  <c r="J9" i="3" s="1"/>
  <c r="R14" i="3" a="1"/>
  <c r="R14" i="3" s="1"/>
  <c r="B5" i="3" a="1"/>
  <c r="B5" i="3" s="1"/>
  <c r="O5" i="3" a="1"/>
  <c r="O5" i="3" s="1"/>
  <c r="D4" i="3" a="1"/>
  <c r="D4" i="3" s="1"/>
  <c r="S42" i="3" a="1"/>
  <c r="S42" i="3" s="1"/>
  <c r="B39" i="3" a="1"/>
  <c r="B39" i="3" s="1"/>
  <c r="H38" i="3" a="1"/>
  <c r="H38" i="3" s="1"/>
  <c r="U40" i="3" a="1"/>
  <c r="U40" i="3" s="1"/>
  <c r="U35" i="3" a="1"/>
  <c r="U35" i="3" s="1"/>
  <c r="G12" i="3" a="1"/>
  <c r="G12" i="3" s="1"/>
  <c r="E4" i="3" a="1"/>
  <c r="E4" i="3" s="1"/>
  <c r="M12" i="3" a="1"/>
  <c r="M12" i="3" s="1"/>
  <c r="P9" i="3" a="1"/>
  <c r="P9" i="3" s="1"/>
  <c r="J7" i="3" a="1"/>
  <c r="J7" i="3" s="1"/>
  <c r="J6" i="3" a="1"/>
  <c r="J6" i="3" s="1"/>
  <c r="N8" i="3" a="1"/>
  <c r="N8" i="3" s="1"/>
  <c r="N11" i="3" a="1"/>
  <c r="N11" i="3" s="1"/>
  <c r="K12" i="3" a="1"/>
  <c r="K12" i="3" s="1"/>
  <c r="R37" i="3" a="1"/>
  <c r="R37" i="3" s="1"/>
  <c r="M44" i="3" a="1"/>
  <c r="M44" i="3" s="1"/>
  <c r="Q34" i="3" a="1"/>
  <c r="Q34" i="3" s="1"/>
  <c r="O35" i="3" a="1"/>
  <c r="O35" i="3" s="1"/>
  <c r="M36" i="3" a="1"/>
  <c r="M36" i="3" s="1"/>
  <c r="E36" i="3" a="1"/>
  <c r="E36" i="3" s="1"/>
  <c r="Y38" i="3" a="1"/>
  <c r="Y38" i="3" s="1"/>
  <c r="B40" i="3" a="1"/>
  <c r="B40" i="3" s="1"/>
  <c r="C40" i="3" a="1"/>
  <c r="C40" i="3" s="1"/>
  <c r="E44" i="3" a="1"/>
  <c r="E44" i="3" s="1"/>
  <c r="E42" i="3" a="1"/>
  <c r="E42" i="3" s="1"/>
  <c r="B42" i="3" a="1"/>
  <c r="B42" i="3" s="1"/>
  <c r="C43" i="3" a="1"/>
  <c r="C43" i="3" s="1"/>
  <c r="D43" i="3" a="1"/>
  <c r="D43" i="3" s="1"/>
  <c r="D42" i="3" a="1"/>
  <c r="D42" i="3" s="1"/>
  <c r="B44" i="3" a="1"/>
  <c r="B44" i="3" s="1"/>
  <c r="F42" i="3" a="1"/>
  <c r="F42" i="3" s="1"/>
  <c r="E41" i="3" a="1"/>
  <c r="E41" i="3" s="1"/>
  <c r="E43" i="3" a="1"/>
  <c r="E43" i="3" s="1"/>
  <c r="B43" i="3" a="1"/>
  <c r="B43" i="3" s="1"/>
  <c r="B41" i="3" a="1"/>
  <c r="B41" i="3" s="1"/>
  <c r="D40" i="3" a="1"/>
  <c r="D40" i="3" s="1"/>
  <c r="C42" i="3" a="1"/>
  <c r="C42" i="3" s="1"/>
  <c r="C41" i="3" a="1"/>
  <c r="C41" i="3" s="1"/>
  <c r="E40" i="3" a="1"/>
  <c r="E40" i="3" s="1"/>
  <c r="D44" i="3" a="1"/>
  <c r="D44" i="3" s="1"/>
  <c r="C44" i="3" a="1"/>
  <c r="C44" i="3" s="1"/>
  <c r="F43" i="3" a="1"/>
  <c r="F43" i="3" s="1"/>
  <c r="D41" i="3" a="1"/>
  <c r="D41" i="3" s="1"/>
  <c r="G44" i="3" a="1"/>
  <c r="G44" i="3" s="1"/>
  <c r="G43" i="3" a="1"/>
  <c r="G43" i="3" s="1"/>
  <c r="H44" i="3" a="1"/>
  <c r="H44" i="3" s="1"/>
  <c r="F41" i="3" a="1"/>
  <c r="F41" i="3" s="1"/>
  <c r="I44" i="3" a="1"/>
  <c r="I44" i="3" s="1"/>
  <c r="F40" i="3" a="1"/>
  <c r="F40" i="3" s="1"/>
  <c r="G42" i="3" a="1"/>
  <c r="G42" i="3" s="1"/>
  <c r="G40" i="3" a="1"/>
  <c r="G40" i="3" s="1"/>
  <c r="I43" i="3" a="1"/>
  <c r="I43" i="3" s="1"/>
  <c r="H43" i="3" a="1"/>
  <c r="H43" i="3" s="1"/>
  <c r="K40" i="3" a="1"/>
  <c r="K40" i="3" s="1"/>
  <c r="J42" i="3" a="1"/>
  <c r="J42" i="3" s="1"/>
  <c r="I35" i="3" a="1"/>
  <c r="I35" i="3" s="1"/>
  <c r="S44" i="3" a="1"/>
  <c r="S44" i="3" s="1"/>
  <c r="P37" i="3" a="1"/>
  <c r="P37" i="3" s="1"/>
  <c r="R39" i="3" a="1"/>
  <c r="R39" i="3" s="1"/>
  <c r="J41" i="3" a="1"/>
  <c r="J41" i="3" s="1"/>
  <c r="N39" i="3" a="1"/>
  <c r="N39" i="3" s="1"/>
  <c r="L42" i="3" a="1"/>
  <c r="L42" i="3" s="1"/>
  <c r="I40" i="3" a="1"/>
  <c r="I40" i="3" s="1"/>
  <c r="M42" i="3" a="1"/>
  <c r="M42" i="3" s="1"/>
  <c r="C34" i="3" a="1"/>
  <c r="C34" i="3" s="1"/>
  <c r="J36" i="3" a="1"/>
  <c r="J36" i="3" s="1"/>
  <c r="B37" i="3" a="1"/>
  <c r="B37" i="3" s="1"/>
  <c r="C36" i="3" a="1"/>
  <c r="C36" i="3" s="1"/>
  <c r="T40" i="3" a="1"/>
  <c r="T40" i="3" s="1"/>
  <c r="O36" i="3" a="1"/>
  <c r="O36" i="3" s="1"/>
  <c r="Q35" i="3" a="1"/>
  <c r="Q35" i="3" s="1"/>
  <c r="Q43" i="3" a="1"/>
  <c r="Q43" i="3" s="1"/>
  <c r="G41" i="3" a="1"/>
  <c r="G41" i="3" s="1"/>
  <c r="D36" i="3" a="1"/>
  <c r="D36" i="3" s="1"/>
  <c r="T35" i="3" a="1"/>
  <c r="T35" i="3" s="1"/>
  <c r="T43" i="3" a="1"/>
  <c r="T43" i="3" s="1"/>
  <c r="U34" i="3" a="1"/>
  <c r="U34" i="3" s="1"/>
  <c r="M35" i="3" a="1"/>
  <c r="M35" i="3" s="1"/>
  <c r="K37" i="3" a="1"/>
  <c r="K37" i="3" s="1"/>
  <c r="Q39" i="3" a="1"/>
  <c r="Q39" i="3" s="1"/>
  <c r="L36" i="3" a="1"/>
  <c r="L36" i="3" s="1"/>
  <c r="U43" i="3" a="1"/>
  <c r="U43" i="3" s="1"/>
  <c r="T41" i="3" a="1"/>
  <c r="T41" i="3" s="1"/>
  <c r="F38" i="3" a="1"/>
  <c r="F38" i="3" s="1"/>
  <c r="N41" i="3" a="1"/>
  <c r="N41" i="3" s="1"/>
  <c r="L34" i="3" a="1"/>
  <c r="L34" i="3" s="1"/>
  <c r="B34" i="3" a="1"/>
  <c r="B34" i="3" s="1"/>
  <c r="S36" i="3" a="1"/>
  <c r="S36" i="3" s="1"/>
  <c r="Q37" i="3" a="1"/>
  <c r="Q37" i="3" s="1"/>
  <c r="H39" i="3" a="1"/>
  <c r="H39" i="3" s="1"/>
  <c r="B35" i="3" a="1"/>
  <c r="B35" i="3" s="1"/>
  <c r="M41" i="3" a="1"/>
  <c r="M41" i="3" s="1"/>
  <c r="J40" i="3" a="1"/>
  <c r="J40" i="3" s="1"/>
  <c r="T36" i="3" a="1"/>
  <c r="T36" i="3" s="1"/>
  <c r="T37" i="3" a="1"/>
  <c r="T37" i="3" s="1"/>
  <c r="P38" i="3" a="1"/>
  <c r="P38" i="3" s="1"/>
  <c r="C35" i="3" a="1"/>
  <c r="C35" i="3" s="1"/>
  <c r="R36" i="3" a="1"/>
  <c r="R36" i="3" s="1"/>
  <c r="K43" i="3" a="1"/>
  <c r="K43" i="3" s="1"/>
  <c r="F37" i="3" a="1"/>
  <c r="F37" i="3" s="1"/>
  <c r="P36" i="3" a="1"/>
  <c r="P36" i="3" s="1"/>
  <c r="O39" i="3" a="1"/>
  <c r="O39" i="3" s="1"/>
  <c r="S37" i="3" a="1"/>
  <c r="S37" i="3" s="1"/>
  <c r="L41" i="3" a="1"/>
  <c r="L41" i="3" s="1"/>
  <c r="Q44" i="3" a="1"/>
  <c r="Q44" i="3" s="1"/>
  <c r="V42" i="3" a="1"/>
  <c r="V42" i="3" s="1"/>
  <c r="V41" i="3" a="1"/>
  <c r="V41" i="3" s="1"/>
  <c r="W39" i="3" a="1"/>
  <c r="W39" i="3" s="1"/>
  <c r="W35" i="3" a="1"/>
  <c r="W35" i="3" s="1"/>
  <c r="V44" i="3" a="1"/>
  <c r="V44" i="3" s="1"/>
  <c r="I36" i="3" a="1"/>
  <c r="I36" i="3" s="1"/>
  <c r="G36" i="3" a="1"/>
  <c r="G36" i="3" s="1"/>
  <c r="R42" i="3" a="1"/>
  <c r="R42" i="3" s="1"/>
  <c r="H36" i="3" a="1"/>
  <c r="H36" i="3" s="1"/>
  <c r="M38" i="3" a="1"/>
  <c r="M38" i="3" s="1"/>
  <c r="U37" i="3" a="1"/>
  <c r="U37" i="3" s="1"/>
  <c r="U44" i="3" a="1"/>
  <c r="U44" i="3" s="1"/>
  <c r="Z7" i="3" a="1"/>
  <c r="Z7" i="3" s="1"/>
  <c r="E13" i="3" a="1"/>
  <c r="E13" i="3" s="1"/>
  <c r="B11" i="3" a="1"/>
  <c r="B11" i="3" s="1"/>
  <c r="B12" i="3" a="1"/>
  <c r="B12" i="3" s="1"/>
  <c r="D14" i="3" a="1"/>
  <c r="D14" i="3" s="1"/>
  <c r="C11" i="3" a="1"/>
  <c r="C11" i="3" s="1"/>
  <c r="H12" i="3" a="1"/>
  <c r="H12" i="3" s="1"/>
  <c r="F12" i="3" a="1"/>
  <c r="F12" i="3" s="1"/>
  <c r="C14" i="3" a="1"/>
  <c r="C14" i="3" s="1"/>
  <c r="B14" i="3" a="1"/>
  <c r="B14" i="3" s="1"/>
  <c r="D13" i="3" a="1"/>
  <c r="D13" i="3" s="1"/>
  <c r="C12" i="3" a="1"/>
  <c r="C12" i="3" s="1"/>
  <c r="E11" i="3" a="1"/>
  <c r="E11" i="3" s="1"/>
  <c r="I12" i="3" a="1"/>
  <c r="I12" i="3" s="1"/>
  <c r="E12" i="3" a="1"/>
  <c r="E12" i="3" s="1"/>
  <c r="F13" i="3" a="1"/>
  <c r="F13" i="3" s="1"/>
  <c r="B13" i="3" a="1"/>
  <c r="B13" i="3" s="1"/>
  <c r="D11" i="3" a="1"/>
  <c r="D11" i="3" s="1"/>
  <c r="H11" i="3" a="1"/>
  <c r="H11" i="3" s="1"/>
  <c r="G13" i="3" a="1"/>
  <c r="G13" i="3" s="1"/>
  <c r="I14" i="3" a="1"/>
  <c r="I14" i="3" s="1"/>
  <c r="E14" i="3" a="1"/>
  <c r="E14" i="3" s="1"/>
  <c r="D12" i="3" a="1"/>
  <c r="D12" i="3" s="1"/>
  <c r="C13" i="3" a="1"/>
  <c r="C13" i="3" s="1"/>
  <c r="J12" i="3" a="1"/>
  <c r="J12" i="3" s="1"/>
  <c r="H14" i="3" a="1"/>
  <c r="H14" i="3" s="1"/>
  <c r="K11" i="3" a="1"/>
  <c r="K11" i="3" s="1"/>
  <c r="N13" i="3" a="1"/>
  <c r="N13" i="3" s="1"/>
  <c r="O14" i="3" a="1"/>
  <c r="O14" i="3" s="1"/>
  <c r="B9" i="3" a="1"/>
  <c r="B9" i="3" s="1"/>
  <c r="E10" i="3" a="1"/>
  <c r="E10" i="3" s="1"/>
  <c r="P11" i="3" a="1"/>
  <c r="P11" i="3" s="1"/>
  <c r="C9" i="3" a="1"/>
  <c r="C9" i="3" s="1"/>
  <c r="B10" i="3" a="1"/>
  <c r="B10" i="3" s="1"/>
  <c r="B7" i="3" a="1"/>
  <c r="B7" i="3" s="1"/>
  <c r="O13" i="3" a="1"/>
  <c r="O13" i="3" s="1"/>
  <c r="N9" i="3" a="1"/>
  <c r="N9" i="3" s="1"/>
  <c r="M4" i="3" a="1"/>
  <c r="M4" i="3" s="1"/>
  <c r="N4" i="3" a="1"/>
  <c r="N4" i="3" s="1"/>
  <c r="H6" i="3" a="1"/>
  <c r="H6" i="3" s="1"/>
  <c r="G5" i="3" a="1"/>
  <c r="G5" i="3" s="1"/>
  <c r="G10" i="3" a="1"/>
  <c r="G10" i="3" s="1"/>
  <c r="M5" i="3" a="1"/>
  <c r="M5" i="3" s="1"/>
  <c r="C8" i="3" a="1"/>
  <c r="C8" i="3" s="1"/>
  <c r="S8" i="3" a="1"/>
  <c r="S8" i="3" s="1"/>
  <c r="K6" i="3" a="1"/>
  <c r="K6" i="3" s="1"/>
  <c r="M10" i="3" a="1"/>
  <c r="M10" i="3" s="1"/>
  <c r="L9" i="3" a="1"/>
  <c r="L9" i="3" s="1"/>
  <c r="F11" i="3" a="1"/>
  <c r="F11" i="3" s="1"/>
  <c r="I6" i="3" a="1"/>
  <c r="I6" i="3" s="1"/>
  <c r="P12" i="3" a="1"/>
  <c r="P12" i="3" s="1"/>
  <c r="K4" i="3" a="1"/>
  <c r="K4" i="3" s="1"/>
  <c r="F4" i="3" a="1"/>
  <c r="F4" i="3" s="1"/>
  <c r="F7" i="3" a="1"/>
  <c r="F7" i="3" s="1"/>
  <c r="P8" i="3" a="1"/>
  <c r="P8" i="3" s="1"/>
  <c r="L11" i="3" a="1"/>
  <c r="L11" i="3" s="1"/>
  <c r="K14" i="3" a="1"/>
  <c r="K14" i="3" s="1"/>
  <c r="J5" i="3" a="1"/>
  <c r="J5" i="3" s="1"/>
  <c r="S6" i="3" a="1"/>
  <c r="S6" i="3" s="1"/>
  <c r="J8" i="3" a="1"/>
  <c r="J8" i="3" s="1"/>
  <c r="H9" i="3" a="1"/>
  <c r="H9" i="3" s="1"/>
  <c r="F8" i="3" a="1"/>
  <c r="F8" i="3" s="1"/>
  <c r="D7" i="3" a="1"/>
  <c r="D7" i="3" s="1"/>
  <c r="N12" i="3" a="1"/>
  <c r="N12" i="3" s="1"/>
  <c r="S12" i="3" a="1"/>
  <c r="S12" i="3" s="1"/>
  <c r="O12" i="3" a="1"/>
  <c r="O12" i="3" s="1"/>
  <c r="Q9" i="3" a="1"/>
  <c r="Q9" i="3" s="1"/>
  <c r="E9" i="3" a="1"/>
  <c r="E9" i="3" s="1"/>
  <c r="S7" i="3" a="1"/>
  <c r="S7" i="3" s="1"/>
  <c r="J11" i="3" a="1"/>
  <c r="J11" i="3" s="1"/>
  <c r="Q7" i="3" a="1"/>
  <c r="Q7" i="3" s="1"/>
  <c r="B6" i="3" a="1"/>
  <c r="B6" i="3" s="1"/>
  <c r="J13" i="3" a="1"/>
  <c r="J13" i="3" s="1"/>
  <c r="O7" i="3" a="1"/>
  <c r="O7" i="3" s="1"/>
  <c r="J14" i="3" a="1"/>
  <c r="J14" i="3" s="1"/>
  <c r="D8" i="3" a="1"/>
  <c r="D8" i="3" s="1"/>
  <c r="D9" i="3" a="1"/>
  <c r="D9" i="3" s="1"/>
  <c r="P13" i="3" a="1"/>
  <c r="P13" i="3" s="1"/>
  <c r="H7" i="3" a="1"/>
  <c r="H7" i="3" s="1"/>
  <c r="R4" i="3" a="1"/>
  <c r="R4" i="3" s="1"/>
  <c r="L14" i="3" a="1"/>
  <c r="L14" i="3" s="1"/>
  <c r="T8" i="3" a="1"/>
  <c r="T8" i="3" s="1"/>
  <c r="U7" i="3" a="1"/>
  <c r="U7" i="3" s="1"/>
  <c r="U14" i="3" a="1"/>
  <c r="U14" i="3" s="1"/>
  <c r="Q11" i="3" a="1"/>
  <c r="Q11" i="3" s="1"/>
  <c r="R13" i="3" a="1"/>
  <c r="R13" i="3" s="1"/>
  <c r="F6" i="3" a="1"/>
  <c r="F6" i="3" s="1"/>
  <c r="I10" i="3" a="1"/>
  <c r="I10" i="3" s="1"/>
  <c r="T10" i="3" a="1"/>
  <c r="T10" i="3" s="1"/>
  <c r="T14" i="3" a="1"/>
  <c r="T14" i="3" s="1"/>
  <c r="E6" i="3" a="1"/>
  <c r="E6" i="3" s="1"/>
  <c r="H10" i="3" a="1"/>
  <c r="H10" i="3" s="1"/>
  <c r="N14" i="3" a="1"/>
  <c r="N14" i="3" s="1"/>
  <c r="D6" i="3" a="1"/>
  <c r="D6" i="3" s="1"/>
  <c r="U4" i="3" a="1"/>
  <c r="U4" i="3" s="1"/>
  <c r="T5" i="3" a="1"/>
  <c r="T5" i="3" s="1"/>
  <c r="N5" i="3" a="1"/>
  <c r="N5" i="3" s="1"/>
  <c r="N6" i="3" a="1"/>
  <c r="N6" i="3" s="1"/>
  <c r="P5" i="3" a="1"/>
  <c r="P5" i="3" s="1"/>
  <c r="K8" i="3" a="1"/>
  <c r="K8" i="3" s="1"/>
  <c r="L13" i="3" a="1"/>
  <c r="L13" i="3" s="1"/>
  <c r="B8" i="3" a="1"/>
  <c r="B8" i="3" s="1"/>
  <c r="H8" i="3" a="1"/>
  <c r="H8" i="3" s="1"/>
  <c r="S11" i="3" a="1"/>
  <c r="S11" i="3" s="1"/>
  <c r="R8" i="3" a="1"/>
  <c r="R8" i="3" s="1"/>
  <c r="N7" i="3" a="1"/>
  <c r="N7" i="3" s="1"/>
  <c r="G8" i="3" a="1"/>
  <c r="G8" i="3" s="1"/>
  <c r="U10" i="3" a="1"/>
  <c r="U10" i="3" s="1"/>
  <c r="T12" i="3" a="1"/>
  <c r="T12" i="3" s="1"/>
  <c r="T4" i="3" a="1"/>
  <c r="T4" i="3" s="1"/>
  <c r="G14" i="3" a="1"/>
  <c r="G14" i="3" s="1"/>
  <c r="O8" i="3" a="1"/>
  <c r="O8" i="3" s="1"/>
  <c r="G6" i="3" a="1"/>
  <c r="G6" i="3" s="1"/>
  <c r="O6" i="3" a="1"/>
  <c r="O6" i="3" s="1"/>
  <c r="M9" i="3" a="1"/>
  <c r="M9" i="3" s="1"/>
  <c r="C10" i="3" a="1"/>
  <c r="C10" i="3" s="1"/>
  <c r="I11" i="3" a="1"/>
  <c r="I11" i="3" s="1"/>
  <c r="H4" i="3" a="1"/>
  <c r="H4" i="3" s="1"/>
  <c r="O11" i="3" a="1"/>
  <c r="O11" i="3" s="1"/>
  <c r="F14" i="3" a="1"/>
  <c r="F14" i="3" s="1"/>
  <c r="V4" i="3" a="1"/>
  <c r="V4" i="3" s="1"/>
  <c r="V10" i="3" a="1"/>
  <c r="V10" i="3" s="1"/>
  <c r="W40" i="3" a="1"/>
  <c r="W40" i="3" s="1"/>
  <c r="W6" i="3" a="1"/>
  <c r="W6" i="3" s="1"/>
  <c r="W7" i="3" a="1"/>
  <c r="W7" i="3" s="1"/>
  <c r="V35" i="3" a="1"/>
  <c r="V35" i="3" s="1"/>
  <c r="W41" i="3" a="1"/>
  <c r="W41" i="3" s="1"/>
  <c r="W12" i="3" a="1"/>
  <c r="W12" i="3" s="1"/>
  <c r="W13" i="3" a="1"/>
  <c r="W13" i="3" s="1"/>
  <c r="V39" i="3" a="1"/>
  <c r="V39" i="3" s="1"/>
  <c r="Q5" i="3" a="1"/>
  <c r="Q5" i="3" s="1"/>
  <c r="Q14" i="3" a="1"/>
  <c r="Q14" i="3" s="1"/>
  <c r="I13" i="3" a="1"/>
  <c r="I13" i="3" s="1"/>
  <c r="L6" i="3" a="1"/>
  <c r="L6" i="3" s="1"/>
  <c r="S4" i="3" a="1"/>
  <c r="S4" i="3" s="1"/>
  <c r="G9" i="3" a="1"/>
  <c r="G9" i="3" s="1"/>
  <c r="J10" i="3" a="1"/>
  <c r="J10" i="3" s="1"/>
  <c r="N10" i="3" a="1"/>
  <c r="N10" i="3" s="1"/>
  <c r="S10" i="3" a="1"/>
  <c r="S10" i="3" s="1"/>
  <c r="R34" i="3" a="1"/>
  <c r="R34" i="3" s="1"/>
  <c r="Q40" i="3" a="1"/>
  <c r="Q40" i="3" s="1"/>
  <c r="M40" i="3" a="1"/>
  <c r="M40" i="3" s="1"/>
  <c r="N34" i="3" a="1"/>
  <c r="N34" i="3" s="1"/>
  <c r="M34" i="3" a="1"/>
  <c r="M34" i="3" s="1"/>
  <c r="T44" i="3" a="1"/>
  <c r="T44" i="3" s="1"/>
  <c r="T39" i="3" a="1"/>
  <c r="T39" i="3" s="1"/>
  <c r="U8" i="3" a="1"/>
  <c r="U8" i="3" s="1"/>
  <c r="T11" i="3" a="1"/>
  <c r="T11" i="3" s="1"/>
  <c r="O4" i="3" a="1"/>
  <c r="O4" i="3" s="1"/>
  <c r="M6" i="3" a="1"/>
  <c r="M6" i="3" s="1"/>
  <c r="W4" i="3" a="1"/>
  <c r="W4" i="3" s="1"/>
  <c r="J4" i="3" a="1"/>
  <c r="J4" i="3" s="1"/>
  <c r="F10" i="3" a="1"/>
  <c r="F10" i="3" s="1"/>
  <c r="G7" i="3" a="1"/>
  <c r="G7" i="3" s="1"/>
  <c r="Q12" i="3" a="1"/>
  <c r="Q12" i="3" s="1"/>
  <c r="K10" i="3" a="1"/>
  <c r="K10" i="3" s="1"/>
  <c r="M13" i="3" a="1"/>
  <c r="M13" i="3" s="1"/>
  <c r="R6" i="3" a="1"/>
  <c r="R6" i="3" s="1"/>
  <c r="D5" i="3" a="1"/>
  <c r="D5" i="3" s="1"/>
  <c r="Q6" i="3" a="1"/>
  <c r="Q6" i="3" s="1"/>
  <c r="O10" i="3" a="1"/>
  <c r="O10" i="3" s="1"/>
  <c r="L37" i="3" a="1"/>
  <c r="L37" i="3" s="1"/>
  <c r="F39" i="3" a="1"/>
  <c r="F39" i="3" s="1"/>
  <c r="G34" i="3" a="1"/>
  <c r="G34" i="3" s="1"/>
  <c r="N35" i="3" a="1"/>
  <c r="N35" i="3" s="1"/>
  <c r="O38" i="3" a="1"/>
  <c r="O38" i="3" s="1"/>
  <c r="T13" i="3" a="1"/>
  <c r="T13" i="3" s="1"/>
  <c r="U11" i="3" a="1"/>
  <c r="U11" i="3" s="1"/>
  <c r="R44" i="3" a="1"/>
  <c r="R44" i="3" s="1"/>
  <c r="O40" i="3" a="1"/>
  <c r="O40" i="3" s="1"/>
  <c r="D34" i="3" a="1"/>
  <c r="D34" i="3" s="1"/>
  <c r="R43" i="3" a="1"/>
  <c r="R43" i="3" s="1"/>
  <c r="C38" i="3" a="1"/>
  <c r="C38" i="3" s="1"/>
  <c r="I34" i="3" a="1"/>
  <c r="I34" i="3" s="1"/>
  <c r="I37" i="3" a="1"/>
  <c r="I37" i="3" s="1"/>
  <c r="O34" i="3" a="1"/>
  <c r="O34" i="3" s="1"/>
  <c r="S35" i="3" a="1"/>
  <c r="S35" i="3" s="1"/>
  <c r="N37" i="3" a="1"/>
  <c r="N37" i="3" s="1"/>
  <c r="J43" i="3" a="1"/>
  <c r="J43" i="3" s="1"/>
  <c r="B36" i="3" a="1"/>
  <c r="B36" i="3" s="1"/>
  <c r="N38" i="3" a="1"/>
  <c r="N38" i="3" s="1"/>
  <c r="E38" i="3" a="1"/>
  <c r="E38" i="3" s="1"/>
  <c r="D37" i="3" a="1"/>
  <c r="D37" i="3" s="1"/>
  <c r="H40" i="3" a="1"/>
  <c r="H40" i="3" s="1"/>
  <c r="J39" i="3" a="1"/>
  <c r="J39" i="3" s="1"/>
  <c r="C39" i="3" a="1"/>
  <c r="C39" i="3" s="1"/>
  <c r="K36" i="3" a="1"/>
  <c r="K36" i="3" s="1"/>
  <c r="L44" i="3" a="1"/>
  <c r="L44" i="3" s="1"/>
  <c r="E39" i="3" a="1"/>
  <c r="E39" i="3" s="1"/>
  <c r="N40" i="3" a="1"/>
  <c r="N40" i="3" s="1"/>
  <c r="K44" i="3" a="1"/>
  <c r="K44" i="3" s="1"/>
  <c r="U38" i="3" a="1"/>
  <c r="U38" i="3" s="1"/>
  <c r="I39" i="3" a="1"/>
  <c r="I39" i="3" s="1"/>
  <c r="M43" i="3" a="1"/>
  <c r="M43" i="3" s="1"/>
  <c r="U39" i="3" a="1"/>
  <c r="U39" i="3" s="1"/>
  <c r="H37" i="3" a="1"/>
  <c r="H37" i="3" s="1"/>
  <c r="R40" i="3" a="1"/>
  <c r="R40" i="3" s="1"/>
  <c r="J34" i="3" a="1"/>
  <c r="J34" i="3" s="1"/>
  <c r="S34" i="3" a="1"/>
  <c r="S34" i="3" s="1"/>
  <c r="M37" i="3" a="1"/>
  <c r="M37" i="3" s="1"/>
  <c r="N44" i="3" a="1"/>
  <c r="N44" i="3" s="1"/>
  <c r="S40" i="3" a="1"/>
  <c r="S40" i="3" s="1"/>
  <c r="N42" i="3" a="1"/>
  <c r="N42" i="3" s="1"/>
  <c r="M39" i="3" a="1"/>
  <c r="M39" i="3" s="1"/>
  <c r="R38" i="3" a="1"/>
  <c r="R38" i="3" s="1"/>
  <c r="P41" i="3" a="1"/>
  <c r="P41" i="3" s="1"/>
  <c r="D38" i="3" a="1"/>
  <c r="D38" i="3" s="1"/>
  <c r="G38" i="3" a="1"/>
  <c r="G38" i="3" s="1"/>
  <c r="L38" i="3" a="1"/>
  <c r="L38" i="3" s="1"/>
  <c r="O41" i="3" a="1"/>
  <c r="O41" i="3" s="1"/>
  <c r="L35" i="3" a="1"/>
  <c r="L35" i="3" s="1"/>
  <c r="K42" i="3" a="1"/>
  <c r="K42" i="3" s="1"/>
  <c r="E34" i="3" a="1"/>
  <c r="E34" i="3" s="1"/>
  <c r="H41" i="3" a="1"/>
  <c r="H41" i="3" s="1"/>
  <c r="P44" i="3" a="1"/>
  <c r="P44" i="3" s="1"/>
  <c r="W36" i="3" a="1"/>
  <c r="W36" i="3" s="1"/>
  <c r="F34" i="3" a="1"/>
  <c r="F34" i="3" s="1"/>
  <c r="S43" i="3" a="1"/>
  <c r="S43" i="3" s="1"/>
  <c r="C37" i="3" a="1"/>
  <c r="C37" i="3" s="1"/>
  <c r="N43" i="3" a="1"/>
  <c r="N43" i="3" s="1"/>
  <c r="T38" i="3" a="1"/>
  <c r="T38" i="3" s="1"/>
  <c r="T6" i="3" a="1"/>
  <c r="T6" i="3" s="1"/>
  <c r="T34" i="3" a="1"/>
  <c r="T34" i="3" s="1"/>
  <c r="H42" i="3" a="1"/>
  <c r="H42" i="3" s="1"/>
  <c r="H35" i="3" a="1"/>
  <c r="H35" i="3" s="1"/>
  <c r="L40" i="3" a="1"/>
  <c r="L40" i="3" s="1"/>
  <c r="R41" i="3" a="1"/>
  <c r="R41" i="3" s="1"/>
  <c r="I42" i="3" a="1"/>
  <c r="I42" i="3" s="1"/>
  <c r="K39" i="3" a="1"/>
  <c r="K39" i="3" s="1"/>
  <c r="E37" i="3" a="1"/>
  <c r="E37" i="3" s="1"/>
  <c r="Q38" i="3" a="1"/>
  <c r="Q38" i="3" s="1"/>
  <c r="F44" i="3" a="1"/>
  <c r="F44" i="3" s="1"/>
  <c r="S39" i="3" a="1"/>
  <c r="S39" i="3" s="1"/>
  <c r="O43" i="3" a="1"/>
  <c r="O43" i="3" s="1"/>
  <c r="P40" i="3" a="1"/>
  <c r="P40" i="3" s="1"/>
  <c r="Q42" i="3" a="1"/>
  <c r="Q42" i="3" s="1"/>
  <c r="J35" i="3" a="1"/>
  <c r="J35" i="3" s="1"/>
  <c r="O37" i="3" a="1"/>
  <c r="O37" i="3" s="1"/>
  <c r="K34" i="3" a="1"/>
  <c r="K34" i="3" s="1"/>
  <c r="J38" i="3" a="1"/>
  <c r="J38" i="3" s="1"/>
  <c r="K35" i="3" a="1"/>
  <c r="K35" i="3" s="1"/>
  <c r="I41" i="3" a="1"/>
  <c r="I41" i="3" s="1"/>
  <c r="L43" i="3" a="1"/>
  <c r="L43" i="3" s="1"/>
  <c r="U12" i="3" a="1"/>
  <c r="U12" i="3" s="1"/>
  <c r="T7" i="3" a="1"/>
  <c r="T7" i="3" s="1"/>
  <c r="AA4" i="3" a="1"/>
  <c r="AA4" i="3" s="1"/>
  <c r="Y6" i="3" a="1"/>
  <c r="Y6" i="3" s="1"/>
  <c r="X6" i="3" a="1"/>
  <c r="X6" i="3" s="1"/>
  <c r="Y35" i="3" a="1"/>
  <c r="Y35" i="3" s="1"/>
  <c r="Z37" i="3" a="1"/>
  <c r="Z37" i="3" s="1"/>
  <c r="Z34" i="3" a="1"/>
  <c r="Z34" i="3" s="1"/>
  <c r="Z9" i="3" a="1"/>
  <c r="Z9" i="3" s="1"/>
  <c r="X13" i="3" a="1"/>
  <c r="X13" i="3" s="1"/>
  <c r="Y34" i="3" a="1"/>
  <c r="Y34" i="3" s="1"/>
  <c r="Z36" i="3" a="1"/>
  <c r="Z36" i="3" s="1"/>
  <c r="AA34" i="3" a="1"/>
  <c r="AA34" i="3" s="1"/>
  <c r="X36" i="3" a="1"/>
  <c r="X36" i="3" s="1"/>
  <c r="X5" i="3" a="1"/>
  <c r="X5" i="3" s="1"/>
  <c r="AA6" i="3" a="1"/>
  <c r="AA6" i="3" s="1"/>
  <c r="X40" i="3" a="1"/>
  <c r="X40" i="3" s="1"/>
  <c r="X10" i="3" a="1"/>
  <c r="X10" i="3" s="1"/>
  <c r="X9" i="3" a="1"/>
  <c r="X9" i="3" s="1"/>
  <c r="X39" i="3" a="1"/>
  <c r="X39" i="3" s="1"/>
  <c r="X37" i="3" a="1"/>
  <c r="X37" i="3" s="1"/>
  <c r="Y13" i="3" a="1"/>
  <c r="Y13" i="3" s="1"/>
  <c r="AA9" i="3" a="1"/>
  <c r="AA9" i="3" s="1"/>
  <c r="AA5" i="3" a="1"/>
  <c r="AA5" i="3" s="1"/>
  <c r="Z35" i="3" a="1"/>
  <c r="Z35" i="3" s="1"/>
  <c r="Y7" i="3" a="1"/>
  <c r="Y7" i="3" s="1"/>
  <c r="AA11" i="3" a="1"/>
  <c r="AA11" i="3" s="1"/>
  <c r="AA12" i="3" a="1"/>
  <c r="AA12" i="3" s="1"/>
  <c r="Z14" i="3" a="1"/>
  <c r="Z14" i="3" s="1"/>
  <c r="Z11" i="3" a="1"/>
  <c r="Z11" i="3" s="1"/>
  <c r="AA13" i="3" a="1"/>
  <c r="AA13" i="3" s="1"/>
  <c r="AA14" i="3" a="1"/>
  <c r="AA14" i="3" s="1"/>
  <c r="Z13" i="3" a="1"/>
  <c r="Z13" i="3" s="1"/>
  <c r="Z12" i="3" a="1"/>
  <c r="Z12" i="3" s="1"/>
  <c r="AA10" i="3" a="1"/>
  <c r="AA10" i="3" s="1"/>
  <c r="Z4" i="3" a="1"/>
  <c r="Z4" i="3" s="1"/>
  <c r="Z10" i="3" a="1"/>
  <c r="Z10" i="3" s="1"/>
  <c r="Y14" i="3" a="1"/>
  <c r="Y14" i="3" s="1"/>
  <c r="X11" i="3" a="1"/>
  <c r="X11" i="3" s="1"/>
  <c r="X8" i="3" a="1"/>
  <c r="X8" i="3" s="1"/>
  <c r="Y9" i="3" a="1"/>
  <c r="Y9" i="3" s="1"/>
  <c r="AA7" i="3" a="1"/>
  <c r="AA7" i="3" s="1"/>
  <c r="X4" i="3" a="1"/>
  <c r="X4" i="3" s="1"/>
  <c r="Y5" i="3" a="1"/>
  <c r="Y5" i="3" s="1"/>
  <c r="Z38" i="3" a="1"/>
  <c r="Z38" i="3" s="1"/>
  <c r="AA8" i="3" a="1"/>
  <c r="AA8" i="3" s="1"/>
  <c r="X43" i="3" a="1"/>
  <c r="X43" i="3" s="1"/>
  <c r="Y4" i="3" a="1"/>
  <c r="Y4" i="3" s="1"/>
  <c r="X12" i="3" a="1"/>
  <c r="X12" i="3" s="1"/>
  <c r="Z8" i="3" a="1"/>
  <c r="Z8" i="3" s="1"/>
  <c r="Z5" i="3" a="1"/>
  <c r="Z5" i="3" s="1"/>
  <c r="Y12" i="3" a="1"/>
  <c r="Y12" i="3" s="1"/>
  <c r="X34" i="3" a="1"/>
  <c r="X34" i="3" s="1"/>
  <c r="Y10" i="3" a="1"/>
  <c r="Y10" i="3" s="1"/>
  <c r="AA43" i="3" a="1"/>
  <c r="AA43" i="3" s="1"/>
  <c r="AA41" i="3" a="1"/>
  <c r="AA41" i="3" s="1"/>
  <c r="Z44" i="3" a="1"/>
  <c r="Z44" i="3" s="1"/>
  <c r="Z43" i="3" a="1"/>
  <c r="Z43" i="3" s="1"/>
  <c r="Z42" i="3" a="1"/>
  <c r="Z42" i="3" s="1"/>
  <c r="AA40" i="3" a="1"/>
  <c r="AA40" i="3" s="1"/>
  <c r="AA44" i="3" a="1"/>
  <c r="AA44" i="3" s="1"/>
  <c r="Z41" i="3" a="1"/>
  <c r="Z41" i="3" s="1"/>
  <c r="Z40" i="3" a="1"/>
  <c r="Z40" i="3" s="1"/>
  <c r="AA42" i="3" a="1"/>
  <c r="AA42" i="3" s="1"/>
  <c r="Y37" i="3" a="1"/>
  <c r="Y37" i="3" s="1"/>
  <c r="Y40" i="3" a="1"/>
  <c r="Y40" i="3" s="1"/>
  <c r="Y42" i="3" a="1"/>
  <c r="Y42" i="3" s="1"/>
  <c r="X35" i="3" a="1"/>
  <c r="X35" i="3" s="1"/>
  <c r="AA39" i="3" a="1"/>
  <c r="AA39" i="3" s="1"/>
  <c r="Y41" i="3" a="1"/>
  <c r="Y41" i="3" s="1"/>
  <c r="Y36" i="3" a="1"/>
  <c r="Y36" i="3" s="1"/>
  <c r="Z39" i="3" a="1"/>
  <c r="Z39" i="3" s="1"/>
  <c r="Y44" i="3" a="1"/>
  <c r="Y44" i="3" s="1"/>
  <c r="X44" i="3" a="1"/>
  <c r="X44" i="3" s="1"/>
  <c r="AA38" i="3" a="1"/>
  <c r="AA38" i="3" s="1"/>
  <c r="AA35" i="3" a="1"/>
  <c r="AA35" i="3" s="1"/>
  <c r="X42" i="3" a="1"/>
  <c r="X42" i="3" s="1"/>
  <c r="Y39" i="3" a="1"/>
  <c r="Y39" i="3" s="1"/>
  <c r="Z6" i="3" a="1"/>
  <c r="Z6" i="3" s="1"/>
  <c r="Y43" i="3" a="1"/>
  <c r="Y43" i="3" s="1"/>
  <c r="X41" i="3" a="1"/>
  <c r="X41" i="3" s="1"/>
  <c r="X7" i="3" a="1"/>
  <c r="X7" i="3" s="1"/>
  <c r="Y8" i="3" a="1"/>
  <c r="Y8" i="3" s="1"/>
  <c r="X14" i="3" a="1"/>
  <c r="X14" i="3" s="1"/>
  <c r="Y11" i="3" a="1"/>
  <c r="Y11" i="3" s="1"/>
  <c r="X38" i="3" a="1"/>
  <c r="X38" i="3" s="1"/>
  <c r="AA36" i="3" a="1"/>
  <c r="AA36" i="3" s="1"/>
  <c r="AA37" i="3" a="1"/>
  <c r="AA37" i="3" s="1"/>
  <c r="G170" i="1" a="1"/>
  <c r="K138" i="1" a="1"/>
  <c r="F135" i="1" a="1"/>
  <c r="C135" i="1" a="1"/>
  <c r="H42" i="1" a="1"/>
  <c r="M85" i="1" a="1"/>
  <c r="I59" i="1" a="1"/>
  <c r="J38" i="1" a="1"/>
  <c r="I122" i="1" a="1"/>
  <c r="H122" i="1" a="1"/>
  <c r="G134" i="1" a="1"/>
  <c r="F88" i="1" a="1"/>
  <c r="G181" i="1" a="1"/>
  <c r="L137" i="1" a="1"/>
  <c r="G120" i="1" a="1"/>
  <c r="C156" i="1" a="1"/>
  <c r="D124" i="1" a="1"/>
  <c r="L73" i="1" a="1"/>
  <c r="G118" i="1" a="1"/>
  <c r="G151" i="1" a="1"/>
  <c r="F187" i="1" a="1"/>
  <c r="K167" i="1" a="1"/>
  <c r="J86" i="1" a="1"/>
  <c r="M84" i="1" a="1"/>
  <c r="M170" i="1" a="1"/>
  <c r="H92" i="1" a="1"/>
  <c r="G102" i="1" a="1"/>
  <c r="F52" i="1" a="1"/>
  <c r="D74" i="1" a="1"/>
  <c r="M104" i="1" a="1"/>
  <c r="I36" i="1" a="1"/>
  <c r="I22" i="1" a="1"/>
  <c r="C170" i="1" a="1"/>
  <c r="I137" i="1" a="1"/>
  <c r="M164" i="1" a="1"/>
  <c r="I87" i="1" a="1"/>
  <c r="J108" i="1" a="1"/>
  <c r="D42" i="1" a="1"/>
  <c r="H73" i="1" a="1"/>
  <c r="G41" i="1" a="1"/>
  <c r="K54" i="1" a="1"/>
  <c r="J22" i="1" a="1"/>
  <c r="I172" i="1" a="1"/>
  <c r="C164" i="1" a="1"/>
  <c r="D170" i="1" a="1"/>
  <c r="C76" i="1" a="1"/>
  <c r="J56" i="1" a="1"/>
  <c r="C154" i="1" a="1"/>
  <c r="I24" i="1" a="1"/>
  <c r="H165" i="1" a="1"/>
  <c r="D37" i="1" a="1"/>
  <c r="H107" i="1" a="1"/>
  <c r="C101" i="1" a="1"/>
  <c r="I180" i="1" a="1"/>
  <c r="F41" i="1" a="1"/>
  <c r="L121" i="1" a="1"/>
  <c r="E40" i="1" a="1"/>
  <c r="O20" i="1" a="1"/>
  <c r="J91" i="1" a="1"/>
  <c r="M76" i="1" a="1"/>
  <c r="C25" i="1" a="1"/>
  <c r="F72" i="1" a="1"/>
  <c r="J120" i="1" a="1"/>
  <c r="D150" i="1" a="1"/>
  <c r="O152" i="1" a="1"/>
  <c r="J139" i="1" a="1"/>
  <c r="E156" i="1" a="1"/>
  <c r="H85" i="1" a="1"/>
  <c r="G24" i="1" a="1"/>
  <c r="I72" i="1" a="1"/>
  <c r="G124" i="1" a="1"/>
  <c r="D100" i="1" a="1"/>
  <c r="O89" i="1" a="1"/>
  <c r="D122" i="1" a="1"/>
  <c r="H91" i="1" a="1"/>
  <c r="C108" i="1" a="1"/>
  <c r="O132" i="1" a="1"/>
  <c r="C89" i="1" a="1"/>
  <c r="J154" i="1" a="1"/>
  <c r="O53" i="1" a="1"/>
  <c r="I21" i="1" a="1"/>
  <c r="E37" i="1" a="1"/>
  <c r="F107" i="1" a="1"/>
  <c r="J137" i="1" a="1"/>
  <c r="L105" i="1" a="1"/>
  <c r="G84" i="1" a="1"/>
  <c r="M181" i="1" a="1"/>
  <c r="G68" i="1" a="1"/>
  <c r="J134" i="1" a="1"/>
  <c r="O68" i="1" a="1"/>
  <c r="I169" i="1" a="1"/>
  <c r="L70" i="1" a="1"/>
  <c r="K151" i="1" a="1"/>
  <c r="K121" i="1" a="1"/>
  <c r="C104" i="1" a="1"/>
  <c r="E60" i="1" a="1"/>
  <c r="J133" i="1" a="1"/>
  <c r="F27" i="1" a="1"/>
  <c r="K87" i="1" a="1"/>
  <c r="K40" i="1" a="1"/>
  <c r="K117" i="1" a="1"/>
  <c r="K20" i="1" a="1"/>
  <c r="K187" i="1" a="1"/>
  <c r="D60" i="1" a="1"/>
  <c r="M119" i="1" a="1"/>
  <c r="M60" i="1" a="1"/>
  <c r="N167" i="1" a="1"/>
  <c r="D116" i="1" a="1"/>
  <c r="J52" i="1" a="1"/>
  <c r="N105" i="1" a="1"/>
  <c r="O134" i="1" a="1"/>
  <c r="L180" i="1" a="1"/>
  <c r="G182" i="1" a="1"/>
  <c r="L89" i="1" a="1"/>
  <c r="C106" i="1" a="1"/>
  <c r="E172" i="1" a="1"/>
  <c r="N23" i="1" a="1"/>
  <c r="F165" i="1" a="1"/>
  <c r="L41" i="1" a="1"/>
  <c r="H138" i="1" a="1"/>
  <c r="M166" i="1" a="1"/>
  <c r="M54" i="1" a="1"/>
  <c r="D54" i="1" a="1"/>
  <c r="F37" i="1" a="1"/>
  <c r="N139" i="1" a="1"/>
  <c r="O116" i="1" a="1"/>
  <c r="K171" i="1" a="1"/>
  <c r="C74" i="1" a="1"/>
  <c r="M36" i="1" a="1"/>
  <c r="H123" i="1" a="1"/>
  <c r="D25" i="1" a="1"/>
  <c r="M154" i="1" a="1"/>
  <c r="F105" i="1" a="1"/>
  <c r="G156" i="1" a="1"/>
  <c r="D138" i="1" a="1"/>
  <c r="I168" i="1" a="1"/>
  <c r="M42" i="1" a="1"/>
  <c r="H84" i="1" a="1"/>
  <c r="C116" i="1" a="1"/>
  <c r="K170" i="1" a="1"/>
  <c r="D164" i="1" a="1"/>
  <c r="C39" i="1" a="1"/>
  <c r="G132" i="1" a="1"/>
  <c r="M75" i="1" a="1"/>
  <c r="F156" i="1" a="1"/>
  <c r="D22" i="1" a="1"/>
  <c r="C186" i="1" a="1"/>
  <c r="H28" i="1" a="1"/>
  <c r="I105" i="1" a="1"/>
  <c r="L39" i="1" a="1"/>
  <c r="D38" i="1" a="1"/>
  <c r="M87" i="1" a="1"/>
  <c r="K184" i="1" a="1"/>
  <c r="E148" i="1" a="1"/>
  <c r="C153" i="1" a="1"/>
  <c r="D87" i="1" a="1"/>
  <c r="H72" i="1" a="1"/>
  <c r="H23" i="1" a="1"/>
  <c r="F182" i="1" a="1"/>
  <c r="D151" i="1" a="1"/>
  <c r="H116" i="1" a="1"/>
  <c r="M184" i="1" a="1"/>
  <c r="C92" i="1" a="1"/>
  <c r="M150" i="1" a="1"/>
  <c r="K152" i="1" a="1"/>
  <c r="F40" i="1" a="1"/>
  <c r="J37" i="1" a="1"/>
  <c r="K56" i="1" a="1"/>
  <c r="E155" i="1" a="1"/>
  <c r="F138" i="1" a="1"/>
  <c r="G171" i="1" a="1"/>
  <c r="J84" i="1" a="1"/>
  <c r="G70" i="1" a="1"/>
  <c r="C58" i="1" a="1"/>
  <c r="C133" i="1" a="1"/>
  <c r="G101" i="1" a="1"/>
  <c r="L90" i="1" a="1"/>
  <c r="J106" i="1" a="1"/>
  <c r="F21" i="1" a="1"/>
  <c r="I104" i="1" a="1"/>
  <c r="O56" i="1" a="1"/>
  <c r="C100" i="1" a="1"/>
  <c r="H172" i="1" a="1"/>
  <c r="E122" i="1" a="1"/>
  <c r="D187" i="1" a="1"/>
  <c r="L188" i="1" a="1"/>
  <c r="J151" i="1" a="1"/>
  <c r="C69" i="1" a="1"/>
  <c r="F25" i="1" a="1"/>
  <c r="F121" i="1" a="1"/>
  <c r="F151" i="1" a="1"/>
  <c r="L25" i="1" a="1"/>
  <c r="C84" i="1" a="1"/>
  <c r="L56" i="1" a="1"/>
  <c r="G86" i="1" a="1"/>
  <c r="E55" i="1" a="1"/>
  <c r="H75" i="1" a="1"/>
  <c r="F140" i="1" a="1"/>
  <c r="G140" i="1" a="1"/>
  <c r="J135" i="1" a="1"/>
  <c r="N102" i="1" a="1"/>
  <c r="F123" i="1" a="1"/>
  <c r="D123" i="1" a="1"/>
  <c r="H88" i="1" a="1"/>
  <c r="O184" i="1" a="1"/>
  <c r="I167" i="1" a="1"/>
  <c r="I156" i="1" a="1"/>
  <c r="K118" i="1" a="1"/>
  <c r="H55" i="1" a="1"/>
  <c r="K155" i="1" a="1"/>
  <c r="E135" i="1" a="1"/>
  <c r="C148" i="1" a="1"/>
  <c r="J155" i="1" a="1"/>
  <c r="J186" i="1" a="1"/>
  <c r="C60" i="1" a="1"/>
  <c r="G90" i="1" a="1"/>
  <c r="O100" i="1" a="1"/>
  <c r="O59" i="1" a="1"/>
  <c r="F168" i="1" a="1"/>
  <c r="O118" i="1" a="1"/>
  <c r="E102" i="1" a="1"/>
  <c r="D27" i="1" a="1"/>
  <c r="C72" i="1" a="1"/>
  <c r="O171" i="1" a="1"/>
  <c r="I120" i="1" a="1"/>
  <c r="D154" i="1" a="1"/>
  <c r="F139" i="1" a="1"/>
  <c r="H118" i="1" a="1"/>
  <c r="I138" i="1" a="1"/>
  <c r="D20" i="1" a="1"/>
  <c r="J185" i="1" a="1"/>
  <c r="L154" i="1" a="1"/>
  <c r="E106" i="1" a="1"/>
  <c r="G28" i="1" a="1"/>
  <c r="D171" i="1" a="1"/>
  <c r="L42" i="1" a="1"/>
  <c r="M55" i="1" a="1"/>
  <c r="N42" i="1" a="1"/>
  <c r="E183" i="1" a="1"/>
  <c r="N123" i="1" a="1"/>
  <c r="E138" i="1" a="1"/>
  <c r="H102" i="1" a="1"/>
  <c r="H135" i="1" a="1"/>
  <c r="O148" i="1" a="1"/>
  <c r="I74" i="1" a="1"/>
  <c r="I75" i="1" a="1"/>
  <c r="J26" i="1" a="1"/>
  <c r="E140" i="1" a="1"/>
  <c r="I37" i="1" a="1"/>
  <c r="K75" i="1" a="1"/>
  <c r="L85" i="1" a="1"/>
  <c r="N37" i="1" a="1"/>
  <c r="N71" i="1" a="1"/>
  <c r="O155" i="1" a="1"/>
  <c r="K107" i="1" a="1"/>
  <c r="N41" i="1" a="1"/>
  <c r="F188" i="1" a="1"/>
  <c r="O156" i="1" a="1"/>
  <c r="J42" i="1" a="1"/>
  <c r="E26" i="1" a="1"/>
  <c r="J121" i="1" a="1"/>
  <c r="E25" i="1" a="1"/>
  <c r="K108" i="1" a="1"/>
  <c r="J40" i="1" a="1"/>
  <c r="I76" i="1" a="1"/>
  <c r="L24" i="1" a="1"/>
  <c r="K106" i="1" a="1"/>
  <c r="F155" i="1" a="1"/>
  <c r="C22" i="1" a="1"/>
  <c r="H121" i="1" a="1"/>
  <c r="M183" i="1" a="1"/>
  <c r="O107" i="1" a="1"/>
  <c r="M28" i="1" a="1"/>
  <c r="F89" i="1" a="1"/>
  <c r="N185" i="1" a="1"/>
  <c r="J69" i="1" a="1"/>
  <c r="O91" i="1" a="1"/>
  <c r="O24" i="1" a="1"/>
  <c r="H166" i="1" a="1"/>
  <c r="O122" i="1" a="1"/>
  <c r="E188" i="1" a="1"/>
  <c r="J136" i="1" a="1"/>
  <c r="N138" i="1" a="1"/>
  <c r="C54" i="1" a="1"/>
  <c r="G164" i="1" a="1"/>
  <c r="D56" i="1" a="1"/>
  <c r="M89" i="1" a="1"/>
  <c r="G188" i="1" a="1"/>
  <c r="D39" i="1" a="1"/>
  <c r="N70" i="1" a="1"/>
  <c r="C180" i="1" a="1"/>
  <c r="I27" i="1" a="1"/>
  <c r="L139" i="1" a="1"/>
  <c r="H117" i="1" a="1"/>
  <c r="I186" i="1" a="1"/>
  <c r="F154" i="1" a="1"/>
  <c r="D40" i="1" a="1"/>
  <c r="G72" i="1" a="1"/>
  <c r="L181" i="1" a="1"/>
  <c r="G57" i="1" a="1"/>
  <c r="F186" i="1" a="1"/>
  <c r="D84" i="1" a="1"/>
  <c r="J89" i="1" a="1"/>
  <c r="H71" i="1" a="1"/>
  <c r="H74" i="1" a="1"/>
  <c r="G105" i="1" a="1"/>
  <c r="K70" i="1" a="1"/>
  <c r="K91" i="1" a="1"/>
  <c r="G108" i="1" a="1"/>
  <c r="N57" i="1" a="1"/>
  <c r="G37" i="1" a="1"/>
  <c r="I121" i="1" a="1"/>
  <c r="H53" i="1" a="1"/>
  <c r="C24" i="1" a="1"/>
  <c r="H104" i="1" a="1"/>
  <c r="I90" i="1" a="1"/>
  <c r="F55" i="1" a="1"/>
  <c r="O136" i="1" a="1"/>
  <c r="M155" i="1" a="1"/>
  <c r="L170" i="1" a="1"/>
  <c r="E91" i="1" a="1"/>
  <c r="G39" i="1" a="1"/>
  <c r="J75" i="1" a="1"/>
  <c r="D70" i="1" a="1"/>
  <c r="E117" i="1" a="1"/>
  <c r="G150" i="1" a="1"/>
  <c r="J44" i="1" a="1"/>
  <c r="E182" i="1" a="1"/>
  <c r="I171" i="1" a="1"/>
  <c r="C40" i="1" a="1"/>
  <c r="J123" i="1" a="1"/>
  <c r="M70" i="1" a="1"/>
  <c r="O85" i="1" a="1"/>
  <c r="J188" i="1" a="1"/>
  <c r="F120" i="1" a="1"/>
  <c r="D24" i="1" a="1"/>
  <c r="J101" i="1" a="1"/>
  <c r="J184" i="1" a="1"/>
  <c r="O42" i="1" a="1"/>
  <c r="N171" i="1" a="1"/>
  <c r="N25" i="1" a="1"/>
  <c r="E150" i="1" a="1"/>
  <c r="G76" i="1" a="1"/>
  <c r="D36" i="1" a="1"/>
  <c r="M117" i="1" a="1"/>
  <c r="L37" i="1" a="1"/>
  <c r="H139" i="1" a="1"/>
  <c r="G169" i="1" a="1"/>
  <c r="K85" i="1" a="1"/>
  <c r="E121" i="1" a="1"/>
  <c r="E139" i="1" a="1"/>
  <c r="D91" i="1" a="1"/>
  <c r="K103" i="1" a="1"/>
  <c r="H100" i="1" a="1"/>
  <c r="J57" i="1" a="1"/>
  <c r="C140" i="1" a="1"/>
  <c r="I181" i="1" a="1"/>
  <c r="I182" i="1" a="1"/>
  <c r="G53" i="1" a="1"/>
  <c r="F150" i="1" a="1"/>
  <c r="F75" i="1" a="1"/>
  <c r="L152" i="1" a="1"/>
  <c r="L27" i="1" a="1"/>
  <c r="J27" i="1" a="1"/>
  <c r="L100" i="1" a="1"/>
  <c r="F70" i="1" a="1"/>
  <c r="J87" i="1" a="1"/>
  <c r="C20" i="1" a="1"/>
  <c r="H182" i="1" a="1"/>
  <c r="K76" i="1" a="1"/>
  <c r="I38" i="1" a="1"/>
  <c r="E38" i="1" a="1"/>
  <c r="G154" i="1" a="1"/>
  <c r="J76" i="1" a="1"/>
  <c r="G116" i="1" a="1"/>
  <c r="F53" i="1" a="1"/>
  <c r="H181" i="1" a="1"/>
  <c r="H39" i="1" a="1"/>
  <c r="H137" i="1" a="1"/>
  <c r="J73" i="1" a="1"/>
  <c r="C56" i="1" a="1"/>
  <c r="C150" i="1" a="1"/>
  <c r="F84" i="1" a="1"/>
  <c r="E164" i="1" a="1"/>
  <c r="G166" i="1" a="1"/>
  <c r="L26" i="1" a="1"/>
  <c r="N135" i="1" a="1"/>
  <c r="K90" i="1" a="1"/>
  <c r="M168" i="1" a="1"/>
  <c r="E87" i="1" a="1"/>
  <c r="N38" i="1" a="1"/>
  <c r="K182" i="1" a="1"/>
  <c r="F57" i="1" a="1"/>
  <c r="C122" i="1" a="1"/>
  <c r="K21" i="1" a="1"/>
  <c r="H56" i="1" a="1"/>
  <c r="D55" i="1" a="1"/>
  <c r="D117" i="1" a="1"/>
  <c r="I116" i="1" a="1"/>
  <c r="C23" i="1" a="1"/>
  <c r="F119" i="1" a="1"/>
  <c r="L183" i="1" a="1"/>
  <c r="K133" i="1" a="1"/>
  <c r="M21" i="1" a="1"/>
  <c r="L58" i="1" a="1"/>
  <c r="L186" i="1" a="1"/>
  <c r="G75" i="1" a="1"/>
  <c r="I73" i="1" a="1"/>
  <c r="K122" i="1" a="1"/>
  <c r="E181" i="1" a="1"/>
  <c r="I20" i="1" a="1"/>
  <c r="L88" i="1" a="1"/>
  <c r="L102" i="1" a="1"/>
  <c r="O71" i="1" a="1"/>
  <c r="O149" i="1" a="1"/>
  <c r="C38" i="1" a="1"/>
  <c r="I139" i="1" a="1"/>
  <c r="E124" i="1" a="1"/>
  <c r="F56" i="1" a="1"/>
  <c r="F100" i="1" a="1"/>
  <c r="J43" i="1" a="1"/>
  <c r="F69" i="1" a="1"/>
  <c r="G104" i="1" a="1"/>
  <c r="M91" i="1" a="1"/>
  <c r="C42" i="1" a="1"/>
  <c r="H58" i="1" a="1"/>
  <c r="J36" i="1" a="1"/>
  <c r="O183" i="1" a="1"/>
  <c r="J55" i="1" a="1"/>
  <c r="O103" i="1" a="1"/>
  <c r="O57" i="1" a="1"/>
  <c r="O133" i="1" a="1"/>
  <c r="K139" i="1" a="1"/>
  <c r="L69" i="1" a="1"/>
  <c r="N75" i="1" a="1"/>
  <c r="F169" i="1" a="1"/>
  <c r="J153" i="1" a="1"/>
  <c r="O70" i="1" a="1"/>
  <c r="K38" i="1" a="1"/>
  <c r="J103" i="1" a="1"/>
  <c r="L119" i="1" a="1"/>
  <c r="E53" i="1" a="1"/>
  <c r="N165" i="1" a="1"/>
  <c r="O43" i="1" a="1"/>
  <c r="M27" i="1" a="1"/>
  <c r="D121" i="1" a="1"/>
  <c r="K59" i="1" a="1"/>
  <c r="K39" i="1" a="1"/>
  <c r="K24" i="1" a="1"/>
  <c r="O181" i="1" a="1"/>
  <c r="O28" i="1" a="1"/>
  <c r="C166" i="1" a="1"/>
  <c r="L167" i="1" a="1"/>
  <c r="H40" i="1" a="1"/>
  <c r="F153" i="1" a="1"/>
  <c r="O72" i="1" a="1"/>
  <c r="N150" i="1" a="1"/>
  <c r="M172" i="1" a="1"/>
  <c r="E52" i="1" a="1"/>
  <c r="E58" i="1" a="1"/>
  <c r="O185" i="1" a="1"/>
  <c r="D101" i="1" a="1"/>
  <c r="N122" i="1" a="1"/>
  <c r="F23" i="1" a="1"/>
  <c r="J171" i="1" a="1"/>
  <c r="G55" i="1" a="1"/>
  <c r="M138" i="1" a="1"/>
  <c r="L120" i="1" a="1"/>
  <c r="I119" i="1" a="1"/>
  <c r="M71" i="1" a="1"/>
  <c r="F92" i="1" a="1"/>
  <c r="I57" i="1" a="1"/>
  <c r="J90" i="1" a="1"/>
  <c r="J182" i="1" a="1"/>
  <c r="H38" i="1" a="1"/>
  <c r="E42" i="1" a="1"/>
  <c r="H24" i="1" a="1"/>
  <c r="I25" i="1" a="1"/>
  <c r="H184" i="1" a="1"/>
  <c r="N74" i="1" a="1"/>
  <c r="L148" i="1" a="1"/>
  <c r="L87" i="1" a="1"/>
  <c r="O41" i="1" a="1"/>
  <c r="E136" i="1" a="1"/>
  <c r="L138" i="1" a="1"/>
  <c r="C168" i="1" a="1"/>
  <c r="H164" i="1" a="1"/>
  <c r="D169" i="1" a="1"/>
  <c r="C155" i="1" a="1"/>
  <c r="H70" i="1" a="1"/>
  <c r="L187" i="1" a="1"/>
  <c r="F28" i="1" a="1"/>
  <c r="H57" i="1" a="1"/>
  <c r="N134" i="1" a="1"/>
  <c r="E180" i="1" a="1"/>
  <c r="N87" i="1" a="1"/>
  <c r="K23" i="1" a="1"/>
  <c r="M152" i="1" a="1"/>
  <c r="C37" i="1" a="1"/>
  <c r="L136" i="1" a="1"/>
  <c r="O102" i="1" a="1"/>
  <c r="O76" i="1" a="1"/>
  <c r="J41" i="1" a="1"/>
  <c r="M22" i="1" a="1"/>
  <c r="O166" i="1" a="1"/>
  <c r="F166" i="1" a="1"/>
  <c r="L151" i="1" a="1"/>
  <c r="I187" i="1" a="1"/>
  <c r="N106" i="1" a="1"/>
  <c r="M52" i="1" a="1"/>
  <c r="F124" i="1" a="1"/>
  <c r="J74" i="1" a="1"/>
  <c r="F149" i="1" a="1"/>
  <c r="D105" i="1" a="1"/>
  <c r="F26" i="1" a="1"/>
  <c r="D166" i="1" a="1"/>
  <c r="K43" i="1" a="1"/>
  <c r="M40" i="1" a="1"/>
  <c r="O101" i="1" a="1"/>
  <c r="F183" i="1" a="1"/>
  <c r="F76" i="1" a="1"/>
  <c r="C187" i="1" a="1"/>
  <c r="H21" i="1" a="1"/>
  <c r="J119" i="1" a="1"/>
  <c r="H68" i="1" a="1"/>
  <c r="G20" i="1" a="1"/>
  <c r="D182" i="1" a="1"/>
  <c r="E166" i="1" a="1"/>
  <c r="D149" i="1" a="1"/>
  <c r="C55" i="1" a="1"/>
  <c r="D152" i="1" a="1"/>
  <c r="G56" i="1" a="1"/>
  <c r="D120" i="1" a="1"/>
  <c r="F181" i="1" a="1"/>
  <c r="O137" i="1" a="1"/>
  <c r="D86" i="1" a="1"/>
  <c r="G36" i="1" a="1"/>
  <c r="I185" i="1" a="1"/>
  <c r="N132" i="1" a="1"/>
  <c r="D73" i="1" a="1"/>
  <c r="I107" i="1" a="1"/>
  <c r="F122" i="1" a="1"/>
  <c r="J88" i="1" a="1"/>
  <c r="L153" i="1" a="1"/>
  <c r="D184" i="1" a="1"/>
  <c r="J25" i="1" a="1"/>
  <c r="O37" i="1" a="1"/>
  <c r="H171" i="1" a="1"/>
  <c r="M43" i="1" a="1"/>
  <c r="J132" i="1" a="1"/>
  <c r="N92" i="1" a="1"/>
  <c r="K69" i="1" a="1"/>
  <c r="M108" i="1" a="1"/>
  <c r="J124" i="1" a="1"/>
  <c r="O138" i="1" a="1"/>
  <c r="H43" i="1" a="1"/>
  <c r="F180" i="1" a="1"/>
  <c r="J24" i="1" a="1"/>
  <c r="M23" i="1" a="1"/>
  <c r="D185" i="1" a="1"/>
  <c r="K100" i="1" a="1"/>
  <c r="H60" i="1" a="1"/>
  <c r="D59" i="1" a="1"/>
  <c r="O188" i="1" a="1"/>
  <c r="D23" i="1" a="1"/>
  <c r="M88" i="1" a="1"/>
  <c r="I41" i="1" a="1"/>
  <c r="M135" i="1" a="1"/>
  <c r="G26" i="1" a="1"/>
  <c r="K60" i="1" a="1"/>
  <c r="I102" i="1" a="1"/>
  <c r="N137" i="1" a="1"/>
  <c r="H120" i="1" a="1"/>
  <c r="N39" i="1" a="1"/>
  <c r="E101" i="1" a="1"/>
  <c r="H185" i="1" a="1"/>
  <c r="N154" i="1" a="1"/>
  <c r="I123" i="1" a="1"/>
  <c r="L116" i="1" a="1"/>
  <c r="K73" i="1" a="1"/>
  <c r="E92" i="1" a="1"/>
  <c r="O90" i="1" a="1"/>
  <c r="C138" i="1" a="1"/>
  <c r="C123" i="1" a="1"/>
  <c r="H155" i="1" a="1"/>
  <c r="H153" i="1" a="1"/>
  <c r="C169" i="1" a="1"/>
  <c r="M137" i="1" a="1"/>
  <c r="L118" i="1" a="1"/>
  <c r="N103" i="1" a="1"/>
  <c r="I89" i="1" a="1"/>
  <c r="K116" i="1" a="1"/>
  <c r="I84" i="1" a="1"/>
  <c r="D85" i="1" a="1"/>
  <c r="C152" i="1" a="1"/>
  <c r="L149" i="1" a="1"/>
  <c r="C132" i="1" a="1"/>
  <c r="O104" i="1" a="1"/>
  <c r="L28" i="1" a="1"/>
  <c r="M20" i="1" a="1"/>
  <c r="L71" i="1" a="1"/>
  <c r="F59" i="1" a="1"/>
  <c r="E184" i="1" a="1"/>
  <c r="M167" i="1" a="1"/>
  <c r="C118" i="1" a="1"/>
  <c r="C181" i="1" a="1"/>
  <c r="G119" i="1" a="1"/>
  <c r="O58" i="1" a="1"/>
  <c r="F171" i="1" a="1"/>
  <c r="E24" i="1" a="1"/>
  <c r="H25" i="1" a="1"/>
  <c r="M133" i="1" a="1"/>
  <c r="L123" i="1" a="1"/>
  <c r="H22" i="1" a="1"/>
  <c r="G27" i="1" a="1"/>
  <c r="E100" i="1" a="1"/>
  <c r="O167" i="1" a="1"/>
  <c r="I155" i="1" a="1"/>
  <c r="O74" i="1" a="1"/>
  <c r="G137" i="1" a="1"/>
  <c r="F134" i="1" a="1"/>
  <c r="J156" i="1" a="1"/>
  <c r="G138" i="1" a="1"/>
  <c r="L84" i="1" a="1"/>
  <c r="J58" i="1" a="1"/>
  <c r="F74" i="1" a="1"/>
  <c r="D183" i="1" a="1"/>
  <c r="K68" i="1" a="1"/>
  <c r="L60" i="1" a="1"/>
  <c r="F170" i="1" a="1"/>
  <c r="N136" i="1" a="1"/>
  <c r="L55" i="1" a="1"/>
  <c r="C124" i="1" a="1"/>
  <c r="K58" i="1" a="1"/>
  <c r="G89" i="1" a="1"/>
  <c r="D134" i="1" a="1"/>
  <c r="L86" i="1" a="1"/>
  <c r="C57" i="1" a="1"/>
  <c r="G184" i="1" a="1"/>
  <c r="E169" i="1" a="1"/>
  <c r="N119" i="1" a="1"/>
  <c r="N116" i="1" a="1"/>
  <c r="E86" i="1" a="1"/>
  <c r="N101" i="1" a="1"/>
  <c r="J168" i="1" a="1"/>
  <c r="E41" i="1" a="1"/>
  <c r="G172" i="1" a="1"/>
  <c r="F39" i="1" a="1"/>
  <c r="I118" i="1" a="1"/>
  <c r="M37" i="1" a="1"/>
  <c r="I117" i="1" a="1"/>
  <c r="C121" i="1" a="1"/>
  <c r="C102" i="1" a="1"/>
  <c r="I101" i="1" a="1"/>
  <c r="J187" i="1" a="1"/>
  <c r="F43" i="1" a="1"/>
  <c r="G74" i="1" a="1"/>
  <c r="J92" i="1" a="1"/>
  <c r="G87" i="1" a="1"/>
  <c r="H59" i="1" a="1"/>
  <c r="C151" i="1" a="1"/>
  <c r="C107" i="1" a="1"/>
  <c r="F36" i="1" a="1"/>
  <c r="H180" i="1" a="1"/>
  <c r="I42" i="1" a="1"/>
  <c r="M139" i="1" a="1"/>
  <c r="N26" i="1" a="1"/>
  <c r="F184" i="1" a="1"/>
  <c r="I153" i="1" a="1"/>
  <c r="H186" i="1" a="1"/>
  <c r="G69" i="1" a="1"/>
  <c r="C28" i="1" a="1"/>
  <c r="E168" i="1" a="1"/>
  <c r="C26" i="1" a="1"/>
  <c r="L155" i="1" a="1"/>
  <c r="N90" i="1" a="1"/>
  <c r="E44" i="1" a="1"/>
  <c r="G139" i="1" a="1"/>
  <c r="F133" i="1" a="1"/>
  <c r="G59" i="1" a="1"/>
  <c r="K88" i="1" a="1"/>
  <c r="F54" i="1" a="1"/>
  <c r="M180" i="1" a="1"/>
  <c r="N107" i="1" a="1"/>
  <c r="K89" i="1" a="1"/>
  <c r="D72" i="1" a="1"/>
  <c r="D172" i="1" a="1"/>
  <c r="M56" i="1" a="1"/>
  <c r="E69" i="1" a="1"/>
  <c r="J148" i="1" a="1"/>
  <c r="J183" i="1" a="1"/>
  <c r="I136" i="1" a="1"/>
  <c r="N53" i="1" a="1"/>
  <c r="G85" i="1" a="1"/>
  <c r="E21" i="1" a="1"/>
  <c r="L92" i="1" a="1"/>
  <c r="N121" i="1" a="1"/>
  <c r="K102" i="1" a="1"/>
  <c r="D88" i="1" a="1"/>
  <c r="L20" i="1" a="1"/>
  <c r="K156" i="1" a="1"/>
  <c r="E75" i="1" a="1"/>
  <c r="J122" i="1" a="1"/>
  <c r="G148" i="1" a="1"/>
  <c r="N182" i="1" a="1"/>
  <c r="O170" i="1" a="1"/>
  <c r="D41" i="1" a="1"/>
  <c r="E90" i="1" a="1"/>
  <c r="D44" i="1" a="1"/>
  <c r="G168" i="1" a="1"/>
  <c r="F85" i="1" a="1"/>
  <c r="M100" i="1" a="1"/>
  <c r="K28" i="1" a="1"/>
  <c r="E68" i="1" a="1"/>
  <c r="I124" i="1" a="1"/>
  <c r="N124" i="1" a="1"/>
  <c r="G42" i="1" a="1"/>
  <c r="G165" i="1" a="1"/>
  <c r="N60" i="1" a="1"/>
  <c r="L132" i="1" a="1"/>
  <c r="O87" i="1" a="1"/>
  <c r="M58" i="1" a="1"/>
  <c r="N181" i="1" a="1"/>
  <c r="O86" i="1" a="1"/>
  <c r="N89" i="1" a="1"/>
  <c r="E132" i="1" a="1"/>
  <c r="K36" i="1" a="1"/>
  <c r="C139" i="1" a="1"/>
  <c r="E133" i="1" a="1"/>
  <c r="I39" i="1" a="1"/>
  <c r="G180" i="1" a="1"/>
  <c r="O55" i="1" a="1"/>
  <c r="D155" i="1" a="1"/>
  <c r="C134" i="1" a="1"/>
  <c r="L72" i="1" a="1"/>
  <c r="D26" i="1" a="1"/>
  <c r="M107" i="1" a="1"/>
  <c r="K181" i="1" a="1"/>
  <c r="D92" i="1" a="1"/>
  <c r="L184" i="1" a="1"/>
  <c r="G91" i="1" a="1"/>
  <c r="M151" i="1" a="1"/>
  <c r="F68" i="1" a="1"/>
  <c r="N40" i="1" a="1"/>
  <c r="K124" i="1" a="1"/>
  <c r="M122" i="1" a="1"/>
  <c r="C172" i="1" a="1"/>
  <c r="F167" i="1" a="1"/>
  <c r="D140" i="1" a="1"/>
  <c r="L182" i="1" a="1"/>
  <c r="O75" i="1" a="1"/>
  <c r="D102" i="1" a="1"/>
  <c r="M73" i="1" a="1"/>
  <c r="M171" i="1" a="1"/>
  <c r="I106" i="1" a="1"/>
  <c r="G40" i="1" a="1"/>
  <c r="J152" i="1" a="1"/>
  <c r="I68" i="1" a="1"/>
  <c r="M86" i="1" a="1"/>
  <c r="J59" i="1" a="1"/>
  <c r="J54" i="1" a="1"/>
  <c r="F185" i="1" a="1"/>
  <c r="K37" i="1" a="1"/>
  <c r="C85" i="1" a="1"/>
  <c r="M106" i="1" a="1"/>
  <c r="N155" i="1" a="1"/>
  <c r="N27" i="1" a="1"/>
  <c r="I69" i="1" a="1"/>
  <c r="I91" i="1" a="1"/>
  <c r="F60" i="1" a="1"/>
  <c r="D139" i="1" a="1"/>
  <c r="M188" i="1" a="1"/>
  <c r="G52" i="1" a="1"/>
  <c r="L134" i="1" a="1"/>
  <c r="C136" i="1" a="1"/>
  <c r="D108" i="1" a="1"/>
  <c r="D180" i="1" a="1"/>
  <c r="E137" i="1" a="1"/>
  <c r="E171" i="1" a="1"/>
  <c r="M26" i="1" a="1"/>
  <c r="L40" i="1" a="1"/>
  <c r="L185" i="1" a="1"/>
  <c r="J20" i="1" a="1"/>
  <c r="L57" i="1" a="1"/>
  <c r="H105" i="1" a="1"/>
  <c r="F73" i="1" a="1"/>
  <c r="G21" i="1" a="1"/>
  <c r="L172" i="1" a="1"/>
  <c r="L68" i="1" a="1"/>
  <c r="L135" i="1" a="1"/>
  <c r="D57" i="1" a="1"/>
  <c r="N44" i="1" a="1"/>
  <c r="D156" i="1" a="1"/>
  <c r="D186" i="1" a="1"/>
  <c r="E152" i="1" a="1"/>
  <c r="C59" i="1" a="1"/>
  <c r="H134" i="1" a="1"/>
  <c r="K165" i="1" a="1"/>
  <c r="M156" i="1" a="1"/>
  <c r="O54" i="1" a="1"/>
  <c r="D167" i="1" a="1"/>
  <c r="J104" i="1" a="1"/>
  <c r="I44" i="1" a="1"/>
  <c r="D165" i="1" a="1"/>
  <c r="N24" i="1" a="1"/>
  <c r="F103" i="1" a="1"/>
  <c r="C120" i="1" a="1"/>
  <c r="H152" i="1" a="1"/>
  <c r="H41" i="1" a="1"/>
  <c r="E134" i="1" a="1"/>
  <c r="L52" i="1" a="1"/>
  <c r="I58" i="1" a="1"/>
  <c r="M169" i="1" a="1"/>
  <c r="G121" i="1" a="1"/>
  <c r="J149" i="1" a="1"/>
  <c r="H106" i="1" a="1"/>
  <c r="N168" i="1" a="1"/>
  <c r="D132" i="1" a="1"/>
  <c r="E123" i="1" a="1"/>
  <c r="E186" i="1" a="1"/>
  <c r="E154" i="1" a="1"/>
  <c r="O22" i="1" a="1"/>
  <c r="M24" i="1" a="1"/>
  <c r="L44" i="1" a="1"/>
  <c r="G122" i="1" a="1"/>
  <c r="K92" i="1" a="1"/>
  <c r="F137" i="1" a="1"/>
  <c r="I108" i="1" a="1"/>
  <c r="J39" i="1" a="1"/>
  <c r="F91" i="1" a="1"/>
  <c r="D71" i="1" a="1"/>
  <c r="J117" i="1" a="1"/>
  <c r="J165" i="1" a="1"/>
  <c r="H188" i="1" a="1"/>
  <c r="H156" i="1" a="1"/>
  <c r="O123" i="1" a="1"/>
  <c r="G43" i="1" a="1"/>
  <c r="I166" i="1" a="1"/>
  <c r="M41" i="1" a="1"/>
  <c r="M25" i="1" a="1"/>
  <c r="L76" i="1" a="1"/>
  <c r="N91" i="1" a="1"/>
  <c r="I135" i="1" a="1"/>
  <c r="O150" i="1" a="1"/>
  <c r="D52" i="1" a="1"/>
  <c r="K169" i="1" a="1"/>
  <c r="K120" i="1" a="1"/>
  <c r="F172" i="1" a="1"/>
  <c r="E84" i="1" a="1"/>
  <c r="G100" i="1" a="1"/>
  <c r="I100" i="1" a="1"/>
  <c r="G23" i="1" a="1"/>
  <c r="F87" i="1" a="1"/>
  <c r="H183" i="1" a="1"/>
  <c r="D135" i="1" a="1"/>
  <c r="J172" i="1" a="1"/>
  <c r="O25" i="1" a="1"/>
  <c r="G54" i="1" a="1"/>
  <c r="M68" i="1" a="1"/>
  <c r="G136" i="1" a="1"/>
  <c r="H89" i="1" a="1"/>
  <c r="M38" i="1" a="1"/>
  <c r="M185" i="1" a="1"/>
  <c r="M59" i="1" a="1"/>
  <c r="E167" i="1" a="1"/>
  <c r="N55" i="1" a="1"/>
  <c r="C103" i="1" a="1"/>
  <c r="M136" i="1" a="1"/>
  <c r="I85" i="1" a="1"/>
  <c r="I154" i="1" a="1"/>
  <c r="E59" i="1" a="1"/>
  <c r="D69" i="1" a="1"/>
  <c r="E116" i="1" a="1"/>
  <c r="L23" i="1" a="1"/>
  <c r="I55" i="1" a="1"/>
  <c r="K164" i="1" a="1"/>
  <c r="L106" i="1" a="1"/>
  <c r="N84" i="1" a="1"/>
  <c r="I149" i="1" a="1"/>
  <c r="D43" i="1" a="1"/>
  <c r="E185" i="1" a="1"/>
  <c r="N28" i="1" a="1"/>
  <c r="C75" i="1" a="1"/>
  <c r="I28" i="1" a="1"/>
  <c r="G123" i="1" a="1"/>
  <c r="M90" i="1" a="1"/>
  <c r="M118" i="1" a="1"/>
  <c r="C171" i="1" a="1"/>
  <c r="F106" i="1" a="1"/>
  <c r="M53" i="1" a="1"/>
  <c r="F148" i="1" a="1"/>
  <c r="I148" i="1" a="1"/>
  <c r="K166" i="1" a="1"/>
  <c r="K44" i="1" a="1"/>
  <c r="F22" i="1" a="1"/>
  <c r="E70" i="1" a="1"/>
  <c r="J164" i="1" a="1"/>
  <c r="E149" i="1" a="1"/>
  <c r="N69" i="1" a="1"/>
  <c r="H101" i="1" a="1"/>
  <c r="O172" i="1" a="1"/>
  <c r="H76" i="1" a="1"/>
  <c r="J167" i="1" a="1"/>
  <c r="N153" i="1" a="1"/>
  <c r="F20" i="1" a="1"/>
  <c r="F116" i="1" a="1"/>
  <c r="N172" i="1" a="1"/>
  <c r="D58" i="1" a="1"/>
  <c r="F90" i="1" a="1"/>
  <c r="H119" i="1" a="1"/>
  <c r="J140" i="1" a="1"/>
  <c r="I52" i="1" a="1"/>
  <c r="E43" i="1" a="1"/>
  <c r="E118" i="1" a="1"/>
  <c r="H151" i="1" a="1"/>
  <c r="L108" i="1" a="1"/>
  <c r="K84" i="1" a="1"/>
  <c r="K74" i="1" a="1"/>
  <c r="O36" i="1" a="1"/>
  <c r="N187" i="1" a="1"/>
  <c r="L150" i="1" a="1"/>
  <c r="K101" i="1" a="1"/>
  <c r="K27" i="1" a="1"/>
  <c r="N148" i="1" a="1"/>
  <c r="K183" i="1" a="1"/>
  <c r="K41" i="1" a="1"/>
  <c r="D106" i="1" a="1"/>
  <c r="O119" i="1" a="1"/>
  <c r="I150" i="1" a="1"/>
  <c r="C105" i="1" a="1"/>
  <c r="G153" i="1" a="1"/>
  <c r="I86" i="1" a="1"/>
  <c r="E36" i="1" a="1"/>
  <c r="J71" i="1" a="1"/>
  <c r="N169" i="1" a="1"/>
  <c r="C149" i="1" a="1"/>
  <c r="O186" i="1" a="1"/>
  <c r="O105" i="1" a="1"/>
  <c r="N100" i="1" a="1"/>
  <c r="E73" i="1" a="1"/>
  <c r="C41" i="1" a="1"/>
  <c r="G106" i="1" a="1"/>
  <c r="F118" i="1" a="1"/>
  <c r="D104" i="1" a="1"/>
  <c r="I152" i="1" a="1"/>
  <c r="G38" i="1" a="1"/>
  <c r="O27" i="1" a="1"/>
  <c r="N85" i="1" a="1"/>
  <c r="M121" i="1" a="1"/>
  <c r="M123" i="1" a="1"/>
  <c r="E56" i="1" a="1"/>
  <c r="K104" i="1" a="1"/>
  <c r="I23" i="1" a="1"/>
  <c r="G183" i="1" a="1"/>
  <c r="G22" i="1" a="1"/>
  <c r="E57" i="1" a="1"/>
  <c r="J68" i="1" a="1"/>
  <c r="M103" i="1" a="1"/>
  <c r="N188" i="1" a="1"/>
  <c r="G117" i="1" a="1"/>
  <c r="C70" i="1" a="1"/>
  <c r="L140" i="1" a="1"/>
  <c r="J118" i="1" a="1"/>
  <c r="E120" i="1" a="1"/>
  <c r="K180" i="1" a="1"/>
  <c r="K135" i="1" a="1"/>
  <c r="O73" i="1" a="1"/>
  <c r="N36" i="1" a="1"/>
  <c r="M72" i="1" a="1"/>
  <c r="K26" i="1" a="1"/>
  <c r="I184" i="1" a="1"/>
  <c r="M148" i="1" a="1"/>
  <c r="L91" i="1" a="1"/>
  <c r="K57" i="1" a="1"/>
  <c r="D68" i="1" a="1"/>
  <c r="H26" i="1" a="1"/>
  <c r="N149" i="1" a="1"/>
  <c r="I56" i="1" a="1"/>
  <c r="E153" i="1" a="1"/>
  <c r="C44" i="1" a="1"/>
  <c r="F44" i="1" a="1"/>
  <c r="E108" i="1" a="1"/>
  <c r="G25" i="1" a="1"/>
  <c r="J150" i="1" a="1"/>
  <c r="N76" i="1" a="1"/>
  <c r="O117" i="1" a="1"/>
  <c r="C68" i="1" a="1"/>
  <c r="N120" i="1" a="1"/>
  <c r="L165" i="1" a="1"/>
  <c r="J23" i="1" a="1"/>
  <c r="K25" i="1" a="1"/>
  <c r="K137" i="1" a="1"/>
  <c r="O88" i="1" a="1"/>
  <c r="H90" i="1" a="1"/>
  <c r="L117" i="1" a="1"/>
  <c r="K188" i="1" a="1"/>
  <c r="F108" i="1" a="1"/>
  <c r="J170" i="1" a="1"/>
  <c r="L133" i="1" a="1"/>
  <c r="L122" i="1" a="1"/>
  <c r="G58" i="1" a="1"/>
  <c r="L36" i="1" a="1"/>
  <c r="L156" i="1" a="1"/>
  <c r="N180" i="1" a="1"/>
  <c r="M187" i="1" a="1"/>
  <c r="E88" i="1" a="1"/>
  <c r="G149" i="1" a="1"/>
  <c r="F104" i="1" a="1"/>
  <c r="I26" i="1" a="1"/>
  <c r="I71" i="1" a="1"/>
  <c r="M149" i="1" a="1"/>
  <c r="O52" i="1" a="1"/>
  <c r="N183" i="1" a="1"/>
  <c r="D90" i="1" a="1"/>
  <c r="H87" i="1" a="1"/>
  <c r="D137" i="1" a="1"/>
  <c r="J181" i="1" a="1"/>
  <c r="D181" i="1" a="1"/>
  <c r="N156" i="1" a="1"/>
  <c r="H167" i="1" a="1"/>
  <c r="I88" i="1" a="1"/>
  <c r="D133" i="1" a="1"/>
  <c r="E22" i="1" a="1"/>
  <c r="H136" i="1" a="1"/>
  <c r="K72" i="1" a="1"/>
  <c r="I70" i="1" a="1"/>
  <c r="H86" i="1" a="1"/>
  <c r="D89" i="1" a="1"/>
  <c r="F152" i="1" a="1"/>
  <c r="C27" i="1" a="1"/>
  <c r="J85" i="1" a="1"/>
  <c r="L22" i="1" a="1"/>
  <c r="H132" i="1" a="1"/>
  <c r="I140" i="1" a="1"/>
  <c r="J72" i="1" a="1"/>
  <c r="M116" i="1" a="1"/>
  <c r="H140" i="1" a="1"/>
  <c r="J169" i="1" a="1"/>
  <c r="J102" i="1" a="1"/>
  <c r="G135" i="1" a="1"/>
  <c r="K55" i="1" a="1"/>
  <c r="L59" i="1" a="1"/>
  <c r="C43" i="1" a="1"/>
  <c r="L53" i="1" a="1"/>
  <c r="N86" i="1" a="1"/>
  <c r="D148" i="1" a="1"/>
  <c r="K53" i="1" a="1"/>
  <c r="O151" i="1" a="1"/>
  <c r="D107" i="1" a="1"/>
  <c r="E27" i="1" a="1"/>
  <c r="J70" i="1" a="1"/>
  <c r="K172" i="1" a="1"/>
  <c r="H169" i="1" a="1"/>
  <c r="N117" i="1" a="1"/>
  <c r="N104" i="1" a="1"/>
  <c r="E23" i="1" a="1"/>
  <c r="O121" i="1" a="1"/>
  <c r="C167" i="1" a="1"/>
  <c r="C117" i="1" a="1"/>
  <c r="J105" i="1" a="1"/>
  <c r="J100" i="1" a="1"/>
  <c r="E74" i="1" a="1"/>
  <c r="E170" i="1" a="1"/>
  <c r="K168" i="1" a="1"/>
  <c r="M140" i="1" a="1"/>
  <c r="I170" i="1" a="1"/>
  <c r="J53" i="1" a="1"/>
  <c r="C184" i="1" a="1"/>
  <c r="N22" i="1" a="1"/>
  <c r="J166" i="1" a="1"/>
  <c r="K149" i="1" a="1"/>
  <c r="E39" i="1" a="1"/>
  <c r="N88" i="1" a="1"/>
  <c r="I188" i="1" a="1"/>
  <c r="K86" i="1" a="1"/>
  <c r="L104" i="1" a="1"/>
  <c r="O120" i="1" a="1"/>
  <c r="N118" i="1" a="1"/>
  <c r="O84" i="1" a="1"/>
  <c r="C86" i="1" a="1"/>
  <c r="O187" i="1" a="1"/>
  <c r="O21" i="1" a="1"/>
  <c r="N59" i="1" a="1"/>
  <c r="K105" i="1" a="1"/>
  <c r="E28" i="1" a="1"/>
  <c r="L43" i="1" a="1"/>
  <c r="C87" i="1" a="1"/>
  <c r="E76" i="1" a="1"/>
  <c r="L124" i="1" a="1"/>
  <c r="O168" i="1" a="1"/>
  <c r="O180" i="1" a="1"/>
  <c r="H37" i="1" a="1"/>
  <c r="I151" i="1" a="1"/>
  <c r="K22" i="1" a="1"/>
  <c r="O124" i="1" a="1"/>
  <c r="L101" i="1" a="1"/>
  <c r="J60" i="1" a="1"/>
  <c r="D119" i="1" a="1"/>
  <c r="I60" i="1" a="1"/>
  <c r="M39" i="1" a="1"/>
  <c r="C71" i="1" a="1"/>
  <c r="O23" i="1" a="1"/>
  <c r="E119" i="1" a="1"/>
  <c r="D168" i="1" a="1"/>
  <c r="J21" i="1" a="1"/>
  <c r="C183" i="1" a="1"/>
  <c r="M101" i="1" a="1"/>
  <c r="D76" i="1" a="1"/>
  <c r="O140" i="1" a="1"/>
  <c r="M186" i="1" a="1"/>
  <c r="E103" i="1" a="1"/>
  <c r="H149" i="1" a="1"/>
  <c r="D188" i="1" a="1"/>
  <c r="C185" i="1" a="1"/>
  <c r="N108" i="1" a="1"/>
  <c r="H36" i="1" a="1"/>
  <c r="D153" i="1" a="1"/>
  <c r="L107" i="1" a="1"/>
  <c r="K153" i="1" a="1"/>
  <c r="O39" i="1" a="1"/>
  <c r="G88" i="1" a="1"/>
  <c r="D103" i="1" a="1"/>
  <c r="F58" i="1" a="1"/>
  <c r="O169" i="1" a="1"/>
  <c r="F24" i="1" a="1"/>
  <c r="G155" i="1" a="1"/>
  <c r="N170" i="1" a="1"/>
  <c r="M134" i="1" a="1"/>
  <c r="G186" i="1" a="1"/>
  <c r="H27" i="1" a="1"/>
  <c r="J107" i="1" a="1"/>
  <c r="H154" i="1" a="1"/>
  <c r="G187" i="1" a="1"/>
  <c r="C53" i="1" a="1"/>
  <c r="F164" i="1" a="1"/>
  <c r="N54" i="1" a="1"/>
  <c r="F38" i="1" a="1"/>
  <c r="K148" i="1" a="1"/>
  <c r="G103" i="1" a="1"/>
  <c r="H108" i="1" a="1"/>
  <c r="E104" i="1" a="1"/>
  <c r="M182" i="1" a="1"/>
  <c r="H54" i="1" a="1"/>
  <c r="N133" i="1" a="1"/>
  <c r="E89" i="1" a="1"/>
  <c r="K119" i="1" a="1"/>
  <c r="I40" i="1" a="1"/>
  <c r="G107" i="1" a="1"/>
  <c r="H150" i="1" a="1"/>
  <c r="O92" i="1" a="1"/>
  <c r="M165" i="1" a="1"/>
  <c r="N164" i="1" a="1"/>
  <c r="M74" i="1" a="1"/>
  <c r="G152" i="1" a="1"/>
  <c r="O154" i="1" a="1"/>
  <c r="E151" i="1" a="1"/>
  <c r="I54" i="1" a="1"/>
  <c r="O69" i="1" a="1"/>
  <c r="D53" i="1" a="1"/>
  <c r="F86" i="1" a="1"/>
  <c r="E107" i="1" a="1"/>
  <c r="N140" i="1" a="1"/>
  <c r="M105" i="1" a="1"/>
  <c r="I164" i="1" a="1"/>
  <c r="G44" i="1" a="1"/>
  <c r="H187" i="1" a="1"/>
  <c r="M124" i="1" a="1"/>
  <c r="N20" i="1" a="1"/>
  <c r="D75" i="1" a="1"/>
  <c r="F132" i="1" a="1"/>
  <c r="K134" i="1" a="1"/>
  <c r="L168" i="1" a="1"/>
  <c r="F71" i="1" a="1"/>
  <c r="O139" i="1" a="1"/>
  <c r="N21" i="1" a="1"/>
  <c r="L74" i="1" a="1"/>
  <c r="I134" i="1" a="1"/>
  <c r="C21" i="1" a="1"/>
  <c r="L164" i="1" a="1"/>
  <c r="D118" i="1" a="1"/>
  <c r="D21" i="1" a="1"/>
  <c r="E20" i="1" a="1"/>
  <c r="N68" i="1" a="1"/>
  <c r="G133" i="1" a="1"/>
  <c r="C88" i="1" a="1"/>
  <c r="D28" i="1" a="1"/>
  <c r="L21" i="1" a="1"/>
  <c r="H44" i="1" a="1"/>
  <c r="M132" i="1" a="1"/>
  <c r="M69" i="1" a="1"/>
  <c r="G185" i="1" a="1"/>
  <c r="L166" i="1" a="1"/>
  <c r="D136" i="1" a="1"/>
  <c r="L75" i="1" a="1"/>
  <c r="L171" i="1" a="1"/>
  <c r="J180" i="1" a="1"/>
  <c r="E54" i="1" a="1"/>
  <c r="H20" i="1" a="1"/>
  <c r="G71" i="1" a="1"/>
  <c r="L38" i="1" a="1"/>
  <c r="F117" i="1" a="1"/>
  <c r="C188" i="1" a="1"/>
  <c r="H69" i="1" a="1"/>
  <c r="K132" i="1" a="1"/>
  <c r="L103" i="1" a="1"/>
  <c r="F136" i="1" a="1"/>
  <c r="H148" i="1" a="1"/>
  <c r="I43" i="1" a="1"/>
  <c r="N52" i="1" a="1"/>
  <c r="H103" i="1" a="1"/>
  <c r="N73" i="1" a="1"/>
  <c r="L169" i="1" a="1"/>
  <c r="N186" i="1" a="1"/>
  <c r="O165" i="1" a="1"/>
  <c r="N152" i="1" a="1"/>
  <c r="O44" i="1" a="1"/>
  <c r="M92" i="1" a="1"/>
  <c r="H168" i="1" a="1"/>
  <c r="H124" i="1" a="1"/>
  <c r="I183" i="1" a="1"/>
  <c r="O108" i="1" a="1"/>
  <c r="G60" i="1" a="1"/>
  <c r="C137" i="1" a="1"/>
  <c r="C182" i="1" a="1"/>
  <c r="N43" i="1" a="1"/>
  <c r="E165" i="1" a="1"/>
  <c r="N151" i="1" a="1"/>
  <c r="C90" i="1" a="1"/>
  <c r="E85" i="1" a="1"/>
  <c r="I103" i="1" a="1"/>
  <c r="O135" i="1" a="1"/>
  <c r="G167" i="1" a="1"/>
  <c r="O182" i="1" a="1"/>
  <c r="C119" i="1" a="1"/>
  <c r="E71" i="1" a="1"/>
  <c r="I165" i="1" a="1"/>
  <c r="K52" i="1" a="1"/>
  <c r="F102" i="1" a="1"/>
  <c r="N58" i="1" a="1"/>
  <c r="M153" i="1" a="1"/>
  <c r="J28" i="1" a="1"/>
  <c r="I92" i="1" a="1"/>
  <c r="O40" i="1" a="1"/>
  <c r="N166" i="1" a="1"/>
  <c r="H133" i="1" a="1"/>
  <c r="E187" i="1" a="1"/>
  <c r="J138" i="1" a="1"/>
  <c r="K42" i="1" a="1"/>
  <c r="I53" i="1" a="1"/>
  <c r="N72" i="1" a="1"/>
  <c r="I133" i="1" a="1"/>
  <c r="K185" i="1" a="1"/>
  <c r="O153" i="1" a="1"/>
  <c r="L54" i="1" a="1"/>
  <c r="H52" i="1" a="1"/>
  <c r="N184" i="1" a="1"/>
  <c r="E72" i="1" a="1"/>
  <c r="K150" i="1" a="1"/>
  <c r="E105" i="1" a="1"/>
  <c r="F101" i="1" a="1"/>
  <c r="M102" i="1" a="1"/>
  <c r="O164" i="1" a="1"/>
  <c r="M120" i="1" a="1"/>
  <c r="H170" i="1" a="1"/>
  <c r="G73" i="1" a="1"/>
  <c r="O26" i="1" a="1"/>
  <c r="G92" i="1" a="1"/>
  <c r="O38" i="1" a="1"/>
  <c r="K154" i="1" a="1"/>
  <c r="M44" i="1" a="1"/>
  <c r="C91" i="1" a="1"/>
  <c r="K123" i="1" a="1"/>
  <c r="M57" i="1" a="1"/>
  <c r="J116" i="1" a="1"/>
  <c r="I132" i="1" a="1"/>
  <c r="K136" i="1" a="1"/>
  <c r="O106" i="1" a="1"/>
  <c r="C165" i="1" a="1"/>
  <c r="C36" i="1" a="1"/>
  <c r="N56" i="1" a="1"/>
  <c r="K140" i="1" a="1"/>
  <c r="C73" i="1" a="1"/>
  <c r="K186" i="1" a="1"/>
  <c r="O60" i="1" a="1"/>
  <c r="C52" i="1" a="1"/>
  <c r="K71" i="1" a="1"/>
  <c r="F42" i="1" a="1"/>
  <c r="F42" i="1" l="1"/>
  <c r="K71" i="1"/>
  <c r="C52" i="1"/>
  <c r="O60" i="1"/>
  <c r="K186" i="1"/>
  <c r="C73" i="1"/>
  <c r="K140" i="1"/>
  <c r="N56" i="1"/>
  <c r="C36" i="1"/>
  <c r="C165" i="1"/>
  <c r="O106" i="1"/>
  <c r="K136" i="1"/>
  <c r="I132" i="1"/>
  <c r="J116" i="1"/>
  <c r="M57" i="1"/>
  <c r="K123" i="1"/>
  <c r="K127" i="1" s="1"/>
  <c r="C91" i="1"/>
  <c r="M44" i="1"/>
  <c r="K154" i="1"/>
  <c r="O38" i="1"/>
  <c r="G92" i="1"/>
  <c r="O26" i="1"/>
  <c r="G73" i="1"/>
  <c r="H170" i="1"/>
  <c r="M120" i="1"/>
  <c r="O164" i="1"/>
  <c r="M102" i="1"/>
  <c r="F101" i="1"/>
  <c r="E105" i="1"/>
  <c r="K150" i="1"/>
  <c r="E72" i="1"/>
  <c r="N184" i="1"/>
  <c r="H52" i="1"/>
  <c r="L54" i="1"/>
  <c r="O153" i="1"/>
  <c r="K185" i="1"/>
  <c r="I133" i="1"/>
  <c r="N72" i="1"/>
  <c r="I53" i="1"/>
  <c r="K42" i="1"/>
  <c r="J138" i="1"/>
  <c r="E187" i="1"/>
  <c r="H133" i="1"/>
  <c r="N166" i="1"/>
  <c r="AG164" i="1" s="1"/>
  <c r="O40" i="1"/>
  <c r="I92" i="1"/>
  <c r="J28" i="1"/>
  <c r="M153" i="1"/>
  <c r="N58" i="1"/>
  <c r="F102" i="1"/>
  <c r="K52" i="1"/>
  <c r="I165" i="1"/>
  <c r="E71" i="1"/>
  <c r="C119" i="1"/>
  <c r="O182" i="1"/>
  <c r="G167" i="1"/>
  <c r="O135" i="1"/>
  <c r="I103" i="1"/>
  <c r="E85" i="1"/>
  <c r="C90" i="1"/>
  <c r="N151" i="1"/>
  <c r="E165" i="1"/>
  <c r="N43" i="1"/>
  <c r="C182" i="1"/>
  <c r="V180" i="1" s="1"/>
  <c r="C137" i="1"/>
  <c r="G60" i="1"/>
  <c r="O108" i="1"/>
  <c r="I183" i="1"/>
  <c r="H124" i="1"/>
  <c r="H168" i="1"/>
  <c r="M92" i="1"/>
  <c r="O44" i="1"/>
  <c r="N152" i="1"/>
  <c r="O165" i="1"/>
  <c r="N186" i="1"/>
  <c r="L169" i="1"/>
  <c r="N73" i="1"/>
  <c r="H103" i="1"/>
  <c r="N52" i="1"/>
  <c r="I43" i="1"/>
  <c r="I47" i="1" s="1"/>
  <c r="H148" i="1"/>
  <c r="F136" i="1"/>
  <c r="L103" i="1"/>
  <c r="K132" i="1"/>
  <c r="H69" i="1"/>
  <c r="C188" i="1"/>
  <c r="F117" i="1"/>
  <c r="L38" i="1"/>
  <c r="G71" i="1"/>
  <c r="H20" i="1"/>
  <c r="E54" i="1"/>
  <c r="J180" i="1"/>
  <c r="L171" i="1"/>
  <c r="L75" i="1"/>
  <c r="D136" i="1"/>
  <c r="L166" i="1"/>
  <c r="AE164" i="1" s="1"/>
  <c r="G185" i="1"/>
  <c r="M69" i="1"/>
  <c r="M132" i="1"/>
  <c r="H44" i="1"/>
  <c r="L21" i="1"/>
  <c r="D28" i="1"/>
  <c r="C88" i="1"/>
  <c r="G133" i="1"/>
  <c r="N68" i="1"/>
  <c r="E20" i="1"/>
  <c r="D21" i="1"/>
  <c r="D118" i="1"/>
  <c r="W116" i="1" s="1"/>
  <c r="L164" i="1"/>
  <c r="C21" i="1"/>
  <c r="I134" i="1"/>
  <c r="L74" i="1"/>
  <c r="N21" i="1"/>
  <c r="O139" i="1"/>
  <c r="F71" i="1"/>
  <c r="L168" i="1"/>
  <c r="K134" i="1"/>
  <c r="F132" i="1"/>
  <c r="D75" i="1"/>
  <c r="N20" i="1"/>
  <c r="M124" i="1"/>
  <c r="H187" i="1"/>
  <c r="G44" i="1"/>
  <c r="I164" i="1"/>
  <c r="M105" i="1"/>
  <c r="N140" i="1"/>
  <c r="E107" i="1"/>
  <c r="F86" i="1"/>
  <c r="Y84" i="1" s="1"/>
  <c r="D53" i="1"/>
  <c r="O69" i="1"/>
  <c r="I54" i="1"/>
  <c r="E151" i="1"/>
  <c r="O154" i="1"/>
  <c r="G152" i="1"/>
  <c r="M74" i="1"/>
  <c r="N164" i="1"/>
  <c r="M165" i="1"/>
  <c r="O92" i="1"/>
  <c r="H150" i="1"/>
  <c r="G107" i="1"/>
  <c r="I40" i="1"/>
  <c r="K119" i="1"/>
  <c r="E89" i="1"/>
  <c r="N133" i="1"/>
  <c r="H54" i="1"/>
  <c r="M182" i="1"/>
  <c r="E104" i="1"/>
  <c r="H108" i="1"/>
  <c r="H112" i="1" s="1"/>
  <c r="G103" i="1"/>
  <c r="K148" i="1"/>
  <c r="F38" i="1"/>
  <c r="N54" i="1"/>
  <c r="AG52" i="1" s="1"/>
  <c r="F164" i="1"/>
  <c r="C53" i="1"/>
  <c r="G187" i="1"/>
  <c r="H154" i="1"/>
  <c r="J107" i="1"/>
  <c r="H27" i="1"/>
  <c r="G186" i="1"/>
  <c r="M134" i="1"/>
  <c r="N170" i="1"/>
  <c r="G155" i="1"/>
  <c r="F24" i="1"/>
  <c r="O169" i="1"/>
  <c r="F58" i="1"/>
  <c r="D103" i="1"/>
  <c r="G88" i="1"/>
  <c r="O39" i="1"/>
  <c r="K153" i="1"/>
  <c r="AD149" i="1" s="1"/>
  <c r="L107" i="1"/>
  <c r="D153" i="1"/>
  <c r="H36" i="1"/>
  <c r="N108" i="1"/>
  <c r="C185" i="1"/>
  <c r="D188" i="1"/>
  <c r="H149" i="1"/>
  <c r="E103" i="1"/>
  <c r="M186" i="1"/>
  <c r="O140" i="1"/>
  <c r="D76" i="1"/>
  <c r="M101" i="1"/>
  <c r="C183" i="1"/>
  <c r="J21" i="1"/>
  <c r="D168" i="1"/>
  <c r="E119" i="1"/>
  <c r="O23" i="1"/>
  <c r="C71" i="1"/>
  <c r="M39" i="1"/>
  <c r="I60" i="1"/>
  <c r="D119" i="1"/>
  <c r="J60" i="1"/>
  <c r="L101" i="1"/>
  <c r="O124" i="1"/>
  <c r="K22" i="1"/>
  <c r="I151" i="1"/>
  <c r="H37" i="1"/>
  <c r="O180" i="1"/>
  <c r="O168" i="1"/>
  <c r="L124" i="1"/>
  <c r="E76" i="1"/>
  <c r="C87" i="1"/>
  <c r="L43" i="1"/>
  <c r="E28" i="1"/>
  <c r="K105" i="1"/>
  <c r="AD101" i="1" s="1"/>
  <c r="N59" i="1"/>
  <c r="O21" i="1"/>
  <c r="O187" i="1"/>
  <c r="C86" i="1"/>
  <c r="V84" i="1" s="1"/>
  <c r="O84" i="1"/>
  <c r="N118" i="1"/>
  <c r="O120" i="1"/>
  <c r="L104" i="1"/>
  <c r="K86" i="1"/>
  <c r="I188" i="1"/>
  <c r="N88" i="1"/>
  <c r="E39" i="1"/>
  <c r="K149" i="1"/>
  <c r="J166" i="1"/>
  <c r="N22" i="1"/>
  <c r="C184" i="1"/>
  <c r="J53" i="1"/>
  <c r="I170" i="1"/>
  <c r="M140" i="1"/>
  <c r="K168" i="1"/>
  <c r="E170" i="1"/>
  <c r="E74" i="1"/>
  <c r="J100" i="1"/>
  <c r="J105" i="1"/>
  <c r="AC101" i="1" s="1"/>
  <c r="C117" i="1"/>
  <c r="C167" i="1"/>
  <c r="O121" i="1"/>
  <c r="E23" i="1"/>
  <c r="N104" i="1"/>
  <c r="N117" i="1"/>
  <c r="H169" i="1"/>
  <c r="K172" i="1"/>
  <c r="K176" i="1" s="1"/>
  <c r="J70" i="1"/>
  <c r="E27" i="1"/>
  <c r="D107" i="1"/>
  <c r="O151" i="1"/>
  <c r="K53" i="1"/>
  <c r="D148" i="1"/>
  <c r="N86" i="1"/>
  <c r="L53" i="1"/>
  <c r="C43" i="1"/>
  <c r="L59" i="1"/>
  <c r="K55" i="1"/>
  <c r="G135" i="1"/>
  <c r="J102" i="1"/>
  <c r="J169" i="1"/>
  <c r="AC165" i="1" s="1"/>
  <c r="H140" i="1"/>
  <c r="M116" i="1"/>
  <c r="J72" i="1"/>
  <c r="I140" i="1"/>
  <c r="H132" i="1"/>
  <c r="L22" i="1"/>
  <c r="J85" i="1"/>
  <c r="C27" i="1"/>
  <c r="F152" i="1"/>
  <c r="D89" i="1"/>
  <c r="H86" i="1"/>
  <c r="I70" i="1"/>
  <c r="K72" i="1"/>
  <c r="H136" i="1"/>
  <c r="E22" i="1"/>
  <c r="D133" i="1"/>
  <c r="I88" i="1"/>
  <c r="H167" i="1"/>
  <c r="N156" i="1"/>
  <c r="D181" i="1"/>
  <c r="J181" i="1"/>
  <c r="D137" i="1"/>
  <c r="H87" i="1"/>
  <c r="D90" i="1"/>
  <c r="N183" i="1"/>
  <c r="O52" i="1"/>
  <c r="M149" i="1"/>
  <c r="I71" i="1"/>
  <c r="I26" i="1"/>
  <c r="F104" i="1"/>
  <c r="G149" i="1"/>
  <c r="E88" i="1"/>
  <c r="M187" i="1"/>
  <c r="N180" i="1"/>
  <c r="L156" i="1"/>
  <c r="L36" i="1"/>
  <c r="G58" i="1"/>
  <c r="L122" i="1"/>
  <c r="L133" i="1"/>
  <c r="J170" i="1"/>
  <c r="F108" i="1"/>
  <c r="K188" i="1"/>
  <c r="L117" i="1"/>
  <c r="H90" i="1"/>
  <c r="O88" i="1"/>
  <c r="K137" i="1"/>
  <c r="AD133" i="1" s="1"/>
  <c r="K25" i="1"/>
  <c r="J23" i="1"/>
  <c r="L165" i="1"/>
  <c r="N120" i="1"/>
  <c r="C68" i="1"/>
  <c r="O117" i="1"/>
  <c r="N76" i="1"/>
  <c r="J150" i="1"/>
  <c r="AC148" i="1" s="1"/>
  <c r="G25" i="1"/>
  <c r="E108" i="1"/>
  <c r="F44" i="1"/>
  <c r="C44" i="1"/>
  <c r="E153" i="1"/>
  <c r="I56" i="1"/>
  <c r="N149" i="1"/>
  <c r="H26" i="1"/>
  <c r="D68" i="1"/>
  <c r="K57" i="1"/>
  <c r="L91" i="1"/>
  <c r="M148" i="1"/>
  <c r="I184" i="1"/>
  <c r="K26" i="1"/>
  <c r="M72" i="1"/>
  <c r="N36" i="1"/>
  <c r="O73" i="1"/>
  <c r="K135" i="1"/>
  <c r="K180" i="1"/>
  <c r="E120" i="1"/>
  <c r="J118" i="1"/>
  <c r="L140" i="1"/>
  <c r="C70" i="1"/>
  <c r="V68" i="1" s="1"/>
  <c r="G117" i="1"/>
  <c r="N188" i="1"/>
  <c r="M103" i="1"/>
  <c r="J68" i="1"/>
  <c r="E57" i="1"/>
  <c r="X53" i="1" s="1"/>
  <c r="G22" i="1"/>
  <c r="G183" i="1"/>
  <c r="I23" i="1"/>
  <c r="K104" i="1"/>
  <c r="E56" i="1"/>
  <c r="M123" i="1"/>
  <c r="M121" i="1"/>
  <c r="N85" i="1"/>
  <c r="O27" i="1"/>
  <c r="G38" i="1"/>
  <c r="I152" i="1"/>
  <c r="D104" i="1"/>
  <c r="F118" i="1"/>
  <c r="G106" i="1"/>
  <c r="C41" i="1"/>
  <c r="E73" i="1"/>
  <c r="N100" i="1"/>
  <c r="O105" i="1"/>
  <c r="O186" i="1"/>
  <c r="C149" i="1"/>
  <c r="N169" i="1"/>
  <c r="J71" i="1"/>
  <c r="E36" i="1"/>
  <c r="I86" i="1"/>
  <c r="AB84" i="1" s="1"/>
  <c r="G153" i="1"/>
  <c r="C105" i="1"/>
  <c r="I150" i="1"/>
  <c r="O119" i="1"/>
  <c r="D106" i="1"/>
  <c r="K41" i="1"/>
  <c r="K183" i="1"/>
  <c r="N148" i="1"/>
  <c r="K27" i="1"/>
  <c r="K101" i="1"/>
  <c r="L150" i="1"/>
  <c r="N187" i="1"/>
  <c r="N191" i="1" s="1"/>
  <c r="O36" i="1"/>
  <c r="K74" i="1"/>
  <c r="K84" i="1"/>
  <c r="L108" i="1"/>
  <c r="L112" i="1" s="1"/>
  <c r="H151" i="1"/>
  <c r="E118" i="1"/>
  <c r="E43" i="1"/>
  <c r="I52" i="1"/>
  <c r="J140" i="1"/>
  <c r="H119" i="1"/>
  <c r="F90" i="1"/>
  <c r="D58" i="1"/>
  <c r="N172" i="1"/>
  <c r="F116" i="1"/>
  <c r="F20" i="1"/>
  <c r="N153" i="1"/>
  <c r="AG149" i="1" s="1"/>
  <c r="J167" i="1"/>
  <c r="H76" i="1"/>
  <c r="O172" i="1"/>
  <c r="H101" i="1"/>
  <c r="N69" i="1"/>
  <c r="E149" i="1"/>
  <c r="J164" i="1"/>
  <c r="E70" i="1"/>
  <c r="X68" i="1" s="1"/>
  <c r="F22" i="1"/>
  <c r="K44" i="1"/>
  <c r="K166" i="1"/>
  <c r="AD164" i="1" s="1"/>
  <c r="I148" i="1"/>
  <c r="F148" i="1"/>
  <c r="M53" i="1"/>
  <c r="F106" i="1"/>
  <c r="C171" i="1"/>
  <c r="C175" i="1" s="1"/>
  <c r="M118" i="1"/>
  <c r="M90" i="1"/>
  <c r="G123" i="1"/>
  <c r="I28" i="1"/>
  <c r="C75" i="1"/>
  <c r="N28" i="1"/>
  <c r="E185" i="1"/>
  <c r="D43" i="1"/>
  <c r="I149" i="1"/>
  <c r="N84" i="1"/>
  <c r="L106" i="1"/>
  <c r="K164" i="1"/>
  <c r="I55" i="1"/>
  <c r="L23" i="1"/>
  <c r="E116" i="1"/>
  <c r="D69" i="1"/>
  <c r="E59" i="1"/>
  <c r="E63" i="1" s="1"/>
  <c r="I154" i="1"/>
  <c r="I85" i="1"/>
  <c r="M136" i="1"/>
  <c r="C103" i="1"/>
  <c r="N55" i="1"/>
  <c r="E167" i="1"/>
  <c r="M59" i="1"/>
  <c r="M185" i="1"/>
  <c r="AF181" i="1" s="1"/>
  <c r="M38" i="1"/>
  <c r="H89" i="1"/>
  <c r="AA85" i="1" s="1"/>
  <c r="G136" i="1"/>
  <c r="M68" i="1"/>
  <c r="G54" i="1"/>
  <c r="O25" i="1"/>
  <c r="J172" i="1"/>
  <c r="J176" i="1" s="1"/>
  <c r="D135" i="1"/>
  <c r="H183" i="1"/>
  <c r="F87" i="1"/>
  <c r="G23" i="1"/>
  <c r="I100" i="1"/>
  <c r="G100" i="1"/>
  <c r="E84" i="1"/>
  <c r="F172" i="1"/>
  <c r="K120" i="1"/>
  <c r="K169" i="1"/>
  <c r="D52" i="1"/>
  <c r="O150" i="1"/>
  <c r="I135" i="1"/>
  <c r="N91" i="1"/>
  <c r="L76" i="1"/>
  <c r="M25" i="1"/>
  <c r="M41" i="1"/>
  <c r="AF37" i="1" s="1"/>
  <c r="I166" i="1"/>
  <c r="G43" i="1"/>
  <c r="O123" i="1"/>
  <c r="H156" i="1"/>
  <c r="H188" i="1"/>
  <c r="J165" i="1"/>
  <c r="J117" i="1"/>
  <c r="D71" i="1"/>
  <c r="F91" i="1"/>
  <c r="J39" i="1"/>
  <c r="I108" i="1"/>
  <c r="I112" i="1" s="1"/>
  <c r="F137" i="1"/>
  <c r="K92" i="1"/>
  <c r="G122" i="1"/>
  <c r="L44" i="1"/>
  <c r="M24" i="1"/>
  <c r="O22" i="1"/>
  <c r="E154" i="1"/>
  <c r="E186" i="1"/>
  <c r="E123" i="1"/>
  <c r="D132" i="1"/>
  <c r="N168" i="1"/>
  <c r="H106" i="1"/>
  <c r="J149" i="1"/>
  <c r="G121" i="1"/>
  <c r="M169" i="1"/>
  <c r="I58" i="1"/>
  <c r="L52" i="1"/>
  <c r="E134" i="1"/>
  <c r="H41" i="1"/>
  <c r="H152" i="1"/>
  <c r="C120" i="1"/>
  <c r="F103" i="1"/>
  <c r="N24" i="1"/>
  <c r="D165" i="1"/>
  <c r="I44" i="1"/>
  <c r="J104" i="1"/>
  <c r="D167" i="1"/>
  <c r="O54" i="1"/>
  <c r="M156" i="1"/>
  <c r="K165" i="1"/>
  <c r="H134" i="1"/>
  <c r="C59" i="1"/>
  <c r="C63" i="1" s="1"/>
  <c r="E152" i="1"/>
  <c r="D186" i="1"/>
  <c r="D156" i="1"/>
  <c r="N44" i="1"/>
  <c r="D57" i="1"/>
  <c r="L135" i="1"/>
  <c r="L68" i="1"/>
  <c r="L172" i="1"/>
  <c r="L176" i="1" s="1"/>
  <c r="G21" i="1"/>
  <c r="F73" i="1"/>
  <c r="H105" i="1"/>
  <c r="AA101" i="1" s="1"/>
  <c r="L57" i="1"/>
  <c r="AE53" i="1" s="1"/>
  <c r="J20" i="1"/>
  <c r="L185" i="1"/>
  <c r="L40" i="1"/>
  <c r="M26" i="1"/>
  <c r="E171" i="1"/>
  <c r="E137" i="1"/>
  <c r="X133" i="1" s="1"/>
  <c r="D180" i="1"/>
  <c r="D108" i="1"/>
  <c r="C136" i="1"/>
  <c r="L134" i="1"/>
  <c r="G52" i="1"/>
  <c r="M188" i="1"/>
  <c r="M192" i="1" s="1"/>
  <c r="D139" i="1"/>
  <c r="F60" i="1"/>
  <c r="I91" i="1"/>
  <c r="I95" i="1" s="1"/>
  <c r="I69" i="1"/>
  <c r="N27" i="1"/>
  <c r="N155" i="1"/>
  <c r="M106" i="1"/>
  <c r="C85" i="1"/>
  <c r="K37" i="1"/>
  <c r="F185" i="1"/>
  <c r="J54" i="1"/>
  <c r="J59" i="1"/>
  <c r="M86" i="1"/>
  <c r="I68" i="1"/>
  <c r="J152" i="1"/>
  <c r="G40" i="1"/>
  <c r="I106" i="1"/>
  <c r="M171" i="1"/>
  <c r="M73" i="1"/>
  <c r="D102" i="1"/>
  <c r="W100" i="1" s="1"/>
  <c r="O75" i="1"/>
  <c r="L182" i="1"/>
  <c r="AE180" i="1" s="1"/>
  <c r="D140" i="1"/>
  <c r="F167" i="1"/>
  <c r="C172" i="1"/>
  <c r="M122" i="1"/>
  <c r="K124" i="1"/>
  <c r="N40" i="1"/>
  <c r="F68" i="1"/>
  <c r="M151" i="1"/>
  <c r="G91" i="1"/>
  <c r="G95" i="1" s="1"/>
  <c r="L184" i="1"/>
  <c r="D92" i="1"/>
  <c r="K181" i="1"/>
  <c r="M107" i="1"/>
  <c r="M111" i="1" s="1"/>
  <c r="D26" i="1"/>
  <c r="L72" i="1"/>
  <c r="C134" i="1"/>
  <c r="D155" i="1"/>
  <c r="O55" i="1"/>
  <c r="G180" i="1"/>
  <c r="I39" i="1"/>
  <c r="E133" i="1"/>
  <c r="C139" i="1"/>
  <c r="K36" i="1"/>
  <c r="E132" i="1"/>
  <c r="N89" i="1"/>
  <c r="AG85" i="1" s="1"/>
  <c r="O86" i="1"/>
  <c r="N181" i="1"/>
  <c r="M58" i="1"/>
  <c r="O87" i="1"/>
  <c r="L132" i="1"/>
  <c r="N60" i="1"/>
  <c r="G165" i="1"/>
  <c r="G42" i="1"/>
  <c r="N124" i="1"/>
  <c r="N128" i="1" s="1"/>
  <c r="I124" i="1"/>
  <c r="E68" i="1"/>
  <c r="K28" i="1"/>
  <c r="M100" i="1"/>
  <c r="F85" i="1"/>
  <c r="G168" i="1"/>
  <c r="D44" i="1"/>
  <c r="E90" i="1"/>
  <c r="D41" i="1"/>
  <c r="O170" i="1"/>
  <c r="N182" i="1"/>
  <c r="G148" i="1"/>
  <c r="J122" i="1"/>
  <c r="E75" i="1"/>
  <c r="K156" i="1"/>
  <c r="K160" i="1" s="1"/>
  <c r="L20" i="1"/>
  <c r="D88" i="1"/>
  <c r="K102" i="1"/>
  <c r="N121" i="1"/>
  <c r="AG117" i="1" s="1"/>
  <c r="L92" i="1"/>
  <c r="L96" i="1" s="1"/>
  <c r="E21" i="1"/>
  <c r="G85" i="1"/>
  <c r="N53" i="1"/>
  <c r="I136" i="1"/>
  <c r="J183" i="1"/>
  <c r="J148" i="1"/>
  <c r="E69" i="1"/>
  <c r="M56" i="1"/>
  <c r="D172" i="1"/>
  <c r="D72" i="1"/>
  <c r="K89" i="1"/>
  <c r="AD85" i="1" s="1"/>
  <c r="N107" i="1"/>
  <c r="M180" i="1"/>
  <c r="F54" i="1"/>
  <c r="K88" i="1"/>
  <c r="G59" i="1"/>
  <c r="F133" i="1"/>
  <c r="G139" i="1"/>
  <c r="E44" i="1"/>
  <c r="N90" i="1"/>
  <c r="L155" i="1"/>
  <c r="C26" i="1"/>
  <c r="E168" i="1"/>
  <c r="C28" i="1"/>
  <c r="G69" i="1"/>
  <c r="H186" i="1"/>
  <c r="I153" i="1"/>
  <c r="AB149" i="1" s="1"/>
  <c r="F184" i="1"/>
  <c r="N26" i="1"/>
  <c r="M139" i="1"/>
  <c r="I42" i="1"/>
  <c r="H180" i="1"/>
  <c r="F36" i="1"/>
  <c r="C107" i="1"/>
  <c r="C151" i="1"/>
  <c r="H59" i="1"/>
  <c r="G87" i="1"/>
  <c r="J92" i="1"/>
  <c r="G74" i="1"/>
  <c r="F43" i="1"/>
  <c r="J187" i="1"/>
  <c r="I101" i="1"/>
  <c r="C102" i="1"/>
  <c r="V100" i="1" s="1"/>
  <c r="C121" i="1"/>
  <c r="V117" i="1" s="1"/>
  <c r="I117" i="1"/>
  <c r="M37" i="1"/>
  <c r="I118" i="1"/>
  <c r="F39" i="1"/>
  <c r="G172" i="1"/>
  <c r="E41" i="1"/>
  <c r="J168" i="1"/>
  <c r="N101" i="1"/>
  <c r="E86" i="1"/>
  <c r="X84" i="1" s="1"/>
  <c r="N116" i="1"/>
  <c r="N119" i="1"/>
  <c r="E169" i="1"/>
  <c r="G184" i="1"/>
  <c r="C57" i="1"/>
  <c r="L86" i="1"/>
  <c r="AE84" i="1" s="1"/>
  <c r="D134" i="1"/>
  <c r="W132" i="1" s="1"/>
  <c r="G89" i="1"/>
  <c r="K58" i="1"/>
  <c r="C124" i="1"/>
  <c r="L55" i="1"/>
  <c r="N136" i="1"/>
  <c r="F170" i="1"/>
  <c r="L60" i="1"/>
  <c r="K68" i="1"/>
  <c r="D183" i="1"/>
  <c r="F74" i="1"/>
  <c r="J58" i="1"/>
  <c r="L84" i="1"/>
  <c r="G138" i="1"/>
  <c r="J156" i="1"/>
  <c r="F134" i="1"/>
  <c r="Y132" i="1" s="1"/>
  <c r="G137" i="1"/>
  <c r="O74" i="1"/>
  <c r="I155" i="1"/>
  <c r="O167" i="1"/>
  <c r="E100" i="1"/>
  <c r="G27" i="1"/>
  <c r="H22" i="1"/>
  <c r="L123" i="1"/>
  <c r="M133" i="1"/>
  <c r="H25" i="1"/>
  <c r="E24" i="1"/>
  <c r="F171" i="1"/>
  <c r="O58" i="1"/>
  <c r="G119" i="1"/>
  <c r="C181" i="1"/>
  <c r="C118" i="1"/>
  <c r="M167" i="1"/>
  <c r="E184" i="1"/>
  <c r="F59" i="1"/>
  <c r="L71" i="1"/>
  <c r="M20" i="1"/>
  <c r="L28" i="1"/>
  <c r="O104" i="1"/>
  <c r="C132" i="1"/>
  <c r="L149" i="1"/>
  <c r="C152" i="1"/>
  <c r="D85" i="1"/>
  <c r="I84" i="1"/>
  <c r="K116" i="1"/>
  <c r="I89" i="1"/>
  <c r="N103" i="1"/>
  <c r="L118" i="1"/>
  <c r="M137" i="1"/>
  <c r="AF133" i="1" s="1"/>
  <c r="C169" i="1"/>
  <c r="H153" i="1"/>
  <c r="H155" i="1"/>
  <c r="C123" i="1"/>
  <c r="C127" i="1" s="1"/>
  <c r="C138" i="1"/>
  <c r="O90" i="1"/>
  <c r="E92" i="1"/>
  <c r="K73" i="1"/>
  <c r="L116" i="1"/>
  <c r="I123" i="1"/>
  <c r="N154" i="1"/>
  <c r="H185" i="1"/>
  <c r="AA181" i="1" s="1"/>
  <c r="E101" i="1"/>
  <c r="N39" i="1"/>
  <c r="H120" i="1"/>
  <c r="N137" i="1"/>
  <c r="AG133" i="1" s="1"/>
  <c r="I102" i="1"/>
  <c r="K60" i="1"/>
  <c r="G26" i="1"/>
  <c r="M135" i="1"/>
  <c r="I41" i="1"/>
  <c r="M88" i="1"/>
  <c r="D23" i="1"/>
  <c r="O188" i="1"/>
  <c r="D59" i="1"/>
  <c r="D63" i="1" s="1"/>
  <c r="H60" i="1"/>
  <c r="K100" i="1"/>
  <c r="D185" i="1"/>
  <c r="W181" i="1" s="1"/>
  <c r="M23" i="1"/>
  <c r="J24" i="1"/>
  <c r="F180" i="1"/>
  <c r="H43" i="1"/>
  <c r="H47" i="1" s="1"/>
  <c r="O138" i="1"/>
  <c r="J124" i="1"/>
  <c r="M108" i="1"/>
  <c r="M112" i="1" s="1"/>
  <c r="K69" i="1"/>
  <c r="N92" i="1"/>
  <c r="J132" i="1"/>
  <c r="M43" i="1"/>
  <c r="M47" i="1" s="1"/>
  <c r="H171" i="1"/>
  <c r="H175" i="1" s="1"/>
  <c r="O37" i="1"/>
  <c r="J25" i="1"/>
  <c r="D184" i="1"/>
  <c r="L153" i="1"/>
  <c r="AE149" i="1" s="1"/>
  <c r="J88" i="1"/>
  <c r="F122" i="1"/>
  <c r="I107" i="1"/>
  <c r="D73" i="1"/>
  <c r="N132" i="1"/>
  <c r="I185" i="1"/>
  <c r="G36" i="1"/>
  <c r="D86" i="1"/>
  <c r="W84" i="1" s="1"/>
  <c r="O137" i="1"/>
  <c r="F181" i="1"/>
  <c r="D120" i="1"/>
  <c r="G56" i="1"/>
  <c r="D152" i="1"/>
  <c r="C55" i="1"/>
  <c r="D149" i="1"/>
  <c r="E166" i="1"/>
  <c r="X164" i="1" s="1"/>
  <c r="D182" i="1"/>
  <c r="G20" i="1"/>
  <c r="H68" i="1"/>
  <c r="J119" i="1"/>
  <c r="H21" i="1"/>
  <c r="C187" i="1"/>
  <c r="F76" i="1"/>
  <c r="F80" i="1" s="1"/>
  <c r="F183" i="1"/>
  <c r="O101" i="1"/>
  <c r="M40" i="1"/>
  <c r="K43" i="1"/>
  <c r="D166" i="1"/>
  <c r="F26" i="1"/>
  <c r="D105" i="1"/>
  <c r="F149" i="1"/>
  <c r="J74" i="1"/>
  <c r="F124" i="1"/>
  <c r="F128" i="1" s="1"/>
  <c r="M52" i="1"/>
  <c r="N106" i="1"/>
  <c r="I187" i="1"/>
  <c r="I191" i="1" s="1"/>
  <c r="L151" i="1"/>
  <c r="F166" i="1"/>
  <c r="O166" i="1"/>
  <c r="M22" i="1"/>
  <c r="J41" i="1"/>
  <c r="O76" i="1"/>
  <c r="O102" i="1"/>
  <c r="L136" i="1"/>
  <c r="C37" i="1"/>
  <c r="M152" i="1"/>
  <c r="K23" i="1"/>
  <c r="N87" i="1"/>
  <c r="E180" i="1"/>
  <c r="N134" i="1"/>
  <c r="H57" i="1"/>
  <c r="AA53" i="1" s="1"/>
  <c r="F28" i="1"/>
  <c r="L187" i="1"/>
  <c r="H70" i="1"/>
  <c r="C155" i="1"/>
  <c r="D169" i="1"/>
  <c r="W165" i="1" s="1"/>
  <c r="H164" i="1"/>
  <c r="C168" i="1"/>
  <c r="L138" i="1"/>
  <c r="E136" i="1"/>
  <c r="O41" i="1"/>
  <c r="L87" i="1"/>
  <c r="L148" i="1"/>
  <c r="N74" i="1"/>
  <c r="H184" i="1"/>
  <c r="I25" i="1"/>
  <c r="H24" i="1"/>
  <c r="E42" i="1"/>
  <c r="H38" i="1"/>
  <c r="AA36" i="1" s="1"/>
  <c r="J182" i="1"/>
  <c r="J90" i="1"/>
  <c r="I57" i="1"/>
  <c r="AB53" i="1" s="1"/>
  <c r="F92" i="1"/>
  <c r="M71" i="1"/>
  <c r="I119" i="1"/>
  <c r="L120" i="1"/>
  <c r="M138" i="1"/>
  <c r="G55" i="1"/>
  <c r="J171" i="1"/>
  <c r="J175" i="1" s="1"/>
  <c r="F23" i="1"/>
  <c r="N122" i="1"/>
  <c r="D101" i="1"/>
  <c r="O185" i="1"/>
  <c r="E58" i="1"/>
  <c r="E52" i="1"/>
  <c r="M172" i="1"/>
  <c r="N150" i="1"/>
  <c r="O72" i="1"/>
  <c r="F153" i="1"/>
  <c r="H40" i="1"/>
  <c r="L167" i="1"/>
  <c r="C166" i="1"/>
  <c r="V164" i="1" s="1"/>
  <c r="O28" i="1"/>
  <c r="O181" i="1"/>
  <c r="K24" i="1"/>
  <c r="K39" i="1"/>
  <c r="K59" i="1"/>
  <c r="D121" i="1"/>
  <c r="M27" i="1"/>
  <c r="O43" i="1"/>
  <c r="N165" i="1"/>
  <c r="E53" i="1"/>
  <c r="L119" i="1"/>
  <c r="J103" i="1"/>
  <c r="K38" i="1"/>
  <c r="AD36" i="1" s="1"/>
  <c r="O70" i="1"/>
  <c r="J153" i="1"/>
  <c r="F169" i="1"/>
  <c r="Y165" i="1" s="1"/>
  <c r="N75" i="1"/>
  <c r="N79" i="1" s="1"/>
  <c r="L69" i="1"/>
  <c r="K139" i="1"/>
  <c r="O133" i="1"/>
  <c r="O57" i="1"/>
  <c r="O103" i="1"/>
  <c r="J55" i="1"/>
  <c r="O183" i="1"/>
  <c r="J36" i="1"/>
  <c r="H58" i="1"/>
  <c r="C42" i="1"/>
  <c r="M91" i="1"/>
  <c r="M95" i="1" s="1"/>
  <c r="G104" i="1"/>
  <c r="F69" i="1"/>
  <c r="J43" i="1"/>
  <c r="F100" i="1"/>
  <c r="F56" i="1"/>
  <c r="E124" i="1"/>
  <c r="I139" i="1"/>
  <c r="C38" i="1"/>
  <c r="V36" i="1" s="1"/>
  <c r="O149" i="1"/>
  <c r="O71" i="1"/>
  <c r="L102" i="1"/>
  <c r="L88" i="1"/>
  <c r="I20" i="1"/>
  <c r="E181" i="1"/>
  <c r="K122" i="1"/>
  <c r="I73" i="1"/>
  <c r="AB69" i="1" s="1"/>
  <c r="G75" i="1"/>
  <c r="G79" i="1" s="1"/>
  <c r="L186" i="1"/>
  <c r="L58" i="1"/>
  <c r="M21" i="1"/>
  <c r="K133" i="1"/>
  <c r="L183" i="1"/>
  <c r="F119" i="1"/>
  <c r="C23" i="1"/>
  <c r="I116" i="1"/>
  <c r="D117" i="1"/>
  <c r="D55" i="1"/>
  <c r="H56" i="1"/>
  <c r="K21" i="1"/>
  <c r="C122" i="1"/>
  <c r="F57" i="1"/>
  <c r="Y53" i="1" s="1"/>
  <c r="K182" i="1"/>
  <c r="AD180" i="1" s="1"/>
  <c r="N38" i="1"/>
  <c r="E87" i="1"/>
  <c r="M168" i="1"/>
  <c r="K90" i="1"/>
  <c r="N135" i="1"/>
  <c r="L26" i="1"/>
  <c r="G166" i="1"/>
  <c r="E164" i="1"/>
  <c r="F84" i="1"/>
  <c r="C150" i="1"/>
  <c r="C56" i="1"/>
  <c r="J73" i="1"/>
  <c r="AC69" i="1" s="1"/>
  <c r="H137" i="1"/>
  <c r="AA133" i="1" s="1"/>
  <c r="H39" i="1"/>
  <c r="H181" i="1"/>
  <c r="F53" i="1"/>
  <c r="G116" i="1"/>
  <c r="J76" i="1"/>
  <c r="G154" i="1"/>
  <c r="E38" i="1"/>
  <c r="X36" i="1" s="1"/>
  <c r="I38" i="1"/>
  <c r="AB36" i="1" s="1"/>
  <c r="K76" i="1"/>
  <c r="H182" i="1"/>
  <c r="C20" i="1"/>
  <c r="J87" i="1"/>
  <c r="F70" i="1"/>
  <c r="Y68" i="1" s="1"/>
  <c r="L100" i="1"/>
  <c r="J27" i="1"/>
  <c r="L27" i="1"/>
  <c r="L152" i="1"/>
  <c r="F75" i="1"/>
  <c r="F79" i="1" s="1"/>
  <c r="F150" i="1"/>
  <c r="Y148" i="1" s="1"/>
  <c r="G53" i="1"/>
  <c r="I182" i="1"/>
  <c r="AB180" i="1" s="1"/>
  <c r="I181" i="1"/>
  <c r="C140" i="1"/>
  <c r="C144" i="1" s="1"/>
  <c r="J57" i="1"/>
  <c r="AC53" i="1" s="1"/>
  <c r="H100" i="1"/>
  <c r="K103" i="1"/>
  <c r="D91" i="1"/>
  <c r="D95" i="1" s="1"/>
  <c r="E139" i="1"/>
  <c r="E121" i="1"/>
  <c r="X117" i="1" s="1"/>
  <c r="K85" i="1"/>
  <c r="G169" i="1"/>
  <c r="Z165" i="1" s="1"/>
  <c r="H139" i="1"/>
  <c r="L37" i="1"/>
  <c r="M117" i="1"/>
  <c r="D36" i="1"/>
  <c r="G76" i="1"/>
  <c r="E150" i="1"/>
  <c r="N25" i="1"/>
  <c r="N171" i="1"/>
  <c r="N175" i="1" s="1"/>
  <c r="O42" i="1"/>
  <c r="J184" i="1"/>
  <c r="J101" i="1"/>
  <c r="D24" i="1"/>
  <c r="D8" i="1" s="1"/>
  <c r="F120" i="1"/>
  <c r="J188" i="1"/>
  <c r="O85" i="1"/>
  <c r="M70" i="1"/>
  <c r="AF68" i="1" s="1"/>
  <c r="J123" i="1"/>
  <c r="C40" i="1"/>
  <c r="I171" i="1"/>
  <c r="E182" i="1"/>
  <c r="X180" i="1" s="1"/>
  <c r="J44" i="1"/>
  <c r="G150" i="1"/>
  <c r="E117" i="1"/>
  <c r="D70" i="1"/>
  <c r="W68" i="1" s="1"/>
  <c r="J75" i="1"/>
  <c r="G39" i="1"/>
  <c r="E91" i="1"/>
  <c r="E95" i="1" s="1"/>
  <c r="L170" i="1"/>
  <c r="M155" i="1"/>
  <c r="M159" i="1" s="1"/>
  <c r="O136" i="1"/>
  <c r="F55" i="1"/>
  <c r="I90" i="1"/>
  <c r="H104" i="1"/>
  <c r="C24" i="1"/>
  <c r="H53" i="1"/>
  <c r="I121" i="1"/>
  <c r="AB117" i="1" s="1"/>
  <c r="G37" i="1"/>
  <c r="N57" i="1"/>
  <c r="G108" i="1"/>
  <c r="K91" i="1"/>
  <c r="K95" i="1" s="1"/>
  <c r="K70" i="1"/>
  <c r="G105" i="1"/>
  <c r="H74" i="1"/>
  <c r="H71" i="1"/>
  <c r="J89" i="1"/>
  <c r="D84" i="1"/>
  <c r="F186" i="1"/>
  <c r="G57" i="1"/>
  <c r="Z53" i="1" s="1"/>
  <c r="L181" i="1"/>
  <c r="G72" i="1"/>
  <c r="D40" i="1"/>
  <c r="F154" i="1"/>
  <c r="I186" i="1"/>
  <c r="H117" i="1"/>
  <c r="L139" i="1"/>
  <c r="I27" i="1"/>
  <c r="C180" i="1"/>
  <c r="N70" i="1"/>
  <c r="AG68" i="1" s="1"/>
  <c r="D39" i="1"/>
  <c r="G188" i="1"/>
  <c r="G192" i="1" s="1"/>
  <c r="M89" i="1"/>
  <c r="AF85" i="1" s="1"/>
  <c r="D56" i="1"/>
  <c r="G164" i="1"/>
  <c r="C54" i="1"/>
  <c r="V52" i="1" s="1"/>
  <c r="N138" i="1"/>
  <c r="J136" i="1"/>
  <c r="E188" i="1"/>
  <c r="O122" i="1"/>
  <c r="H166" i="1"/>
  <c r="AA164" i="1" s="1"/>
  <c r="O24" i="1"/>
  <c r="O91" i="1"/>
  <c r="J69" i="1"/>
  <c r="N185" i="1"/>
  <c r="AG181" i="1" s="1"/>
  <c r="F89" i="1"/>
  <c r="M28" i="1"/>
  <c r="O107" i="1"/>
  <c r="M183" i="1"/>
  <c r="H121" i="1"/>
  <c r="C22" i="1"/>
  <c r="F155" i="1"/>
  <c r="F159" i="1" s="1"/>
  <c r="K106" i="1"/>
  <c r="L24" i="1"/>
  <c r="I76" i="1"/>
  <c r="J40" i="1"/>
  <c r="K108" i="1"/>
  <c r="E25" i="1"/>
  <c r="J121" i="1"/>
  <c r="AC117" i="1" s="1"/>
  <c r="E26" i="1"/>
  <c r="J42" i="1"/>
  <c r="O156" i="1"/>
  <c r="F188" i="1"/>
  <c r="N41" i="1"/>
  <c r="AG37" i="1" s="1"/>
  <c r="K107" i="1"/>
  <c r="O155" i="1"/>
  <c r="N71" i="1"/>
  <c r="N37" i="1"/>
  <c r="L85" i="1"/>
  <c r="K75" i="1"/>
  <c r="I37" i="1"/>
  <c r="E140" i="1"/>
  <c r="E144" i="1" s="1"/>
  <c r="J26" i="1"/>
  <c r="I75" i="1"/>
  <c r="I74" i="1"/>
  <c r="O148" i="1"/>
  <c r="H135" i="1"/>
  <c r="H102" i="1"/>
  <c r="E138" i="1"/>
  <c r="N123" i="1"/>
  <c r="N127" i="1" s="1"/>
  <c r="E183" i="1"/>
  <c r="N42" i="1"/>
  <c r="M55" i="1"/>
  <c r="L42" i="1"/>
  <c r="D171" i="1"/>
  <c r="G28" i="1"/>
  <c r="E106" i="1"/>
  <c r="L154" i="1"/>
  <c r="J185" i="1"/>
  <c r="AC181" i="1" s="1"/>
  <c r="D20" i="1"/>
  <c r="I138" i="1"/>
  <c r="H118" i="1"/>
  <c r="AA116" i="1" s="1"/>
  <c r="F139" i="1"/>
  <c r="F143" i="1" s="1"/>
  <c r="D154" i="1"/>
  <c r="I120" i="1"/>
  <c r="O171" i="1"/>
  <c r="C72" i="1"/>
  <c r="D27" i="1"/>
  <c r="E102" i="1"/>
  <c r="X100" i="1" s="1"/>
  <c r="O118" i="1"/>
  <c r="F168" i="1"/>
  <c r="O59" i="1"/>
  <c r="O100" i="1"/>
  <c r="G90" i="1"/>
  <c r="C60" i="1"/>
  <c r="J186" i="1"/>
  <c r="J155" i="1"/>
  <c r="J159" i="1" s="1"/>
  <c r="C148" i="1"/>
  <c r="E135" i="1"/>
  <c r="K155" i="1"/>
  <c r="H55" i="1"/>
  <c r="K118" i="1"/>
  <c r="AD116" i="1" s="1"/>
  <c r="I156" i="1"/>
  <c r="I160" i="1" s="1"/>
  <c r="I167" i="1"/>
  <c r="O184" i="1"/>
  <c r="H88" i="1"/>
  <c r="D123" i="1"/>
  <c r="D127" i="1" s="1"/>
  <c r="F123" i="1"/>
  <c r="N102" i="1"/>
  <c r="AG100" i="1" s="1"/>
  <c r="J135" i="1"/>
  <c r="G140" i="1"/>
  <c r="F140" i="1"/>
  <c r="H75" i="1"/>
  <c r="E55" i="1"/>
  <c r="G86" i="1"/>
  <c r="Z84" i="1" s="1"/>
  <c r="L56" i="1"/>
  <c r="C84" i="1"/>
  <c r="L25" i="1"/>
  <c r="F151" i="1"/>
  <c r="F121" i="1"/>
  <c r="F25" i="1"/>
  <c r="C69" i="1"/>
  <c r="J151" i="1"/>
  <c r="L188" i="1"/>
  <c r="L192" i="1" s="1"/>
  <c r="D187" i="1"/>
  <c r="D191" i="1" s="1"/>
  <c r="E122" i="1"/>
  <c r="H172" i="1"/>
  <c r="H176" i="1" s="1"/>
  <c r="C100" i="1"/>
  <c r="O56" i="1"/>
  <c r="I104" i="1"/>
  <c r="F21" i="1"/>
  <c r="J106" i="1"/>
  <c r="L90" i="1"/>
  <c r="G101" i="1"/>
  <c r="C133" i="1"/>
  <c r="C58" i="1"/>
  <c r="G70" i="1"/>
  <c r="Z68" i="1" s="1"/>
  <c r="J84" i="1"/>
  <c r="G171" i="1"/>
  <c r="G175" i="1" s="1"/>
  <c r="F138" i="1"/>
  <c r="E155" i="1"/>
  <c r="E159" i="1" s="1"/>
  <c r="K56" i="1"/>
  <c r="J37" i="1"/>
  <c r="F40" i="1"/>
  <c r="K152" i="1"/>
  <c r="M150" i="1"/>
  <c r="AF148" i="1" s="1"/>
  <c r="C92" i="1"/>
  <c r="M184" i="1"/>
  <c r="H116" i="1"/>
  <c r="D151" i="1"/>
  <c r="F182" i="1"/>
  <c r="Y180" i="1" s="1"/>
  <c r="H23" i="1"/>
  <c r="H72" i="1"/>
  <c r="D87" i="1"/>
  <c r="C153" i="1"/>
  <c r="V149" i="1" s="1"/>
  <c r="E148" i="1"/>
  <c r="K184" i="1"/>
  <c r="M87" i="1"/>
  <c r="D38" i="1"/>
  <c r="W36" i="1" s="1"/>
  <c r="L39" i="1"/>
  <c r="I105" i="1"/>
  <c r="H28" i="1"/>
  <c r="C186" i="1"/>
  <c r="D22" i="1"/>
  <c r="F156" i="1"/>
  <c r="M75" i="1"/>
  <c r="M79" i="1" s="1"/>
  <c r="G132" i="1"/>
  <c r="C39" i="1"/>
  <c r="D164" i="1"/>
  <c r="K170" i="1"/>
  <c r="C116" i="1"/>
  <c r="H84" i="1"/>
  <c r="M42" i="1"/>
  <c r="I168" i="1"/>
  <c r="D138" i="1"/>
  <c r="G156" i="1"/>
  <c r="F105" i="1"/>
  <c r="Y101" i="1" s="1"/>
  <c r="M154" i="1"/>
  <c r="D25" i="1"/>
  <c r="H123" i="1"/>
  <c r="M36" i="1"/>
  <c r="C74" i="1"/>
  <c r="K171" i="1"/>
  <c r="O116" i="1"/>
  <c r="N139" i="1"/>
  <c r="F37" i="1"/>
  <c r="D54" i="1"/>
  <c r="W52" i="1" s="1"/>
  <c r="M54" i="1"/>
  <c r="M166" i="1"/>
  <c r="AF164" i="1" s="1"/>
  <c r="H138" i="1"/>
  <c r="L41" i="1"/>
  <c r="F165" i="1"/>
  <c r="N23" i="1"/>
  <c r="E172" i="1"/>
  <c r="E176" i="1" s="1"/>
  <c r="C106" i="1"/>
  <c r="C110" i="1" s="1"/>
  <c r="C113" i="1" s="1"/>
  <c r="L89" i="1"/>
  <c r="G182" i="1"/>
  <c r="Z180" i="1" s="1"/>
  <c r="L180" i="1"/>
  <c r="O134" i="1"/>
  <c r="N105" i="1"/>
  <c r="J52" i="1"/>
  <c r="D116" i="1"/>
  <c r="N167" i="1"/>
  <c r="M60" i="1"/>
  <c r="M119" i="1"/>
  <c r="D60" i="1"/>
  <c r="K187" i="1"/>
  <c r="K20" i="1"/>
  <c r="K117" i="1"/>
  <c r="K40" i="1"/>
  <c r="K87" i="1"/>
  <c r="F27" i="1"/>
  <c r="J133" i="1"/>
  <c r="E60" i="1"/>
  <c r="E64" i="1" s="1"/>
  <c r="C104" i="1"/>
  <c r="K121" i="1"/>
  <c r="K151" i="1"/>
  <c r="L70" i="1"/>
  <c r="AE68" i="1" s="1"/>
  <c r="I169" i="1"/>
  <c r="AB165" i="1" s="1"/>
  <c r="O68" i="1"/>
  <c r="J134" i="1"/>
  <c r="G68" i="1"/>
  <c r="M181" i="1"/>
  <c r="G84" i="1"/>
  <c r="L105" i="1"/>
  <c r="AE101" i="1" s="1"/>
  <c r="J137" i="1"/>
  <c r="AC133" i="1" s="1"/>
  <c r="F107" i="1"/>
  <c r="E37" i="1"/>
  <c r="I21" i="1"/>
  <c r="O53" i="1"/>
  <c r="R53" i="1" s="1"/>
  <c r="J154" i="1"/>
  <c r="C89" i="1"/>
  <c r="O132" i="1"/>
  <c r="C108" i="1"/>
  <c r="C112" i="1" s="1"/>
  <c r="H91" i="1"/>
  <c r="D122" i="1"/>
  <c r="O89" i="1"/>
  <c r="D100" i="1"/>
  <c r="G124" i="1"/>
  <c r="I72" i="1"/>
  <c r="G24" i="1"/>
  <c r="H85" i="1"/>
  <c r="E156" i="1"/>
  <c r="E160" i="1" s="1"/>
  <c r="J139" i="1"/>
  <c r="O152" i="1"/>
  <c r="D150" i="1"/>
  <c r="W148" i="1" s="1"/>
  <c r="J120" i="1"/>
  <c r="F72" i="1"/>
  <c r="C25" i="1"/>
  <c r="M76" i="1"/>
  <c r="M80" i="1" s="1"/>
  <c r="J91" i="1"/>
  <c r="J95" i="1" s="1"/>
  <c r="O20" i="1"/>
  <c r="E40" i="1"/>
  <c r="L121" i="1"/>
  <c r="AE117" i="1" s="1"/>
  <c r="F41" i="1"/>
  <c r="Y37" i="1" s="1"/>
  <c r="I180" i="1"/>
  <c r="C101" i="1"/>
  <c r="H107" i="1"/>
  <c r="H111" i="1" s="1"/>
  <c r="D37" i="1"/>
  <c r="H165" i="1"/>
  <c r="I24" i="1"/>
  <c r="C154" i="1"/>
  <c r="J56" i="1"/>
  <c r="C76" i="1"/>
  <c r="D170" i="1"/>
  <c r="C164" i="1"/>
  <c r="I172" i="1"/>
  <c r="I176" i="1" s="1"/>
  <c r="J22" i="1"/>
  <c r="K54" i="1"/>
  <c r="AD52" i="1" s="1"/>
  <c r="G41" i="1"/>
  <c r="Z37" i="1" s="1"/>
  <c r="H73" i="1"/>
  <c r="AA69" i="1" s="1"/>
  <c r="D42" i="1"/>
  <c r="J108" i="1"/>
  <c r="I87" i="1"/>
  <c r="M164" i="1"/>
  <c r="I137" i="1"/>
  <c r="C170" i="1"/>
  <c r="I22" i="1"/>
  <c r="I36" i="1"/>
  <c r="M104" i="1"/>
  <c r="D74" i="1"/>
  <c r="F52" i="1"/>
  <c r="G102" i="1"/>
  <c r="Z100" i="1" s="1"/>
  <c r="H92" i="1"/>
  <c r="M170" i="1"/>
  <c r="M84" i="1"/>
  <c r="J86" i="1"/>
  <c r="AC84" i="1" s="1"/>
  <c r="K167" i="1"/>
  <c r="F187" i="1"/>
  <c r="G151" i="1"/>
  <c r="G118" i="1"/>
  <c r="Z116" i="1" s="1"/>
  <c r="L73" i="1"/>
  <c r="D124" i="1"/>
  <c r="C156" i="1"/>
  <c r="C160" i="1" s="1"/>
  <c r="G120" i="1"/>
  <c r="L137" i="1"/>
  <c r="AE133" i="1" s="1"/>
  <c r="G181" i="1"/>
  <c r="F88" i="1"/>
  <c r="G134" i="1"/>
  <c r="H122" i="1"/>
  <c r="I122" i="1"/>
  <c r="J38" i="1"/>
  <c r="AC36" i="1" s="1"/>
  <c r="I59" i="1"/>
  <c r="I63" i="1" s="1"/>
  <c r="M85" i="1"/>
  <c r="H42" i="1"/>
  <c r="C135" i="1"/>
  <c r="F135" i="1"/>
  <c r="K138" i="1"/>
  <c r="G170" i="1"/>
  <c r="AB133" i="1" l="1"/>
  <c r="C80" i="1"/>
  <c r="M64" i="1"/>
  <c r="AF52" i="1"/>
  <c r="Z132" i="1"/>
  <c r="F111" i="1"/>
  <c r="K191" i="1"/>
  <c r="AE37" i="1"/>
  <c r="K175" i="1"/>
  <c r="C96" i="1"/>
  <c r="G80" i="1"/>
  <c r="N96" i="1"/>
  <c r="J191" i="1"/>
  <c r="D143" i="1"/>
  <c r="H160" i="1"/>
  <c r="AF116" i="1"/>
  <c r="AF101" i="1"/>
  <c r="H96" i="1"/>
  <c r="G160" i="1"/>
  <c r="Y117" i="1"/>
  <c r="Z148" i="1"/>
  <c r="X148" i="1"/>
  <c r="AA149" i="1"/>
  <c r="V132" i="1"/>
  <c r="H95" i="1"/>
  <c r="F5" i="1"/>
  <c r="C64" i="1"/>
  <c r="D175" i="1"/>
  <c r="K111" i="1"/>
  <c r="K112" i="1"/>
  <c r="AD68" i="1"/>
  <c r="J79" i="1"/>
  <c r="H143" i="1"/>
  <c r="E143" i="1"/>
  <c r="R149" i="1"/>
  <c r="F96" i="1"/>
  <c r="AB100" i="1"/>
  <c r="C161" i="1"/>
  <c r="C158" i="1"/>
  <c r="D64" i="1"/>
  <c r="E126" i="1"/>
  <c r="E129" i="1" s="1"/>
  <c r="L9" i="1"/>
  <c r="AE21" i="1"/>
  <c r="J31" i="1"/>
  <c r="J11" i="1"/>
  <c r="C4" i="1"/>
  <c r="C223" i="1" s="1" a="1"/>
  <c r="C223" i="1" s="1"/>
  <c r="Z133" i="1"/>
  <c r="X165" i="1"/>
  <c r="F47" i="1"/>
  <c r="H63" i="1"/>
  <c r="R55" i="1"/>
  <c r="J63" i="1"/>
  <c r="D112" i="1"/>
  <c r="M30" i="1"/>
  <c r="M33" i="1"/>
  <c r="M10" i="1"/>
  <c r="M205" i="1" s="1" a="1"/>
  <c r="M205" i="1" s="1"/>
  <c r="N48" i="1"/>
  <c r="I62" i="1"/>
  <c r="I65" i="1"/>
  <c r="H110" i="1"/>
  <c r="H113" i="1"/>
  <c r="E190" i="1"/>
  <c r="E193" i="1"/>
  <c r="L48" i="1"/>
  <c r="O127" i="1"/>
  <c r="R123" i="1"/>
  <c r="AF21" i="1"/>
  <c r="M9" i="1"/>
  <c r="AH148" i="1"/>
  <c r="R150" i="1"/>
  <c r="F176" i="1"/>
  <c r="G7" i="1"/>
  <c r="M63" i="1"/>
  <c r="D62" i="1"/>
  <c r="D65" i="1" s="1"/>
  <c r="D61" i="1"/>
  <c r="R151" i="1"/>
  <c r="E7" i="1"/>
  <c r="E80" i="1"/>
  <c r="D80" i="1"/>
  <c r="AE36" i="1"/>
  <c r="I8" i="1"/>
  <c r="V21" i="1"/>
  <c r="C9" i="1"/>
  <c r="R152" i="1"/>
  <c r="G8" i="1"/>
  <c r="AH85" i="1"/>
  <c r="R89" i="1"/>
  <c r="R132" i="1"/>
  <c r="I5" i="1"/>
  <c r="AC132" i="1"/>
  <c r="M49" i="1"/>
  <c r="M46" i="1"/>
  <c r="L97" i="1"/>
  <c r="L94" i="1"/>
  <c r="R56" i="1"/>
  <c r="Y21" i="1"/>
  <c r="F9" i="1"/>
  <c r="L143" i="1"/>
  <c r="F193" i="1"/>
  <c r="F190" i="1"/>
  <c r="H81" i="1"/>
  <c r="H78" i="1"/>
  <c r="G112" i="1"/>
  <c r="I175" i="1"/>
  <c r="R85" i="1"/>
  <c r="N9" i="1"/>
  <c r="AG21" i="1"/>
  <c r="AH21" i="1"/>
  <c r="R25" i="1"/>
  <c r="O9" i="1"/>
  <c r="L113" i="1"/>
  <c r="L110" i="1"/>
  <c r="X181" i="1"/>
  <c r="G127" i="1"/>
  <c r="F110" i="1"/>
  <c r="F113" i="1" s="1"/>
  <c r="R172" i="1"/>
  <c r="O176" i="1"/>
  <c r="F4" i="1"/>
  <c r="F94" i="1"/>
  <c r="F97" i="1" s="1"/>
  <c r="E47" i="1"/>
  <c r="AE148" i="1"/>
  <c r="AB148" i="1"/>
  <c r="O193" i="1"/>
  <c r="O190" i="1"/>
  <c r="R186" i="1"/>
  <c r="V37" i="1"/>
  <c r="AF117" i="1"/>
  <c r="I7" i="1"/>
  <c r="L95" i="1"/>
  <c r="F48" i="1"/>
  <c r="N80" i="1"/>
  <c r="R88" i="1"/>
  <c r="F112" i="1"/>
  <c r="G62" i="1"/>
  <c r="G65" i="1" s="1"/>
  <c r="M191" i="1"/>
  <c r="I33" i="1"/>
  <c r="I10" i="1"/>
  <c r="I212" i="1" s="1" a="1"/>
  <c r="I212" i="1" s="1"/>
  <c r="I30" i="1"/>
  <c r="H144" i="1"/>
  <c r="AG84" i="1"/>
  <c r="D111" i="1"/>
  <c r="AA165" i="1"/>
  <c r="R121" i="1"/>
  <c r="AH117" i="1"/>
  <c r="M144" i="1"/>
  <c r="N6" i="1"/>
  <c r="AG20" i="1"/>
  <c r="R120" i="1"/>
  <c r="O191" i="1"/>
  <c r="R187" i="1"/>
  <c r="E32" i="1"/>
  <c r="E12" i="1"/>
  <c r="L128" i="1"/>
  <c r="J64" i="1"/>
  <c r="J5" i="1"/>
  <c r="O144" i="1"/>
  <c r="R140" i="1"/>
  <c r="D192" i="1"/>
  <c r="W149" i="1"/>
  <c r="F8" i="1"/>
  <c r="G193" i="1"/>
  <c r="G190" i="1"/>
  <c r="G191" i="1"/>
  <c r="Y36" i="1"/>
  <c r="X85" i="1"/>
  <c r="AA148" i="1"/>
  <c r="M81" i="1"/>
  <c r="M78" i="1"/>
  <c r="M208" i="1" a="1"/>
  <c r="M208" i="1" s="1"/>
  <c r="AB52" i="1"/>
  <c r="E111" i="1"/>
  <c r="G48" i="1"/>
  <c r="D79" i="1"/>
  <c r="AB132" i="1"/>
  <c r="D5" i="1"/>
  <c r="X52" i="1"/>
  <c r="N190" i="1"/>
  <c r="N193" i="1"/>
  <c r="M96" i="1"/>
  <c r="O112" i="1"/>
  <c r="R108" i="1"/>
  <c r="N47" i="1"/>
  <c r="AH180" i="1"/>
  <c r="R182" i="1"/>
  <c r="J32" i="1"/>
  <c r="J12" i="1"/>
  <c r="R153" i="1"/>
  <c r="AH149" i="1"/>
  <c r="AF100" i="1"/>
  <c r="Z69" i="1"/>
  <c r="K158" i="1"/>
  <c r="K161" i="1"/>
  <c r="AF53" i="1"/>
  <c r="O110" i="1"/>
  <c r="R106" i="1"/>
  <c r="O113" i="1"/>
  <c r="K144" i="1"/>
  <c r="AB20" i="1"/>
  <c r="I6" i="1"/>
  <c r="H145" i="1"/>
  <c r="H142" i="1"/>
  <c r="C78" i="1"/>
  <c r="C81" i="1" s="1"/>
  <c r="M161" i="1"/>
  <c r="M158" i="1"/>
  <c r="M213" i="1" a="1"/>
  <c r="M213" i="1" s="1"/>
  <c r="K177" i="1"/>
  <c r="K174" i="1"/>
  <c r="H12" i="1"/>
  <c r="H32" i="1"/>
  <c r="G94" i="1"/>
  <c r="G97" i="1" s="1"/>
  <c r="AH116" i="1"/>
  <c r="R118" i="1"/>
  <c r="O175" i="1"/>
  <c r="R171" i="1"/>
  <c r="L161" i="1"/>
  <c r="L158" i="1"/>
  <c r="L46" i="1"/>
  <c r="L49" i="1"/>
  <c r="R148" i="1"/>
  <c r="E30" i="1"/>
  <c r="E33" i="1" s="1"/>
  <c r="E10" i="1"/>
  <c r="E209" i="1" s="1" a="1"/>
  <c r="E209" i="1" s="1"/>
  <c r="O111" i="1"/>
  <c r="R107" i="1"/>
  <c r="O129" i="1"/>
  <c r="O126" i="1"/>
  <c r="R122" i="1"/>
  <c r="I11" i="1"/>
  <c r="I15" i="1" s="1"/>
  <c r="I199" i="1" s="1"/>
  <c r="I31" i="1"/>
  <c r="F158" i="1"/>
  <c r="F161" i="1"/>
  <c r="I94" i="1"/>
  <c r="I97" i="1"/>
  <c r="L174" i="1"/>
  <c r="L177" i="1"/>
  <c r="K97" i="1"/>
  <c r="K94" i="1"/>
  <c r="C7" i="1"/>
  <c r="C221" i="1" s="1" a="1"/>
  <c r="C221" i="1" s="1"/>
  <c r="M5" i="1"/>
  <c r="R183" i="1"/>
  <c r="R133" i="1"/>
  <c r="O47" i="1"/>
  <c r="R43" i="1"/>
  <c r="R72" i="1"/>
  <c r="E62" i="1"/>
  <c r="E65" i="1" s="1"/>
  <c r="F7" i="1"/>
  <c r="E46" i="1"/>
  <c r="E49" i="1" s="1"/>
  <c r="N78" i="1"/>
  <c r="N81" i="1"/>
  <c r="F32" i="1"/>
  <c r="F12" i="1"/>
  <c r="M6" i="1"/>
  <c r="AF4" i="1" s="1"/>
  <c r="AF20" i="1"/>
  <c r="J81" i="1"/>
  <c r="J78" i="1"/>
  <c r="W164" i="1"/>
  <c r="W69" i="1"/>
  <c r="O192" i="1"/>
  <c r="R188" i="1"/>
  <c r="AD69" i="1"/>
  <c r="M4" i="1"/>
  <c r="R58" i="1"/>
  <c r="O62" i="1"/>
  <c r="O65" i="1"/>
  <c r="C12" i="1"/>
  <c r="C32" i="1"/>
  <c r="N97" i="1"/>
  <c r="N94" i="1"/>
  <c r="G63" i="1"/>
  <c r="N111" i="1"/>
  <c r="L4" i="1"/>
  <c r="E94" i="1"/>
  <c r="E97" i="1" s="1"/>
  <c r="R86" i="1"/>
  <c r="AH84" i="1"/>
  <c r="C143" i="1"/>
  <c r="D30" i="1"/>
  <c r="D33" i="1" s="1"/>
  <c r="D10" i="1"/>
  <c r="D207" i="1" s="1" a="1"/>
  <c r="D207" i="1" s="1"/>
  <c r="R54" i="1"/>
  <c r="AH52" i="1"/>
  <c r="D47" i="1"/>
  <c r="I12" i="1"/>
  <c r="I32" i="1"/>
  <c r="R119" i="1"/>
  <c r="X69" i="1"/>
  <c r="H33" i="1"/>
  <c r="H10" i="1"/>
  <c r="H30" i="1"/>
  <c r="C48" i="1"/>
  <c r="K192" i="1"/>
  <c r="L126" i="1"/>
  <c r="L129" i="1"/>
  <c r="R52" i="1"/>
  <c r="W133" i="1"/>
  <c r="W85" i="1"/>
  <c r="AE20" i="1"/>
  <c r="L6" i="1"/>
  <c r="AE4" i="1" s="1"/>
  <c r="R39" i="1"/>
  <c r="AH165" i="1"/>
  <c r="R169" i="1"/>
  <c r="AF132" i="1"/>
  <c r="H161" i="1"/>
  <c r="H158" i="1"/>
  <c r="G111" i="1"/>
  <c r="N4" i="1"/>
  <c r="N219" i="1" s="1" a="1"/>
  <c r="N219" i="1" s="1"/>
  <c r="L78" i="1"/>
  <c r="L81" i="1"/>
  <c r="H48" i="1"/>
  <c r="AE165" i="1"/>
  <c r="O48" i="1"/>
  <c r="R44" i="1"/>
  <c r="C94" i="1"/>
  <c r="C97" i="1" s="1"/>
  <c r="AF149" i="1"/>
  <c r="K46" i="1"/>
  <c r="K49" i="1"/>
  <c r="AD181" i="1"/>
  <c r="H177" i="1"/>
  <c r="H174" i="1"/>
  <c r="AH36" i="1"/>
  <c r="R38" i="1"/>
  <c r="O64" i="1"/>
  <c r="R60" i="1"/>
  <c r="G174" i="1"/>
  <c r="G177" i="1"/>
  <c r="H49" i="1"/>
  <c r="H46" i="1"/>
  <c r="I129" i="1"/>
  <c r="I126" i="1"/>
  <c r="I211" i="1" a="1"/>
  <c r="I211" i="1" s="1"/>
  <c r="D128" i="1"/>
  <c r="F191" i="1"/>
  <c r="M174" i="1"/>
  <c r="M177" i="1"/>
  <c r="D78" i="1"/>
  <c r="D81" i="1" s="1"/>
  <c r="D208" i="1" a="1"/>
  <c r="D208" i="1" s="1"/>
  <c r="C174" i="1"/>
  <c r="C177" i="1"/>
  <c r="J112" i="1"/>
  <c r="D174" i="1"/>
  <c r="D177" i="1"/>
  <c r="N7" i="1"/>
  <c r="N143" i="1"/>
  <c r="F160" i="1"/>
  <c r="AB101" i="1"/>
  <c r="H79" i="1"/>
  <c r="R184" i="1"/>
  <c r="R100" i="1"/>
  <c r="I142" i="1"/>
  <c r="I145" i="1"/>
  <c r="E110" i="1"/>
  <c r="E113" i="1" s="1"/>
  <c r="E210" i="1" a="1"/>
  <c r="E210" i="1" s="1"/>
  <c r="E145" i="1"/>
  <c r="E142" i="1"/>
  <c r="I81" i="1"/>
  <c r="I78" i="1"/>
  <c r="F192" i="1"/>
  <c r="I80" i="1"/>
  <c r="V20" i="1"/>
  <c r="C6" i="1"/>
  <c r="M32" i="1"/>
  <c r="M12" i="1"/>
  <c r="M16" i="1" s="1"/>
  <c r="M201" i="1" s="1"/>
  <c r="O95" i="1"/>
  <c r="R91" i="1"/>
  <c r="E192" i="1"/>
  <c r="AA180" i="1"/>
  <c r="G158" i="1"/>
  <c r="G161" i="1"/>
  <c r="Z164" i="1"/>
  <c r="L62" i="1"/>
  <c r="L65" i="1"/>
  <c r="K129" i="1"/>
  <c r="K126" i="1"/>
  <c r="AE100" i="1"/>
  <c r="I143" i="1"/>
  <c r="J47" i="1"/>
  <c r="C46" i="1"/>
  <c r="C49" i="1" s="1"/>
  <c r="K143" i="1"/>
  <c r="AC149" i="1"/>
  <c r="M11" i="1"/>
  <c r="M31" i="1"/>
  <c r="K8" i="1"/>
  <c r="AG148" i="1"/>
  <c r="R185" i="1"/>
  <c r="AH181" i="1"/>
  <c r="J94" i="1"/>
  <c r="J97" i="1"/>
  <c r="H8" i="1"/>
  <c r="L145" i="1"/>
  <c r="L142" i="1"/>
  <c r="C159" i="1"/>
  <c r="K7" i="1"/>
  <c r="AH100" i="1"/>
  <c r="R102" i="1"/>
  <c r="R166" i="1"/>
  <c r="AH164" i="1"/>
  <c r="N110" i="1"/>
  <c r="N113" i="1"/>
  <c r="K47" i="1"/>
  <c r="I111" i="1"/>
  <c r="D7" i="1"/>
  <c r="G10" i="1"/>
  <c r="G215" i="1" s="1" a="1"/>
  <c r="G215" i="1" s="1"/>
  <c r="G30" i="1"/>
  <c r="G33" i="1" s="1"/>
  <c r="N161" i="1"/>
  <c r="N158" i="1"/>
  <c r="E96" i="1"/>
  <c r="H159" i="1"/>
  <c r="AE116" i="1"/>
  <c r="V116" i="1"/>
  <c r="F175" i="1"/>
  <c r="L127" i="1"/>
  <c r="R167" i="1"/>
  <c r="J62" i="1"/>
  <c r="J65" i="1"/>
  <c r="L64" i="1"/>
  <c r="C128" i="1"/>
  <c r="AB116" i="1"/>
  <c r="G78" i="1"/>
  <c r="G81" i="1" s="1"/>
  <c r="I49" i="1"/>
  <c r="I46" i="1"/>
  <c r="E48" i="1"/>
  <c r="AG180" i="1"/>
  <c r="D48" i="1"/>
  <c r="K32" i="1"/>
  <c r="K12" i="1"/>
  <c r="G46" i="1"/>
  <c r="G49" i="1" s="1"/>
  <c r="G206" i="1" a="1"/>
  <c r="G206" i="1" s="1"/>
  <c r="R87" i="1"/>
  <c r="D159" i="1"/>
  <c r="K128" i="1"/>
  <c r="D144" i="1"/>
  <c r="AF69" i="1"/>
  <c r="AC52" i="1"/>
  <c r="M110" i="1"/>
  <c r="M113" i="1"/>
  <c r="D160" i="1"/>
  <c r="AA132" i="1"/>
  <c r="N8" i="1"/>
  <c r="AA37" i="1"/>
  <c r="AF165" i="1"/>
  <c r="E161" i="1"/>
  <c r="E158" i="1"/>
  <c r="G126" i="1"/>
  <c r="G129" i="1" s="1"/>
  <c r="G211" i="1" a="1"/>
  <c r="G211" i="1" s="1"/>
  <c r="G47" i="1"/>
  <c r="L80" i="1"/>
  <c r="K142" i="1"/>
  <c r="K145" i="1"/>
  <c r="H129" i="1"/>
  <c r="H126" i="1"/>
  <c r="AE69" i="1"/>
  <c r="D46" i="1"/>
  <c r="D49" i="1" s="1"/>
  <c r="D206" i="1" a="1"/>
  <c r="D206" i="1" s="1"/>
  <c r="J6" i="1"/>
  <c r="AC20" i="1"/>
  <c r="R20" i="1"/>
  <c r="O4" i="1"/>
  <c r="J143" i="1"/>
  <c r="D126" i="1"/>
  <c r="D129" i="1" s="1"/>
  <c r="D211" i="1" a="1"/>
  <c r="D211" i="1" s="1"/>
  <c r="V85" i="1"/>
  <c r="R68" i="1"/>
  <c r="AD117" i="1"/>
  <c r="F11" i="1"/>
  <c r="F31" i="1"/>
  <c r="K4" i="1"/>
  <c r="K229" i="1" s="1" a="1"/>
  <c r="K229" i="1" s="1"/>
  <c r="AG101" i="1"/>
  <c r="AE85" i="1"/>
  <c r="R116" i="1"/>
  <c r="H127" i="1"/>
  <c r="W20" i="1"/>
  <c r="D6" i="1"/>
  <c r="H7" i="1"/>
  <c r="F145" i="1"/>
  <c r="F142" i="1"/>
  <c r="C62" i="1"/>
  <c r="C65" i="1" s="1"/>
  <c r="J113" i="1"/>
  <c r="J110" i="1"/>
  <c r="C224" i="1" a="1"/>
  <c r="C224" i="1" s="1"/>
  <c r="F144" i="1"/>
  <c r="F127" i="1"/>
  <c r="K159" i="1"/>
  <c r="J193" i="1"/>
  <c r="J190" i="1"/>
  <c r="R59" i="1"/>
  <c r="O63" i="1"/>
  <c r="D31" i="1"/>
  <c r="D11" i="1"/>
  <c r="D158" i="1"/>
  <c r="D161" i="1"/>
  <c r="D213" i="1" a="1"/>
  <c r="D213" i="1" s="1"/>
  <c r="D4" i="1"/>
  <c r="D220" i="1" s="1" a="1"/>
  <c r="D220" i="1" s="1"/>
  <c r="G32" i="1"/>
  <c r="G12" i="1"/>
  <c r="N49" i="1"/>
  <c r="N46" i="1"/>
  <c r="AA100" i="1"/>
  <c r="I79" i="1"/>
  <c r="K79" i="1"/>
  <c r="O159" i="1"/>
  <c r="R155" i="1"/>
  <c r="O160" i="1"/>
  <c r="R156" i="1"/>
  <c r="E9" i="1"/>
  <c r="X21" i="1"/>
  <c r="L8" i="1"/>
  <c r="AA117" i="1"/>
  <c r="Y85" i="1"/>
  <c r="O8" i="1"/>
  <c r="R24" i="1"/>
  <c r="Z101" i="1"/>
  <c r="AG53" i="1"/>
  <c r="C8" i="1"/>
  <c r="R136" i="1"/>
  <c r="J192" i="1"/>
  <c r="K80" i="1"/>
  <c r="J80" i="1"/>
  <c r="V148" i="1"/>
  <c r="L33" i="1"/>
  <c r="L30" i="1"/>
  <c r="L10" i="1"/>
  <c r="L207" i="1" s="1" a="1"/>
  <c r="L207" i="1" s="1"/>
  <c r="C126" i="1"/>
  <c r="C129" i="1" s="1"/>
  <c r="L193" i="1"/>
  <c r="L190" i="1"/>
  <c r="R71" i="1"/>
  <c r="E128" i="1"/>
  <c r="H65" i="1"/>
  <c r="H62" i="1"/>
  <c r="R103" i="1"/>
  <c r="AH68" i="1"/>
  <c r="R70" i="1"/>
  <c r="W117" i="1"/>
  <c r="R181" i="1"/>
  <c r="M176" i="1"/>
  <c r="AC180" i="1"/>
  <c r="AB21" i="1"/>
  <c r="I9" i="1"/>
  <c r="AA68" i="1"/>
  <c r="AG132" i="1"/>
  <c r="R76" i="1"/>
  <c r="O80" i="1"/>
  <c r="Y164" i="1"/>
  <c r="W101" i="1"/>
  <c r="C191" i="1"/>
  <c r="G4" i="1"/>
  <c r="G221" i="1" s="1" a="1"/>
  <c r="G221" i="1" s="1"/>
  <c r="AB181" i="1"/>
  <c r="F126" i="1"/>
  <c r="F129" i="1" s="1"/>
  <c r="AC21" i="1"/>
  <c r="J9" i="1"/>
  <c r="J128" i="1"/>
  <c r="J8" i="1"/>
  <c r="H64" i="1"/>
  <c r="K64" i="1"/>
  <c r="I127" i="1"/>
  <c r="O97" i="1"/>
  <c r="O94" i="1"/>
  <c r="R90" i="1"/>
  <c r="R104" i="1"/>
  <c r="F63" i="1"/>
  <c r="E8" i="1"/>
  <c r="AA20" i="1"/>
  <c r="H6" i="1"/>
  <c r="I159" i="1"/>
  <c r="J160" i="1"/>
  <c r="F78" i="1"/>
  <c r="F81" i="1" s="1"/>
  <c r="F177" i="1"/>
  <c r="F174" i="1"/>
  <c r="K62" i="1"/>
  <c r="K65" i="1"/>
  <c r="V53" i="1"/>
  <c r="N225" i="1" a="1"/>
  <c r="N225" i="1" s="1"/>
  <c r="X37" i="1"/>
  <c r="J96" i="1"/>
  <c r="C111" i="1"/>
  <c r="M143" i="1"/>
  <c r="H190" i="1"/>
  <c r="H193" i="1"/>
  <c r="C33" i="1"/>
  <c r="C30" i="1"/>
  <c r="C10" i="1"/>
  <c r="C209" i="1" s="1" a="1"/>
  <c r="C209" i="1" s="1"/>
  <c r="G143" i="1"/>
  <c r="Y52" i="1"/>
  <c r="AD100" i="1"/>
  <c r="E79" i="1"/>
  <c r="O177" i="1"/>
  <c r="O174" i="1"/>
  <c r="R170" i="1"/>
  <c r="M65" i="1"/>
  <c r="M62" i="1"/>
  <c r="M126" i="1"/>
  <c r="M129" i="1"/>
  <c r="M175" i="1"/>
  <c r="Y181" i="1"/>
  <c r="N159" i="1"/>
  <c r="F64" i="1"/>
  <c r="AE132" i="1"/>
  <c r="AE181" i="1"/>
  <c r="Y69" i="1"/>
  <c r="D193" i="1"/>
  <c r="D190" i="1"/>
  <c r="D215" i="1" a="1"/>
  <c r="D215" i="1" s="1"/>
  <c r="X132" i="1"/>
  <c r="Z117" i="1"/>
  <c r="D226" i="1" a="1"/>
  <c r="D226" i="1" s="1"/>
  <c r="O6" i="1"/>
  <c r="AH20" i="1"/>
  <c r="R22" i="1"/>
  <c r="K96" i="1"/>
  <c r="F95" i="1"/>
  <c r="H192" i="1"/>
  <c r="AB164" i="1"/>
  <c r="N95" i="1"/>
  <c r="AD165" i="1"/>
  <c r="Z52" i="1"/>
  <c r="AF36" i="1"/>
  <c r="I161" i="1"/>
  <c r="I158" i="1"/>
  <c r="L7" i="1"/>
  <c r="N32" i="1"/>
  <c r="N12" i="1"/>
  <c r="M94" i="1"/>
  <c r="M97" i="1"/>
  <c r="K48" i="1"/>
  <c r="H80" i="1"/>
  <c r="X116" i="1"/>
  <c r="K78" i="1"/>
  <c r="K81" i="1"/>
  <c r="AD37" i="1"/>
  <c r="V101" i="1"/>
  <c r="R105" i="1"/>
  <c r="AH101" i="1"/>
  <c r="G110" i="1"/>
  <c r="G113" i="1" s="1"/>
  <c r="Z36" i="1"/>
  <c r="M127" i="1"/>
  <c r="L144" i="1"/>
  <c r="K33" i="1"/>
  <c r="K30" i="1"/>
  <c r="K10" i="1"/>
  <c r="AD53" i="1"/>
  <c r="E112" i="1"/>
  <c r="R117" i="1"/>
  <c r="J7" i="1"/>
  <c r="H94" i="1"/>
  <c r="H97" i="1"/>
  <c r="H209" i="1" a="1"/>
  <c r="H209" i="1" s="1"/>
  <c r="J174" i="1"/>
  <c r="J177" i="1"/>
  <c r="D94" i="1"/>
  <c r="D97" i="1" s="1"/>
  <c r="D209" i="1" a="1"/>
  <c r="D209" i="1" s="1"/>
  <c r="AB68" i="1"/>
  <c r="C11" i="1"/>
  <c r="C31" i="1"/>
  <c r="I144" i="1"/>
  <c r="L63" i="1"/>
  <c r="D227" i="1" a="1"/>
  <c r="D227" i="1" s="1"/>
  <c r="E31" i="1"/>
  <c r="E11" i="1"/>
  <c r="E78" i="1"/>
  <c r="E81" i="1" s="1"/>
  <c r="E208" i="1" a="1"/>
  <c r="E208" i="1" s="1"/>
  <c r="I174" i="1"/>
  <c r="I177" i="1"/>
  <c r="AC164" i="1"/>
  <c r="I192" i="1"/>
  <c r="AG116" i="1"/>
  <c r="R21" i="1"/>
  <c r="O5" i="1"/>
  <c r="L47" i="1"/>
  <c r="R168" i="1"/>
  <c r="K6" i="1"/>
  <c r="AD20" i="1"/>
  <c r="R23" i="1"/>
  <c r="O7" i="1"/>
  <c r="M193" i="1"/>
  <c r="M190" i="1"/>
  <c r="M215" i="1" a="1"/>
  <c r="M215" i="1" s="1"/>
  <c r="V181" i="1"/>
  <c r="L111" i="1"/>
  <c r="G159" i="1"/>
  <c r="H11" i="1"/>
  <c r="H31" i="1"/>
  <c r="K227" i="1" a="1"/>
  <c r="K227" i="1" s="1"/>
  <c r="AF180" i="1"/>
  <c r="O96" i="1"/>
  <c r="R92" i="1"/>
  <c r="R69" i="1"/>
  <c r="N144" i="1"/>
  <c r="H191" i="1"/>
  <c r="O143" i="1"/>
  <c r="R139" i="1"/>
  <c r="C5" i="1"/>
  <c r="E4" i="1"/>
  <c r="E220" i="1" s="1" a="1"/>
  <c r="E220" i="1" s="1"/>
  <c r="D12" i="1"/>
  <c r="D32" i="1"/>
  <c r="L79" i="1"/>
  <c r="H4" i="1"/>
  <c r="H229" i="1" s="1" a="1"/>
  <c r="H229" i="1" s="1"/>
  <c r="C192" i="1"/>
  <c r="R165" i="1"/>
  <c r="G64" i="1"/>
  <c r="Y100" i="1"/>
  <c r="I96" i="1"/>
  <c r="E191" i="1"/>
  <c r="AE52" i="1"/>
  <c r="AD148" i="1"/>
  <c r="R164" i="1"/>
  <c r="O33" i="1"/>
  <c r="R26" i="1"/>
  <c r="O30" i="1"/>
  <c r="O10" i="1"/>
  <c r="M48" i="1"/>
  <c r="V69" i="1"/>
  <c r="G128" i="1"/>
  <c r="J161" i="1"/>
  <c r="J158" i="1"/>
  <c r="AH132" i="1"/>
  <c r="R134" i="1"/>
  <c r="W21" i="1"/>
  <c r="D9" i="1"/>
  <c r="D142" i="1"/>
  <c r="D145" i="1"/>
  <c r="D212" i="1" a="1"/>
  <c r="D212" i="1" s="1"/>
  <c r="C193" i="1"/>
  <c r="C190" i="1"/>
  <c r="C215" i="1" a="1"/>
  <c r="C215" i="1" s="1"/>
  <c r="G144" i="1"/>
  <c r="J10" i="1"/>
  <c r="J208" i="1" s="1" a="1"/>
  <c r="J208" i="1" s="1"/>
  <c r="J30" i="1"/>
  <c r="J33" i="1"/>
  <c r="J46" i="1"/>
  <c r="J49" i="1"/>
  <c r="K113" i="1"/>
  <c r="K110" i="1"/>
  <c r="K210" i="1" a="1"/>
  <c r="K210" i="1" s="1"/>
  <c r="N142" i="1"/>
  <c r="N145" i="1"/>
  <c r="C229" i="1" a="1"/>
  <c r="C229" i="1" s="1"/>
  <c r="I190" i="1"/>
  <c r="I193" i="1"/>
  <c r="AC85" i="1"/>
  <c r="J48" i="1"/>
  <c r="J127" i="1"/>
  <c r="O49" i="1"/>
  <c r="O46" i="1"/>
  <c r="R42" i="1"/>
  <c r="L31" i="1"/>
  <c r="L11" i="1"/>
  <c r="AG36" i="1"/>
  <c r="K5" i="1"/>
  <c r="I4" i="1"/>
  <c r="I225" i="1" s="1" a="1"/>
  <c r="I225" i="1" s="1"/>
  <c r="AH53" i="1"/>
  <c r="R57" i="1"/>
  <c r="K63" i="1"/>
  <c r="R28" i="1"/>
  <c r="O32" i="1"/>
  <c r="O12" i="1"/>
  <c r="Y149" i="1"/>
  <c r="E221" i="1" a="1"/>
  <c r="E221" i="1" s="1"/>
  <c r="N126" i="1"/>
  <c r="N129" i="1"/>
  <c r="M145" i="1"/>
  <c r="M142" i="1"/>
  <c r="AH37" i="1"/>
  <c r="R41" i="1"/>
  <c r="H228" i="1" a="1"/>
  <c r="H228" i="1" s="1"/>
  <c r="L191" i="1"/>
  <c r="AC37" i="1"/>
  <c r="F10" i="1"/>
  <c r="F209" i="1" s="1" a="1"/>
  <c r="F209" i="1" s="1"/>
  <c r="F30" i="1"/>
  <c r="F33" i="1" s="1"/>
  <c r="R101" i="1"/>
  <c r="H5" i="1"/>
  <c r="W180" i="1"/>
  <c r="R137" i="1"/>
  <c r="AH133" i="1"/>
  <c r="N226" i="1" a="1"/>
  <c r="N226" i="1" s="1"/>
  <c r="R37" i="1"/>
  <c r="R138" i="1"/>
  <c r="O145" i="1"/>
  <c r="O142" i="1"/>
  <c r="M7" i="1"/>
  <c r="M221" i="1" s="1" a="1"/>
  <c r="M221" i="1" s="1"/>
  <c r="AB37" i="1"/>
  <c r="C145" i="1"/>
  <c r="C142" i="1"/>
  <c r="C212" i="1" a="1"/>
  <c r="C212" i="1" s="1"/>
  <c r="V165" i="1"/>
  <c r="AB85" i="1"/>
  <c r="L12" i="1"/>
  <c r="L16" i="1" s="1"/>
  <c r="L201" i="1" s="1"/>
  <c r="L32" i="1"/>
  <c r="H9" i="1"/>
  <c r="AA21" i="1"/>
  <c r="G31" i="1"/>
  <c r="G11" i="1"/>
  <c r="O81" i="1"/>
  <c r="O78" i="1"/>
  <c r="R74" i="1"/>
  <c r="G145" i="1"/>
  <c r="G142" i="1"/>
  <c r="Z85" i="1"/>
  <c r="G176" i="1"/>
  <c r="N10" i="1"/>
  <c r="N213" i="1" s="1" a="1"/>
  <c r="N213" i="1" s="1"/>
  <c r="N30" i="1"/>
  <c r="N33" i="1"/>
  <c r="L159" i="1"/>
  <c r="D176" i="1"/>
  <c r="E5" i="1"/>
  <c r="J129" i="1"/>
  <c r="J126" i="1"/>
  <c r="J211" i="1" a="1"/>
  <c r="J211" i="1" s="1"/>
  <c r="W37" i="1"/>
  <c r="I128" i="1"/>
  <c r="N64" i="1"/>
  <c r="K220" i="1" a="1"/>
  <c r="K220" i="1" s="1"/>
  <c r="D96" i="1"/>
  <c r="C176" i="1"/>
  <c r="R75" i="1"/>
  <c r="O79" i="1"/>
  <c r="I110" i="1"/>
  <c r="I113" i="1"/>
  <c r="AF84" i="1"/>
  <c r="N11" i="1"/>
  <c r="N31" i="1"/>
  <c r="E175" i="1"/>
  <c r="J4" i="1"/>
  <c r="J224" i="1" s="1" a="1"/>
  <c r="J224" i="1" s="1"/>
  <c r="G5" i="1"/>
  <c r="W53" i="1"/>
  <c r="M160" i="1"/>
  <c r="I48" i="1"/>
  <c r="E127" i="1"/>
  <c r="M8" i="1"/>
  <c r="Y133" i="1"/>
  <c r="C79" i="1"/>
  <c r="Y20" i="1"/>
  <c r="F6" i="1"/>
  <c r="Y4" i="1" s="1"/>
  <c r="N176" i="1"/>
  <c r="J144" i="1"/>
  <c r="R36" i="1"/>
  <c r="K31" i="1"/>
  <c r="K11" i="1"/>
  <c r="D110" i="1"/>
  <c r="D113" i="1" s="1"/>
  <c r="D210" i="1" a="1"/>
  <c r="D210" i="1" s="1"/>
  <c r="Z149" i="1"/>
  <c r="AG165" i="1"/>
  <c r="N224" i="1" a="1"/>
  <c r="N224" i="1" s="1"/>
  <c r="Y116" i="1"/>
  <c r="R27" i="1"/>
  <c r="O11" i="1"/>
  <c r="O31" i="1"/>
  <c r="Z20" i="1"/>
  <c r="G6" i="1"/>
  <c r="N192" i="1"/>
  <c r="AC116" i="1"/>
  <c r="AH69" i="1"/>
  <c r="R73" i="1"/>
  <c r="D222" i="1" a="1"/>
  <c r="D222" i="1" s="1"/>
  <c r="X149" i="1"/>
  <c r="Z21" i="1"/>
  <c r="G9" i="1"/>
  <c r="Z5" i="1" s="1"/>
  <c r="K9" i="1"/>
  <c r="AD5" i="1" s="1"/>
  <c r="AD21" i="1"/>
  <c r="L160" i="1"/>
  <c r="N160" i="1"/>
  <c r="E6" i="1"/>
  <c r="X4" i="1" s="1"/>
  <c r="X20" i="1"/>
  <c r="AA84" i="1"/>
  <c r="AC100" i="1"/>
  <c r="C47" i="1"/>
  <c r="AC68" i="1"/>
  <c r="E174" i="1"/>
  <c r="E177" i="1"/>
  <c r="E214" i="1" a="1"/>
  <c r="E214" i="1" s="1"/>
  <c r="AD84" i="1"/>
  <c r="R84" i="1"/>
  <c r="N63" i="1"/>
  <c r="R180" i="1"/>
  <c r="O128" i="1"/>
  <c r="R124" i="1"/>
  <c r="I64" i="1"/>
  <c r="N112" i="1"/>
  <c r="F62" i="1"/>
  <c r="F65" i="1" s="1"/>
  <c r="N174" i="1"/>
  <c r="N177" i="1"/>
  <c r="N214" i="1" a="1"/>
  <c r="N214" i="1" s="1"/>
  <c r="J111" i="1"/>
  <c r="AA52" i="1"/>
  <c r="O161" i="1"/>
  <c r="R154" i="1"/>
  <c r="O158" i="1"/>
  <c r="M128" i="1"/>
  <c r="AD132" i="1"/>
  <c r="N5" i="1"/>
  <c r="L5" i="1"/>
  <c r="Z181" i="1"/>
  <c r="L175" i="1"/>
  <c r="AG69" i="1"/>
  <c r="H128" i="1"/>
  <c r="V133" i="1"/>
  <c r="R135" i="1"/>
  <c r="N65" i="1"/>
  <c r="N62" i="1"/>
  <c r="N207" i="1" a="1"/>
  <c r="N207" i="1" s="1"/>
  <c r="R40" i="1"/>
  <c r="J145" i="1"/>
  <c r="J142" i="1"/>
  <c r="J212" i="1" a="1"/>
  <c r="J212" i="1" s="1"/>
  <c r="X101" i="1"/>
  <c r="G96" i="1"/>
  <c r="C95" i="1"/>
  <c r="K193" i="1"/>
  <c r="K190" i="1"/>
  <c r="F46" i="1"/>
  <c r="F49" i="1" s="1"/>
  <c r="C220" i="1" l="1" a="1"/>
  <c r="C220" i="1" s="1"/>
  <c r="H221" i="1" a="1"/>
  <c r="H221" i="1" s="1"/>
  <c r="H227" i="1" a="1"/>
  <c r="H227" i="1" s="1"/>
  <c r="N222" i="1" a="1"/>
  <c r="N222" i="1" s="1"/>
  <c r="G212" i="1" a="1"/>
  <c r="G212" i="1" s="1"/>
  <c r="M212" i="1" a="1"/>
  <c r="M212" i="1" s="1"/>
  <c r="G225" i="1" a="1"/>
  <c r="G225" i="1" s="1"/>
  <c r="R46" i="1"/>
  <c r="H219" i="1" a="1"/>
  <c r="H219" i="1" s="1"/>
  <c r="C207" i="1" a="1"/>
  <c r="C207" i="1" s="1"/>
  <c r="L219" i="1" a="1"/>
  <c r="L219" i="1" s="1"/>
  <c r="F219" i="1" a="1"/>
  <c r="F219" i="1" s="1"/>
  <c r="C222" i="1" a="1"/>
  <c r="C222" i="1" s="1"/>
  <c r="I210" i="1" a="1"/>
  <c r="I210" i="1" s="1"/>
  <c r="C225" i="1" a="1"/>
  <c r="C225" i="1" s="1"/>
  <c r="M209" i="1" a="1"/>
  <c r="M209" i="1" s="1"/>
  <c r="M211" i="1" a="1"/>
  <c r="M211" i="1" s="1"/>
  <c r="L215" i="1" a="1"/>
  <c r="L215" i="1" s="1"/>
  <c r="L205" i="1" a="1"/>
  <c r="L205" i="1" s="1"/>
  <c r="M210" i="1" a="1"/>
  <c r="M210" i="1" s="1"/>
  <c r="C226" i="1" a="1"/>
  <c r="C226" i="1" s="1"/>
  <c r="M214" i="1" a="1"/>
  <c r="M214" i="1" s="1"/>
  <c r="M206" i="1" a="1"/>
  <c r="M206" i="1" s="1"/>
  <c r="R31" i="1"/>
  <c r="M229" i="1" a="1"/>
  <c r="M229" i="1" s="1"/>
  <c r="R78" i="1"/>
  <c r="I215" i="1" a="1"/>
  <c r="I215" i="1" s="1"/>
  <c r="I226" i="1" a="1"/>
  <c r="I226" i="1" s="1"/>
  <c r="F228" i="1" a="1"/>
  <c r="F228" i="1" s="1"/>
  <c r="K15" i="1"/>
  <c r="K199" i="1" s="1"/>
  <c r="J219" i="1" a="1"/>
  <c r="J219" i="1" s="1"/>
  <c r="N15" i="1"/>
  <c r="N199" i="1" s="1"/>
  <c r="F222" i="1" a="1"/>
  <c r="F222" i="1" s="1"/>
  <c r="F220" i="1" a="1"/>
  <c r="F220" i="1" s="1"/>
  <c r="F205" i="1" a="1"/>
  <c r="F205" i="1" s="1"/>
  <c r="E229" i="1" a="1"/>
  <c r="E229" i="1" s="1"/>
  <c r="E219" i="1" a="1"/>
  <c r="E219" i="1" s="1"/>
  <c r="I214" i="1" a="1"/>
  <c r="I214" i="1" s="1"/>
  <c r="I213" i="1" a="1"/>
  <c r="I213" i="1" s="1"/>
  <c r="E222" i="1" a="1"/>
  <c r="E222" i="1" s="1"/>
  <c r="AC5" i="1"/>
  <c r="N206" i="1" a="1"/>
  <c r="N206" i="1" s="1"/>
  <c r="K219" i="1" a="1"/>
  <c r="K219" i="1" s="1"/>
  <c r="D229" i="1" a="1"/>
  <c r="D229" i="1" s="1"/>
  <c r="G208" i="1" a="1"/>
  <c r="G208" i="1" s="1"/>
  <c r="C206" i="1" a="1"/>
  <c r="C206" i="1" s="1"/>
  <c r="V4" i="1"/>
  <c r="I208" i="1" a="1"/>
  <c r="I208" i="1" s="1"/>
  <c r="M225" i="1" a="1"/>
  <c r="M225" i="1" s="1"/>
  <c r="AG4" i="1"/>
  <c r="I205" i="1" a="1"/>
  <c r="I205" i="1" s="1"/>
  <c r="F207" i="1" a="1"/>
  <c r="F207" i="1" s="1"/>
  <c r="F223" i="1" a="1"/>
  <c r="F223" i="1" s="1"/>
  <c r="W5" i="1"/>
  <c r="F226" i="1" a="1"/>
  <c r="F226" i="1" s="1"/>
  <c r="N16" i="1"/>
  <c r="N201" i="1" s="1"/>
  <c r="D15" i="1"/>
  <c r="D199" i="1" s="1"/>
  <c r="I206" i="1" a="1"/>
  <c r="I206" i="1" s="1"/>
  <c r="G205" i="1" a="1"/>
  <c r="G205" i="1" s="1"/>
  <c r="L208" i="1" a="1"/>
  <c r="L208" i="1" s="1"/>
  <c r="AB4" i="1"/>
  <c r="G207" i="1" a="1"/>
  <c r="G207" i="1" s="1"/>
  <c r="F211" i="1" a="1"/>
  <c r="F211" i="1" s="1"/>
  <c r="F227" i="1" a="1"/>
  <c r="F227" i="1" s="1"/>
  <c r="D16" i="1"/>
  <c r="D201" i="1" s="1"/>
  <c r="R5" i="1"/>
  <c r="C15" i="1"/>
  <c r="C199" i="1" s="1"/>
  <c r="L220" i="1" a="1"/>
  <c r="L220" i="1" s="1"/>
  <c r="F225" i="1" a="1"/>
  <c r="F225" i="1" s="1"/>
  <c r="L221" i="1" a="1"/>
  <c r="L221" i="1" s="1"/>
  <c r="F208" i="1" a="1"/>
  <c r="F208" i="1" s="1"/>
  <c r="AA4" i="1"/>
  <c r="R63" i="1"/>
  <c r="F15" i="1"/>
  <c r="F199" i="1" s="1"/>
  <c r="G213" i="1" a="1"/>
  <c r="G213" i="1" s="1"/>
  <c r="G214" i="1" a="1"/>
  <c r="G214" i="1" s="1"/>
  <c r="I16" i="1"/>
  <c r="I201" i="1" s="1"/>
  <c r="F224" i="1" a="1"/>
  <c r="F224" i="1" s="1"/>
  <c r="C219" i="1" a="1"/>
  <c r="C219" i="1" s="1"/>
  <c r="K213" i="1" a="1"/>
  <c r="K213" i="1" s="1"/>
  <c r="K14" i="1"/>
  <c r="K197" i="1" s="1"/>
  <c r="K17" i="1"/>
  <c r="X5" i="1"/>
  <c r="R159" i="1"/>
  <c r="G223" i="1" a="1"/>
  <c r="G223" i="1" s="1"/>
  <c r="K212" i="1" a="1"/>
  <c r="K212" i="1" s="1"/>
  <c r="K16" i="1"/>
  <c r="K201" i="1" s="1"/>
  <c r="I223" i="1" a="1"/>
  <c r="I223" i="1" s="1"/>
  <c r="L224" i="1" a="1"/>
  <c r="L224" i="1" s="1"/>
  <c r="R48" i="1"/>
  <c r="N229" i="1" a="1"/>
  <c r="N229" i="1" s="1"/>
  <c r="H211" i="1" a="1"/>
  <c r="H211" i="1" s="1"/>
  <c r="H14" i="1"/>
  <c r="H197" i="1" s="1"/>
  <c r="H17" i="1"/>
  <c r="L223" i="1" a="1"/>
  <c r="L223" i="1" s="1"/>
  <c r="M219" i="1" a="1"/>
  <c r="M219" i="1" s="1"/>
  <c r="R126" i="1"/>
  <c r="E205" i="1" a="1"/>
  <c r="E205" i="1" s="1"/>
  <c r="E17" i="1"/>
  <c r="E14" i="1"/>
  <c r="E197" i="1" s="1"/>
  <c r="C208" i="1" a="1"/>
  <c r="C208" i="1" s="1"/>
  <c r="R110" i="1"/>
  <c r="J16" i="1"/>
  <c r="J201" i="1" s="1"/>
  <c r="N221" i="1" a="1"/>
  <c r="N221" i="1" s="1"/>
  <c r="J222" i="1" a="1"/>
  <c r="J222" i="1" s="1"/>
  <c r="R176" i="1"/>
  <c r="F229" i="1" a="1"/>
  <c r="F229" i="1" s="1"/>
  <c r="N220" i="1" a="1"/>
  <c r="N220" i="1" s="1"/>
  <c r="I227" i="1" a="1"/>
  <c r="I227" i="1" s="1"/>
  <c r="M224" i="1" a="1"/>
  <c r="M224" i="1" s="1"/>
  <c r="K222" i="1" a="1"/>
  <c r="K222" i="1" s="1"/>
  <c r="J223" i="1" a="1"/>
  <c r="J223" i="1" s="1"/>
  <c r="I222" i="1" a="1"/>
  <c r="I222" i="1" s="1"/>
  <c r="O15" i="1"/>
  <c r="R11" i="1"/>
  <c r="R79" i="1"/>
  <c r="N209" i="1" a="1"/>
  <c r="N209" i="1" s="1"/>
  <c r="N14" i="1"/>
  <c r="N197" i="1" s="1"/>
  <c r="N17" i="1"/>
  <c r="R142" i="1"/>
  <c r="F206" i="1" a="1"/>
  <c r="F206" i="1" s="1"/>
  <c r="F14" i="1"/>
  <c r="F197" i="1" s="1"/>
  <c r="F17" i="1"/>
  <c r="R32" i="1"/>
  <c r="L15" i="1"/>
  <c r="L199" i="1" s="1"/>
  <c r="N212" i="1" a="1"/>
  <c r="N212" i="1" s="1"/>
  <c r="J207" i="1" a="1"/>
  <c r="J207" i="1" s="1"/>
  <c r="J14" i="1"/>
  <c r="J197" i="1" s="1"/>
  <c r="J17" i="1"/>
  <c r="J225" i="1" a="1"/>
  <c r="J225" i="1" s="1"/>
  <c r="R143" i="1"/>
  <c r="AD4" i="1"/>
  <c r="J214" i="1" a="1"/>
  <c r="J214" i="1" s="1"/>
  <c r="E226" i="1" a="1"/>
  <c r="E226" i="1" s="1"/>
  <c r="C205" i="1" a="1"/>
  <c r="C205" i="1" s="1"/>
  <c r="H215" i="1" a="1"/>
  <c r="H215" i="1" s="1"/>
  <c r="F214" i="1" a="1"/>
  <c r="F214" i="1" s="1"/>
  <c r="J226" i="1" a="1"/>
  <c r="J226" i="1" s="1"/>
  <c r="R80" i="1"/>
  <c r="AB5" i="1"/>
  <c r="L214" i="1" a="1"/>
  <c r="L214" i="1" s="1"/>
  <c r="L17" i="1"/>
  <c r="L14" i="1"/>
  <c r="L197" i="1" s="1"/>
  <c r="D223" i="1" a="1"/>
  <c r="D223" i="1" s="1"/>
  <c r="D219" i="1" a="1"/>
  <c r="D219" i="1" s="1"/>
  <c r="J210" i="1" a="1"/>
  <c r="J210" i="1" s="1"/>
  <c r="H223" i="1" a="1"/>
  <c r="H223" i="1" s="1"/>
  <c r="R4" i="1"/>
  <c r="AC4" i="1"/>
  <c r="G210" i="1" a="1"/>
  <c r="G210" i="1" s="1"/>
  <c r="G14" i="1"/>
  <c r="G197" i="1" s="1"/>
  <c r="G17" i="1"/>
  <c r="G220" i="1" a="1"/>
  <c r="G220" i="1" s="1"/>
  <c r="J209" i="1" a="1"/>
  <c r="J209" i="1" s="1"/>
  <c r="M15" i="1"/>
  <c r="M199" i="1" s="1"/>
  <c r="K211" i="1" a="1"/>
  <c r="K211" i="1" s="1"/>
  <c r="E212" i="1" a="1"/>
  <c r="E212" i="1" s="1"/>
  <c r="H214" i="1" a="1"/>
  <c r="H214" i="1" s="1"/>
  <c r="I228" i="1" a="1"/>
  <c r="I228" i="1" s="1"/>
  <c r="L211" i="1" a="1"/>
  <c r="L211" i="1" s="1"/>
  <c r="N227" i="1" a="1"/>
  <c r="N227" i="1" s="1"/>
  <c r="D205" i="1" a="1"/>
  <c r="D205" i="1" s="1"/>
  <c r="R192" i="1"/>
  <c r="F16" i="1"/>
  <c r="F201" i="1" s="1"/>
  <c r="E207" i="1" a="1"/>
  <c r="E207" i="1" s="1"/>
  <c r="R47" i="1"/>
  <c r="E228" i="1" a="1"/>
  <c r="E228" i="1" s="1"/>
  <c r="G209" i="1" a="1"/>
  <c r="G209" i="1" s="1"/>
  <c r="H16" i="1"/>
  <c r="H201" i="1" s="1"/>
  <c r="L229" i="1" a="1"/>
  <c r="L229" i="1" s="1"/>
  <c r="N215" i="1" a="1"/>
  <c r="N215" i="1" s="1"/>
  <c r="I209" i="1" a="1"/>
  <c r="I209" i="1" s="1"/>
  <c r="I17" i="1"/>
  <c r="I14" i="1"/>
  <c r="I197" i="1" s="1"/>
  <c r="R190" i="1"/>
  <c r="H222" i="1" a="1"/>
  <c r="H222" i="1" s="1"/>
  <c r="H225" i="1" a="1"/>
  <c r="H225" i="1" s="1"/>
  <c r="M220" i="1" a="1"/>
  <c r="M220" i="1" s="1"/>
  <c r="V5" i="1"/>
  <c r="J229" i="1" a="1"/>
  <c r="J229" i="1" s="1"/>
  <c r="R127" i="1"/>
  <c r="I207" i="1" a="1"/>
  <c r="I207" i="1" s="1"/>
  <c r="J15" i="1"/>
  <c r="J199" i="1" s="1"/>
  <c r="AE5" i="1"/>
  <c r="R12" i="1"/>
  <c r="O16" i="1"/>
  <c r="L228" i="1" a="1"/>
  <c r="L228" i="1" s="1"/>
  <c r="R158" i="1"/>
  <c r="K215" i="1" a="1"/>
  <c r="K215" i="1" s="1"/>
  <c r="Z4" i="1"/>
  <c r="M222" i="1" a="1"/>
  <c r="M222" i="1" s="1"/>
  <c r="G229" i="1" a="1"/>
  <c r="G229" i="1" s="1"/>
  <c r="N205" i="1" a="1"/>
  <c r="N205" i="1" s="1"/>
  <c r="AA5" i="1"/>
  <c r="L225" i="1" a="1"/>
  <c r="L225" i="1" s="1"/>
  <c r="J220" i="1" a="1"/>
  <c r="J220" i="1" s="1"/>
  <c r="J205" i="1" a="1"/>
  <c r="J205" i="1" s="1"/>
  <c r="G226" i="1" a="1"/>
  <c r="G226" i="1" s="1"/>
  <c r="R7" i="1"/>
  <c r="E15" i="1"/>
  <c r="E199" i="1" s="1"/>
  <c r="G224" i="1" a="1"/>
  <c r="G224" i="1" s="1"/>
  <c r="R174" i="1"/>
  <c r="J227" i="1" a="1"/>
  <c r="J227" i="1" s="1"/>
  <c r="C210" i="1" a="1"/>
  <c r="C210" i="1" s="1"/>
  <c r="C14" i="1"/>
  <c r="C197" i="1" s="1"/>
  <c r="C17" i="1"/>
  <c r="K207" i="1" a="1"/>
  <c r="K207" i="1" s="1"/>
  <c r="R94" i="1"/>
  <c r="H207" i="1" a="1"/>
  <c r="H207" i="1" s="1"/>
  <c r="C211" i="1" a="1"/>
  <c r="C211" i="1" s="1"/>
  <c r="R160" i="1"/>
  <c r="J215" i="1" a="1"/>
  <c r="J215" i="1" s="1"/>
  <c r="F212" i="1" a="1"/>
  <c r="F212" i="1" s="1"/>
  <c r="E227" i="1" a="1"/>
  <c r="E227" i="1" s="1"/>
  <c r="D221" i="1" a="1"/>
  <c r="D221" i="1" s="1"/>
  <c r="L212" i="1" a="1"/>
  <c r="L212" i="1" s="1"/>
  <c r="J221" i="1" a="1"/>
  <c r="J221" i="1" s="1"/>
  <c r="C214" i="1" a="1"/>
  <c r="C214" i="1" s="1"/>
  <c r="R64" i="1"/>
  <c r="K206" i="1" a="1"/>
  <c r="K206" i="1" s="1"/>
  <c r="K226" i="1" a="1"/>
  <c r="K226" i="1" s="1"/>
  <c r="H220" i="1" a="1"/>
  <c r="H220" i="1" s="1"/>
  <c r="H205" i="1" a="1"/>
  <c r="H205" i="1" s="1"/>
  <c r="M227" i="1" a="1"/>
  <c r="M227" i="1" s="1"/>
  <c r="I221" i="1" a="1"/>
  <c r="I221" i="1" s="1"/>
  <c r="K228" i="1" a="1"/>
  <c r="K228" i="1" s="1"/>
  <c r="D214" i="1" a="1"/>
  <c r="D214" i="1" s="1"/>
  <c r="D17" i="1"/>
  <c r="D14" i="1"/>
  <c r="D197" i="1" s="1"/>
  <c r="G227" i="1" a="1"/>
  <c r="G227" i="1" s="1"/>
  <c r="C16" i="1"/>
  <c r="C201" i="1" s="1"/>
  <c r="R62" i="1"/>
  <c r="K225" i="1" a="1"/>
  <c r="K225" i="1" s="1"/>
  <c r="E206" i="1" a="1"/>
  <c r="E206" i="1" s="1"/>
  <c r="K209" i="1" a="1"/>
  <c r="K209" i="1" s="1"/>
  <c r="F213" i="1" a="1"/>
  <c r="F213" i="1" s="1"/>
  <c r="L213" i="1" a="1"/>
  <c r="L213" i="1" s="1"/>
  <c r="R175" i="1"/>
  <c r="K214" i="1" a="1"/>
  <c r="K214" i="1" s="1"/>
  <c r="H212" i="1" a="1"/>
  <c r="H212" i="1" s="1"/>
  <c r="D225" i="1" a="1"/>
  <c r="D225" i="1" s="1"/>
  <c r="F221" i="1" a="1"/>
  <c r="F221" i="1" s="1"/>
  <c r="K221" i="1" a="1"/>
  <c r="K221" i="1" s="1"/>
  <c r="M226" i="1" a="1"/>
  <c r="M226" i="1" s="1"/>
  <c r="R191" i="1"/>
  <c r="H226" i="1" a="1"/>
  <c r="H226" i="1" s="1"/>
  <c r="K223" i="1" a="1"/>
  <c r="K223" i="1" s="1"/>
  <c r="J228" i="1" a="1"/>
  <c r="J228" i="1" s="1"/>
  <c r="E225" i="1" a="1"/>
  <c r="E225" i="1" s="1"/>
  <c r="E223" i="1" a="1"/>
  <c r="E223" i="1" s="1"/>
  <c r="F215" i="1" a="1"/>
  <c r="F215" i="1" s="1"/>
  <c r="G228" i="1" a="1"/>
  <c r="G228" i="1" s="1"/>
  <c r="L209" i="1" a="1"/>
  <c r="L209" i="1" s="1"/>
  <c r="N228" i="1" a="1"/>
  <c r="N228" i="1" s="1"/>
  <c r="AF5" i="1"/>
  <c r="H210" i="1" a="1"/>
  <c r="H210" i="1" s="1"/>
  <c r="M207" i="1" a="1"/>
  <c r="M207" i="1" s="1"/>
  <c r="M17" i="1"/>
  <c r="M14" i="1"/>
  <c r="M197" i="1" s="1"/>
  <c r="E224" i="1" a="1"/>
  <c r="E224" i="1" s="1"/>
  <c r="E211" i="1" a="1"/>
  <c r="E211" i="1" s="1"/>
  <c r="G222" i="1" a="1"/>
  <c r="G222" i="1" s="1"/>
  <c r="C228" i="1" a="1"/>
  <c r="C228" i="1" s="1"/>
  <c r="R30" i="1"/>
  <c r="R128" i="1"/>
  <c r="I224" i="1" a="1"/>
  <c r="I224" i="1" s="1"/>
  <c r="G15" i="1"/>
  <c r="G199" i="1" s="1"/>
  <c r="N211" i="1" a="1"/>
  <c r="N211" i="1" s="1"/>
  <c r="I219" i="1" a="1"/>
  <c r="I219" i="1" s="1"/>
  <c r="J206" i="1" a="1"/>
  <c r="J206" i="1" s="1"/>
  <c r="J213" i="1" a="1"/>
  <c r="J213" i="1" s="1"/>
  <c r="M228" i="1" a="1"/>
  <c r="M228" i="1" s="1"/>
  <c r="O17" i="1"/>
  <c r="O14" i="1"/>
  <c r="R10" i="1"/>
  <c r="R96" i="1"/>
  <c r="H15" i="1"/>
  <c r="H199" i="1" s="1"/>
  <c r="K205" i="1" a="1"/>
  <c r="K205" i="1" s="1"/>
  <c r="K208" i="1" a="1"/>
  <c r="K208" i="1" s="1"/>
  <c r="N223" i="1" a="1"/>
  <c r="N223" i="1" s="1"/>
  <c r="R6" i="1"/>
  <c r="AH4" i="1"/>
  <c r="G219" i="1" a="1"/>
  <c r="G219" i="1" s="1"/>
  <c r="H224" i="1" a="1"/>
  <c r="H224" i="1" s="1"/>
  <c r="R8" i="1"/>
  <c r="G16" i="1"/>
  <c r="G201" i="1" s="1"/>
  <c r="W4" i="1"/>
  <c r="I229" i="1" a="1"/>
  <c r="I229" i="1" s="1"/>
  <c r="E213" i="1" a="1"/>
  <c r="E213" i="1" s="1"/>
  <c r="L222" i="1" a="1"/>
  <c r="L222" i="1" s="1"/>
  <c r="K224" i="1" a="1"/>
  <c r="K224" i="1" s="1"/>
  <c r="N210" i="1" a="1"/>
  <c r="N210" i="1" s="1"/>
  <c r="L227" i="1" a="1"/>
  <c r="L227" i="1" s="1"/>
  <c r="R95" i="1"/>
  <c r="D228" i="1" a="1"/>
  <c r="D228" i="1" s="1"/>
  <c r="H206" i="1" a="1"/>
  <c r="H206" i="1" s="1"/>
  <c r="H213" i="1" a="1"/>
  <c r="H213" i="1" s="1"/>
  <c r="L226" i="1" a="1"/>
  <c r="L226" i="1" s="1"/>
  <c r="N208" i="1" a="1"/>
  <c r="N208" i="1" s="1"/>
  <c r="R111" i="1"/>
  <c r="L206" i="1" a="1"/>
  <c r="L206" i="1" s="1"/>
  <c r="C227" i="1" a="1"/>
  <c r="C227" i="1" s="1"/>
  <c r="D224" i="1" a="1"/>
  <c r="D224" i="1" s="1"/>
  <c r="M223" i="1" a="1"/>
  <c r="M223" i="1" s="1"/>
  <c r="R112" i="1"/>
  <c r="R144" i="1"/>
  <c r="E16" i="1"/>
  <c r="E201" i="1" s="1"/>
  <c r="F210" i="1" a="1"/>
  <c r="F210" i="1" s="1"/>
  <c r="L210" i="1" a="1"/>
  <c r="L210" i="1" s="1"/>
  <c r="R9" i="1"/>
  <c r="AH5" i="1"/>
  <c r="AG5" i="1"/>
  <c r="H208" i="1" a="1"/>
  <c r="H208" i="1" s="1"/>
  <c r="Y5" i="1"/>
  <c r="E215" i="1" a="1"/>
  <c r="E215" i="1" s="1"/>
  <c r="C213" i="1" a="1"/>
  <c r="C213" i="1" s="1"/>
  <c r="I220" i="1" a="1"/>
  <c r="I220" i="1" s="1"/>
  <c r="O197" i="1" l="1"/>
  <c r="R14" i="1"/>
  <c r="R16" i="1"/>
  <c r="O201" i="1"/>
  <c r="O199" i="1"/>
  <c r="R15" i="1"/>
</calcChain>
</file>

<file path=xl/comments1.xml><?xml version="1.0" encoding="utf-8"?>
<comments xmlns="http://schemas.openxmlformats.org/spreadsheetml/2006/main">
  <authors>
    <author>Sayaka Koseki</author>
  </authors>
  <commentList>
    <comment ref="Q4" authorId="0">
      <text>
        <r>
          <rPr>
            <b/>
            <sz val="9"/>
            <color indexed="81"/>
            <rFont val="Tahoma"/>
            <family val="2"/>
          </rPr>
          <t>Sayaka Koseki:</t>
        </r>
        <r>
          <rPr>
            <sz val="9"/>
            <color indexed="81"/>
            <rFont val="Tahoma"/>
            <family val="2"/>
          </rPr>
          <t xml:space="preserve">
Check - number in the row, but currency is not defined</t>
        </r>
      </text>
    </comment>
    <comment ref="Q257" authorId="0">
      <text>
        <r>
          <rPr>
            <b/>
            <sz val="9"/>
            <color indexed="81"/>
            <rFont val="Tahoma"/>
            <family val="2"/>
          </rPr>
          <t>Sayaka Koseki:</t>
        </r>
        <r>
          <rPr>
            <sz val="9"/>
            <color indexed="81"/>
            <rFont val="Tahoma"/>
            <family val="2"/>
          </rPr>
          <t xml:space="preserve">
Check - column not adding up correctly with the row</t>
        </r>
      </text>
    </comment>
  </commentList>
</comments>
</file>

<file path=xl/comments2.xml><?xml version="1.0" encoding="utf-8"?>
<comments xmlns="http://schemas.openxmlformats.org/spreadsheetml/2006/main">
  <authors>
    <author>Sayaka Koseki</author>
  </authors>
  <commentList>
    <comment ref="R257" authorId="0">
      <text>
        <r>
          <rPr>
            <b/>
            <sz val="9"/>
            <color indexed="81"/>
            <rFont val="Tahoma"/>
            <family val="2"/>
          </rPr>
          <t>Sayaka Koseki:</t>
        </r>
        <r>
          <rPr>
            <sz val="9"/>
            <color indexed="81"/>
            <rFont val="Tahoma"/>
            <family val="2"/>
          </rPr>
          <t xml:space="preserve">
Check - column not adding up correctly with the row</t>
        </r>
      </text>
    </comment>
  </commentList>
</comments>
</file>

<file path=xl/comments3.xml><?xml version="1.0" encoding="utf-8"?>
<comments xmlns="http://schemas.openxmlformats.org/spreadsheetml/2006/main">
  <authors>
    <author>Sayaka Koseki</author>
  </authors>
  <commentList>
    <comment ref="R257" authorId="0">
      <text>
        <r>
          <rPr>
            <b/>
            <sz val="9"/>
            <color indexed="81"/>
            <rFont val="Tahoma"/>
            <family val="2"/>
          </rPr>
          <t>Sayaka Koseki:</t>
        </r>
        <r>
          <rPr>
            <sz val="9"/>
            <color indexed="81"/>
            <rFont val="Tahoma"/>
            <family val="2"/>
          </rPr>
          <t xml:space="preserve">
Check - column not adding up correctly with the row</t>
        </r>
      </text>
    </comment>
  </commentList>
</comments>
</file>

<file path=xl/comments4.xml><?xml version="1.0" encoding="utf-8"?>
<comments xmlns="http://schemas.openxmlformats.org/spreadsheetml/2006/main">
  <authors>
    <author>Sayaka Koseki</author>
  </authors>
  <commentList>
    <comment ref="R257" authorId="0">
      <text>
        <r>
          <rPr>
            <b/>
            <sz val="9"/>
            <color indexed="81"/>
            <rFont val="Tahoma"/>
            <family val="2"/>
          </rPr>
          <t>Sayaka Koseki:</t>
        </r>
        <r>
          <rPr>
            <sz val="9"/>
            <color indexed="81"/>
            <rFont val="Tahoma"/>
            <family val="2"/>
          </rPr>
          <t xml:space="preserve">
Check - column not adding up correctly with the row</t>
        </r>
      </text>
    </comment>
  </commentList>
</comments>
</file>

<file path=xl/comments5.xml><?xml version="1.0" encoding="utf-8"?>
<comments xmlns="http://schemas.openxmlformats.org/spreadsheetml/2006/main">
  <authors>
    <author>Sayaka Koseki</author>
  </authors>
  <commentList>
    <comment ref="R196" authorId="0">
      <text>
        <r>
          <rPr>
            <b/>
            <sz val="9"/>
            <color indexed="81"/>
            <rFont val="Tahoma"/>
            <family val="2"/>
          </rPr>
          <t>Sayaka Koseki:</t>
        </r>
        <r>
          <rPr>
            <sz val="9"/>
            <color indexed="81"/>
            <rFont val="Tahoma"/>
            <family val="2"/>
          </rPr>
          <t xml:space="preserve">
Check - column not adding up correctly with the row</t>
        </r>
      </text>
    </comment>
  </commentList>
</comments>
</file>

<file path=xl/sharedStrings.xml><?xml version="1.0" encoding="utf-8"?>
<sst xmlns="http://schemas.openxmlformats.org/spreadsheetml/2006/main" count="905" uniqueCount="89">
  <si>
    <t>%</t>
  </si>
  <si>
    <t>Gap</t>
  </si>
  <si>
    <t>USD</t>
  </si>
  <si>
    <t>Total</t>
  </si>
  <si>
    <t>Comments/Assumptions</t>
  </si>
  <si>
    <t>Other</t>
  </si>
  <si>
    <t xml:space="preserve"> </t>
  </si>
  <si>
    <t>Local Currency</t>
  </si>
  <si>
    <t>(day/month/year)</t>
  </si>
  <si>
    <t>/USD</t>
  </si>
  <si>
    <t>Euro</t>
  </si>
  <si>
    <t xml:space="preserve">USD </t>
  </si>
  <si>
    <t>/Euro</t>
  </si>
  <si>
    <t>Information de Base sur le Pays</t>
  </si>
  <si>
    <t>Pays</t>
  </si>
  <si>
    <t>Monnaie Locale</t>
  </si>
  <si>
    <r>
      <t>Taux d'</t>
    </r>
    <r>
      <rPr>
        <b/>
        <sz val="11"/>
        <rFont val="Calibri"/>
        <family val="2"/>
      </rPr>
      <t>é</t>
    </r>
    <r>
      <rPr>
        <b/>
        <sz val="11"/>
        <rFont val="Calibri"/>
        <family val="2"/>
        <scheme val="minor"/>
      </rPr>
      <t>change de la monnaie locale</t>
    </r>
  </si>
  <si>
    <t>Taux d'echange de l'Euro</t>
  </si>
  <si>
    <t>Taux d'inflation annuelle</t>
  </si>
  <si>
    <r>
      <t>Ann</t>
    </r>
    <r>
      <rPr>
        <b/>
        <sz val="11"/>
        <rFont val="Calibri"/>
        <family val="2"/>
      </rPr>
      <t>é</t>
    </r>
    <r>
      <rPr>
        <b/>
        <sz val="11"/>
        <rFont val="Calibri"/>
        <family val="2"/>
        <scheme val="minor"/>
      </rPr>
      <t>e de d</t>
    </r>
    <r>
      <rPr>
        <b/>
        <sz val="11"/>
        <rFont val="Calibri"/>
        <family val="2"/>
      </rPr>
      <t>é</t>
    </r>
    <r>
      <rPr>
        <b/>
        <sz val="11"/>
        <rFont val="Calibri"/>
        <family val="2"/>
        <scheme val="minor"/>
      </rPr>
      <t xml:space="preserve">marrage </t>
    </r>
  </si>
  <si>
    <r>
      <t>Ann</t>
    </r>
    <r>
      <rPr>
        <b/>
        <sz val="11"/>
        <rFont val="Calibri"/>
        <family val="2"/>
      </rPr>
      <t>é</t>
    </r>
    <r>
      <rPr>
        <b/>
        <sz val="11"/>
        <rFont val="Calibri"/>
        <family val="2"/>
        <scheme val="minor"/>
      </rPr>
      <t xml:space="preserve">e de Terminaison </t>
    </r>
  </si>
  <si>
    <t>Date p. ces taux:</t>
  </si>
  <si>
    <t>en utilisant le taux mondial d'inflation comme la source standard : Banque Mondiale</t>
  </si>
  <si>
    <t xml:space="preserve">Fonds alloués par l'USAID </t>
  </si>
  <si>
    <t>Fonds alloués par l'UNFPA</t>
  </si>
  <si>
    <t>Fonds alloués par la KfW</t>
  </si>
  <si>
    <t>Fonds alloués par DfID</t>
  </si>
  <si>
    <t xml:space="preserve">Fonds alloués par l'EU </t>
  </si>
  <si>
    <t>Fonds alloués par l'ACDI</t>
  </si>
  <si>
    <t>Fonds alloués par PSI</t>
  </si>
  <si>
    <t xml:space="preserve">Fonds alloués par DKT International </t>
  </si>
  <si>
    <t>Fonds alloués par MSI</t>
  </si>
  <si>
    <t>Fonds alloués par la Fondation Gates</t>
  </si>
  <si>
    <t>Fonds alloués par la fondation Packard</t>
  </si>
  <si>
    <t>Coûts du Plan PF Budgétisé</t>
  </si>
  <si>
    <t>Le Plan PF-complet</t>
  </si>
  <si>
    <t>Apport du Gouvernement</t>
  </si>
  <si>
    <t>Apport des Donateurs</t>
  </si>
  <si>
    <t>Monnaie locale</t>
  </si>
  <si>
    <t>Financement du gouvernement et Partenaires</t>
  </si>
  <si>
    <t>Monnaie</t>
  </si>
  <si>
    <t>Autre 7</t>
  </si>
  <si>
    <t>Total donateur</t>
  </si>
  <si>
    <t>Fonds (USD)</t>
  </si>
  <si>
    <t>Fonds (Euro)</t>
  </si>
  <si>
    <t>Check</t>
  </si>
  <si>
    <t>Fonds (Gouvernement)</t>
  </si>
  <si>
    <t>Fonds (Donateur)</t>
  </si>
  <si>
    <t>Fonds Total</t>
  </si>
  <si>
    <r>
      <t>Coût total du Plan PF Budg</t>
    </r>
    <r>
      <rPr>
        <sz val="11"/>
        <color theme="1"/>
        <rFont val="Calibri"/>
        <family val="2"/>
      </rPr>
      <t>é</t>
    </r>
    <r>
      <rPr>
        <sz val="11"/>
        <color theme="1"/>
        <rFont val="Calibri"/>
        <family val="2"/>
        <scheme val="minor"/>
      </rPr>
      <t>tisé</t>
    </r>
  </si>
  <si>
    <t>Check:</t>
  </si>
  <si>
    <t>Type</t>
  </si>
  <si>
    <t xml:space="preserve">Fonds alloués par le Gouvernement </t>
  </si>
  <si>
    <t>Locale</t>
  </si>
  <si>
    <t>Fonds (Monnaie Locale)</t>
  </si>
  <si>
    <t>From the "Financing Inputs" Tabs</t>
  </si>
  <si>
    <t>Autre 8</t>
  </si>
  <si>
    <t>Autre 9</t>
  </si>
  <si>
    <t>Autre 10</t>
  </si>
  <si>
    <t>Autre 11</t>
  </si>
  <si>
    <t>Autre 6</t>
  </si>
  <si>
    <t>Autre 5</t>
  </si>
  <si>
    <t>Autre 4</t>
  </si>
  <si>
    <t>Autre 3</t>
  </si>
  <si>
    <t>Autre 2</t>
  </si>
  <si>
    <t>Autre 1</t>
  </si>
  <si>
    <r>
      <t>Fonds allou</t>
    </r>
    <r>
      <rPr>
        <b/>
        <sz val="11"/>
        <color theme="1"/>
        <rFont val="Calibri"/>
        <family val="2"/>
      </rPr>
      <t>és</t>
    </r>
    <r>
      <rPr>
        <b/>
        <sz val="11"/>
        <color theme="1"/>
        <rFont val="Calibri"/>
        <family val="2"/>
        <scheme val="minor"/>
      </rPr>
      <t xml:space="preserve"> par le Gouvernement </t>
    </r>
  </si>
  <si>
    <t>Pourcentage du fonds alloués par année par composante</t>
  </si>
  <si>
    <t>Total PANB</t>
  </si>
  <si>
    <r>
      <t>Total fonds allou</t>
    </r>
    <r>
      <rPr>
        <b/>
        <sz val="11"/>
        <color theme="1"/>
        <rFont val="Calibri"/>
        <family val="2"/>
      </rPr>
      <t>é</t>
    </r>
    <r>
      <rPr>
        <b/>
        <sz val="11"/>
        <color theme="1"/>
        <rFont val="Calibri"/>
        <family val="2"/>
        <scheme val="minor"/>
      </rPr>
      <t>s</t>
    </r>
  </si>
  <si>
    <t>Pourcentage du PANB par composante</t>
  </si>
  <si>
    <t>Cout Total de Plan</t>
  </si>
  <si>
    <t>Cout total en monnaie locale</t>
  </si>
  <si>
    <t>Cout total en USD</t>
  </si>
  <si>
    <t>Cout total en Euro</t>
  </si>
  <si>
    <t>Sub-Total de Fonds par la monnaie</t>
  </si>
  <si>
    <t>Sub-total fonds (Monnaie Locale)</t>
  </si>
  <si>
    <t>Sub-total fonds (USD)</t>
  </si>
  <si>
    <t>Sub-total fonds (Euro)</t>
  </si>
  <si>
    <t>Fonds Total converti en la monnaie locale</t>
  </si>
  <si>
    <t>Fonds total converti en USD</t>
  </si>
  <si>
    <t>Fonds total converti en Euro</t>
  </si>
  <si>
    <r>
      <t>Cout de et le Fonds pour le Plan en</t>
    </r>
    <r>
      <rPr>
        <b/>
        <sz val="11"/>
        <color theme="1"/>
        <rFont val="Calibri"/>
        <family val="2"/>
        <scheme val="minor"/>
      </rPr>
      <t xml:space="preserve"> monnaie locale</t>
    </r>
  </si>
  <si>
    <r>
      <t>Coût total du Plan PF Budg</t>
    </r>
    <r>
      <rPr>
        <sz val="11"/>
        <color theme="1"/>
        <rFont val="Calibri"/>
        <family val="2"/>
      </rPr>
      <t>é</t>
    </r>
    <r>
      <rPr>
        <sz val="11"/>
        <color theme="1"/>
        <rFont val="Calibri"/>
        <family val="2"/>
        <scheme val="minor"/>
      </rPr>
      <t>tisé en monnaie locale</t>
    </r>
  </si>
  <si>
    <r>
      <t>Coût total du Plan PF Budg</t>
    </r>
    <r>
      <rPr>
        <sz val="11"/>
        <color theme="1"/>
        <rFont val="Calibri"/>
        <family val="2"/>
      </rPr>
      <t>é</t>
    </r>
    <r>
      <rPr>
        <sz val="11"/>
        <color theme="1"/>
        <rFont val="Calibri"/>
        <family val="2"/>
        <scheme val="minor"/>
      </rPr>
      <t>tisé en USD</t>
    </r>
  </si>
  <si>
    <t>Cout de et le Fonds pour le Plan en USD</t>
  </si>
  <si>
    <t>Pourcentage de fonds d'activite, par structure</t>
  </si>
  <si>
    <t>Cout de et le Fonds pour le Plan en Euro</t>
  </si>
  <si>
    <t>Pourcentage du fonds alloués par composante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</si>
</sst>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409]* #,##0.00_ ;_-[$$-409]* \-#,##0.00\ ;_-[$$-409]* &quot;-&quot;??_ ;_-@_ "/>
    <numFmt numFmtId="165" formatCode="[$-F800]dddd\,\ mmmm\ dd\,\ yyyy"/>
    <numFmt numFmtId="166" formatCode="_([$XOF]\ * #,##0.00_);_([$XOF]\ * \(#,##0.00\);_([$XOF]\ * &quot;-&quot;??_);_(@_)"/>
    <numFmt numFmtId="167" formatCode="_([$€-2]\ * #,##0.00_);_([$€-2]\ * \(#,##0.00\);_([$€-2]\ * &quot;-&quot;??_);_(@_)"/>
    <numFmt numFmtId="168" formatCode="_(&quot;$&quot;* #,##0_);_(&quot;$&quot;* \(#,##0\);_(&quot;$&quot;* &quot;-&quot;??_);_(@_)"/>
    <numFmt numFmtId="169" formatCode="_([$€-2]\ * #,##0_);_([$€-2]\ * \(#,##0\);_([$€-2]\ * &quot;-&quot;_);_(@_)"/>
    <numFmt numFmtId="170" formatCode="_([$€-2]\ * #,##0_);_([$€-2]\ * \(#,##0\);_([$€-2]\ * &quot;-&quot;??_);_(@_)"/>
  </numFmts>
  <fonts count="23" x14ac:knownFonts="1">
    <font>
      <sz val="11"/>
      <color theme="1"/>
      <name val="Calibri"/>
      <family val="2"/>
      <scheme val="minor"/>
    </font>
    <font>
      <b/>
      <sz val="11"/>
      <color theme="1"/>
      <name val="Calibri"/>
      <family val="2"/>
      <scheme val="minor"/>
    </font>
    <font>
      <b/>
      <sz val="13"/>
      <color theme="3"/>
      <name val="Calibri"/>
      <family val="2"/>
      <scheme val="minor"/>
    </font>
    <font>
      <i/>
      <sz val="11"/>
      <color rgb="FF7F7F7F"/>
      <name val="Calibri"/>
      <family val="2"/>
      <scheme val="minor"/>
    </font>
    <font>
      <sz val="11"/>
      <color theme="0"/>
      <name val="Calibri"/>
      <family val="2"/>
      <scheme val="minor"/>
    </font>
    <font>
      <sz val="11"/>
      <name val="Calibri"/>
      <family val="2"/>
      <scheme val="minor"/>
    </font>
    <font>
      <b/>
      <sz val="11"/>
      <name val="Calibri"/>
      <family val="2"/>
      <scheme val="minor"/>
    </font>
    <font>
      <sz val="11"/>
      <color rgb="FFFF0000"/>
      <name val="Calibri"/>
      <family val="2"/>
      <scheme val="minor"/>
    </font>
    <font>
      <sz val="11"/>
      <color theme="1"/>
      <name val="Calibri"/>
      <family val="2"/>
      <scheme val="minor"/>
    </font>
    <font>
      <b/>
      <sz val="11"/>
      <name val="Calibri"/>
      <family val="2"/>
    </font>
    <font>
      <sz val="11"/>
      <color theme="1"/>
      <name val="Calibri"/>
      <family val="2"/>
    </font>
    <font>
      <sz val="11"/>
      <color rgb="FF000000"/>
      <name val="Calibri"/>
      <family val="2"/>
      <scheme val="minor"/>
    </font>
    <font>
      <b/>
      <sz val="11"/>
      <color rgb="FF000000"/>
      <name val="Calibri"/>
      <family val="2"/>
      <scheme val="minor"/>
    </font>
    <font>
      <u/>
      <sz val="11"/>
      <color theme="10"/>
      <name val="Calibri"/>
      <family val="2"/>
      <scheme val="minor"/>
    </font>
    <font>
      <u/>
      <sz val="11"/>
      <color theme="11"/>
      <name val="Calibri"/>
      <family val="2"/>
      <scheme val="minor"/>
    </font>
    <font>
      <i/>
      <sz val="11"/>
      <color theme="1"/>
      <name val="Calibri"/>
      <family val="2"/>
      <scheme val="minor"/>
    </font>
    <font>
      <i/>
      <u/>
      <sz val="11"/>
      <color theme="1"/>
      <name val="Calibri"/>
      <family val="2"/>
      <scheme val="minor"/>
    </font>
    <font>
      <b/>
      <u/>
      <sz val="11"/>
      <color theme="1"/>
      <name val="Calibri"/>
      <family val="2"/>
      <scheme val="minor"/>
    </font>
    <font>
      <b/>
      <i/>
      <u/>
      <sz val="11"/>
      <color theme="1"/>
      <name val="Calibri"/>
      <family val="2"/>
      <scheme val="minor"/>
    </font>
    <font>
      <b/>
      <sz val="11"/>
      <color theme="1"/>
      <name val="Calibri"/>
      <family val="2"/>
    </font>
    <font>
      <u/>
      <sz val="11"/>
      <color theme="1"/>
      <name val="Calibri"/>
      <family val="2"/>
      <scheme val="minor"/>
    </font>
    <font>
      <b/>
      <sz val="9"/>
      <color indexed="81"/>
      <name val="Tahoma"/>
      <family val="2"/>
    </font>
    <font>
      <sz val="9"/>
      <color indexed="81"/>
      <name val="Tahoma"/>
      <family val="2"/>
    </font>
  </fonts>
  <fills count="1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patternFill>
    </fill>
    <fill>
      <patternFill patternType="solid">
        <fgColor theme="0" tint="-0.34998626667073579"/>
        <bgColor indexed="64"/>
      </patternFill>
    </fill>
    <fill>
      <patternFill patternType="solid">
        <fgColor rgb="FFC4D79B"/>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tint="0.499984740745262"/>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auto="1"/>
      </bottom>
      <diagonal/>
    </border>
  </borders>
  <cellStyleXfs count="25">
    <xf numFmtId="0" fontId="0" fillId="0" borderId="0"/>
    <xf numFmtId="0" fontId="2" fillId="0" borderId="3" applyNumberFormat="0" applyFill="0" applyAlignment="0" applyProtection="0"/>
    <xf numFmtId="0" fontId="3" fillId="0" borderId="0" applyNumberFormat="0" applyFill="0" applyBorder="0" applyAlignment="0" applyProtection="0"/>
    <xf numFmtId="0" fontId="4" fillId="8" borderId="0" applyNumberFormat="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43" fontId="8" fillId="0" borderId="0" applyFont="0" applyFill="0" applyBorder="0" applyAlignment="0" applyProtection="0"/>
  </cellStyleXfs>
  <cellXfs count="185">
    <xf numFmtId="0" fontId="0" fillId="0" borderId="0" xfId="0"/>
    <xf numFmtId="0" fontId="0" fillId="3" borderId="1" xfId="0" applyFill="1" applyBorder="1"/>
    <xf numFmtId="0" fontId="0" fillId="0" borderId="0" xfId="0" applyFill="1" applyBorder="1"/>
    <xf numFmtId="0" fontId="0" fillId="0" borderId="0" xfId="0" applyBorder="1"/>
    <xf numFmtId="0" fontId="1" fillId="7" borderId="1" xfId="0" applyFont="1" applyFill="1" applyBorder="1"/>
    <xf numFmtId="0" fontId="0" fillId="6" borderId="1" xfId="0" applyFill="1" applyBorder="1"/>
    <xf numFmtId="0" fontId="0" fillId="0" borderId="1" xfId="0" applyBorder="1" applyAlignment="1">
      <alignment wrapText="1"/>
    </xf>
    <xf numFmtId="0" fontId="3" fillId="0" borderId="0" xfId="2"/>
    <xf numFmtId="0" fontId="6" fillId="7" borderId="1" xfId="3" applyFont="1" applyFill="1" applyBorder="1" applyProtection="1"/>
    <xf numFmtId="2" fontId="0" fillId="3" borderId="1" xfId="0" applyNumberFormat="1" applyFill="1" applyBorder="1"/>
    <xf numFmtId="2" fontId="5" fillId="5" borderId="1" xfId="0" applyNumberFormat="1" applyFont="1" applyFill="1" applyBorder="1" applyAlignment="1" applyProtection="1">
      <alignment horizontal="right"/>
      <protection locked="0"/>
    </xf>
    <xf numFmtId="164" fontId="5" fillId="3" borderId="1" xfId="0" quotePrefix="1" applyNumberFormat="1" applyFont="1" applyFill="1" applyBorder="1" applyAlignment="1" applyProtection="1">
      <alignment horizontal="left"/>
    </xf>
    <xf numFmtId="0" fontId="0" fillId="0" borderId="0" xfId="0"/>
    <xf numFmtId="0" fontId="1" fillId="7" borderId="1" xfId="0" applyFont="1" applyFill="1" applyBorder="1" applyAlignment="1"/>
    <xf numFmtId="0" fontId="1" fillId="7" borderId="1" xfId="0" applyFont="1" applyFill="1" applyBorder="1" applyAlignment="1">
      <alignment horizontal="center"/>
    </xf>
    <xf numFmtId="0" fontId="6" fillId="7" borderId="6" xfId="3" applyFont="1" applyFill="1" applyBorder="1" applyAlignment="1" applyProtection="1">
      <alignment horizontal="center"/>
    </xf>
    <xf numFmtId="0" fontId="0" fillId="4" borderId="0" xfId="0" applyFill="1" applyBorder="1" applyAlignment="1">
      <alignment wrapText="1"/>
    </xf>
    <xf numFmtId="0" fontId="0" fillId="4" borderId="0" xfId="0" applyFill="1"/>
    <xf numFmtId="3" fontId="0" fillId="0" borderId="0" xfId="0" applyNumberFormat="1"/>
    <xf numFmtId="44" fontId="0" fillId="0" borderId="0" xfId="4" applyFont="1"/>
    <xf numFmtId="44" fontId="0" fillId="0" borderId="0" xfId="0" applyNumberFormat="1"/>
    <xf numFmtId="44" fontId="0" fillId="3" borderId="1" xfId="4" applyFont="1" applyFill="1" applyBorder="1" applyAlignment="1">
      <alignment wrapText="1"/>
    </xf>
    <xf numFmtId="0" fontId="6" fillId="7" borderId="1" xfId="3" applyFont="1" applyFill="1" applyBorder="1" applyAlignment="1" applyProtection="1">
      <alignment horizontal="center"/>
    </xf>
    <xf numFmtId="0" fontId="0" fillId="7" borderId="2" xfId="0" applyFill="1" applyBorder="1" applyAlignment="1">
      <alignment horizontal="center" wrapText="1"/>
    </xf>
    <xf numFmtId="0" fontId="1" fillId="6" borderId="1" xfId="0" applyFont="1" applyFill="1" applyBorder="1"/>
    <xf numFmtId="0" fontId="0" fillId="6" borderId="1" xfId="0" applyFont="1" applyFill="1" applyBorder="1"/>
    <xf numFmtId="0" fontId="5" fillId="0" borderId="0" xfId="0" applyFont="1"/>
    <xf numFmtId="0" fontId="12" fillId="11" borderId="5" xfId="0" applyFont="1" applyFill="1" applyBorder="1"/>
    <xf numFmtId="0" fontId="0" fillId="12" borderId="5" xfId="0" applyFill="1" applyBorder="1"/>
    <xf numFmtId="0" fontId="15" fillId="0" borderId="0" xfId="0" applyFont="1"/>
    <xf numFmtId="43" fontId="0" fillId="0" borderId="0" xfId="0" applyNumberFormat="1"/>
    <xf numFmtId="0" fontId="1" fillId="13" borderId="1" xfId="0" applyFont="1" applyFill="1" applyBorder="1"/>
    <xf numFmtId="0" fontId="1" fillId="0" borderId="0" xfId="0" applyFont="1"/>
    <xf numFmtId="0" fontId="0" fillId="0" borderId="0" xfId="0" applyFill="1"/>
    <xf numFmtId="0" fontId="0" fillId="0" borderId="0" xfId="0" applyFont="1"/>
    <xf numFmtId="0" fontId="0" fillId="0" borderId="1" xfId="0" applyBorder="1"/>
    <xf numFmtId="0" fontId="0" fillId="13" borderId="1" xfId="0" applyFont="1" applyFill="1" applyBorder="1"/>
    <xf numFmtId="43" fontId="1" fillId="0" borderId="0" xfId="0" applyNumberFormat="1" applyFont="1"/>
    <xf numFmtId="0" fontId="16" fillId="0" borderId="0" xfId="0" applyFont="1"/>
    <xf numFmtId="0" fontId="16" fillId="0" borderId="0" xfId="0" applyFont="1" applyBorder="1"/>
    <xf numFmtId="43" fontId="15" fillId="0" borderId="0" xfId="24" applyFont="1" applyFill="1" applyBorder="1"/>
    <xf numFmtId="44" fontId="8" fillId="13" borderId="1" xfId="4" applyNumberFormat="1" applyFont="1" applyFill="1" applyBorder="1"/>
    <xf numFmtId="44" fontId="1" fillId="13" borderId="1" xfId="0" applyNumberFormat="1" applyFont="1" applyFill="1" applyBorder="1"/>
    <xf numFmtId="0" fontId="0" fillId="0" borderId="1" xfId="0" applyFill="1" applyBorder="1"/>
    <xf numFmtId="167" fontId="8" fillId="13" borderId="1" xfId="4" applyNumberFormat="1" applyFont="1" applyFill="1" applyBorder="1"/>
    <xf numFmtId="167" fontId="1" fillId="13" borderId="1" xfId="0" applyNumberFormat="1" applyFont="1" applyFill="1" applyBorder="1"/>
    <xf numFmtId="167" fontId="0" fillId="12" borderId="5" xfId="4" applyNumberFormat="1" applyFont="1" applyFill="1" applyBorder="1"/>
    <xf numFmtId="0" fontId="1" fillId="0" borderId="0" xfId="0" applyFont="1" applyFill="1" applyBorder="1"/>
    <xf numFmtId="0" fontId="1" fillId="0" borderId="0" xfId="0" applyFont="1" applyFill="1" applyBorder="1" applyAlignment="1">
      <alignment horizontal="left"/>
    </xf>
    <xf numFmtId="44" fontId="0" fillId="0" borderId="0" xfId="4" applyFont="1" applyFill="1" applyBorder="1"/>
    <xf numFmtId="0" fontId="0" fillId="0" borderId="0" xfId="0" applyFill="1" applyBorder="1" applyAlignment="1"/>
    <xf numFmtId="0" fontId="17" fillId="0" borderId="0" xfId="0" applyFont="1" applyFill="1" applyBorder="1" applyAlignment="1">
      <alignment horizontal="left"/>
    </xf>
    <xf numFmtId="0" fontId="18" fillId="0" borderId="0" xfId="0" applyFont="1" applyFill="1" applyBorder="1" applyAlignment="1">
      <alignment horizontal="left"/>
    </xf>
    <xf numFmtId="44" fontId="15" fillId="0" borderId="0" xfId="4" applyFont="1" applyFill="1" applyBorder="1"/>
    <xf numFmtId="0" fontId="0" fillId="0" borderId="0" xfId="0" applyFill="1" applyBorder="1" applyAlignment="1">
      <alignment vertical="center"/>
    </xf>
    <xf numFmtId="44" fontId="0" fillId="0" borderId="0" xfId="0" applyNumberFormat="1" applyFill="1" applyBorder="1"/>
    <xf numFmtId="9" fontId="0" fillId="0" borderId="0" xfId="5" applyFont="1" applyFill="1" applyBorder="1"/>
    <xf numFmtId="44" fontId="0" fillId="0" borderId="1" xfId="0" applyNumberFormat="1" applyBorder="1"/>
    <xf numFmtId="0" fontId="0" fillId="0" borderId="1" xfId="0" applyBorder="1" applyAlignment="1">
      <alignment horizontal="center" vertical="center"/>
    </xf>
    <xf numFmtId="167" fontId="0" fillId="0" borderId="1" xfId="4" applyNumberFormat="1" applyFont="1" applyFill="1" applyBorder="1"/>
    <xf numFmtId="167" fontId="8" fillId="0" borderId="1" xfId="4" applyNumberFormat="1" applyFont="1" applyFill="1" applyBorder="1"/>
    <xf numFmtId="44" fontId="0" fillId="0" borderId="1" xfId="4" applyNumberFormat="1" applyFont="1" applyFill="1" applyBorder="1"/>
    <xf numFmtId="44" fontId="8" fillId="0" borderId="1" xfId="4" applyNumberFormat="1" applyFont="1" applyFill="1" applyBorder="1"/>
    <xf numFmtId="166" fontId="0" fillId="5" borderId="1" xfId="4" applyNumberFormat="1" applyFont="1" applyFill="1" applyBorder="1" applyProtection="1">
      <protection locked="0"/>
    </xf>
    <xf numFmtId="43" fontId="8" fillId="5" borderId="1" xfId="4" applyNumberFormat="1" applyFont="1" applyFill="1" applyBorder="1" applyProtection="1">
      <protection locked="0"/>
    </xf>
    <xf numFmtId="43" fontId="7" fillId="5" borderId="1" xfId="4" applyNumberFormat="1" applyFont="1" applyFill="1" applyBorder="1" applyProtection="1">
      <protection locked="0"/>
    </xf>
    <xf numFmtId="0" fontId="0" fillId="6" borderId="1" xfId="0" applyFill="1" applyBorder="1" applyProtection="1">
      <protection locked="0"/>
    </xf>
    <xf numFmtId="0" fontId="12" fillId="0" borderId="5" xfId="0" applyFont="1" applyFill="1" applyBorder="1" applyProtection="1">
      <protection locked="0"/>
    </xf>
    <xf numFmtId="0" fontId="0" fillId="0" borderId="5" xfId="0" applyFill="1" applyBorder="1" applyProtection="1">
      <protection locked="0"/>
    </xf>
    <xf numFmtId="166" fontId="0" fillId="0" borderId="5" xfId="4" applyNumberFormat="1" applyFont="1" applyFill="1" applyBorder="1" applyProtection="1">
      <protection locked="0"/>
    </xf>
    <xf numFmtId="44" fontId="0" fillId="0" borderId="5" xfId="4" applyFont="1" applyFill="1" applyBorder="1" applyProtection="1">
      <protection locked="0"/>
    </xf>
    <xf numFmtId="167" fontId="0" fillId="3" borderId="1" xfId="4" applyNumberFormat="1" applyFont="1" applyFill="1" applyBorder="1" applyAlignment="1">
      <alignment wrapText="1"/>
    </xf>
    <xf numFmtId="0" fontId="0" fillId="7" borderId="1" xfId="0" applyFill="1" applyBorder="1" applyAlignment="1">
      <alignment horizontal="center" vertical="center" wrapText="1"/>
    </xf>
    <xf numFmtId="0" fontId="0" fillId="7" borderId="1" xfId="0" applyFill="1" applyBorder="1" applyAlignment="1">
      <alignment horizontal="center" wrapText="1"/>
    </xf>
    <xf numFmtId="0" fontId="0" fillId="12" borderId="1" xfId="0" applyFill="1" applyBorder="1"/>
    <xf numFmtId="9" fontId="0" fillId="0" borderId="1" xfId="5" applyFont="1" applyBorder="1"/>
    <xf numFmtId="0" fontId="0" fillId="0" borderId="0" xfId="0" applyProtection="1">
      <protection locked="0"/>
    </xf>
    <xf numFmtId="0" fontId="1" fillId="9" borderId="1" xfId="0" applyFont="1" applyFill="1" applyBorder="1" applyProtection="1"/>
    <xf numFmtId="0" fontId="0" fillId="0" borderId="0" xfId="0" applyProtection="1"/>
    <xf numFmtId="43" fontId="0" fillId="0" borderId="0" xfId="24" applyFont="1" applyProtection="1"/>
    <xf numFmtId="0" fontId="15" fillId="0" borderId="0" xfId="0" applyFont="1" applyProtection="1"/>
    <xf numFmtId="0" fontId="0" fillId="13" borderId="1" xfId="0" applyFill="1" applyBorder="1" applyProtection="1"/>
    <xf numFmtId="43" fontId="0" fillId="13" borderId="1" xfId="24" applyFont="1" applyFill="1" applyBorder="1" applyProtection="1"/>
    <xf numFmtId="0" fontId="1" fillId="13" borderId="1" xfId="0" applyFont="1" applyFill="1" applyBorder="1" applyProtection="1"/>
    <xf numFmtId="43" fontId="1" fillId="13" borderId="1" xfId="24" applyFont="1" applyFill="1" applyBorder="1" applyProtection="1"/>
    <xf numFmtId="2" fontId="5" fillId="5" borderId="1" xfId="0" applyNumberFormat="1" applyFont="1" applyFill="1" applyBorder="1" applyProtection="1">
      <protection locked="0"/>
    </xf>
    <xf numFmtId="0" fontId="5" fillId="0" borderId="0" xfId="0" applyFont="1" applyFill="1" applyBorder="1" applyProtection="1">
      <protection locked="0"/>
    </xf>
    <xf numFmtId="0" fontId="5" fillId="0" borderId="0" xfId="0" applyFont="1" applyFill="1" applyProtection="1">
      <protection locked="0"/>
    </xf>
    <xf numFmtId="0" fontId="0" fillId="0" borderId="0" xfId="0" applyFont="1" applyFill="1" applyAlignment="1" applyProtection="1">
      <alignment horizontal="center"/>
      <protection locked="0"/>
    </xf>
    <xf numFmtId="2" fontId="5" fillId="5" borderId="1" xfId="0" quotePrefix="1" applyNumberFormat="1" applyFont="1" applyFill="1" applyBorder="1" applyAlignment="1" applyProtection="1">
      <alignment horizontal="left"/>
      <protection locked="0"/>
    </xf>
    <xf numFmtId="165" fontId="5" fillId="5" borderId="1" xfId="0" applyNumberFormat="1" applyFont="1" applyFill="1" applyBorder="1" applyProtection="1">
      <protection locked="0"/>
    </xf>
    <xf numFmtId="0" fontId="0" fillId="5" borderId="1" xfId="0" applyNumberFormat="1" applyFill="1" applyBorder="1" applyProtection="1">
      <protection locked="0"/>
    </xf>
    <xf numFmtId="0" fontId="0" fillId="5" borderId="1" xfId="0" applyFill="1" applyBorder="1" applyProtection="1">
      <protection locked="0"/>
    </xf>
    <xf numFmtId="0" fontId="1" fillId="6" borderId="1" xfId="0" applyFont="1" applyFill="1" applyBorder="1" applyProtection="1"/>
    <xf numFmtId="168" fontId="0" fillId="0" borderId="1" xfId="4" applyNumberFormat="1" applyFont="1" applyBorder="1" applyProtection="1"/>
    <xf numFmtId="170" fontId="0" fillId="0" borderId="1" xfId="4" applyNumberFormat="1" applyFont="1" applyBorder="1" applyProtection="1"/>
    <xf numFmtId="44" fontId="0" fillId="0" borderId="1" xfId="4" applyFont="1" applyBorder="1" applyProtection="1"/>
    <xf numFmtId="168" fontId="0" fillId="3" borderId="1" xfId="4" applyNumberFormat="1" applyFont="1" applyFill="1" applyBorder="1" applyProtection="1"/>
    <xf numFmtId="169" fontId="0" fillId="3" borderId="1" xfId="4" applyNumberFormat="1" applyFont="1" applyFill="1" applyBorder="1" applyProtection="1"/>
    <xf numFmtId="9" fontId="0" fillId="3" borderId="1" xfId="5" applyFont="1" applyFill="1" applyBorder="1" applyProtection="1"/>
    <xf numFmtId="43" fontId="0" fillId="5" borderId="1" xfId="4" applyNumberFormat="1" applyFont="1" applyFill="1" applyBorder="1" applyProtection="1">
      <protection locked="0"/>
    </xf>
    <xf numFmtId="43" fontId="8" fillId="5" borderId="1" xfId="4" applyNumberFormat="1" applyFont="1" applyFill="1" applyBorder="1" applyProtection="1"/>
    <xf numFmtId="43" fontId="0" fillId="5" borderId="1" xfId="4" applyNumberFormat="1" applyFont="1" applyFill="1" applyBorder="1" applyProtection="1"/>
    <xf numFmtId="43" fontId="11" fillId="10" borderId="1" xfId="0" applyNumberFormat="1" applyFont="1" applyFill="1" applyBorder="1" applyProtection="1">
      <protection locked="0"/>
    </xf>
    <xf numFmtId="0" fontId="1" fillId="0" borderId="1" xfId="0" applyFont="1" applyBorder="1"/>
    <xf numFmtId="0" fontId="1" fillId="0" borderId="0" xfId="0" applyNumberFormat="1" applyFont="1" applyFill="1"/>
    <xf numFmtId="0" fontId="1" fillId="7" borderId="1" xfId="0" applyFont="1" applyFill="1" applyBorder="1" applyAlignment="1">
      <alignment horizontal="center" vertical="center" wrapText="1"/>
    </xf>
    <xf numFmtId="0" fontId="0" fillId="0" borderId="0" xfId="0" applyFill="1" applyBorder="1" applyAlignment="1" applyProtection="1">
      <alignment horizontal="center" vertical="top"/>
      <protection locked="0"/>
    </xf>
    <xf numFmtId="0" fontId="0" fillId="0" borderId="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1" xfId="0" applyFill="1" applyBorder="1"/>
    <xf numFmtId="0" fontId="1" fillId="0" borderId="0" xfId="0" applyNumberFormat="1" applyFont="1" applyFill="1" applyBorder="1"/>
    <xf numFmtId="166" fontId="0" fillId="5" borderId="1" xfId="4" applyNumberFormat="1" applyFont="1" applyFill="1" applyBorder="1" applyProtection="1"/>
    <xf numFmtId="0" fontId="20" fillId="0" borderId="0" xfId="0" applyFont="1"/>
    <xf numFmtId="0" fontId="15" fillId="0" borderId="0" xfId="0" applyFont="1" applyFill="1"/>
    <xf numFmtId="43" fontId="0" fillId="0" borderId="0" xfId="0" applyNumberFormat="1" applyFont="1" applyProtection="1"/>
    <xf numFmtId="43" fontId="8" fillId="9" borderId="1" xfId="4" applyNumberFormat="1" applyFont="1" applyFill="1" applyBorder="1"/>
    <xf numFmtId="44" fontId="8" fillId="9" borderId="1" xfId="4" applyNumberFormat="1" applyFont="1" applyFill="1" applyBorder="1"/>
    <xf numFmtId="167" fontId="8" fillId="9" borderId="1" xfId="4" applyNumberFormat="1" applyFont="1" applyFill="1" applyBorder="1"/>
    <xf numFmtId="0" fontId="0" fillId="0" borderId="0" xfId="0" applyFill="1" applyBorder="1" applyProtection="1">
      <protection locked="0"/>
    </xf>
    <xf numFmtId="0" fontId="0" fillId="0" borderId="7" xfId="0" applyFill="1" applyBorder="1" applyProtection="1">
      <protection locked="0"/>
    </xf>
    <xf numFmtId="44" fontId="0" fillId="0" borderId="7" xfId="4" applyFont="1" applyFill="1" applyBorder="1" applyProtection="1">
      <protection locked="0"/>
    </xf>
    <xf numFmtId="44" fontId="0" fillId="0" borderId="0" xfId="4" applyFont="1" applyFill="1" applyBorder="1" applyProtection="1">
      <protection locked="0"/>
    </xf>
    <xf numFmtId="0" fontId="15" fillId="0" borderId="0" xfId="0" applyFont="1" applyFill="1" applyBorder="1" applyProtection="1">
      <protection locked="0"/>
    </xf>
    <xf numFmtId="167" fontId="0" fillId="13" borderId="1" xfId="24" applyNumberFormat="1" applyFont="1" applyFill="1" applyBorder="1" applyProtection="1"/>
    <xf numFmtId="44" fontId="0" fillId="13" borderId="1" xfId="24" applyNumberFormat="1" applyFont="1" applyFill="1" applyBorder="1" applyProtection="1"/>
    <xf numFmtId="44" fontId="1" fillId="13" borderId="1" xfId="24" applyNumberFormat="1" applyFont="1" applyFill="1" applyBorder="1" applyProtection="1"/>
    <xf numFmtId="44" fontId="1" fillId="13" borderId="1" xfId="24" applyNumberFormat="1" applyFont="1" applyFill="1" applyBorder="1" applyAlignment="1" applyProtection="1">
      <alignment horizontal="left" indent="1"/>
    </xf>
    <xf numFmtId="167" fontId="1" fillId="13" borderId="1" xfId="24" applyNumberFormat="1" applyFont="1" applyFill="1" applyBorder="1" applyProtection="1"/>
    <xf numFmtId="43" fontId="1" fillId="6" borderId="1" xfId="0" applyNumberFormat="1" applyFont="1" applyFill="1" applyBorder="1"/>
    <xf numFmtId="43" fontId="0" fillId="0" borderId="1" xfId="0" applyNumberFormat="1" applyFill="1" applyBorder="1"/>
    <xf numFmtId="43" fontId="0" fillId="0" borderId="1" xfId="4" applyNumberFormat="1" applyFont="1" applyFill="1" applyBorder="1"/>
    <xf numFmtId="43" fontId="8" fillId="0" borderId="1" xfId="4" applyNumberFormat="1" applyFont="1" applyFill="1" applyBorder="1"/>
    <xf numFmtId="43" fontId="0" fillId="6" borderId="1" xfId="0" applyNumberFormat="1" applyFont="1" applyFill="1" applyBorder="1"/>
    <xf numFmtId="43" fontId="0" fillId="6" borderId="1" xfId="0" applyNumberFormat="1" applyFill="1" applyBorder="1"/>
    <xf numFmtId="43" fontId="0" fillId="13" borderId="1" xfId="0" applyNumberFormat="1" applyFont="1" applyFill="1" applyBorder="1"/>
    <xf numFmtId="43" fontId="8" fillId="13" borderId="1" xfId="4" applyNumberFormat="1" applyFont="1" applyFill="1" applyBorder="1"/>
    <xf numFmtId="43" fontId="15" fillId="0" borderId="0" xfId="0" applyNumberFormat="1" applyFont="1"/>
    <xf numFmtId="43" fontId="1" fillId="13" borderId="1" xfId="0" applyNumberFormat="1" applyFont="1" applyFill="1" applyBorder="1"/>
    <xf numFmtId="43" fontId="0" fillId="9" borderId="1" xfId="0" applyNumberFormat="1" applyFont="1" applyFill="1" applyBorder="1"/>
    <xf numFmtId="43" fontId="15" fillId="0" borderId="0" xfId="0" applyNumberFormat="1" applyFont="1" applyAlignment="1">
      <alignment horizontal="right"/>
    </xf>
    <xf numFmtId="0" fontId="1" fillId="0" borderId="9" xfId="0" applyFont="1" applyFill="1" applyBorder="1" applyAlignment="1">
      <alignment horizontal="center" vertical="center" wrapText="1"/>
    </xf>
    <xf numFmtId="0" fontId="1" fillId="0" borderId="0" xfId="0" applyFont="1" applyFill="1" applyBorder="1" applyAlignment="1"/>
    <xf numFmtId="0" fontId="1" fillId="0" borderId="0" xfId="0" applyFont="1" applyFill="1" applyBorder="1" applyAlignment="1">
      <alignment horizontal="center"/>
    </xf>
    <xf numFmtId="43" fontId="12" fillId="11" borderId="1" xfId="0" applyNumberFormat="1" applyFont="1" applyFill="1" applyBorder="1"/>
    <xf numFmtId="43" fontId="0" fillId="12" borderId="1" xfId="0" applyNumberFormat="1" applyFill="1" applyBorder="1"/>
    <xf numFmtId="43" fontId="0" fillId="12" borderId="1" xfId="4" applyNumberFormat="1" applyFont="1" applyFill="1" applyBorder="1"/>
    <xf numFmtId="0" fontId="15" fillId="0" borderId="0" xfId="0" applyFont="1" applyAlignment="1">
      <alignment horizontal="right"/>
    </xf>
    <xf numFmtId="44" fontId="0" fillId="12" borderId="1" xfId="4" applyNumberFormat="1" applyFont="1" applyFill="1" applyBorder="1"/>
    <xf numFmtId="44" fontId="1" fillId="6" borderId="1" xfId="0" applyNumberFormat="1" applyFont="1" applyFill="1" applyBorder="1"/>
    <xf numFmtId="44" fontId="0" fillId="0" borderId="1" xfId="0" applyNumberFormat="1" applyFill="1" applyBorder="1"/>
    <xf numFmtId="44" fontId="0" fillId="6" borderId="1" xfId="0" applyNumberFormat="1" applyFont="1" applyFill="1" applyBorder="1"/>
    <xf numFmtId="44" fontId="12" fillId="11" borderId="1" xfId="0" applyNumberFormat="1" applyFont="1" applyFill="1" applyBorder="1"/>
    <xf numFmtId="44" fontId="0" fillId="12" borderId="1" xfId="0" applyNumberFormat="1" applyFill="1" applyBorder="1"/>
    <xf numFmtId="44" fontId="0" fillId="6" borderId="1" xfId="0" applyNumberFormat="1" applyFill="1" applyBorder="1"/>
    <xf numFmtId="0" fontId="1" fillId="0" borderId="0" xfId="0" applyFont="1" applyFill="1" applyBorder="1" applyAlignment="1">
      <alignment horizontal="center" vertical="center" wrapText="1"/>
    </xf>
    <xf numFmtId="0" fontId="0" fillId="9" borderId="1" xfId="0" applyFont="1" applyFill="1" applyBorder="1"/>
    <xf numFmtId="0" fontId="1" fillId="7" borderId="2" xfId="0" applyFont="1" applyFill="1" applyBorder="1"/>
    <xf numFmtId="0" fontId="1" fillId="7" borderId="10" xfId="0" applyFont="1" applyFill="1" applyBorder="1"/>
    <xf numFmtId="41" fontId="0" fillId="3" borderId="1" xfId="4" applyNumberFormat="1" applyFont="1" applyFill="1" applyBorder="1" applyProtection="1"/>
    <xf numFmtId="41" fontId="0" fillId="0" borderId="1" xfId="4" applyNumberFormat="1" applyFont="1" applyBorder="1" applyProtection="1"/>
    <xf numFmtId="44" fontId="0" fillId="0" borderId="0" xfId="0" applyNumberFormat="1" applyFont="1" applyFill="1" applyBorder="1"/>
    <xf numFmtId="167" fontId="0" fillId="0" borderId="0" xfId="0" applyNumberFormat="1" applyFont="1" applyFill="1" applyBorder="1"/>
    <xf numFmtId="43" fontId="0" fillId="0" borderId="0" xfId="0" applyNumberFormat="1" applyFont="1" applyFill="1" applyBorder="1"/>
    <xf numFmtId="43" fontId="0" fillId="3" borderId="1" xfId="4" applyNumberFormat="1" applyFont="1" applyFill="1" applyBorder="1" applyAlignment="1">
      <alignment wrapText="1"/>
    </xf>
    <xf numFmtId="0" fontId="1" fillId="7" borderId="1" xfId="0" applyFont="1" applyFill="1" applyBorder="1" applyAlignment="1" applyProtection="1"/>
    <xf numFmtId="0" fontId="1" fillId="7" borderId="1" xfId="0" applyFont="1" applyFill="1" applyBorder="1" applyAlignment="1" applyProtection="1">
      <alignment horizontal="center"/>
    </xf>
    <xf numFmtId="0" fontId="1" fillId="7" borderId="1" xfId="0" applyFont="1" applyFill="1" applyBorder="1" applyProtection="1"/>
    <xf numFmtId="0" fontId="2" fillId="0" borderId="0" xfId="1" applyBorder="1" applyAlignment="1" applyProtection="1">
      <alignment horizontal="left"/>
    </xf>
    <xf numFmtId="0" fontId="1" fillId="4" borderId="5" xfId="0" applyFont="1" applyFill="1" applyBorder="1" applyAlignment="1" applyProtection="1">
      <alignment horizontal="left"/>
      <protection locked="0"/>
    </xf>
    <xf numFmtId="0" fontId="1" fillId="4" borderId="9" xfId="0" applyFont="1" applyFill="1" applyBorder="1" applyAlignment="1" applyProtection="1">
      <alignment horizontal="left"/>
      <protection locked="0"/>
    </xf>
    <xf numFmtId="43" fontId="1" fillId="4" borderId="1" xfId="0" applyNumberFormat="1" applyFont="1" applyFill="1" applyBorder="1" applyAlignment="1">
      <alignment horizontal="left"/>
    </xf>
    <xf numFmtId="0" fontId="1" fillId="4" borderId="1" xfId="0" applyFont="1" applyFill="1" applyBorder="1" applyAlignment="1">
      <alignment horizontal="left"/>
    </xf>
    <xf numFmtId="44" fontId="1" fillId="4" borderId="1" xfId="0" applyNumberFormat="1" applyFont="1" applyFill="1" applyBorder="1" applyAlignment="1">
      <alignment horizontal="left"/>
    </xf>
    <xf numFmtId="0" fontId="1" fillId="4" borderId="5" xfId="0" applyFont="1" applyFill="1" applyBorder="1" applyAlignment="1">
      <alignment horizontal="left"/>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2" borderId="2" xfId="0" applyFill="1" applyBorder="1" applyAlignment="1" applyProtection="1">
      <alignment horizontal="center" vertical="top"/>
      <protection locked="0"/>
    </xf>
    <xf numFmtId="0" fontId="0" fillId="2" borderId="4" xfId="0" applyFill="1" applyBorder="1" applyAlignment="1" applyProtection="1">
      <alignment horizontal="center" vertical="top"/>
      <protection locked="0"/>
    </xf>
    <xf numFmtId="0" fontId="0" fillId="2" borderId="12" xfId="0" applyFill="1" applyBorder="1" applyAlignment="1" applyProtection="1">
      <alignment horizontal="center" vertical="top"/>
      <protection locked="0"/>
    </xf>
    <xf numFmtId="0" fontId="1" fillId="4" borderId="12" xfId="0" applyFont="1" applyFill="1" applyBorder="1" applyAlignment="1">
      <alignment horizontal="left"/>
    </xf>
    <xf numFmtId="0" fontId="0" fillId="7" borderId="8" xfId="0" applyFill="1" applyBorder="1" applyAlignment="1">
      <alignment horizontal="center"/>
    </xf>
    <xf numFmtId="0" fontId="0" fillId="7" borderId="6" xfId="0" applyFill="1" applyBorder="1" applyAlignment="1">
      <alignment horizontal="center"/>
    </xf>
    <xf numFmtId="0" fontId="0" fillId="4" borderId="0" xfId="0" applyFill="1" applyAlignment="1">
      <alignment horizontal="left"/>
    </xf>
    <xf numFmtId="0" fontId="0" fillId="0" borderId="0" xfId="0" quotePrefix="1" applyProtection="1"/>
  </cellXfs>
  <cellStyles count="25">
    <cellStyle name="Accent5" xfId="3" builtinId="45"/>
    <cellStyle name="Comma" xfId="24" builtinId="3"/>
    <cellStyle name="Currency" xfId="4" builtinId="4"/>
    <cellStyle name="Explanatory Text" xfId="2" builtinId="53"/>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eading 2" xfId="1" builtinId="17"/>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Normal" xfId="0" builtinId="0"/>
    <cellStyle name="Percent" xfId="5" builtinId="5"/>
  </cellStyles>
  <dxfs count="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'Financing inputs locale'!$A$26:$O$26</c:f>
              <c:strCache>
                <c:ptCount val="1"/>
                <c:pt idx="0">
                  <c:v> Autre 2 </c:v>
                </c:pt>
              </c:strCache>
            </c:strRef>
          </c:tx>
          <c:dLbls>
            <c:showLegendKey val="0"/>
            <c:showVal val="1"/>
            <c:showCatName val="0"/>
            <c:showSerName val="0"/>
            <c:showPercent val="0"/>
            <c:showBubbleSize val="0"/>
            <c:showLeaderLines val="1"/>
          </c:dLbls>
          <c:cat>
            <c:strRef>
              <c:f>'Financing inputs locale'!$A$28:$A$47</c:f>
              <c:strCache>
                <c:ptCount val="20"/>
                <c:pt idx="0">
                  <c:v> Fonds alloués par le Gouvernement  </c:v>
                </c:pt>
                <c:pt idx="1">
                  <c:v> Fonds alloués par l'USAID  </c:v>
                </c:pt>
                <c:pt idx="2">
                  <c:v> Fonds alloués par l'UNFPA </c:v>
                </c:pt>
                <c:pt idx="3">
                  <c:v> Fonds alloués par la KfW </c:v>
                </c:pt>
                <c:pt idx="4">
                  <c:v> Fonds alloués par DfID </c:v>
                </c:pt>
                <c:pt idx="5">
                  <c:v> Fonds alloués par l'EU  </c:v>
                </c:pt>
                <c:pt idx="6">
                  <c:v> Fonds alloués par l'ACDI </c:v>
                </c:pt>
                <c:pt idx="7">
                  <c:v> Fonds alloués par PSI </c:v>
                </c:pt>
                <c:pt idx="8">
                  <c:v> Fonds alloués par DKT International  </c:v>
                </c:pt>
                <c:pt idx="9">
                  <c:v> Fonds alloués par MSI </c:v>
                </c:pt>
                <c:pt idx="10">
                  <c:v> Fonds alloués par la Fondation Gates </c:v>
                </c:pt>
                <c:pt idx="11">
                  <c:v> Fonds alloués par la fondation Packard </c:v>
                </c:pt>
                <c:pt idx="12">
                  <c:v> Other </c:v>
                </c:pt>
                <c:pt idx="13">
                  <c:v> Other </c:v>
                </c:pt>
                <c:pt idx="14">
                  <c:v> Other </c:v>
                </c:pt>
                <c:pt idx="15">
                  <c:v> Other </c:v>
                </c:pt>
                <c:pt idx="16">
                  <c:v> Other </c:v>
                </c:pt>
                <c:pt idx="17">
                  <c:v> Other </c:v>
                </c:pt>
                <c:pt idx="18">
                  <c:v> Other </c:v>
                </c:pt>
                <c:pt idx="19">
                  <c:v> Other </c:v>
                </c:pt>
              </c:strCache>
            </c:strRef>
          </c:cat>
          <c:val>
            <c:numRef>
              <c:f>'Financing inputs locale'!$R$28:$R$47</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6267854281973959"/>
          <c:y val="7.4879795288574538E-2"/>
          <c:w val="0.32608024103999839"/>
          <c:h val="0.89251873395837189"/>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'Gap analysis'!$U$4</c:f>
              <c:strCache>
                <c:ptCount val="1"/>
                <c:pt idx="0">
                  <c:v>Apport du Gouvernement</c:v>
                </c:pt>
              </c:strCache>
            </c:strRef>
          </c:tx>
          <c:invertIfNegative val="0"/>
          <c:cat>
            <c:strRef>
              <c:f>'Gap analysis'!$V$3:$AH$3</c:f>
              <c:strCache>
                <c:ptCount val="13"/>
                <c:pt idx="0">
                  <c:v>0</c:v>
                </c:pt>
                <c:pt idx="1">
                  <c:v>1</c:v>
                </c:pt>
                <c:pt idx="2">
                  <c:v>2</c:v>
                </c:pt>
                <c:pt idx="3">
                  <c:v>3</c:v>
                </c:pt>
                <c:pt idx="4">
                  <c:v>4</c:v>
                </c:pt>
                <c:pt idx="5">
                  <c:v>5</c:v>
                </c:pt>
                <c:pt idx="6">
                  <c:v>6</c:v>
                </c:pt>
                <c:pt idx="7">
                  <c:v>7</c:v>
                </c:pt>
                <c:pt idx="8">
                  <c:v>8</c:v>
                </c:pt>
                <c:pt idx="9">
                  <c:v>9</c:v>
                </c:pt>
                <c:pt idx="10">
                  <c:v>10</c:v>
                </c:pt>
                <c:pt idx="11">
                  <c:v>11</c:v>
                </c:pt>
                <c:pt idx="12">
                  <c:v>Total</c:v>
                </c:pt>
              </c:strCache>
            </c:strRef>
          </c:cat>
          <c:val>
            <c:numRef>
              <c:f>'Gap analysis'!$V$4:$AH$4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ser>
          <c:idx val="1"/>
          <c:order val="1"/>
          <c:tx>
            <c:strRef>
              <c:f>'Gap analysis'!$U$5</c:f>
              <c:strCache>
                <c:ptCount val="1"/>
                <c:pt idx="0">
                  <c:v>Apport des Donateurs</c:v>
                </c:pt>
              </c:strCache>
            </c:strRef>
          </c:tx>
          <c:invertIfNegative val="0"/>
          <c:cat>
            <c:strRef>
              <c:f>'Gap analysis'!$V$3:$AH$3</c:f>
              <c:strCache>
                <c:ptCount val="13"/>
                <c:pt idx="0">
                  <c:v>0</c:v>
                </c:pt>
                <c:pt idx="1">
                  <c:v>1</c:v>
                </c:pt>
                <c:pt idx="2">
                  <c:v>2</c:v>
                </c:pt>
                <c:pt idx="3">
                  <c:v>3</c:v>
                </c:pt>
                <c:pt idx="4">
                  <c:v>4</c:v>
                </c:pt>
                <c:pt idx="5">
                  <c:v>5</c:v>
                </c:pt>
                <c:pt idx="6">
                  <c:v>6</c:v>
                </c:pt>
                <c:pt idx="7">
                  <c:v>7</c:v>
                </c:pt>
                <c:pt idx="8">
                  <c:v>8</c:v>
                </c:pt>
                <c:pt idx="9">
                  <c:v>9</c:v>
                </c:pt>
                <c:pt idx="10">
                  <c:v>10</c:v>
                </c:pt>
                <c:pt idx="11">
                  <c:v>11</c:v>
                </c:pt>
                <c:pt idx="12">
                  <c:v>Total</c:v>
                </c:pt>
              </c:strCache>
            </c:strRef>
          </c:cat>
          <c:val>
            <c:numRef>
              <c:f>'Gap analysis'!$V$5:$AH$5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overlap val="100"/>
        <c:axId val="111948928"/>
        <c:axId val="111950464"/>
      </c:barChart>
      <c:catAx>
        <c:axId val="111948928"/>
        <c:scaling>
          <c:orientation val="minMax"/>
        </c:scaling>
        <c:delete val="0"/>
        <c:axPos val="b"/>
        <c:majorTickMark val="out"/>
        <c:minorTickMark val="none"/>
        <c:tickLblPos val="nextTo"/>
        <c:crossAx val="111950464"/>
        <c:crosses val="autoZero"/>
        <c:auto val="1"/>
        <c:lblAlgn val="ctr"/>
        <c:lblOffset val="100"/>
        <c:noMultiLvlLbl val="0"/>
      </c:catAx>
      <c:valAx>
        <c:axId val="111950464"/>
        <c:scaling>
          <c:orientation val="minMax"/>
        </c:scaling>
        <c:delete val="0"/>
        <c:axPos val="l"/>
        <c:majorGridlines/>
        <c:numFmt formatCode="0%" sourceLinked="1"/>
        <c:majorTickMark val="out"/>
        <c:minorTickMark val="none"/>
        <c:tickLblPos val="nextTo"/>
        <c:crossAx val="11194892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'Gap analysis'!$C$204</c:f>
              <c:strCache>
                <c:ptCount val="1"/>
                <c:pt idx="0">
                  <c:v>0</c:v>
                </c:pt>
              </c:strCache>
            </c:strRef>
          </c:tx>
          <c:cat>
            <c:strRef>
              <c:f>'Gap analysis'!$B$205:$B$215</c:f>
              <c:strCache>
                <c:ptCount val="11"/>
                <c:pt idx="0">
                  <c:v>Autre 1</c:v>
                </c:pt>
                <c:pt idx="1">
                  <c:v>Autre 2</c:v>
                </c:pt>
                <c:pt idx="2">
                  <c:v>Autre 3</c:v>
                </c:pt>
                <c:pt idx="3">
                  <c:v>Autre 4</c:v>
                </c:pt>
                <c:pt idx="4">
                  <c:v>Autre 5</c:v>
                </c:pt>
                <c:pt idx="5">
                  <c:v>Autre 6</c:v>
                </c:pt>
                <c:pt idx="6">
                  <c:v>Autre 7</c:v>
                </c:pt>
                <c:pt idx="7">
                  <c:v>Autre 8</c:v>
                </c:pt>
                <c:pt idx="8">
                  <c:v>Autre 9</c:v>
                </c:pt>
                <c:pt idx="9">
                  <c:v>Autre 10</c:v>
                </c:pt>
                <c:pt idx="10">
                  <c:v>Autre 11</c:v>
                </c:pt>
              </c:strCache>
            </c:strRef>
          </c:cat>
          <c:val>
            <c:numRef>
              <c:f>'Gap analysis'!$C$205:$C$215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Coûts</a:t>
            </a:r>
            <a:r>
              <a:rPr lang="en-US" baseline="0"/>
              <a:t> du PANB par composante</a:t>
            </a:r>
            <a:endParaRPr lang="en-US"/>
          </a:p>
        </c:rich>
      </c:tx>
      <c:layout/>
      <c:overlay val="0"/>
    </c:title>
    <c:autoTitleDeleted val="0"/>
    <c:plotArea>
      <c:layout>
        <c:manualLayout>
          <c:layoutTarget val="inner"/>
          <c:xMode val="edge"/>
          <c:yMode val="edge"/>
          <c:x val="7.8757398268272258E-2"/>
          <c:y val="0.17726199487703762"/>
          <c:w val="0.66880589100298049"/>
          <c:h val="0.71720179575687093"/>
        </c:manualLayout>
      </c:layout>
      <c:barChart>
        <c:barDir val="col"/>
        <c:grouping val="stacked"/>
        <c:varyColors val="0"/>
        <c:ser>
          <c:idx val="0"/>
          <c:order val="0"/>
          <c:tx>
            <c:strRef>
              <c:f>'Gap analysis'!$B$205</c:f>
              <c:strCache>
                <c:ptCount val="1"/>
                <c:pt idx="0">
                  <c:v>Autre 1</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analysis'!$C$205:$N$205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'Gap analysis'!$B$206</c:f>
              <c:strCache>
                <c:ptCount val="1"/>
                <c:pt idx="0">
                  <c:v>Autre 2</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analysis'!$C$206:$N$206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'Gap analysis'!$B$207</c:f>
              <c:strCache>
                <c:ptCount val="1"/>
                <c:pt idx="0">
                  <c:v>Autre 3</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analysis'!$C$207:$N$207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'Gap analysis'!$B$208</c:f>
              <c:strCache>
                <c:ptCount val="1"/>
                <c:pt idx="0">
                  <c:v>Autre 4</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analysis'!$C$208:$N$208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'Gap analysis'!$B$209</c:f>
              <c:strCache>
                <c:ptCount val="1"/>
                <c:pt idx="0">
                  <c:v>Autre 5</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analysis'!$C$209:$N$209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'Gap analysis'!$B$210</c:f>
              <c:strCache>
                <c:ptCount val="1"/>
                <c:pt idx="0">
                  <c:v>Autre 6</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analysis'!$C$210:$N$210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'Gap analysis'!$B$211</c:f>
              <c:strCache>
                <c:ptCount val="1"/>
                <c:pt idx="0">
                  <c:v>Autre 7</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analysis'!$C$211:$N$211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'Gap analysis'!$B$212</c:f>
              <c:strCache>
                <c:ptCount val="1"/>
                <c:pt idx="0">
                  <c:v>Autre 8</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analysis'!$C$212:$N$212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8"/>
          <c:order val="8"/>
          <c:tx>
            <c:strRef>
              <c:f>'Gap analysis'!$B$213</c:f>
              <c:strCache>
                <c:ptCount val="1"/>
                <c:pt idx="0">
                  <c:v>Autre 9</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analysis'!$C$213:$N$213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9"/>
          <c:order val="9"/>
          <c:tx>
            <c:strRef>
              <c:f>'Gap analysis'!$B$214</c:f>
              <c:strCache>
                <c:ptCount val="1"/>
                <c:pt idx="0">
                  <c:v>Autre 10</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analysis'!$C$214:$N$214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0"/>
          <c:order val="10"/>
          <c:tx>
            <c:strRef>
              <c:f>'Gap analysis'!$B$215</c:f>
              <c:strCache>
                <c:ptCount val="1"/>
                <c:pt idx="0">
                  <c:v>Autre 11</c:v>
                </c:pt>
              </c:strCache>
            </c:strRef>
          </c:tx>
          <c:invertIfNegative val="0"/>
          <c:cat>
            <c:numRef>
              <c:f>'Gap analysis'!$C$204:$N$204</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analysis'!$C$215:$N$215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100"/>
        <c:axId val="112063232"/>
        <c:axId val="112064768"/>
      </c:barChart>
      <c:catAx>
        <c:axId val="112063232"/>
        <c:scaling>
          <c:orientation val="minMax"/>
        </c:scaling>
        <c:delete val="0"/>
        <c:axPos val="b"/>
        <c:numFmt formatCode="General" sourceLinked="1"/>
        <c:majorTickMark val="out"/>
        <c:minorTickMark val="none"/>
        <c:tickLblPos val="nextTo"/>
        <c:crossAx val="112064768"/>
        <c:crosses val="autoZero"/>
        <c:auto val="1"/>
        <c:lblAlgn val="ctr"/>
        <c:lblOffset val="100"/>
        <c:noMultiLvlLbl val="0"/>
      </c:catAx>
      <c:valAx>
        <c:axId val="112064768"/>
        <c:scaling>
          <c:orientation val="minMax"/>
        </c:scaling>
        <c:delete val="0"/>
        <c:axPos val="l"/>
        <c:majorGridlines/>
        <c:numFmt formatCode="0%" sourceLinked="1"/>
        <c:majorTickMark val="out"/>
        <c:minorTickMark val="none"/>
        <c:tickLblPos val="nextTo"/>
        <c:crossAx val="112063232"/>
        <c:crosses val="autoZero"/>
        <c:crossBetween val="between"/>
      </c:valAx>
    </c:plotArea>
    <c:legend>
      <c:legendPos val="r"/>
      <c:layout>
        <c:manualLayout>
          <c:xMode val="edge"/>
          <c:yMode val="edge"/>
          <c:x val="0.77647582819057104"/>
          <c:y val="0.18435134685082441"/>
          <c:w val="0.21113308370114972"/>
          <c:h val="0.76178689352239159"/>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'Gap analysis'!$O$204</c:f>
              <c:strCache>
                <c:ptCount val="1"/>
                <c:pt idx="0">
                  <c:v>Total PANB</c:v>
                </c:pt>
              </c:strCache>
            </c:strRef>
          </c:tx>
          <c:cat>
            <c:strRef>
              <c:f>'Gap analysis'!$B$205:$B$215</c:f>
              <c:strCache>
                <c:ptCount val="11"/>
                <c:pt idx="0">
                  <c:v>Autre 1</c:v>
                </c:pt>
                <c:pt idx="1">
                  <c:v>Autre 2</c:v>
                </c:pt>
                <c:pt idx="2">
                  <c:v>Autre 3</c:v>
                </c:pt>
                <c:pt idx="3">
                  <c:v>Autre 4</c:v>
                </c:pt>
                <c:pt idx="4">
                  <c:v>Autre 5</c:v>
                </c:pt>
                <c:pt idx="5">
                  <c:v>Autre 6</c:v>
                </c:pt>
                <c:pt idx="6">
                  <c:v>Autre 7</c:v>
                </c:pt>
                <c:pt idx="7">
                  <c:v>Autre 8</c:v>
                </c:pt>
                <c:pt idx="8">
                  <c:v>Autre 9</c:v>
                </c:pt>
                <c:pt idx="9">
                  <c:v>Autre 10</c:v>
                </c:pt>
                <c:pt idx="10">
                  <c:v>Autre 11</c:v>
                </c:pt>
              </c:strCache>
            </c:strRef>
          </c:cat>
          <c:val>
            <c:numRef>
              <c:f>'Gap analysis'!$O$205:$O$215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Fonds</a:t>
            </a:r>
            <a:r>
              <a:rPr lang="en-US" baseline="0"/>
              <a:t> alloués par composante</a:t>
            </a:r>
            <a:endParaRPr lang="en-US"/>
          </a:p>
        </c:rich>
      </c:tx>
      <c:overlay val="0"/>
    </c:title>
    <c:autoTitleDeleted val="0"/>
    <c:plotArea>
      <c:layout>
        <c:manualLayout>
          <c:layoutTarget val="inner"/>
          <c:xMode val="edge"/>
          <c:yMode val="edge"/>
          <c:x val="7.6678981955800488E-2"/>
          <c:y val="0.19164279133552309"/>
          <c:w val="0.68558886355043835"/>
          <c:h val="0.67417336484912893"/>
        </c:manualLayout>
      </c:layout>
      <c:barChart>
        <c:barDir val="col"/>
        <c:grouping val="stacked"/>
        <c:varyColors val="0"/>
        <c:ser>
          <c:idx val="0"/>
          <c:order val="0"/>
          <c:tx>
            <c:strRef>
              <c:f>'Gap analysis'!$B$219</c:f>
              <c:strCache>
                <c:ptCount val="1"/>
                <c:pt idx="0">
                  <c:v>Autre 1</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analysis'!$C$219:$N$219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'Gap analysis'!$B$220</c:f>
              <c:strCache>
                <c:ptCount val="1"/>
                <c:pt idx="0">
                  <c:v>Autre 2</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analysis'!$C$220:$N$220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'Gap analysis'!$B$221</c:f>
              <c:strCache>
                <c:ptCount val="1"/>
                <c:pt idx="0">
                  <c:v>Autre 3</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analysis'!$C$221:$N$221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'Gap analysis'!$B$222</c:f>
              <c:strCache>
                <c:ptCount val="1"/>
                <c:pt idx="0">
                  <c:v>Autre 4</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analysis'!$C$222:$N$222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4"/>
          <c:tx>
            <c:strRef>
              <c:f>'Gap analysis'!$B$223</c:f>
              <c:strCache>
                <c:ptCount val="1"/>
                <c:pt idx="0">
                  <c:v>Autre 5</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analysis'!$C$223:$N$223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'Gap analysis'!$B$224</c:f>
              <c:strCache>
                <c:ptCount val="1"/>
                <c:pt idx="0">
                  <c:v>Autre 6</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analysis'!$C$224:$N$224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6"/>
          <c:order val="6"/>
          <c:tx>
            <c:strRef>
              <c:f>'Gap analysis'!$B$225</c:f>
              <c:strCache>
                <c:ptCount val="1"/>
                <c:pt idx="0">
                  <c:v>Autre 7</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analysis'!$C$225:$N$225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7"/>
          <c:order val="7"/>
          <c:tx>
            <c:strRef>
              <c:f>'Gap analysis'!$B$226</c:f>
              <c:strCache>
                <c:ptCount val="1"/>
                <c:pt idx="0">
                  <c:v>Autre 8</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analysis'!$C$226:$N$226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8"/>
          <c:order val="8"/>
          <c:tx>
            <c:strRef>
              <c:f>'Gap analysis'!$B$227</c:f>
              <c:strCache>
                <c:ptCount val="1"/>
                <c:pt idx="0">
                  <c:v>Autre 9</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analysis'!$C$227:$N$227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9"/>
          <c:order val="9"/>
          <c:tx>
            <c:strRef>
              <c:f>'Gap analysis'!$B$228</c:f>
              <c:strCache>
                <c:ptCount val="1"/>
                <c:pt idx="0">
                  <c:v>Autre 10</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analysis'!$C$228:$N$228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0"/>
          <c:order val="10"/>
          <c:tx>
            <c:strRef>
              <c:f>'Gap analysis'!$B$229</c:f>
              <c:strCache>
                <c:ptCount val="1"/>
                <c:pt idx="0">
                  <c:v>Autre 11</c:v>
                </c:pt>
              </c:strCache>
            </c:strRef>
          </c:tx>
          <c:invertIfNegative val="0"/>
          <c:cat>
            <c:numRef>
              <c:f>'Gap analysis'!$C$218:$N$218</c:f>
              <c:numCache>
                <c:formatCode>General</c:formatCode>
                <c:ptCount val="12"/>
                <c:pt idx="0">
                  <c:v>0</c:v>
                </c:pt>
                <c:pt idx="1">
                  <c:v>1</c:v>
                </c:pt>
                <c:pt idx="2">
                  <c:v>2</c:v>
                </c:pt>
                <c:pt idx="3">
                  <c:v>3</c:v>
                </c:pt>
                <c:pt idx="4">
                  <c:v>4</c:v>
                </c:pt>
                <c:pt idx="5">
                  <c:v>5</c:v>
                </c:pt>
                <c:pt idx="6">
                  <c:v>6</c:v>
                </c:pt>
                <c:pt idx="7">
                  <c:v>7</c:v>
                </c:pt>
                <c:pt idx="8">
                  <c:v>8</c:v>
                </c:pt>
                <c:pt idx="9">
                  <c:v>9</c:v>
                </c:pt>
                <c:pt idx="10">
                  <c:v>10</c:v>
                </c:pt>
                <c:pt idx="11">
                  <c:v>11</c:v>
                </c:pt>
              </c:numCache>
            </c:numRef>
          </c:cat>
          <c:val>
            <c:numRef>
              <c:f>'Gap analysis'!$C$229:$N$229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100"/>
        <c:axId val="112215168"/>
        <c:axId val="112216704"/>
      </c:barChart>
      <c:catAx>
        <c:axId val="112215168"/>
        <c:scaling>
          <c:orientation val="minMax"/>
        </c:scaling>
        <c:delete val="0"/>
        <c:axPos val="b"/>
        <c:numFmt formatCode="General" sourceLinked="1"/>
        <c:majorTickMark val="out"/>
        <c:minorTickMark val="none"/>
        <c:tickLblPos val="nextTo"/>
        <c:crossAx val="112216704"/>
        <c:crosses val="autoZero"/>
        <c:auto val="1"/>
        <c:lblAlgn val="ctr"/>
        <c:lblOffset val="100"/>
        <c:noMultiLvlLbl val="0"/>
      </c:catAx>
      <c:valAx>
        <c:axId val="112216704"/>
        <c:scaling>
          <c:orientation val="minMax"/>
        </c:scaling>
        <c:delete val="0"/>
        <c:axPos val="l"/>
        <c:majorGridlines/>
        <c:numFmt formatCode="0%" sourceLinked="1"/>
        <c:majorTickMark val="out"/>
        <c:minorTickMark val="none"/>
        <c:tickLblPos val="nextTo"/>
        <c:crossAx val="112215168"/>
        <c:crosses val="autoZero"/>
        <c:crossBetween val="between"/>
      </c:valAx>
    </c:plotArea>
    <c:legend>
      <c:legendPos val="r"/>
      <c:layout>
        <c:manualLayout>
          <c:xMode val="edge"/>
          <c:yMode val="edge"/>
          <c:x val="0.79359662796772334"/>
          <c:y val="0.19992303948834528"/>
          <c:w val="0.19404816067871294"/>
          <c:h val="0.74122978307248888"/>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Cout et Fonds Total de Plan par Annee et par Activite</a:t>
            </a:r>
          </a:p>
        </c:rich>
      </c:tx>
      <c:overlay val="0"/>
    </c:title>
    <c:autoTitleDeleted val="0"/>
    <c:plotArea>
      <c:layout/>
      <c:barChart>
        <c:barDir val="col"/>
        <c:grouping val="stacked"/>
        <c:varyColors val="0"/>
        <c:ser>
          <c:idx val="0"/>
          <c:order val="0"/>
          <c:tx>
            <c:strRef>
              <c:f>'Gap summary'!$A$34</c:f>
              <c:strCache>
                <c:ptCount val="1"/>
                <c:pt idx="0">
                  <c:v>Autre 1</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summary'!$B$34:$Y$34</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'Gap summary'!$A$35</c:f>
              <c:strCache>
                <c:ptCount val="1"/>
                <c:pt idx="0">
                  <c:v>Autre 2</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summary'!$B$35:$Y$35</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'Gap summary'!$A$36</c:f>
              <c:strCache>
                <c:ptCount val="1"/>
                <c:pt idx="0">
                  <c:v>Autre 3</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summary'!$B$36:$Y$36</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'Gap summary'!$A$37</c:f>
              <c:strCache>
                <c:ptCount val="1"/>
                <c:pt idx="0">
                  <c:v>Autre 4</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summary'!$B$37:$Y$37</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'Gap summary'!$A$38</c:f>
              <c:strCache>
                <c:ptCount val="1"/>
                <c:pt idx="0">
                  <c:v>Autre 5</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summary'!$B$38:$Y$38</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'Gap summary'!$A$39</c:f>
              <c:strCache>
                <c:ptCount val="1"/>
                <c:pt idx="0">
                  <c:v>Autre 6</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summary'!$B$39:$Y$39</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'Gap summary'!$A$40</c:f>
              <c:strCache>
                <c:ptCount val="1"/>
                <c:pt idx="0">
                  <c:v>Autre 7</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summary'!$B$40:$Y$40</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'Gap summary'!$A$41</c:f>
              <c:strCache>
                <c:ptCount val="1"/>
                <c:pt idx="0">
                  <c:v>Autre 8</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summary'!$B$41:$Y$41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8"/>
          <c:order val="8"/>
          <c:tx>
            <c:strRef>
              <c:f>'Gap summary'!$A$42</c:f>
              <c:strCache>
                <c:ptCount val="1"/>
                <c:pt idx="0">
                  <c:v>Autre 9</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summary'!$B$42:$Y$42</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'Gap summary'!$A$43</c:f>
              <c:strCache>
                <c:ptCount val="1"/>
                <c:pt idx="0">
                  <c:v>Autre 10</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summary'!$B$43:$Y$43</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'Gap summary'!$A$44</c:f>
              <c:strCache>
                <c:ptCount val="1"/>
                <c:pt idx="0">
                  <c:v>Autre 11</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summary'!$B$44:$Y$44</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overlap val="100"/>
        <c:axId val="112332160"/>
        <c:axId val="112362624"/>
      </c:barChart>
      <c:catAx>
        <c:axId val="112332160"/>
        <c:scaling>
          <c:orientation val="minMax"/>
        </c:scaling>
        <c:delete val="0"/>
        <c:axPos val="b"/>
        <c:majorTickMark val="out"/>
        <c:minorTickMark val="none"/>
        <c:tickLblPos val="nextTo"/>
        <c:crossAx val="112362624"/>
        <c:crosses val="autoZero"/>
        <c:auto val="1"/>
        <c:lblAlgn val="ctr"/>
        <c:lblOffset val="100"/>
        <c:noMultiLvlLbl val="0"/>
      </c:catAx>
      <c:valAx>
        <c:axId val="112362624"/>
        <c:scaling>
          <c:orientation val="minMax"/>
        </c:scaling>
        <c:delete val="0"/>
        <c:axPos val="l"/>
        <c:majorGridlines/>
        <c:numFmt formatCode="_(* #,##0.00_);_(* \(#,##0.00\);_(* &quot;-&quot;??_);_(@_)" sourceLinked="1"/>
        <c:majorTickMark val="out"/>
        <c:minorTickMark val="none"/>
        <c:tickLblPos val="nextTo"/>
        <c:crossAx val="1123321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summary'!$A$34</c:f>
              <c:strCache>
                <c:ptCount val="1"/>
                <c:pt idx="0">
                  <c:v>Autre 1</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summary'!$B$34:$Y$34</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00333824"/>
        <c:axId val="112368256"/>
      </c:barChart>
      <c:catAx>
        <c:axId val="100333824"/>
        <c:scaling>
          <c:orientation val="minMax"/>
        </c:scaling>
        <c:delete val="0"/>
        <c:axPos val="b"/>
        <c:numFmt formatCode="General" sourceLinked="1"/>
        <c:majorTickMark val="out"/>
        <c:minorTickMark val="none"/>
        <c:tickLblPos val="nextTo"/>
        <c:crossAx val="112368256"/>
        <c:crosses val="autoZero"/>
        <c:auto val="1"/>
        <c:lblAlgn val="ctr"/>
        <c:lblOffset val="100"/>
        <c:noMultiLvlLbl val="0"/>
      </c:catAx>
      <c:valAx>
        <c:axId val="112368256"/>
        <c:scaling>
          <c:orientation val="minMax"/>
        </c:scaling>
        <c:delete val="0"/>
        <c:axPos val="l"/>
        <c:majorGridlines/>
        <c:numFmt formatCode="_(* #,##0.00_);_(* \(#,##0.00\);_(* &quot;-&quot;??_);_(@_)" sourceLinked="1"/>
        <c:majorTickMark val="out"/>
        <c:minorTickMark val="none"/>
        <c:tickLblPos val="nextTo"/>
        <c:crossAx val="10033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summary'!$A$9</c:f>
              <c:strCache>
                <c:ptCount val="1"/>
                <c:pt idx="0">
                  <c:v>Autre 6</c:v>
                </c:pt>
              </c:strCache>
            </c:strRef>
          </c:tx>
          <c:invertIfNegative val="0"/>
          <c:cat>
            <c:multiLvlStrRef>
              <c:f>'Gap summary'!$B$2:$O$3</c:f>
              <c:multiLvlStrCache>
                <c:ptCount val="1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lvl>
                <c:lvl>
                  <c:pt idx="0">
                    <c:v>0</c:v>
                  </c:pt>
                  <c:pt idx="2">
                    <c:v>1</c:v>
                  </c:pt>
                  <c:pt idx="4">
                    <c:v>2</c:v>
                  </c:pt>
                  <c:pt idx="6">
                    <c:v>3</c:v>
                  </c:pt>
                  <c:pt idx="8">
                    <c:v>4</c:v>
                  </c:pt>
                  <c:pt idx="10">
                    <c:v>5</c:v>
                  </c:pt>
                  <c:pt idx="12">
                    <c:v>6</c:v>
                  </c:pt>
                </c:lvl>
              </c:multiLvlStrCache>
            </c:multiLvlStrRef>
          </c:cat>
          <c:val>
            <c:numRef>
              <c:f>'Gap summary'!$B$9:$O$9</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50"/>
        <c:axId val="112482560"/>
        <c:axId val="112496640"/>
      </c:barChart>
      <c:catAx>
        <c:axId val="112482560"/>
        <c:scaling>
          <c:orientation val="minMax"/>
        </c:scaling>
        <c:delete val="0"/>
        <c:axPos val="b"/>
        <c:majorTickMark val="out"/>
        <c:minorTickMark val="none"/>
        <c:tickLblPos val="nextTo"/>
        <c:crossAx val="112496640"/>
        <c:crosses val="autoZero"/>
        <c:auto val="1"/>
        <c:lblAlgn val="ctr"/>
        <c:lblOffset val="100"/>
        <c:noMultiLvlLbl val="0"/>
      </c:catAx>
      <c:valAx>
        <c:axId val="112496640"/>
        <c:scaling>
          <c:orientation val="minMax"/>
        </c:scaling>
        <c:delete val="0"/>
        <c:axPos val="l"/>
        <c:majorGridlines/>
        <c:numFmt formatCode="_(&quot;$&quot;* #,##0.00_);_(&quot;$&quot;* \(#,##0.00\);_(&quot;$&quot;* &quot;-&quot;??_);_(@_)" sourceLinked="1"/>
        <c:majorTickMark val="out"/>
        <c:minorTickMark val="none"/>
        <c:tickLblPos val="nextTo"/>
        <c:crossAx val="1124825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summary'!$A$35</c:f>
              <c:strCache>
                <c:ptCount val="1"/>
                <c:pt idx="0">
                  <c:v>Autre 2</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summary'!$B$35:$Y$35</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2508288"/>
        <c:axId val="112514176"/>
      </c:barChart>
      <c:catAx>
        <c:axId val="112508288"/>
        <c:scaling>
          <c:orientation val="minMax"/>
        </c:scaling>
        <c:delete val="0"/>
        <c:axPos val="b"/>
        <c:numFmt formatCode="General" sourceLinked="1"/>
        <c:majorTickMark val="out"/>
        <c:minorTickMark val="none"/>
        <c:tickLblPos val="nextTo"/>
        <c:crossAx val="112514176"/>
        <c:crosses val="autoZero"/>
        <c:auto val="1"/>
        <c:lblAlgn val="ctr"/>
        <c:lblOffset val="100"/>
        <c:noMultiLvlLbl val="0"/>
      </c:catAx>
      <c:valAx>
        <c:axId val="112514176"/>
        <c:scaling>
          <c:orientation val="minMax"/>
        </c:scaling>
        <c:delete val="0"/>
        <c:axPos val="l"/>
        <c:majorGridlines/>
        <c:numFmt formatCode="_(* #,##0.00_);_(* \(#,##0.00\);_(* &quot;-&quot;??_);_(@_)" sourceLinked="1"/>
        <c:majorTickMark val="out"/>
        <c:minorTickMark val="none"/>
        <c:tickLblPos val="nextTo"/>
        <c:crossAx val="112508288"/>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summary'!$A$36</c:f>
              <c:strCache>
                <c:ptCount val="1"/>
                <c:pt idx="0">
                  <c:v>Autre 3</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summary'!$B$36:$Y$36</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2874624"/>
        <c:axId val="112876160"/>
      </c:barChart>
      <c:catAx>
        <c:axId val="112874624"/>
        <c:scaling>
          <c:orientation val="minMax"/>
        </c:scaling>
        <c:delete val="0"/>
        <c:axPos val="b"/>
        <c:numFmt formatCode="General" sourceLinked="1"/>
        <c:majorTickMark val="out"/>
        <c:minorTickMark val="none"/>
        <c:tickLblPos val="nextTo"/>
        <c:crossAx val="112876160"/>
        <c:crosses val="autoZero"/>
        <c:auto val="1"/>
        <c:lblAlgn val="ctr"/>
        <c:lblOffset val="100"/>
        <c:noMultiLvlLbl val="0"/>
      </c:catAx>
      <c:valAx>
        <c:axId val="112876160"/>
        <c:scaling>
          <c:orientation val="minMax"/>
        </c:scaling>
        <c:delete val="0"/>
        <c:axPos val="l"/>
        <c:majorGridlines/>
        <c:numFmt formatCode="_(* #,##0.00_);_(* \(#,##0.00\);_(* &quot;-&quot;??_);_(@_)" sourceLinked="1"/>
        <c:majorTickMark val="out"/>
        <c:minorTickMark val="none"/>
        <c:tickLblPos val="nextTo"/>
        <c:crossAx val="112874624"/>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summary'!$A$37</c:f>
              <c:strCache>
                <c:ptCount val="1"/>
                <c:pt idx="0">
                  <c:v>Autre 4</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summary'!$B$37:$Y$37</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2908544"/>
        <c:axId val="112914432"/>
      </c:barChart>
      <c:catAx>
        <c:axId val="112908544"/>
        <c:scaling>
          <c:orientation val="minMax"/>
        </c:scaling>
        <c:delete val="0"/>
        <c:axPos val="b"/>
        <c:numFmt formatCode="General" sourceLinked="1"/>
        <c:majorTickMark val="out"/>
        <c:minorTickMark val="none"/>
        <c:tickLblPos val="nextTo"/>
        <c:crossAx val="112914432"/>
        <c:crosses val="autoZero"/>
        <c:auto val="1"/>
        <c:lblAlgn val="ctr"/>
        <c:lblOffset val="100"/>
        <c:noMultiLvlLbl val="0"/>
      </c:catAx>
      <c:valAx>
        <c:axId val="112914432"/>
        <c:scaling>
          <c:orientation val="minMax"/>
        </c:scaling>
        <c:delete val="0"/>
        <c:axPos val="l"/>
        <c:majorGridlines/>
        <c:numFmt formatCode="_(* #,##0.00_);_(* \(#,##0.00\);_(* &quot;-&quot;??_);_(@_)" sourceLinked="1"/>
        <c:majorTickMark val="out"/>
        <c:minorTickMark val="none"/>
        <c:tickLblPos val="nextTo"/>
        <c:crossAx val="112908544"/>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summary'!$A$38</c:f>
              <c:strCache>
                <c:ptCount val="1"/>
                <c:pt idx="0">
                  <c:v>Autre 5</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summary'!$B$38:$Y$38</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2950656"/>
        <c:axId val="112952448"/>
      </c:barChart>
      <c:catAx>
        <c:axId val="112950656"/>
        <c:scaling>
          <c:orientation val="minMax"/>
        </c:scaling>
        <c:delete val="0"/>
        <c:axPos val="b"/>
        <c:numFmt formatCode="General" sourceLinked="1"/>
        <c:majorTickMark val="out"/>
        <c:minorTickMark val="none"/>
        <c:tickLblPos val="nextTo"/>
        <c:crossAx val="112952448"/>
        <c:crosses val="autoZero"/>
        <c:auto val="1"/>
        <c:lblAlgn val="ctr"/>
        <c:lblOffset val="100"/>
        <c:noMultiLvlLbl val="0"/>
      </c:catAx>
      <c:valAx>
        <c:axId val="112952448"/>
        <c:scaling>
          <c:orientation val="minMax"/>
        </c:scaling>
        <c:delete val="0"/>
        <c:axPos val="l"/>
        <c:majorGridlines/>
        <c:numFmt formatCode="_(* #,##0.00_);_(* \(#,##0.00\);_(* &quot;-&quot;??_);_(@_)" sourceLinked="1"/>
        <c:majorTickMark val="out"/>
        <c:minorTickMark val="none"/>
        <c:tickLblPos val="nextTo"/>
        <c:crossAx val="112950656"/>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summary'!$A$39</c:f>
              <c:strCache>
                <c:ptCount val="1"/>
                <c:pt idx="0">
                  <c:v>Autre 6</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summary'!$B$39:$Y$39</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2968448"/>
        <c:axId val="112969984"/>
      </c:barChart>
      <c:catAx>
        <c:axId val="112968448"/>
        <c:scaling>
          <c:orientation val="minMax"/>
        </c:scaling>
        <c:delete val="0"/>
        <c:axPos val="b"/>
        <c:numFmt formatCode="General" sourceLinked="1"/>
        <c:majorTickMark val="out"/>
        <c:minorTickMark val="none"/>
        <c:tickLblPos val="nextTo"/>
        <c:crossAx val="112969984"/>
        <c:crosses val="autoZero"/>
        <c:auto val="1"/>
        <c:lblAlgn val="ctr"/>
        <c:lblOffset val="100"/>
        <c:noMultiLvlLbl val="0"/>
      </c:catAx>
      <c:valAx>
        <c:axId val="112969984"/>
        <c:scaling>
          <c:orientation val="minMax"/>
        </c:scaling>
        <c:delete val="0"/>
        <c:axPos val="l"/>
        <c:majorGridlines/>
        <c:numFmt formatCode="_(* #,##0.00_);_(* \(#,##0.00\);_(* &quot;-&quot;??_);_(@_)" sourceLinked="1"/>
        <c:majorTickMark val="out"/>
        <c:minorTickMark val="none"/>
        <c:tickLblPos val="nextTo"/>
        <c:crossAx val="112968448"/>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summary'!$A$40</c:f>
              <c:strCache>
                <c:ptCount val="1"/>
                <c:pt idx="0">
                  <c:v>Autre 7</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summary'!$B$40:$Y$40</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3063808"/>
        <c:axId val="113065344"/>
      </c:barChart>
      <c:catAx>
        <c:axId val="113063808"/>
        <c:scaling>
          <c:orientation val="minMax"/>
        </c:scaling>
        <c:delete val="0"/>
        <c:axPos val="b"/>
        <c:numFmt formatCode="General" sourceLinked="1"/>
        <c:majorTickMark val="out"/>
        <c:minorTickMark val="none"/>
        <c:tickLblPos val="nextTo"/>
        <c:crossAx val="113065344"/>
        <c:crosses val="autoZero"/>
        <c:auto val="1"/>
        <c:lblAlgn val="ctr"/>
        <c:lblOffset val="100"/>
        <c:noMultiLvlLbl val="0"/>
      </c:catAx>
      <c:valAx>
        <c:axId val="113065344"/>
        <c:scaling>
          <c:orientation val="minMax"/>
        </c:scaling>
        <c:delete val="0"/>
        <c:axPos val="l"/>
        <c:majorGridlines/>
        <c:numFmt formatCode="_(* #,##0.00_);_(* \(#,##0.00\);_(* &quot;-&quot;??_);_(@_)" sourceLinked="1"/>
        <c:majorTickMark val="out"/>
        <c:minorTickMark val="none"/>
        <c:tickLblPos val="nextTo"/>
        <c:crossAx val="113063808"/>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summary'!$A$41</c:f>
              <c:strCache>
                <c:ptCount val="1"/>
                <c:pt idx="0">
                  <c:v>Autre 8</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summary'!$B$41:$Y$41</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3081344"/>
        <c:axId val="113103616"/>
      </c:barChart>
      <c:catAx>
        <c:axId val="113081344"/>
        <c:scaling>
          <c:orientation val="minMax"/>
        </c:scaling>
        <c:delete val="0"/>
        <c:axPos val="b"/>
        <c:numFmt formatCode="General" sourceLinked="1"/>
        <c:majorTickMark val="out"/>
        <c:minorTickMark val="none"/>
        <c:tickLblPos val="nextTo"/>
        <c:crossAx val="113103616"/>
        <c:crosses val="autoZero"/>
        <c:auto val="1"/>
        <c:lblAlgn val="ctr"/>
        <c:lblOffset val="100"/>
        <c:noMultiLvlLbl val="0"/>
      </c:catAx>
      <c:valAx>
        <c:axId val="113103616"/>
        <c:scaling>
          <c:orientation val="minMax"/>
        </c:scaling>
        <c:delete val="0"/>
        <c:axPos val="l"/>
        <c:majorGridlines/>
        <c:numFmt formatCode="_(* #,##0.00_);_(* \(#,##0.00\);_(* &quot;-&quot;??_);_(@_)" sourceLinked="1"/>
        <c:majorTickMark val="out"/>
        <c:minorTickMark val="none"/>
        <c:tickLblPos val="nextTo"/>
        <c:crossAx val="113081344"/>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summary'!$A$42</c:f>
              <c:strCache>
                <c:ptCount val="1"/>
                <c:pt idx="0">
                  <c:v>Autre 9</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summary'!$B$42:$Y$42</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3131904"/>
        <c:axId val="113133440"/>
      </c:barChart>
      <c:catAx>
        <c:axId val="113131904"/>
        <c:scaling>
          <c:orientation val="minMax"/>
        </c:scaling>
        <c:delete val="0"/>
        <c:axPos val="b"/>
        <c:numFmt formatCode="General" sourceLinked="1"/>
        <c:majorTickMark val="out"/>
        <c:minorTickMark val="none"/>
        <c:tickLblPos val="nextTo"/>
        <c:crossAx val="113133440"/>
        <c:crosses val="autoZero"/>
        <c:auto val="1"/>
        <c:lblAlgn val="ctr"/>
        <c:lblOffset val="100"/>
        <c:noMultiLvlLbl val="0"/>
      </c:catAx>
      <c:valAx>
        <c:axId val="113133440"/>
        <c:scaling>
          <c:orientation val="minMax"/>
        </c:scaling>
        <c:delete val="0"/>
        <c:axPos val="l"/>
        <c:majorGridlines/>
        <c:numFmt formatCode="_(* #,##0.00_);_(* \(#,##0.00\);_(* &quot;-&quot;??_);_(@_)" sourceLinked="1"/>
        <c:majorTickMark val="out"/>
        <c:minorTickMark val="none"/>
        <c:tickLblPos val="nextTo"/>
        <c:crossAx val="113131904"/>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'Gap summary'!$A$43</c:f>
              <c:strCache>
                <c:ptCount val="1"/>
                <c:pt idx="0">
                  <c:v>Autre 10</c:v>
                </c:pt>
              </c:strCache>
            </c:strRef>
          </c:tx>
          <c:invertIfNegative val="0"/>
          <c:cat>
            <c:multiLvlStrRef>
              <c:f>'Gap summary'!$B$32:$Y$33</c:f>
              <c:multiLvlStrCache>
                <c:ptCount val="24"/>
                <c:lvl>
                  <c:pt idx="0">
                    <c:v>Coûts du Plan PF Budgétisé</c:v>
                  </c:pt>
                  <c:pt idx="1">
                    <c:v>Financement du gouvernement et Partenaires</c:v>
                  </c:pt>
                  <c:pt idx="2">
                    <c:v>Coûts du Plan PF Budgétisé</c:v>
                  </c:pt>
                  <c:pt idx="3">
                    <c:v>Financement du gouvernement et Partenaires</c:v>
                  </c:pt>
                  <c:pt idx="4">
                    <c:v>Coûts du Plan PF Budgétisé</c:v>
                  </c:pt>
                  <c:pt idx="5">
                    <c:v>Financement du gouvernement et Partenaires</c:v>
                  </c:pt>
                  <c:pt idx="6">
                    <c:v>Coûts du Plan PF Budgétisé</c:v>
                  </c:pt>
                  <c:pt idx="7">
                    <c:v>Financement du gouvernement et Partenaires</c:v>
                  </c:pt>
                  <c:pt idx="8">
                    <c:v>Coûts du Plan PF Budgétisé</c:v>
                  </c:pt>
                  <c:pt idx="9">
                    <c:v>Financement du gouvernement et Partenaires</c:v>
                  </c:pt>
                  <c:pt idx="10">
                    <c:v>Coûts du Plan PF Budgétisé</c:v>
                  </c:pt>
                  <c:pt idx="11">
                    <c:v>Financement du gouvernement et Partenaires</c:v>
                  </c:pt>
                  <c:pt idx="12">
                    <c:v>Coûts du Plan PF Budgétisé</c:v>
                  </c:pt>
                  <c:pt idx="13">
                    <c:v>Financement du gouvernement et Partenaires</c:v>
                  </c:pt>
                  <c:pt idx="14">
                    <c:v>Coûts du Plan PF Budgétisé</c:v>
                  </c:pt>
                  <c:pt idx="15">
                    <c:v>Financement du gouvernement et Partenaires</c:v>
                  </c:pt>
                  <c:pt idx="16">
                    <c:v>Coûts du Plan PF Budgétisé</c:v>
                  </c:pt>
                  <c:pt idx="17">
                    <c:v>Financement du gouvernement et Partenaires</c:v>
                  </c:pt>
                  <c:pt idx="18">
                    <c:v>Coûts du Plan PF Budgétisé</c:v>
                  </c:pt>
                  <c:pt idx="19">
                    <c:v>Financement du gouvernement et Partenaires</c:v>
                  </c:pt>
                  <c:pt idx="20">
                    <c:v>Coûts du Plan PF Budgétisé</c:v>
                  </c:pt>
                  <c:pt idx="21">
                    <c:v>Financement du gouvernement et Partenaires</c:v>
                  </c:pt>
                  <c:pt idx="22">
                    <c:v>Coûts du Plan PF Budgétisé</c:v>
                  </c:pt>
                  <c:pt idx="23">
                    <c:v>Financement du gouvernement et Partenaires</c:v>
                  </c:pt>
                </c:lvl>
                <c:lvl>
                  <c:pt idx="0">
                    <c:v>0</c:v>
                  </c:pt>
                  <c:pt idx="2">
                    <c:v>1</c:v>
                  </c:pt>
                  <c:pt idx="4">
                    <c:v>2</c:v>
                  </c:pt>
                  <c:pt idx="6">
                    <c:v>3</c:v>
                  </c:pt>
                  <c:pt idx="8">
                    <c:v>4</c:v>
                  </c:pt>
                  <c:pt idx="10">
                    <c:v>5</c:v>
                  </c:pt>
                  <c:pt idx="12">
                    <c:v>6</c:v>
                  </c:pt>
                  <c:pt idx="14">
                    <c:v>7</c:v>
                  </c:pt>
                  <c:pt idx="16">
                    <c:v>8</c:v>
                  </c:pt>
                  <c:pt idx="18">
                    <c:v>9</c:v>
                  </c:pt>
                  <c:pt idx="20">
                    <c:v>10</c:v>
                  </c:pt>
                  <c:pt idx="22">
                    <c:v>11</c:v>
                  </c:pt>
                </c:lvl>
              </c:multiLvlStrCache>
            </c:multiLvlStrRef>
          </c:cat>
          <c:val>
            <c:numRef>
              <c:f>'Gap summary'!$B$43:$Y$43</c:f>
              <c:numCache>
                <c:formatCode>_(* #,##0.00_);_(* \(#,##0.00\);_(* "-"??_);_(@_)</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113149440"/>
        <c:axId val="113150976"/>
      </c:barChart>
      <c:catAx>
        <c:axId val="113149440"/>
        <c:scaling>
          <c:orientation val="minMax"/>
        </c:scaling>
        <c:delete val="0"/>
        <c:axPos val="b"/>
        <c:numFmt formatCode="General" sourceLinked="1"/>
        <c:majorTickMark val="out"/>
        <c:minorTickMark val="none"/>
        <c:tickLblPos val="nextTo"/>
        <c:crossAx val="113150976"/>
        <c:crosses val="autoZero"/>
        <c:auto val="1"/>
        <c:lblAlgn val="ctr"/>
        <c:lblOffset val="100"/>
        <c:noMultiLvlLbl val="0"/>
      </c:catAx>
      <c:valAx>
        <c:axId val="113150976"/>
        <c:scaling>
          <c:orientation val="minMax"/>
        </c:scaling>
        <c:delete val="0"/>
        <c:axPos val="l"/>
        <c:majorGridlines/>
        <c:numFmt formatCode="_(* #,##0.00_);_(* \(#,##0.00\);_(* &quot;-&quot;??_);_(@_)" sourceLinked="1"/>
        <c:majorTickMark val="out"/>
        <c:minorTickMark val="none"/>
        <c:tickLblPos val="nextTo"/>
        <c:crossAx val="11314944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190499</xdr:rowOff>
    </xdr:from>
    <xdr:to>
      <xdr:col>10</xdr:col>
      <xdr:colOff>0</xdr:colOff>
      <xdr:row>36</xdr:row>
      <xdr:rowOff>28575</xdr:rowOff>
    </xdr:to>
    <xdr:sp macro="" textlink="">
      <xdr:nvSpPr>
        <xdr:cNvPr id="2" name="TextBox 1"/>
        <xdr:cNvSpPr txBox="1"/>
      </xdr:nvSpPr>
      <xdr:spPr>
        <a:xfrm>
          <a:off x="609600" y="380999"/>
          <a:ext cx="5486400" cy="650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b="1" u="sng"/>
        </a:p>
        <a:p>
          <a:endParaRPr lang="en-US" sz="1100" b="1" u="sng"/>
        </a:p>
        <a:p>
          <a:endParaRPr lang="en-US" sz="1100" b="1" u="sng"/>
        </a:p>
        <a:p>
          <a:r>
            <a:rPr lang="en-US" sz="1100" b="1" u="none">
              <a:latin typeface="Times New Roman" pitchFamily="18" charset="0"/>
              <a:cs typeface="Times New Roman" pitchFamily="18" charset="0"/>
            </a:rPr>
            <a:t>A propos de cet outil</a:t>
          </a:r>
          <a:r>
            <a:rPr lang="en-US" sz="1100" b="0" u="none">
              <a:latin typeface="Times New Roman" pitchFamily="18" charset="0"/>
              <a:cs typeface="Times New Roman" pitchFamily="18" charset="0"/>
            </a:rPr>
            <a:t>: Cet outil</a:t>
          </a:r>
          <a:r>
            <a:rPr lang="en-US" sz="1100" b="0" u="none" baseline="0">
              <a:latin typeface="Times New Roman" pitchFamily="18" charset="0"/>
              <a:cs typeface="Times New Roman" pitchFamily="18" charset="0"/>
            </a:rPr>
            <a:t>  est  d'analyse des gaps financiers  </a:t>
          </a:r>
          <a:r>
            <a:rPr lang="en-US" sz="1100" b="0" u="none">
              <a:latin typeface="Times New Roman" pitchFamily="18" charset="0"/>
              <a:cs typeface="Times New Roman" pitchFamily="18" charset="0"/>
            </a:rPr>
            <a:t>est un produit du projet "Health Policy Project (HPP)"  relaisé avec l'appui de l'USAID. Cet outil doit être utilisé au niveau national, avec l'adaptabilté</a:t>
          </a:r>
          <a:r>
            <a:rPr lang="en-US" sz="1100" b="0" u="none" baseline="0">
              <a:latin typeface="Times New Roman" pitchFamily="18" charset="0"/>
              <a:cs typeface="Times New Roman" pitchFamily="18" charset="0"/>
            </a:rPr>
            <a:t>  </a:t>
          </a:r>
          <a:r>
            <a:rPr lang="en-US" sz="1100" b="0" u="none">
              <a:latin typeface="Times New Roman" pitchFamily="18" charset="0"/>
              <a:cs typeface="Times New Roman" pitchFamily="18" charset="0"/>
            </a:rPr>
            <a:t>pour une application sous-national, pour aider les décideurs politiques et  autres décideurs, les partenaires et les donateurs à mieux planifier et de faire le plaidoyer pour une stratégie de planification familiale efficace. Cet outil est organisé autour de domaines thématiques clés essentiels à une stratégie de planification familiale; actuellement l'outil a des zones  de choix thématiques  à  priori(contraceptifs, la création de la demande, la prestation des services, la sécurité contraceptive, l'environment politique facilitant , financement et administration, gestion et  reddition de comptes), mais peut être modifié </a:t>
          </a:r>
          <a:r>
            <a:rPr lang="en-US" sz="1100" b="0" u="none" baseline="0">
              <a:latin typeface="Times New Roman" pitchFamily="18" charset="0"/>
              <a:cs typeface="Times New Roman" pitchFamily="18" charset="0"/>
            </a:rPr>
            <a:t> comme </a:t>
          </a:r>
          <a:r>
            <a:rPr lang="en-US" sz="1100" b="0" u="none">
              <a:latin typeface="Times New Roman" pitchFamily="18" charset="0"/>
              <a:cs typeface="Times New Roman" pitchFamily="18" charset="0"/>
            </a:rPr>
            <a:t>chaque pays identifie les leurs  ou quand leurs conditions évoluent.</a:t>
          </a:r>
        </a:p>
        <a:p>
          <a:endParaRPr lang="en-US" sz="1100" b="0" u="none">
            <a:latin typeface="Times New Roman" pitchFamily="18" charset="0"/>
            <a:cs typeface="Times New Roman" pitchFamily="18" charset="0"/>
          </a:endParaRPr>
        </a:p>
        <a:p>
          <a:r>
            <a:rPr lang="en-US" sz="1200" b="0" i="1" u="none">
              <a:latin typeface="Times New Roman" pitchFamily="18" charset="0"/>
              <a:cs typeface="Times New Roman" pitchFamily="18" charset="0"/>
            </a:rPr>
            <a:t>Pour de plus amples informations, veuillez contacter Elise Lang: elang@futuresgroup.com </a:t>
          </a:r>
        </a:p>
        <a:p>
          <a:endParaRPr lang="en-US" sz="1200" b="0" i="1" u="none">
            <a:latin typeface="Times New Roman" pitchFamily="18" charset="0"/>
            <a:cs typeface="Times New Roman" pitchFamily="18" charset="0"/>
          </a:endParaRPr>
        </a:p>
        <a:p>
          <a:r>
            <a:rPr lang="en-US" sz="1200" b="1" i="1" u="none">
              <a:latin typeface="Times New Roman" pitchFamily="18" charset="0"/>
              <a:cs typeface="Times New Roman" pitchFamily="18" charset="0"/>
            </a:rPr>
            <a:t>Comment utiliser </a:t>
          </a:r>
          <a:r>
            <a:rPr lang="en-US" sz="1200" b="1" i="1" u="none" baseline="0">
              <a:latin typeface="Times New Roman" pitchFamily="18" charset="0"/>
              <a:cs typeface="Times New Roman" pitchFamily="18" charset="0"/>
            </a:rPr>
            <a:t> l'</a:t>
          </a:r>
          <a:r>
            <a:rPr lang="en-US" sz="1200" b="1" i="1" u="none">
              <a:latin typeface="Times New Roman" pitchFamily="18" charset="0"/>
              <a:cs typeface="Times New Roman" pitchFamily="18" charset="0"/>
            </a:rPr>
            <a:t>outil: </a:t>
          </a:r>
          <a:r>
            <a:rPr lang="en-US" sz="1200" b="0" i="1" u="none">
              <a:latin typeface="Times New Roman" pitchFamily="18" charset="0"/>
              <a:cs typeface="Times New Roman" pitchFamily="18" charset="0"/>
            </a:rPr>
            <a:t>Avant d'utiliser cet outil, l'utilisateur doit d'abord travailler avec les Ministère de la Santé et les parties prenantes du pays pour créer un plan de mise en œuvre chiffré la planification familiale (CIP). Les coûts du</a:t>
          </a:r>
          <a:r>
            <a:rPr lang="en-US" sz="1200" b="0" i="1" u="none" baseline="0">
              <a:latin typeface="Times New Roman" pitchFamily="18" charset="0"/>
              <a:cs typeface="Times New Roman" pitchFamily="18" charset="0"/>
            </a:rPr>
            <a:t> </a:t>
          </a:r>
          <a:r>
            <a:rPr lang="en-US" sz="1200" b="0" i="1" u="none">
              <a:latin typeface="Times New Roman" pitchFamily="18" charset="0"/>
              <a:cs typeface="Times New Roman" pitchFamily="18" charset="0"/>
            </a:rPr>
            <a:t>CIP seront utilisés dans cet outil pour déterminer les Gaps. Les usagers entreront</a:t>
          </a:r>
          <a:r>
            <a:rPr lang="en-US" sz="1200" b="0" i="1" u="none" baseline="0">
              <a:latin typeface="Times New Roman" pitchFamily="18" charset="0"/>
              <a:cs typeface="Times New Roman" pitchFamily="18" charset="0"/>
            </a:rPr>
            <a:t> </a:t>
          </a:r>
          <a:r>
            <a:rPr lang="en-US" sz="1200" b="0" i="1" u="none">
              <a:latin typeface="Times New Roman" pitchFamily="18" charset="0"/>
              <a:cs typeface="Times New Roman" pitchFamily="18" charset="0"/>
            </a:rPr>
            <a:t>les coûts du CIP dans les  feuillet</a:t>
          </a:r>
          <a:r>
            <a:rPr lang="en-US" sz="1200" b="0" i="1" u="none" baseline="0">
              <a:latin typeface="Times New Roman" pitchFamily="18" charset="0"/>
              <a:cs typeface="Times New Roman" pitchFamily="18" charset="0"/>
            </a:rPr>
            <a:t> </a:t>
          </a:r>
          <a:r>
            <a:rPr lang="en-US" sz="1200" b="0" i="1" u="none">
              <a:latin typeface="Times New Roman" pitchFamily="18" charset="0"/>
              <a:cs typeface="Times New Roman" pitchFamily="18" charset="0"/>
            </a:rPr>
            <a:t>de couleur verte dans l'onglet "analyse des lacunes".</a:t>
          </a:r>
        </a:p>
        <a:p>
          <a:endParaRPr lang="en-US" sz="1200" b="0" i="1" u="none">
            <a:latin typeface="Times New Roman" pitchFamily="18" charset="0"/>
            <a:cs typeface="Times New Roman" pitchFamily="18" charset="0"/>
          </a:endParaRPr>
        </a:p>
        <a:p>
          <a:r>
            <a:rPr lang="en-US" sz="1200" b="0" i="1" u="none">
              <a:latin typeface="Times New Roman" pitchFamily="18" charset="0"/>
              <a:cs typeface="Times New Roman" pitchFamily="18" charset="0"/>
            </a:rPr>
            <a:t>Les utilisateurs vont ensuite travailler avec les organismes donateurs afin de déterminer leurs plans de financement pour les années du CIP pour chacun des six domaines thématiques. Ces données seront entrées dans le «l'obglet Entrees des Financement "</a:t>
          </a:r>
        </a:p>
        <a:p>
          <a:r>
            <a:rPr lang="en-US" sz="1200" b="0" i="1" u="none">
              <a:latin typeface="Times New Roman" pitchFamily="18" charset="0"/>
              <a:cs typeface="Times New Roman" pitchFamily="18" charset="0"/>
            </a:rPr>
            <a:t>Les données sur le financement des bailleurs de fonds entrées par l'utilisateur seront alors liées à l'onglet «Analyse du Gap" pour aider à déterminer ce que l'écart sera basé sur les financements par les organismes gouvernementaux et les donateurs.</a:t>
          </a:r>
        </a:p>
        <a:p>
          <a:r>
            <a:rPr lang="en-US" sz="1200" b="0" i="1" u="none">
              <a:latin typeface="Times New Roman" pitchFamily="18" charset="0"/>
              <a:cs typeface="Times New Roman" pitchFamily="18" charset="0"/>
            </a:rPr>
            <a:t>Enfin, l'onglet "Analyse de l'écart"  sera lié ensuite avec la page " Résumé des Gaps" qui permettra à</a:t>
          </a:r>
          <a:r>
            <a:rPr lang="en-US" sz="1200" b="0" i="1" u="none" baseline="0">
              <a:latin typeface="Times New Roman" pitchFamily="18" charset="0"/>
              <a:cs typeface="Times New Roman" pitchFamily="18" charset="0"/>
            </a:rPr>
            <a:t> </a:t>
          </a:r>
          <a:r>
            <a:rPr lang="en-US" sz="1200" b="0" i="1" u="none">
              <a:latin typeface="Times New Roman" pitchFamily="18" charset="0"/>
              <a:cs typeface="Times New Roman" pitchFamily="18" charset="0"/>
            </a:rPr>
            <a:t>l'utilisateurs d'obtenir</a:t>
          </a:r>
          <a:r>
            <a:rPr lang="en-US" sz="1200" b="0" i="1" u="none" baseline="0">
              <a:latin typeface="Times New Roman" pitchFamily="18" charset="0"/>
              <a:cs typeface="Times New Roman" pitchFamily="18" charset="0"/>
            </a:rPr>
            <a:t> </a:t>
          </a:r>
          <a:r>
            <a:rPr lang="en-US" sz="1200" b="0" i="1" u="none">
              <a:latin typeface="Times New Roman" pitchFamily="18" charset="0"/>
              <a:cs typeface="Times New Roman" pitchFamily="18" charset="0"/>
            </a:rPr>
            <a:t>une représentation visuelle des lacunes au cours de la période du CIP. Cette information sera utile pour présenter au ministère de la Santé et aux parties prenantes dans le pays pour examiner où le financement sera nécessaire pour mettre en oeuvre pleinement le CIP.</a:t>
          </a:r>
          <a:endParaRPr lang="en-US" sz="1100" baseline="0">
            <a:latin typeface="Times New Roman" pitchFamily="18" charset="0"/>
            <a:cs typeface="Times New Roman" pitchFamily="18" charset="0"/>
          </a:endParaRPr>
        </a:p>
      </xdr:txBody>
    </xdr:sp>
    <xdr:clientData/>
  </xdr:twoCellAnchor>
  <xdr:twoCellAnchor editAs="oneCell">
    <xdr:from>
      <xdr:col>1</xdr:col>
      <xdr:colOff>0</xdr:colOff>
      <xdr:row>1</xdr:row>
      <xdr:rowOff>190499</xdr:rowOff>
    </xdr:from>
    <xdr:to>
      <xdr:col>3</xdr:col>
      <xdr:colOff>9525</xdr:colOff>
      <xdr:row>4</xdr:row>
      <xdr:rowOff>93332</xdr:rowOff>
    </xdr:to>
    <xdr:pic>
      <xdr:nvPicPr>
        <xdr:cNvPr id="3" name="Picture 2" descr="http://transition.usaid.gov/branding/print/Horizontal_RGB_60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0999"/>
          <a:ext cx="1228725" cy="474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104775</xdr:colOff>
      <xdr:row>2</xdr:row>
      <xdr:rowOff>38099</xdr:rowOff>
    </xdr:from>
    <xdr:to>
      <xdr:col>10</xdr:col>
      <xdr:colOff>4125</xdr:colOff>
      <xdr:row>4</xdr:row>
      <xdr:rowOff>28672</xdr:rowOff>
    </xdr:to>
    <xdr:pic>
      <xdr:nvPicPr>
        <xdr:cNvPr id="4" name="Picture 3" descr="Health Policy Project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81575" y="419099"/>
          <a:ext cx="1118550" cy="371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248708</xdr:colOff>
      <xdr:row>26</xdr:row>
      <xdr:rowOff>120649</xdr:rowOff>
    </xdr:from>
    <xdr:to>
      <xdr:col>29</xdr:col>
      <xdr:colOff>275167</xdr:colOff>
      <xdr:row>45</xdr:row>
      <xdr:rowOff>105833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17858</xdr:colOff>
      <xdr:row>1</xdr:row>
      <xdr:rowOff>188119</xdr:rowOff>
    </xdr:from>
    <xdr:to>
      <xdr:col>42</xdr:col>
      <xdr:colOff>428623</xdr:colOff>
      <xdr:row>14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1964531</xdr:colOff>
      <xdr:row>236</xdr:row>
      <xdr:rowOff>35719</xdr:rowOff>
    </xdr:from>
    <xdr:to>
      <xdr:col>4</xdr:col>
      <xdr:colOff>1297781</xdr:colOff>
      <xdr:row>250</xdr:row>
      <xdr:rowOff>111919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517918</xdr:colOff>
      <xdr:row>200</xdr:row>
      <xdr:rowOff>92869</xdr:rowOff>
    </xdr:from>
    <xdr:to>
      <xdr:col>30</xdr:col>
      <xdr:colOff>142874</xdr:colOff>
      <xdr:row>216</xdr:row>
      <xdr:rowOff>59531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107156</xdr:colOff>
      <xdr:row>236</xdr:row>
      <xdr:rowOff>11907</xdr:rowOff>
    </xdr:from>
    <xdr:to>
      <xdr:col>14</xdr:col>
      <xdr:colOff>59531</xdr:colOff>
      <xdr:row>250</xdr:row>
      <xdr:rowOff>88107</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523875</xdr:colOff>
      <xdr:row>216</xdr:row>
      <xdr:rowOff>152400</xdr:rowOff>
    </xdr:from>
    <xdr:to>
      <xdr:col>30</xdr:col>
      <xdr:colOff>166688</xdr:colOff>
      <xdr:row>231</xdr:row>
      <xdr:rowOff>83343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28</xdr:col>
      <xdr:colOff>70037</xdr:colOff>
      <xdr:row>0</xdr:row>
      <xdr:rowOff>85724</xdr:rowOff>
    </xdr:from>
    <xdr:to>
      <xdr:col>40</xdr:col>
      <xdr:colOff>435349</xdr:colOff>
      <xdr:row>22</xdr:row>
      <xdr:rowOff>38100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7563</xdr:colOff>
      <xdr:row>0</xdr:row>
      <xdr:rowOff>102533</xdr:rowOff>
    </xdr:from>
    <xdr:to>
      <xdr:col>53</xdr:col>
      <xdr:colOff>31376</xdr:colOff>
      <xdr:row>22</xdr:row>
      <xdr:rowOff>44824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766761</xdr:colOff>
      <xdr:row>45</xdr:row>
      <xdr:rowOff>19049</xdr:rowOff>
    </xdr:from>
    <xdr:to>
      <xdr:col>21</xdr:col>
      <xdr:colOff>28574</xdr:colOff>
      <xdr:row>66</xdr:row>
      <xdr:rowOff>9524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582706</xdr:colOff>
      <xdr:row>22</xdr:row>
      <xdr:rowOff>179294</xdr:rowOff>
    </xdr:from>
    <xdr:to>
      <xdr:col>53</xdr:col>
      <xdr:colOff>12607</xdr:colOff>
      <xdr:row>49</xdr:row>
      <xdr:rowOff>121585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0</xdr:colOff>
      <xdr:row>51</xdr:row>
      <xdr:rowOff>0</xdr:rowOff>
    </xdr:from>
    <xdr:to>
      <xdr:col>53</xdr:col>
      <xdr:colOff>23813</xdr:colOff>
      <xdr:row>76</xdr:row>
      <xdr:rowOff>132791</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582706</xdr:colOff>
      <xdr:row>0</xdr:row>
      <xdr:rowOff>123265</xdr:rowOff>
    </xdr:from>
    <xdr:to>
      <xdr:col>66</xdr:col>
      <xdr:colOff>12607</xdr:colOff>
      <xdr:row>22</xdr:row>
      <xdr:rowOff>65556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23</xdr:row>
      <xdr:rowOff>0</xdr:rowOff>
    </xdr:from>
    <xdr:to>
      <xdr:col>66</xdr:col>
      <xdr:colOff>23813</xdr:colOff>
      <xdr:row>49</xdr:row>
      <xdr:rowOff>132791</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51</xdr:row>
      <xdr:rowOff>0</xdr:rowOff>
    </xdr:from>
    <xdr:to>
      <xdr:col>66</xdr:col>
      <xdr:colOff>23813</xdr:colOff>
      <xdr:row>76</xdr:row>
      <xdr:rowOff>132791</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66</xdr:col>
      <xdr:colOff>571500</xdr:colOff>
      <xdr:row>0</xdr:row>
      <xdr:rowOff>100853</xdr:rowOff>
    </xdr:from>
    <xdr:to>
      <xdr:col>79</xdr:col>
      <xdr:colOff>1401</xdr:colOff>
      <xdr:row>22</xdr:row>
      <xdr:rowOff>43144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67</xdr:col>
      <xdr:colOff>0</xdr:colOff>
      <xdr:row>23</xdr:row>
      <xdr:rowOff>0</xdr:rowOff>
    </xdr:from>
    <xdr:to>
      <xdr:col>79</xdr:col>
      <xdr:colOff>23813</xdr:colOff>
      <xdr:row>49</xdr:row>
      <xdr:rowOff>132791</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67</xdr:col>
      <xdr:colOff>0</xdr:colOff>
      <xdr:row>51</xdr:row>
      <xdr:rowOff>0</xdr:rowOff>
    </xdr:from>
    <xdr:to>
      <xdr:col>79</xdr:col>
      <xdr:colOff>23813</xdr:colOff>
      <xdr:row>76</xdr:row>
      <xdr:rowOff>132791</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79</xdr:col>
      <xdr:colOff>571501</xdr:colOff>
      <xdr:row>0</xdr:row>
      <xdr:rowOff>78441</xdr:rowOff>
    </xdr:from>
    <xdr:to>
      <xdr:col>92</xdr:col>
      <xdr:colOff>1402</xdr:colOff>
      <xdr:row>22</xdr:row>
      <xdr:rowOff>20732</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38" sqref="D38"/>
    </sheetView>
  </sheetViews>
  <sheetFormatPr defaultColWidth="8.85546875" defaultRowHeight="15" x14ac:dyDescent="0.25"/>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31"/>
  <sheetViews>
    <sheetView workbookViewId="0">
      <selection activeCell="F7" sqref="E7:F7"/>
    </sheetView>
  </sheetViews>
  <sheetFormatPr defaultColWidth="8.85546875" defaultRowHeight="15" x14ac:dyDescent="0.25"/>
  <cols>
    <col min="2" max="2" width="34.42578125" customWidth="1"/>
    <col min="3" max="3" width="18.42578125" customWidth="1"/>
    <col min="4" max="4" width="21.85546875" customWidth="1"/>
    <col min="5" max="5" width="10.7109375" customWidth="1"/>
    <col min="7" max="7" width="14.85546875" customWidth="1"/>
    <col min="8" max="8" width="24.42578125" bestFit="1" customWidth="1"/>
  </cols>
  <sheetData>
    <row r="3" spans="2:8" ht="17.25" x14ac:dyDescent="0.3">
      <c r="B3" s="168" t="s">
        <v>13</v>
      </c>
      <c r="C3" s="168"/>
      <c r="D3" s="168"/>
      <c r="E3" s="168"/>
      <c r="F3" s="168"/>
      <c r="G3" s="168"/>
      <c r="H3" s="168"/>
    </row>
    <row r="4" spans="2:8" x14ac:dyDescent="0.25">
      <c r="B4" s="8" t="s">
        <v>14</v>
      </c>
      <c r="C4" s="85"/>
      <c r="D4" s="86" t="s">
        <v>6</v>
      </c>
      <c r="E4" s="86"/>
      <c r="F4" s="86"/>
      <c r="G4" s="87"/>
      <c r="H4" s="87"/>
    </row>
    <row r="5" spans="2:8" x14ac:dyDescent="0.25">
      <c r="B5" s="8" t="s">
        <v>15</v>
      </c>
      <c r="C5" s="85"/>
      <c r="D5" s="86"/>
      <c r="E5" s="86"/>
      <c r="F5" s="86"/>
      <c r="G5" s="87"/>
      <c r="H5" s="88" t="s">
        <v>8</v>
      </c>
    </row>
    <row r="6" spans="2:8" x14ac:dyDescent="0.25">
      <c r="B6" s="8" t="s">
        <v>16</v>
      </c>
      <c r="C6" s="10"/>
      <c r="D6" s="11" t="s">
        <v>9</v>
      </c>
      <c r="E6" s="89"/>
      <c r="F6" s="11" t="s">
        <v>12</v>
      </c>
      <c r="G6" s="15" t="s">
        <v>21</v>
      </c>
      <c r="H6" s="90"/>
    </row>
    <row r="7" spans="2:8" x14ac:dyDescent="0.25">
      <c r="B7" s="8" t="s">
        <v>17</v>
      </c>
      <c r="C7" s="10"/>
      <c r="D7" s="11" t="s">
        <v>9</v>
      </c>
      <c r="E7" s="184"/>
      <c r="F7" s="184"/>
      <c r="G7" s="22" t="s">
        <v>21</v>
      </c>
      <c r="H7" s="90"/>
    </row>
    <row r="8" spans="2:8" x14ac:dyDescent="0.25">
      <c r="B8" s="8" t="s">
        <v>18</v>
      </c>
      <c r="C8" s="9">
        <v>2.5000000000000001E-2</v>
      </c>
      <c r="D8" s="7" t="s">
        <v>22</v>
      </c>
      <c r="E8" s="7"/>
      <c r="F8" s="7"/>
      <c r="G8" s="12"/>
      <c r="H8" s="12"/>
    </row>
    <row r="9" spans="2:8" x14ac:dyDescent="0.25">
      <c r="B9" s="8" t="s">
        <v>19</v>
      </c>
      <c r="C9" s="91"/>
      <c r="D9" s="8" t="s">
        <v>20</v>
      </c>
      <c r="E9" s="92"/>
      <c r="F9" s="12"/>
      <c r="G9" s="12"/>
      <c r="H9" s="12"/>
    </row>
    <row r="28" spans="2:2" x14ac:dyDescent="0.25">
      <c r="B28" s="12"/>
    </row>
    <row r="29" spans="2:2" x14ac:dyDescent="0.25">
      <c r="B29" s="12"/>
    </row>
    <row r="30" spans="2:2" x14ac:dyDescent="0.25">
      <c r="B30" s="12"/>
    </row>
    <row r="31" spans="2:2" x14ac:dyDescent="0.25">
      <c r="B31" s="12"/>
    </row>
  </sheetData>
  <sheetProtection password="CC82" sheet="1" objects="1" scenarios="1" formatCells="0" formatColumns="0" formatRows="0"/>
  <mergeCells count="1">
    <mergeCell ref="B3:H3"/>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7"/>
  <sheetViews>
    <sheetView zoomScale="55" zoomScaleNormal="55" workbookViewId="0">
      <pane xSplit="2" ySplit="1" topLeftCell="C2" activePane="bottomRight" state="frozen"/>
      <selection pane="topRight" activeCell="C1" sqref="C1"/>
      <selection pane="bottomLeft" activeCell="A2" sqref="A2"/>
      <selection pane="bottomRight" activeCell="B2" sqref="B2"/>
    </sheetView>
  </sheetViews>
  <sheetFormatPr defaultColWidth="8.85546875" defaultRowHeight="15" x14ac:dyDescent="0.25"/>
  <cols>
    <col min="1" max="1" width="39.42578125" customWidth="1"/>
    <col min="2" max="2" width="15.7109375" bestFit="1" customWidth="1"/>
    <col min="3" max="3" width="21.28515625" style="12" customWidth="1"/>
    <col min="4" max="14" width="21.28515625" customWidth="1"/>
    <col min="15" max="15" width="22.85546875" customWidth="1"/>
    <col min="16" max="16" width="20.7109375" style="12" bestFit="1" customWidth="1"/>
    <col min="17" max="17" width="8.85546875" style="12"/>
  </cols>
  <sheetData>
    <row r="1" spans="1:18" x14ac:dyDescent="0.25">
      <c r="A1" s="76"/>
      <c r="B1" s="165" t="s">
        <v>40</v>
      </c>
      <c r="C1" s="166">
        <f>Yr_Start</f>
        <v>0</v>
      </c>
      <c r="D1" s="166">
        <f>C1+1</f>
        <v>1</v>
      </c>
      <c r="E1" s="166">
        <f t="shared" ref="E1:N1" si="0">D1+1</f>
        <v>2</v>
      </c>
      <c r="F1" s="166">
        <f t="shared" si="0"/>
        <v>3</v>
      </c>
      <c r="G1" s="166">
        <f t="shared" si="0"/>
        <v>4</v>
      </c>
      <c r="H1" s="166">
        <f t="shared" si="0"/>
        <v>5</v>
      </c>
      <c r="I1" s="166">
        <f t="shared" si="0"/>
        <v>6</v>
      </c>
      <c r="J1" s="166">
        <f t="shared" si="0"/>
        <v>7</v>
      </c>
      <c r="K1" s="166">
        <f t="shared" si="0"/>
        <v>8</v>
      </c>
      <c r="L1" s="166">
        <f t="shared" si="0"/>
        <v>9</v>
      </c>
      <c r="M1" s="166">
        <f t="shared" si="0"/>
        <v>10</v>
      </c>
      <c r="N1" s="166">
        <f t="shared" si="0"/>
        <v>11</v>
      </c>
      <c r="O1" s="167" t="s">
        <v>3</v>
      </c>
    </row>
    <row r="2" spans="1:18" s="2" customFormat="1" ht="6" customHeight="1" x14ac:dyDescent="0.25">
      <c r="B2" s="142"/>
      <c r="C2" s="143"/>
      <c r="D2" s="143"/>
      <c r="E2" s="143"/>
      <c r="F2" s="143"/>
      <c r="G2" s="143"/>
      <c r="H2" s="143"/>
      <c r="I2" s="143"/>
      <c r="J2" s="143"/>
      <c r="K2" s="143"/>
      <c r="L2" s="143"/>
      <c r="M2" s="143"/>
      <c r="N2" s="143"/>
      <c r="O2" s="143"/>
      <c r="R2" s="141"/>
    </row>
    <row r="3" spans="1:18" x14ac:dyDescent="0.25">
      <c r="A3" s="169" t="s">
        <v>65</v>
      </c>
      <c r="B3" s="169"/>
      <c r="C3" s="169"/>
      <c r="D3" s="169"/>
      <c r="E3" s="169"/>
      <c r="F3" s="169"/>
      <c r="G3" s="169"/>
      <c r="H3" s="169"/>
      <c r="I3" s="169"/>
      <c r="J3" s="169"/>
      <c r="K3" s="169"/>
      <c r="L3" s="169"/>
      <c r="M3" s="169"/>
      <c r="N3" s="169"/>
      <c r="O3" s="169"/>
      <c r="Q3" s="113" t="s">
        <v>45</v>
      </c>
    </row>
    <row r="4" spans="1:18" x14ac:dyDescent="0.25">
      <c r="A4" s="93" t="s">
        <v>34</v>
      </c>
      <c r="B4" s="112" t="s">
        <v>7</v>
      </c>
      <c r="C4" s="100"/>
      <c r="D4" s="100"/>
      <c r="E4" s="100"/>
      <c r="F4" s="100"/>
      <c r="G4" s="100"/>
      <c r="H4" s="64"/>
      <c r="I4" s="64"/>
      <c r="J4" s="100"/>
      <c r="K4" s="100"/>
      <c r="L4" s="100"/>
      <c r="M4" s="100"/>
      <c r="N4" s="100"/>
      <c r="O4" s="101">
        <f>SUM(C4:N4)</f>
        <v>0</v>
      </c>
      <c r="Q4" s="29" t="str">
        <f>IF(O4&gt;0,IF(B4="","Check", "Okay"),"Okay")</f>
        <v>Okay</v>
      </c>
    </row>
    <row r="5" spans="1:18" x14ac:dyDescent="0.25">
      <c r="A5" s="93" t="s">
        <v>66</v>
      </c>
      <c r="B5" s="63"/>
      <c r="C5" s="100"/>
      <c r="D5" s="100"/>
      <c r="E5" s="100"/>
      <c r="F5" s="100"/>
      <c r="G5" s="100"/>
      <c r="H5" s="103"/>
      <c r="I5" s="103"/>
      <c r="J5" s="100"/>
      <c r="K5" s="100"/>
      <c r="L5" s="100"/>
      <c r="M5" s="100"/>
      <c r="N5" s="100"/>
      <c r="O5" s="101">
        <f>SUM(C5:N5)</f>
        <v>0</v>
      </c>
      <c r="Q5" s="29" t="str">
        <f t="shared" ref="Q5:Q24" si="1">IF(O5&gt;0,IF(B5="","Check", "Okay"),"Okay")</f>
        <v>Okay</v>
      </c>
    </row>
    <row r="6" spans="1:18" x14ac:dyDescent="0.25">
      <c r="A6" s="66" t="s">
        <v>23</v>
      </c>
      <c r="B6" s="63"/>
      <c r="C6" s="100"/>
      <c r="D6" s="100"/>
      <c r="E6" s="100"/>
      <c r="F6" s="100"/>
      <c r="G6" s="100"/>
      <c r="H6" s="64"/>
      <c r="I6" s="64"/>
      <c r="J6" s="100"/>
      <c r="K6" s="100"/>
      <c r="L6" s="100"/>
      <c r="M6" s="100"/>
      <c r="N6" s="100"/>
      <c r="O6" s="102">
        <f t="shared" ref="O6:O24" si="2">SUM(C6:N6)</f>
        <v>0</v>
      </c>
      <c r="Q6" s="29" t="str">
        <f t="shared" si="1"/>
        <v>Okay</v>
      </c>
    </row>
    <row r="7" spans="1:18" x14ac:dyDescent="0.25">
      <c r="A7" s="66" t="s">
        <v>24</v>
      </c>
      <c r="B7" s="63"/>
      <c r="C7" s="100"/>
      <c r="D7" s="100"/>
      <c r="E7" s="100"/>
      <c r="F7" s="100"/>
      <c r="G7" s="100"/>
      <c r="H7" s="64"/>
      <c r="I7" s="64"/>
      <c r="J7" s="100"/>
      <c r="K7" s="100"/>
      <c r="L7" s="100"/>
      <c r="M7" s="100"/>
      <c r="N7" s="100"/>
      <c r="O7" s="102">
        <f t="shared" si="2"/>
        <v>0</v>
      </c>
      <c r="Q7" s="29" t="str">
        <f t="shared" si="1"/>
        <v>Okay</v>
      </c>
    </row>
    <row r="8" spans="1:18" x14ac:dyDescent="0.25">
      <c r="A8" s="66" t="s">
        <v>25</v>
      </c>
      <c r="B8" s="63"/>
      <c r="C8" s="100"/>
      <c r="D8" s="100"/>
      <c r="E8" s="100"/>
      <c r="F8" s="100"/>
      <c r="G8" s="100"/>
      <c r="H8" s="64"/>
      <c r="I8" s="64"/>
      <c r="J8" s="100"/>
      <c r="K8" s="100"/>
      <c r="L8" s="100"/>
      <c r="M8" s="100"/>
      <c r="N8" s="100"/>
      <c r="O8" s="102">
        <f t="shared" si="2"/>
        <v>0</v>
      </c>
      <c r="Q8" s="29" t="str">
        <f t="shared" si="1"/>
        <v>Okay</v>
      </c>
    </row>
    <row r="9" spans="1:18" x14ac:dyDescent="0.25">
      <c r="A9" s="66" t="s">
        <v>26</v>
      </c>
      <c r="B9" s="63"/>
      <c r="C9" s="100"/>
      <c r="D9" s="100"/>
      <c r="E9" s="100"/>
      <c r="F9" s="100"/>
      <c r="G9" s="100"/>
      <c r="H9" s="64"/>
      <c r="I9" s="64"/>
      <c r="J9" s="100"/>
      <c r="K9" s="100"/>
      <c r="L9" s="100"/>
      <c r="M9" s="100"/>
      <c r="N9" s="100"/>
      <c r="O9" s="102">
        <f t="shared" si="2"/>
        <v>0</v>
      </c>
      <c r="Q9" s="29" t="str">
        <f t="shared" si="1"/>
        <v>Okay</v>
      </c>
    </row>
    <row r="10" spans="1:18" x14ac:dyDescent="0.25">
      <c r="A10" s="66" t="s">
        <v>27</v>
      </c>
      <c r="B10" s="63"/>
      <c r="C10" s="100"/>
      <c r="D10" s="100"/>
      <c r="E10" s="100"/>
      <c r="F10" s="100"/>
      <c r="G10" s="100"/>
      <c r="H10" s="64"/>
      <c r="I10" s="64"/>
      <c r="J10" s="100"/>
      <c r="K10" s="100"/>
      <c r="L10" s="100"/>
      <c r="M10" s="100"/>
      <c r="N10" s="100"/>
      <c r="O10" s="102">
        <f t="shared" si="2"/>
        <v>0</v>
      </c>
      <c r="Q10" s="29" t="str">
        <f t="shared" si="1"/>
        <v>Okay</v>
      </c>
    </row>
    <row r="11" spans="1:18" x14ac:dyDescent="0.25">
      <c r="A11" s="66" t="s">
        <v>28</v>
      </c>
      <c r="B11" s="63"/>
      <c r="C11" s="100"/>
      <c r="D11" s="100"/>
      <c r="E11" s="100"/>
      <c r="F11" s="100"/>
      <c r="G11" s="100"/>
      <c r="H11" s="64"/>
      <c r="I11" s="64"/>
      <c r="J11" s="100"/>
      <c r="K11" s="100"/>
      <c r="L11" s="100"/>
      <c r="M11" s="100"/>
      <c r="N11" s="100"/>
      <c r="O11" s="102">
        <f t="shared" si="2"/>
        <v>0</v>
      </c>
      <c r="Q11" s="29" t="str">
        <f t="shared" si="1"/>
        <v>Okay</v>
      </c>
    </row>
    <row r="12" spans="1:18" x14ac:dyDescent="0.25">
      <c r="A12" s="66" t="s">
        <v>29</v>
      </c>
      <c r="B12" s="63"/>
      <c r="C12" s="100"/>
      <c r="D12" s="100"/>
      <c r="E12" s="100"/>
      <c r="F12" s="100"/>
      <c r="G12" s="100"/>
      <c r="H12" s="64"/>
      <c r="I12" s="64"/>
      <c r="J12" s="100"/>
      <c r="K12" s="100"/>
      <c r="L12" s="100"/>
      <c r="M12" s="100"/>
      <c r="N12" s="100"/>
      <c r="O12" s="102">
        <f t="shared" si="2"/>
        <v>0</v>
      </c>
      <c r="Q12" s="29" t="str">
        <f t="shared" si="1"/>
        <v>Okay</v>
      </c>
    </row>
    <row r="13" spans="1:18" x14ac:dyDescent="0.25">
      <c r="A13" s="66" t="s">
        <v>30</v>
      </c>
      <c r="B13" s="63"/>
      <c r="C13" s="100"/>
      <c r="D13" s="100"/>
      <c r="E13" s="100"/>
      <c r="F13" s="100"/>
      <c r="G13" s="100"/>
      <c r="H13" s="64"/>
      <c r="I13" s="64"/>
      <c r="J13" s="100"/>
      <c r="K13" s="100"/>
      <c r="L13" s="100"/>
      <c r="M13" s="100"/>
      <c r="N13" s="100"/>
      <c r="O13" s="102">
        <f t="shared" si="2"/>
        <v>0</v>
      </c>
      <c r="Q13" s="29" t="str">
        <f t="shared" si="1"/>
        <v>Okay</v>
      </c>
    </row>
    <row r="14" spans="1:18" x14ac:dyDescent="0.25">
      <c r="A14" s="66" t="s">
        <v>31</v>
      </c>
      <c r="B14" s="63"/>
      <c r="C14" s="100"/>
      <c r="D14" s="100"/>
      <c r="E14" s="100"/>
      <c r="F14" s="100"/>
      <c r="G14" s="100"/>
      <c r="H14" s="64"/>
      <c r="I14" s="64"/>
      <c r="J14" s="100"/>
      <c r="K14" s="100"/>
      <c r="L14" s="100"/>
      <c r="M14" s="100"/>
      <c r="N14" s="100"/>
      <c r="O14" s="102">
        <f t="shared" si="2"/>
        <v>0</v>
      </c>
      <c r="Q14" s="29" t="str">
        <f t="shared" si="1"/>
        <v>Okay</v>
      </c>
    </row>
    <row r="15" spans="1:18" x14ac:dyDescent="0.25">
      <c r="A15" s="66" t="s">
        <v>32</v>
      </c>
      <c r="B15" s="63"/>
      <c r="C15" s="100"/>
      <c r="D15" s="100"/>
      <c r="E15" s="100"/>
      <c r="F15" s="100"/>
      <c r="G15" s="100"/>
      <c r="H15" s="64"/>
      <c r="I15" s="64"/>
      <c r="J15" s="100"/>
      <c r="K15" s="100"/>
      <c r="L15" s="100"/>
      <c r="M15" s="100"/>
      <c r="N15" s="100"/>
      <c r="O15" s="102">
        <f t="shared" si="2"/>
        <v>0</v>
      </c>
      <c r="Q15" s="29" t="str">
        <f t="shared" si="1"/>
        <v>Okay</v>
      </c>
    </row>
    <row r="16" spans="1:18" x14ac:dyDescent="0.25">
      <c r="A16" s="66" t="s">
        <v>33</v>
      </c>
      <c r="B16" s="63"/>
      <c r="C16" s="100"/>
      <c r="D16" s="100"/>
      <c r="E16" s="100"/>
      <c r="F16" s="100"/>
      <c r="G16" s="100"/>
      <c r="H16" s="64"/>
      <c r="I16" s="64"/>
      <c r="J16" s="100"/>
      <c r="K16" s="100"/>
      <c r="L16" s="100"/>
      <c r="M16" s="100"/>
      <c r="N16" s="100"/>
      <c r="O16" s="102">
        <f t="shared" si="2"/>
        <v>0</v>
      </c>
      <c r="Q16" s="29" t="str">
        <f t="shared" si="1"/>
        <v>Okay</v>
      </c>
    </row>
    <row r="17" spans="1:17" x14ac:dyDescent="0.25">
      <c r="A17" s="66" t="s">
        <v>5</v>
      </c>
      <c r="B17" s="63"/>
      <c r="C17" s="100"/>
      <c r="D17" s="100"/>
      <c r="E17" s="100"/>
      <c r="F17" s="100"/>
      <c r="G17" s="100"/>
      <c r="H17" s="65"/>
      <c r="I17" s="65"/>
      <c r="J17" s="100"/>
      <c r="K17" s="100"/>
      <c r="L17" s="100"/>
      <c r="M17" s="100"/>
      <c r="N17" s="100"/>
      <c r="O17" s="102">
        <f t="shared" si="2"/>
        <v>0</v>
      </c>
      <c r="Q17" s="29" t="str">
        <f t="shared" si="1"/>
        <v>Okay</v>
      </c>
    </row>
    <row r="18" spans="1:17" x14ac:dyDescent="0.25">
      <c r="A18" s="66" t="s">
        <v>5</v>
      </c>
      <c r="B18" s="63"/>
      <c r="C18" s="100"/>
      <c r="D18" s="100"/>
      <c r="E18" s="100"/>
      <c r="F18" s="100"/>
      <c r="G18" s="100"/>
      <c r="H18" s="64"/>
      <c r="I18" s="64"/>
      <c r="J18" s="100"/>
      <c r="K18" s="100"/>
      <c r="L18" s="100"/>
      <c r="M18" s="100"/>
      <c r="N18" s="100"/>
      <c r="O18" s="102">
        <f t="shared" si="2"/>
        <v>0</v>
      </c>
      <c r="Q18" s="29" t="str">
        <f t="shared" si="1"/>
        <v>Okay</v>
      </c>
    </row>
    <row r="19" spans="1:17" x14ac:dyDescent="0.25">
      <c r="A19" s="66" t="s">
        <v>5</v>
      </c>
      <c r="B19" s="63"/>
      <c r="C19" s="100"/>
      <c r="D19" s="100"/>
      <c r="E19" s="100"/>
      <c r="F19" s="100"/>
      <c r="G19" s="100"/>
      <c r="H19" s="64"/>
      <c r="I19" s="64"/>
      <c r="J19" s="100"/>
      <c r="K19" s="100"/>
      <c r="L19" s="100"/>
      <c r="M19" s="100"/>
      <c r="N19" s="100"/>
      <c r="O19" s="102">
        <f t="shared" si="2"/>
        <v>0</v>
      </c>
      <c r="Q19" s="29" t="str">
        <f t="shared" si="1"/>
        <v>Okay</v>
      </c>
    </row>
    <row r="20" spans="1:17" x14ac:dyDescent="0.25">
      <c r="A20" s="66" t="s">
        <v>5</v>
      </c>
      <c r="B20" s="63"/>
      <c r="C20" s="100"/>
      <c r="D20" s="100"/>
      <c r="E20" s="100"/>
      <c r="F20" s="100"/>
      <c r="G20" s="100"/>
      <c r="H20" s="64"/>
      <c r="I20" s="64"/>
      <c r="J20" s="100"/>
      <c r="K20" s="100"/>
      <c r="L20" s="100"/>
      <c r="M20" s="100"/>
      <c r="N20" s="100"/>
      <c r="O20" s="102">
        <f t="shared" si="2"/>
        <v>0</v>
      </c>
      <c r="Q20" s="29" t="str">
        <f t="shared" si="1"/>
        <v>Okay</v>
      </c>
    </row>
    <row r="21" spans="1:17" x14ac:dyDescent="0.25">
      <c r="A21" s="66" t="s">
        <v>5</v>
      </c>
      <c r="B21" s="63"/>
      <c r="C21" s="100"/>
      <c r="D21" s="100"/>
      <c r="E21" s="100"/>
      <c r="F21" s="100"/>
      <c r="G21" s="100"/>
      <c r="H21" s="64"/>
      <c r="I21" s="64"/>
      <c r="J21" s="100"/>
      <c r="K21" s="100"/>
      <c r="L21" s="100"/>
      <c r="M21" s="100"/>
      <c r="N21" s="100"/>
      <c r="O21" s="102">
        <f t="shared" si="2"/>
        <v>0</v>
      </c>
      <c r="Q21" s="29" t="str">
        <f t="shared" si="1"/>
        <v>Okay</v>
      </c>
    </row>
    <row r="22" spans="1:17" x14ac:dyDescent="0.25">
      <c r="A22" s="66" t="s">
        <v>5</v>
      </c>
      <c r="B22" s="63"/>
      <c r="C22" s="100"/>
      <c r="D22" s="100"/>
      <c r="E22" s="100"/>
      <c r="F22" s="100"/>
      <c r="G22" s="100"/>
      <c r="H22" s="64"/>
      <c r="I22" s="64"/>
      <c r="J22" s="100"/>
      <c r="K22" s="100"/>
      <c r="L22" s="100"/>
      <c r="M22" s="100"/>
      <c r="N22" s="100"/>
      <c r="O22" s="102">
        <f t="shared" si="2"/>
        <v>0</v>
      </c>
      <c r="Q22" s="29" t="str">
        <f t="shared" si="1"/>
        <v>Okay</v>
      </c>
    </row>
    <row r="23" spans="1:17" x14ac:dyDescent="0.25">
      <c r="A23" s="66" t="s">
        <v>5</v>
      </c>
      <c r="B23" s="63"/>
      <c r="C23" s="100"/>
      <c r="D23" s="100"/>
      <c r="E23" s="100"/>
      <c r="F23" s="100"/>
      <c r="G23" s="100"/>
      <c r="H23" s="100"/>
      <c r="I23" s="100"/>
      <c r="J23" s="100"/>
      <c r="K23" s="100"/>
      <c r="L23" s="100"/>
      <c r="M23" s="100"/>
      <c r="N23" s="100"/>
      <c r="O23" s="102">
        <f t="shared" si="2"/>
        <v>0</v>
      </c>
      <c r="Q23" s="29" t="str">
        <f t="shared" si="1"/>
        <v>Okay</v>
      </c>
    </row>
    <row r="24" spans="1:17" x14ac:dyDescent="0.25">
      <c r="A24" s="66" t="s">
        <v>5</v>
      </c>
      <c r="B24" s="63"/>
      <c r="C24" s="100"/>
      <c r="D24" s="100"/>
      <c r="E24" s="100"/>
      <c r="F24" s="100"/>
      <c r="G24" s="100"/>
      <c r="H24" s="100"/>
      <c r="I24" s="100"/>
      <c r="J24" s="100"/>
      <c r="K24" s="100"/>
      <c r="L24" s="100"/>
      <c r="M24" s="100"/>
      <c r="N24" s="100"/>
      <c r="O24" s="102">
        <f t="shared" si="2"/>
        <v>0</v>
      </c>
      <c r="Q24" s="29" t="str">
        <f t="shared" si="1"/>
        <v>Okay</v>
      </c>
    </row>
    <row r="25" spans="1:17" s="33" customFormat="1" ht="6.75" customHeight="1" x14ac:dyDescent="0.25">
      <c r="A25" s="67"/>
      <c r="B25" s="68"/>
      <c r="C25" s="69"/>
      <c r="D25" s="69"/>
      <c r="E25" s="69"/>
      <c r="F25" s="69"/>
      <c r="G25" s="69"/>
      <c r="H25" s="70"/>
      <c r="I25" s="70"/>
      <c r="J25" s="70"/>
      <c r="K25" s="70"/>
      <c r="L25" s="70"/>
      <c r="M25" s="70"/>
      <c r="N25" s="70"/>
      <c r="O25" s="70"/>
      <c r="Q25" s="114"/>
    </row>
    <row r="26" spans="1:17" s="12" customFormat="1" x14ac:dyDescent="0.25">
      <c r="A26" s="169" t="s">
        <v>64</v>
      </c>
      <c r="B26" s="169"/>
      <c r="C26" s="169"/>
      <c r="D26" s="169"/>
      <c r="E26" s="169"/>
      <c r="F26" s="169"/>
      <c r="G26" s="169"/>
      <c r="H26" s="169"/>
      <c r="I26" s="169"/>
      <c r="J26" s="169"/>
      <c r="K26" s="169"/>
      <c r="L26" s="169"/>
      <c r="M26" s="169"/>
      <c r="N26" s="169"/>
      <c r="O26" s="169"/>
    </row>
    <row r="27" spans="1:17" x14ac:dyDescent="0.25">
      <c r="A27" s="93" t="s">
        <v>34</v>
      </c>
      <c r="B27" s="112" t="s">
        <v>7</v>
      </c>
      <c r="C27" s="100"/>
      <c r="D27" s="100"/>
      <c r="E27" s="100"/>
      <c r="F27" s="100"/>
      <c r="G27" s="100"/>
      <c r="H27" s="64"/>
      <c r="I27" s="64"/>
      <c r="J27" s="100"/>
      <c r="K27" s="100"/>
      <c r="L27" s="100"/>
      <c r="M27" s="100"/>
      <c r="N27" s="100"/>
      <c r="O27" s="101">
        <f>SUM(C27:N27)</f>
        <v>0</v>
      </c>
      <c r="Q27" s="29" t="str">
        <f>IF(O27&gt;0,IF(B27="","Check", "Okay"),"Okay")</f>
        <v>Okay</v>
      </c>
    </row>
    <row r="28" spans="1:17" x14ac:dyDescent="0.25">
      <c r="A28" s="93" t="s">
        <v>66</v>
      </c>
      <c r="B28" s="63"/>
      <c r="C28" s="100"/>
      <c r="D28" s="100"/>
      <c r="E28" s="100"/>
      <c r="F28" s="100"/>
      <c r="G28" s="100"/>
      <c r="H28" s="103"/>
      <c r="I28" s="103"/>
      <c r="J28" s="100"/>
      <c r="K28" s="100"/>
      <c r="L28" s="100"/>
      <c r="M28" s="100"/>
      <c r="N28" s="100"/>
      <c r="O28" s="101">
        <f>SUM(C28:N28)</f>
        <v>0</v>
      </c>
      <c r="Q28" s="29" t="str">
        <f t="shared" ref="Q28:Q47" si="3">IF(O28&gt;0,IF(B28="","Check", "Okay"),"Okay")</f>
        <v>Okay</v>
      </c>
    </row>
    <row r="29" spans="1:17" x14ac:dyDescent="0.25">
      <c r="A29" s="66" t="s">
        <v>23</v>
      </c>
      <c r="B29" s="63"/>
      <c r="C29" s="100"/>
      <c r="D29" s="100"/>
      <c r="E29" s="100"/>
      <c r="F29" s="100"/>
      <c r="G29" s="100"/>
      <c r="H29" s="64"/>
      <c r="I29" s="64"/>
      <c r="J29" s="100"/>
      <c r="K29" s="100"/>
      <c r="L29" s="100"/>
      <c r="M29" s="100"/>
      <c r="N29" s="100"/>
      <c r="O29" s="102">
        <f t="shared" ref="O29:O47" si="4">SUM(C29:N29)</f>
        <v>0</v>
      </c>
      <c r="Q29" s="29" t="str">
        <f t="shared" si="3"/>
        <v>Okay</v>
      </c>
    </row>
    <row r="30" spans="1:17" x14ac:dyDescent="0.25">
      <c r="A30" s="66" t="s">
        <v>24</v>
      </c>
      <c r="B30" s="63"/>
      <c r="C30" s="100"/>
      <c r="D30" s="100"/>
      <c r="E30" s="100"/>
      <c r="F30" s="100"/>
      <c r="G30" s="100"/>
      <c r="H30" s="64"/>
      <c r="I30" s="64"/>
      <c r="J30" s="100"/>
      <c r="K30" s="100"/>
      <c r="L30" s="100"/>
      <c r="M30" s="100"/>
      <c r="N30" s="100"/>
      <c r="O30" s="102">
        <f t="shared" si="4"/>
        <v>0</v>
      </c>
      <c r="Q30" s="29" t="str">
        <f t="shared" si="3"/>
        <v>Okay</v>
      </c>
    </row>
    <row r="31" spans="1:17" x14ac:dyDescent="0.25">
      <c r="A31" s="66" t="s">
        <v>25</v>
      </c>
      <c r="B31" s="63"/>
      <c r="C31" s="100"/>
      <c r="D31" s="100"/>
      <c r="E31" s="100"/>
      <c r="F31" s="100"/>
      <c r="G31" s="100"/>
      <c r="H31" s="64"/>
      <c r="I31" s="64"/>
      <c r="J31" s="100"/>
      <c r="K31" s="100"/>
      <c r="L31" s="100"/>
      <c r="M31" s="100"/>
      <c r="N31" s="100"/>
      <c r="O31" s="102">
        <f t="shared" si="4"/>
        <v>0</v>
      </c>
      <c r="Q31" s="29" t="str">
        <f t="shared" si="3"/>
        <v>Okay</v>
      </c>
    </row>
    <row r="32" spans="1:17" x14ac:dyDescent="0.25">
      <c r="A32" s="66" t="s">
        <v>26</v>
      </c>
      <c r="B32" s="63"/>
      <c r="C32" s="100"/>
      <c r="D32" s="100"/>
      <c r="E32" s="100"/>
      <c r="F32" s="100"/>
      <c r="G32" s="100"/>
      <c r="H32" s="64"/>
      <c r="I32" s="64"/>
      <c r="J32" s="100"/>
      <c r="K32" s="100"/>
      <c r="L32" s="100"/>
      <c r="M32" s="100"/>
      <c r="N32" s="100"/>
      <c r="O32" s="102">
        <f t="shared" si="4"/>
        <v>0</v>
      </c>
      <c r="Q32" s="29" t="str">
        <f t="shared" si="3"/>
        <v>Okay</v>
      </c>
    </row>
    <row r="33" spans="1:17" x14ac:dyDescent="0.25">
      <c r="A33" s="66" t="s">
        <v>27</v>
      </c>
      <c r="B33" s="63"/>
      <c r="C33" s="100"/>
      <c r="D33" s="100"/>
      <c r="E33" s="100"/>
      <c r="F33" s="100"/>
      <c r="G33" s="100"/>
      <c r="H33" s="64"/>
      <c r="I33" s="64"/>
      <c r="J33" s="100"/>
      <c r="K33" s="100"/>
      <c r="L33" s="100"/>
      <c r="M33" s="100"/>
      <c r="N33" s="100"/>
      <c r="O33" s="102">
        <f t="shared" si="4"/>
        <v>0</v>
      </c>
      <c r="Q33" s="29" t="str">
        <f t="shared" si="3"/>
        <v>Okay</v>
      </c>
    </row>
    <row r="34" spans="1:17" x14ac:dyDescent="0.25">
      <c r="A34" s="66" t="s">
        <v>28</v>
      </c>
      <c r="B34" s="63"/>
      <c r="C34" s="100"/>
      <c r="D34" s="100"/>
      <c r="E34" s="100"/>
      <c r="F34" s="100"/>
      <c r="G34" s="100"/>
      <c r="H34" s="64"/>
      <c r="I34" s="64"/>
      <c r="J34" s="100"/>
      <c r="K34" s="100"/>
      <c r="L34" s="100"/>
      <c r="M34" s="100"/>
      <c r="N34" s="100"/>
      <c r="O34" s="102">
        <f t="shared" si="4"/>
        <v>0</v>
      </c>
      <c r="Q34" s="29" t="str">
        <f t="shared" si="3"/>
        <v>Okay</v>
      </c>
    </row>
    <row r="35" spans="1:17" x14ac:dyDescent="0.25">
      <c r="A35" s="66" t="s">
        <v>29</v>
      </c>
      <c r="B35" s="63"/>
      <c r="C35" s="100"/>
      <c r="D35" s="100"/>
      <c r="E35" s="100"/>
      <c r="F35" s="100"/>
      <c r="G35" s="100"/>
      <c r="H35" s="64"/>
      <c r="I35" s="64"/>
      <c r="J35" s="100"/>
      <c r="K35" s="100"/>
      <c r="L35" s="100"/>
      <c r="M35" s="100"/>
      <c r="N35" s="100"/>
      <c r="O35" s="102">
        <f t="shared" si="4"/>
        <v>0</v>
      </c>
      <c r="Q35" s="29" t="str">
        <f t="shared" si="3"/>
        <v>Okay</v>
      </c>
    </row>
    <row r="36" spans="1:17" x14ac:dyDescent="0.25">
      <c r="A36" s="66" t="s">
        <v>30</v>
      </c>
      <c r="B36" s="63"/>
      <c r="C36" s="100"/>
      <c r="D36" s="100"/>
      <c r="E36" s="100"/>
      <c r="F36" s="100"/>
      <c r="G36" s="100"/>
      <c r="H36" s="64"/>
      <c r="I36" s="64"/>
      <c r="J36" s="100"/>
      <c r="K36" s="100"/>
      <c r="L36" s="100"/>
      <c r="M36" s="100"/>
      <c r="N36" s="100"/>
      <c r="O36" s="102">
        <f t="shared" si="4"/>
        <v>0</v>
      </c>
      <c r="Q36" s="29" t="str">
        <f t="shared" si="3"/>
        <v>Okay</v>
      </c>
    </row>
    <row r="37" spans="1:17" x14ac:dyDescent="0.25">
      <c r="A37" s="66" t="s">
        <v>31</v>
      </c>
      <c r="B37" s="63"/>
      <c r="C37" s="100"/>
      <c r="D37" s="100"/>
      <c r="E37" s="100"/>
      <c r="F37" s="100"/>
      <c r="G37" s="100"/>
      <c r="H37" s="64"/>
      <c r="I37" s="64"/>
      <c r="J37" s="100"/>
      <c r="K37" s="100"/>
      <c r="L37" s="100"/>
      <c r="M37" s="100"/>
      <c r="N37" s="100"/>
      <c r="O37" s="102">
        <f t="shared" si="4"/>
        <v>0</v>
      </c>
      <c r="Q37" s="29" t="str">
        <f t="shared" si="3"/>
        <v>Okay</v>
      </c>
    </row>
    <row r="38" spans="1:17" x14ac:dyDescent="0.25">
      <c r="A38" s="66" t="s">
        <v>32</v>
      </c>
      <c r="B38" s="63"/>
      <c r="C38" s="100"/>
      <c r="D38" s="100"/>
      <c r="E38" s="100"/>
      <c r="F38" s="100"/>
      <c r="G38" s="100"/>
      <c r="H38" s="64"/>
      <c r="I38" s="64"/>
      <c r="J38" s="100"/>
      <c r="K38" s="100"/>
      <c r="L38" s="100"/>
      <c r="M38" s="100"/>
      <c r="N38" s="100"/>
      <c r="O38" s="102">
        <f t="shared" si="4"/>
        <v>0</v>
      </c>
      <c r="Q38" s="29" t="str">
        <f t="shared" si="3"/>
        <v>Okay</v>
      </c>
    </row>
    <row r="39" spans="1:17" x14ac:dyDescent="0.25">
      <c r="A39" s="66" t="s">
        <v>33</v>
      </c>
      <c r="B39" s="63"/>
      <c r="C39" s="100"/>
      <c r="D39" s="100"/>
      <c r="E39" s="100"/>
      <c r="F39" s="100"/>
      <c r="G39" s="100"/>
      <c r="H39" s="64"/>
      <c r="I39" s="64"/>
      <c r="J39" s="100"/>
      <c r="K39" s="100"/>
      <c r="L39" s="100"/>
      <c r="M39" s="100"/>
      <c r="N39" s="100"/>
      <c r="O39" s="102">
        <f t="shared" si="4"/>
        <v>0</v>
      </c>
      <c r="Q39" s="29" t="str">
        <f t="shared" si="3"/>
        <v>Okay</v>
      </c>
    </row>
    <row r="40" spans="1:17" x14ac:dyDescent="0.25">
      <c r="A40" s="66" t="s">
        <v>5</v>
      </c>
      <c r="B40" s="63"/>
      <c r="C40" s="100"/>
      <c r="D40" s="100"/>
      <c r="E40" s="100"/>
      <c r="F40" s="100"/>
      <c r="G40" s="100"/>
      <c r="H40" s="65"/>
      <c r="I40" s="65"/>
      <c r="J40" s="100"/>
      <c r="K40" s="100"/>
      <c r="L40" s="100"/>
      <c r="M40" s="100"/>
      <c r="N40" s="100"/>
      <c r="O40" s="102">
        <f t="shared" si="4"/>
        <v>0</v>
      </c>
      <c r="Q40" s="29" t="str">
        <f t="shared" si="3"/>
        <v>Okay</v>
      </c>
    </row>
    <row r="41" spans="1:17" x14ac:dyDescent="0.25">
      <c r="A41" s="66" t="s">
        <v>5</v>
      </c>
      <c r="B41" s="63"/>
      <c r="C41" s="100"/>
      <c r="D41" s="100"/>
      <c r="E41" s="100"/>
      <c r="F41" s="100"/>
      <c r="G41" s="100"/>
      <c r="H41" s="64"/>
      <c r="I41" s="64"/>
      <c r="J41" s="100"/>
      <c r="K41" s="100"/>
      <c r="L41" s="100"/>
      <c r="M41" s="100"/>
      <c r="N41" s="100"/>
      <c r="O41" s="102">
        <f t="shared" si="4"/>
        <v>0</v>
      </c>
      <c r="Q41" s="29" t="str">
        <f t="shared" si="3"/>
        <v>Okay</v>
      </c>
    </row>
    <row r="42" spans="1:17" x14ac:dyDescent="0.25">
      <c r="A42" s="66" t="s">
        <v>5</v>
      </c>
      <c r="B42" s="63"/>
      <c r="C42" s="100"/>
      <c r="D42" s="100"/>
      <c r="E42" s="100"/>
      <c r="F42" s="100"/>
      <c r="G42" s="100"/>
      <c r="H42" s="64"/>
      <c r="I42" s="64"/>
      <c r="J42" s="100"/>
      <c r="K42" s="100"/>
      <c r="L42" s="100"/>
      <c r="M42" s="100"/>
      <c r="N42" s="100"/>
      <c r="O42" s="102">
        <f t="shared" si="4"/>
        <v>0</v>
      </c>
      <c r="Q42" s="29" t="str">
        <f t="shared" si="3"/>
        <v>Okay</v>
      </c>
    </row>
    <row r="43" spans="1:17" x14ac:dyDescent="0.25">
      <c r="A43" s="66" t="s">
        <v>5</v>
      </c>
      <c r="B43" s="63"/>
      <c r="C43" s="100"/>
      <c r="D43" s="100"/>
      <c r="E43" s="100"/>
      <c r="F43" s="100"/>
      <c r="G43" s="100"/>
      <c r="H43" s="64"/>
      <c r="I43" s="64"/>
      <c r="J43" s="100"/>
      <c r="K43" s="100"/>
      <c r="L43" s="100"/>
      <c r="M43" s="100"/>
      <c r="N43" s="100"/>
      <c r="O43" s="102">
        <f t="shared" si="4"/>
        <v>0</v>
      </c>
      <c r="Q43" s="29" t="str">
        <f t="shared" si="3"/>
        <v>Okay</v>
      </c>
    </row>
    <row r="44" spans="1:17" x14ac:dyDescent="0.25">
      <c r="A44" s="66" t="s">
        <v>5</v>
      </c>
      <c r="B44" s="63"/>
      <c r="C44" s="100"/>
      <c r="D44" s="100"/>
      <c r="E44" s="100"/>
      <c r="F44" s="100"/>
      <c r="G44" s="100"/>
      <c r="H44" s="64"/>
      <c r="I44" s="64"/>
      <c r="J44" s="100"/>
      <c r="K44" s="100"/>
      <c r="L44" s="100"/>
      <c r="M44" s="100"/>
      <c r="N44" s="100"/>
      <c r="O44" s="102">
        <f t="shared" si="4"/>
        <v>0</v>
      </c>
      <c r="Q44" s="29" t="str">
        <f t="shared" si="3"/>
        <v>Okay</v>
      </c>
    </row>
    <row r="45" spans="1:17" x14ac:dyDescent="0.25">
      <c r="A45" s="66" t="s">
        <v>5</v>
      </c>
      <c r="B45" s="63"/>
      <c r="C45" s="100"/>
      <c r="D45" s="100"/>
      <c r="E45" s="100"/>
      <c r="F45" s="100"/>
      <c r="G45" s="100"/>
      <c r="H45" s="64"/>
      <c r="I45" s="64"/>
      <c r="J45" s="100"/>
      <c r="K45" s="100"/>
      <c r="L45" s="100"/>
      <c r="M45" s="100"/>
      <c r="N45" s="100"/>
      <c r="O45" s="102">
        <f t="shared" si="4"/>
        <v>0</v>
      </c>
      <c r="Q45" s="29" t="str">
        <f t="shared" si="3"/>
        <v>Okay</v>
      </c>
    </row>
    <row r="46" spans="1:17" x14ac:dyDescent="0.25">
      <c r="A46" s="66" t="s">
        <v>5</v>
      </c>
      <c r="B46" s="63"/>
      <c r="C46" s="100"/>
      <c r="D46" s="100"/>
      <c r="E46" s="100"/>
      <c r="F46" s="100"/>
      <c r="G46" s="100"/>
      <c r="H46" s="100"/>
      <c r="I46" s="100"/>
      <c r="J46" s="100"/>
      <c r="K46" s="100"/>
      <c r="L46" s="100"/>
      <c r="M46" s="100"/>
      <c r="N46" s="100"/>
      <c r="O46" s="102">
        <f t="shared" si="4"/>
        <v>0</v>
      </c>
      <c r="Q46" s="29" t="str">
        <f t="shared" si="3"/>
        <v>Okay</v>
      </c>
    </row>
    <row r="47" spans="1:17" x14ac:dyDescent="0.25">
      <c r="A47" s="66" t="s">
        <v>5</v>
      </c>
      <c r="B47" s="63"/>
      <c r="C47" s="100"/>
      <c r="D47" s="100"/>
      <c r="E47" s="100"/>
      <c r="F47" s="100"/>
      <c r="G47" s="100"/>
      <c r="H47" s="100"/>
      <c r="I47" s="100"/>
      <c r="J47" s="100"/>
      <c r="K47" s="100"/>
      <c r="L47" s="100"/>
      <c r="M47" s="100"/>
      <c r="N47" s="100"/>
      <c r="O47" s="102">
        <f t="shared" si="4"/>
        <v>0</v>
      </c>
      <c r="Q47" s="29" t="str">
        <f t="shared" si="3"/>
        <v>Okay</v>
      </c>
    </row>
    <row r="48" spans="1:17" s="33" customFormat="1" ht="6" customHeight="1" x14ac:dyDescent="0.25">
      <c r="A48" s="67"/>
      <c r="B48" s="68"/>
      <c r="C48" s="69"/>
      <c r="D48" s="69"/>
      <c r="E48" s="69"/>
      <c r="F48" s="69"/>
      <c r="G48" s="69"/>
      <c r="H48" s="70"/>
      <c r="I48" s="70"/>
      <c r="J48" s="70"/>
      <c r="K48" s="70"/>
      <c r="L48" s="70"/>
      <c r="M48" s="70"/>
      <c r="N48" s="70"/>
      <c r="O48" s="70"/>
      <c r="Q48" s="114"/>
    </row>
    <row r="49" spans="1:17" s="12" customFormat="1" x14ac:dyDescent="0.25">
      <c r="A49" s="169" t="s">
        <v>63</v>
      </c>
      <c r="B49" s="169"/>
      <c r="C49" s="169"/>
      <c r="D49" s="169"/>
      <c r="E49" s="169"/>
      <c r="F49" s="169"/>
      <c r="G49" s="169"/>
      <c r="H49" s="169"/>
      <c r="I49" s="169"/>
      <c r="J49" s="169"/>
      <c r="K49" s="169"/>
      <c r="L49" s="169"/>
      <c r="M49" s="169"/>
      <c r="N49" s="169"/>
      <c r="O49" s="169"/>
    </row>
    <row r="50" spans="1:17" x14ac:dyDescent="0.25">
      <c r="A50" s="93" t="s">
        <v>34</v>
      </c>
      <c r="B50" s="112" t="s">
        <v>7</v>
      </c>
      <c r="C50" s="100"/>
      <c r="D50" s="100"/>
      <c r="E50" s="100"/>
      <c r="F50" s="100"/>
      <c r="G50" s="100"/>
      <c r="H50" s="64"/>
      <c r="I50" s="64"/>
      <c r="J50" s="100"/>
      <c r="K50" s="100"/>
      <c r="L50" s="100"/>
      <c r="M50" s="100"/>
      <c r="N50" s="100"/>
      <c r="O50" s="101">
        <f>SUM(C50:N50)</f>
        <v>0</v>
      </c>
      <c r="Q50" s="29" t="str">
        <f>IF(O50&gt;0,IF(B50="","Check", "Okay"),"Okay")</f>
        <v>Okay</v>
      </c>
    </row>
    <row r="51" spans="1:17" x14ac:dyDescent="0.25">
      <c r="A51" s="93" t="s">
        <v>66</v>
      </c>
      <c r="B51" s="63"/>
      <c r="C51" s="100"/>
      <c r="D51" s="100"/>
      <c r="E51" s="100"/>
      <c r="F51" s="100"/>
      <c r="G51" s="100"/>
      <c r="H51" s="103"/>
      <c r="I51" s="103"/>
      <c r="J51" s="100"/>
      <c r="K51" s="100"/>
      <c r="L51" s="100"/>
      <c r="M51" s="100"/>
      <c r="N51" s="100"/>
      <c r="O51" s="101">
        <f>SUM(C51:N51)</f>
        <v>0</v>
      </c>
      <c r="Q51" s="29" t="str">
        <f t="shared" ref="Q51:Q70" si="5">IF(O51&gt;0,IF(B51="","Check", "Okay"),"Okay")</f>
        <v>Okay</v>
      </c>
    </row>
    <row r="52" spans="1:17" x14ac:dyDescent="0.25">
      <c r="A52" s="66" t="s">
        <v>23</v>
      </c>
      <c r="B52" s="63"/>
      <c r="C52" s="100"/>
      <c r="D52" s="100"/>
      <c r="E52" s="100"/>
      <c r="F52" s="100"/>
      <c r="G52" s="100"/>
      <c r="H52" s="64"/>
      <c r="I52" s="64"/>
      <c r="J52" s="100"/>
      <c r="K52" s="100"/>
      <c r="L52" s="100"/>
      <c r="M52" s="100"/>
      <c r="N52" s="100"/>
      <c r="O52" s="102">
        <f t="shared" ref="O52:O70" si="6">SUM(C52:N52)</f>
        <v>0</v>
      </c>
      <c r="Q52" s="29" t="str">
        <f t="shared" si="5"/>
        <v>Okay</v>
      </c>
    </row>
    <row r="53" spans="1:17" x14ac:dyDescent="0.25">
      <c r="A53" s="66" t="s">
        <v>24</v>
      </c>
      <c r="B53" s="63"/>
      <c r="C53" s="100"/>
      <c r="D53" s="100"/>
      <c r="E53" s="100"/>
      <c r="F53" s="100"/>
      <c r="G53" s="100"/>
      <c r="H53" s="64"/>
      <c r="I53" s="64"/>
      <c r="J53" s="100"/>
      <c r="K53" s="100"/>
      <c r="L53" s="100"/>
      <c r="M53" s="100"/>
      <c r="N53" s="100"/>
      <c r="O53" s="102">
        <f t="shared" si="6"/>
        <v>0</v>
      </c>
      <c r="Q53" s="29" t="str">
        <f t="shared" si="5"/>
        <v>Okay</v>
      </c>
    </row>
    <row r="54" spans="1:17" x14ac:dyDescent="0.25">
      <c r="A54" s="66" t="s">
        <v>25</v>
      </c>
      <c r="B54" s="63"/>
      <c r="C54" s="100"/>
      <c r="D54" s="100"/>
      <c r="E54" s="100"/>
      <c r="F54" s="100"/>
      <c r="G54" s="100"/>
      <c r="H54" s="64"/>
      <c r="I54" s="64"/>
      <c r="J54" s="100"/>
      <c r="K54" s="100"/>
      <c r="L54" s="100"/>
      <c r="M54" s="100"/>
      <c r="N54" s="100"/>
      <c r="O54" s="102">
        <f t="shared" si="6"/>
        <v>0</v>
      </c>
      <c r="Q54" s="29" t="str">
        <f t="shared" si="5"/>
        <v>Okay</v>
      </c>
    </row>
    <row r="55" spans="1:17" x14ac:dyDescent="0.25">
      <c r="A55" s="66" t="s">
        <v>26</v>
      </c>
      <c r="B55" s="63"/>
      <c r="C55" s="100"/>
      <c r="D55" s="100"/>
      <c r="E55" s="100"/>
      <c r="F55" s="100"/>
      <c r="G55" s="100"/>
      <c r="H55" s="64"/>
      <c r="I55" s="64"/>
      <c r="J55" s="100"/>
      <c r="K55" s="100"/>
      <c r="L55" s="100"/>
      <c r="M55" s="100"/>
      <c r="N55" s="100"/>
      <c r="O55" s="102">
        <f t="shared" si="6"/>
        <v>0</v>
      </c>
      <c r="Q55" s="29" t="str">
        <f t="shared" si="5"/>
        <v>Okay</v>
      </c>
    </row>
    <row r="56" spans="1:17" x14ac:dyDescent="0.25">
      <c r="A56" s="66" t="s">
        <v>27</v>
      </c>
      <c r="B56" s="63"/>
      <c r="C56" s="100"/>
      <c r="D56" s="100"/>
      <c r="E56" s="100"/>
      <c r="F56" s="100"/>
      <c r="G56" s="100"/>
      <c r="H56" s="64"/>
      <c r="I56" s="64"/>
      <c r="J56" s="100"/>
      <c r="K56" s="100"/>
      <c r="L56" s="100"/>
      <c r="M56" s="100"/>
      <c r="N56" s="100"/>
      <c r="O56" s="102">
        <f t="shared" si="6"/>
        <v>0</v>
      </c>
      <c r="Q56" s="29" t="str">
        <f t="shared" si="5"/>
        <v>Okay</v>
      </c>
    </row>
    <row r="57" spans="1:17" x14ac:dyDescent="0.25">
      <c r="A57" s="66" t="s">
        <v>28</v>
      </c>
      <c r="B57" s="63"/>
      <c r="C57" s="100"/>
      <c r="D57" s="100"/>
      <c r="E57" s="100"/>
      <c r="F57" s="100"/>
      <c r="G57" s="100"/>
      <c r="H57" s="64"/>
      <c r="I57" s="64"/>
      <c r="J57" s="100"/>
      <c r="K57" s="100"/>
      <c r="L57" s="100"/>
      <c r="M57" s="100"/>
      <c r="N57" s="100"/>
      <c r="O57" s="102">
        <f t="shared" si="6"/>
        <v>0</v>
      </c>
      <c r="Q57" s="29" t="str">
        <f t="shared" si="5"/>
        <v>Okay</v>
      </c>
    </row>
    <row r="58" spans="1:17" x14ac:dyDescent="0.25">
      <c r="A58" s="66" t="s">
        <v>29</v>
      </c>
      <c r="B58" s="63"/>
      <c r="C58" s="100"/>
      <c r="D58" s="100"/>
      <c r="E58" s="100"/>
      <c r="F58" s="100"/>
      <c r="G58" s="100"/>
      <c r="H58" s="64"/>
      <c r="I58" s="64"/>
      <c r="J58" s="100"/>
      <c r="K58" s="100"/>
      <c r="L58" s="100"/>
      <c r="M58" s="100"/>
      <c r="N58" s="100"/>
      <c r="O58" s="102">
        <f t="shared" si="6"/>
        <v>0</v>
      </c>
      <c r="Q58" s="29" t="str">
        <f t="shared" si="5"/>
        <v>Okay</v>
      </c>
    </row>
    <row r="59" spans="1:17" x14ac:dyDescent="0.25">
      <c r="A59" s="66" t="s">
        <v>30</v>
      </c>
      <c r="B59" s="63"/>
      <c r="C59" s="100"/>
      <c r="D59" s="100"/>
      <c r="E59" s="100"/>
      <c r="F59" s="100"/>
      <c r="G59" s="100"/>
      <c r="H59" s="64"/>
      <c r="I59" s="64"/>
      <c r="J59" s="100"/>
      <c r="K59" s="100"/>
      <c r="L59" s="100"/>
      <c r="M59" s="100"/>
      <c r="N59" s="100"/>
      <c r="O59" s="102">
        <f t="shared" si="6"/>
        <v>0</v>
      </c>
      <c r="Q59" s="29" t="str">
        <f t="shared" si="5"/>
        <v>Okay</v>
      </c>
    </row>
    <row r="60" spans="1:17" x14ac:dyDescent="0.25">
      <c r="A60" s="66" t="s">
        <v>31</v>
      </c>
      <c r="B60" s="63"/>
      <c r="C60" s="100"/>
      <c r="D60" s="100"/>
      <c r="E60" s="100"/>
      <c r="F60" s="100"/>
      <c r="G60" s="100"/>
      <c r="H60" s="64"/>
      <c r="I60" s="64"/>
      <c r="J60" s="100"/>
      <c r="K60" s="100"/>
      <c r="L60" s="100"/>
      <c r="M60" s="100"/>
      <c r="N60" s="100"/>
      <c r="O60" s="102">
        <f t="shared" si="6"/>
        <v>0</v>
      </c>
      <c r="Q60" s="29" t="str">
        <f t="shared" si="5"/>
        <v>Okay</v>
      </c>
    </row>
    <row r="61" spans="1:17" x14ac:dyDescent="0.25">
      <c r="A61" s="66" t="s">
        <v>32</v>
      </c>
      <c r="B61" s="63"/>
      <c r="C61" s="100"/>
      <c r="D61" s="100"/>
      <c r="E61" s="100"/>
      <c r="F61" s="100"/>
      <c r="G61" s="100"/>
      <c r="H61" s="64"/>
      <c r="I61" s="64"/>
      <c r="J61" s="100"/>
      <c r="K61" s="100"/>
      <c r="L61" s="100"/>
      <c r="M61" s="100"/>
      <c r="N61" s="100"/>
      <c r="O61" s="102">
        <f t="shared" si="6"/>
        <v>0</v>
      </c>
      <c r="Q61" s="29" t="str">
        <f t="shared" si="5"/>
        <v>Okay</v>
      </c>
    </row>
    <row r="62" spans="1:17" x14ac:dyDescent="0.25">
      <c r="A62" s="66" t="s">
        <v>33</v>
      </c>
      <c r="B62" s="63"/>
      <c r="C62" s="100"/>
      <c r="D62" s="100"/>
      <c r="E62" s="100"/>
      <c r="F62" s="100"/>
      <c r="G62" s="100"/>
      <c r="H62" s="64"/>
      <c r="I62" s="64"/>
      <c r="J62" s="100"/>
      <c r="K62" s="100"/>
      <c r="L62" s="100"/>
      <c r="M62" s="100"/>
      <c r="N62" s="100"/>
      <c r="O62" s="102">
        <f t="shared" si="6"/>
        <v>0</v>
      </c>
      <c r="Q62" s="29" t="str">
        <f t="shared" si="5"/>
        <v>Okay</v>
      </c>
    </row>
    <row r="63" spans="1:17" x14ac:dyDescent="0.25">
      <c r="A63" s="66" t="s">
        <v>5</v>
      </c>
      <c r="B63" s="63"/>
      <c r="C63" s="100"/>
      <c r="D63" s="100"/>
      <c r="E63" s="100"/>
      <c r="F63" s="100"/>
      <c r="G63" s="100"/>
      <c r="H63" s="65"/>
      <c r="I63" s="65"/>
      <c r="J63" s="100"/>
      <c r="K63" s="100"/>
      <c r="L63" s="100"/>
      <c r="M63" s="100"/>
      <c r="N63" s="100"/>
      <c r="O63" s="102">
        <f t="shared" si="6"/>
        <v>0</v>
      </c>
      <c r="Q63" s="29" t="str">
        <f t="shared" si="5"/>
        <v>Okay</v>
      </c>
    </row>
    <row r="64" spans="1:17" s="26" customFormat="1" x14ac:dyDescent="0.25">
      <c r="A64" s="66" t="s">
        <v>5</v>
      </c>
      <c r="B64" s="63"/>
      <c r="C64" s="100"/>
      <c r="D64" s="100"/>
      <c r="E64" s="100"/>
      <c r="F64" s="100"/>
      <c r="G64" s="100"/>
      <c r="H64" s="64"/>
      <c r="I64" s="64"/>
      <c r="J64" s="100"/>
      <c r="K64" s="100"/>
      <c r="L64" s="100"/>
      <c r="M64" s="100"/>
      <c r="N64" s="100"/>
      <c r="O64" s="102">
        <f t="shared" si="6"/>
        <v>0</v>
      </c>
      <c r="P64" s="12"/>
      <c r="Q64" s="29" t="str">
        <f t="shared" si="5"/>
        <v>Okay</v>
      </c>
    </row>
    <row r="65" spans="1:17" x14ac:dyDescent="0.25">
      <c r="A65" s="66" t="s">
        <v>5</v>
      </c>
      <c r="B65" s="63"/>
      <c r="C65" s="100"/>
      <c r="D65" s="100"/>
      <c r="E65" s="100"/>
      <c r="F65" s="100"/>
      <c r="G65" s="100"/>
      <c r="H65" s="64"/>
      <c r="I65" s="64"/>
      <c r="J65" s="100"/>
      <c r="K65" s="100"/>
      <c r="L65" s="100"/>
      <c r="M65" s="100"/>
      <c r="N65" s="100"/>
      <c r="O65" s="102">
        <f t="shared" si="6"/>
        <v>0</v>
      </c>
      <c r="Q65" s="29" t="str">
        <f t="shared" si="5"/>
        <v>Okay</v>
      </c>
    </row>
    <row r="66" spans="1:17" x14ac:dyDescent="0.25">
      <c r="A66" s="66" t="s">
        <v>5</v>
      </c>
      <c r="B66" s="63"/>
      <c r="C66" s="100"/>
      <c r="D66" s="100"/>
      <c r="E66" s="100"/>
      <c r="F66" s="100"/>
      <c r="G66" s="100"/>
      <c r="H66" s="64"/>
      <c r="I66" s="64"/>
      <c r="J66" s="100"/>
      <c r="K66" s="100"/>
      <c r="L66" s="100"/>
      <c r="M66" s="100"/>
      <c r="N66" s="100"/>
      <c r="O66" s="102">
        <f t="shared" si="6"/>
        <v>0</v>
      </c>
      <c r="Q66" s="29" t="str">
        <f t="shared" si="5"/>
        <v>Okay</v>
      </c>
    </row>
    <row r="67" spans="1:17" x14ac:dyDescent="0.25">
      <c r="A67" s="66" t="s">
        <v>5</v>
      </c>
      <c r="B67" s="63"/>
      <c r="C67" s="100"/>
      <c r="D67" s="100"/>
      <c r="E67" s="100"/>
      <c r="F67" s="100"/>
      <c r="G67" s="100"/>
      <c r="H67" s="64"/>
      <c r="I67" s="64"/>
      <c r="J67" s="100"/>
      <c r="K67" s="100"/>
      <c r="L67" s="100"/>
      <c r="M67" s="100"/>
      <c r="N67" s="100"/>
      <c r="O67" s="102">
        <f t="shared" si="6"/>
        <v>0</v>
      </c>
      <c r="Q67" s="29" t="str">
        <f t="shared" si="5"/>
        <v>Okay</v>
      </c>
    </row>
    <row r="68" spans="1:17" x14ac:dyDescent="0.25">
      <c r="A68" s="66" t="s">
        <v>5</v>
      </c>
      <c r="B68" s="63"/>
      <c r="C68" s="100"/>
      <c r="D68" s="100"/>
      <c r="E68" s="100"/>
      <c r="F68" s="100"/>
      <c r="G68" s="100"/>
      <c r="H68" s="64"/>
      <c r="I68" s="64"/>
      <c r="J68" s="100"/>
      <c r="K68" s="100"/>
      <c r="L68" s="100"/>
      <c r="M68" s="100"/>
      <c r="N68" s="100"/>
      <c r="O68" s="102">
        <f t="shared" si="6"/>
        <v>0</v>
      </c>
      <c r="Q68" s="29" t="str">
        <f t="shared" si="5"/>
        <v>Okay</v>
      </c>
    </row>
    <row r="69" spans="1:17" x14ac:dyDescent="0.25">
      <c r="A69" s="66" t="s">
        <v>5</v>
      </c>
      <c r="B69" s="63"/>
      <c r="C69" s="100"/>
      <c r="D69" s="100"/>
      <c r="E69" s="100"/>
      <c r="F69" s="100"/>
      <c r="G69" s="100"/>
      <c r="H69" s="100"/>
      <c r="I69" s="100"/>
      <c r="J69" s="100"/>
      <c r="K69" s="100"/>
      <c r="L69" s="100"/>
      <c r="M69" s="100"/>
      <c r="N69" s="100"/>
      <c r="O69" s="102">
        <f t="shared" si="6"/>
        <v>0</v>
      </c>
      <c r="Q69" s="29" t="str">
        <f t="shared" si="5"/>
        <v>Okay</v>
      </c>
    </row>
    <row r="70" spans="1:17" x14ac:dyDescent="0.25">
      <c r="A70" s="66" t="s">
        <v>5</v>
      </c>
      <c r="B70" s="63"/>
      <c r="C70" s="100"/>
      <c r="D70" s="100"/>
      <c r="E70" s="100"/>
      <c r="F70" s="100"/>
      <c r="G70" s="100"/>
      <c r="H70" s="100"/>
      <c r="I70" s="100"/>
      <c r="J70" s="100"/>
      <c r="K70" s="100"/>
      <c r="L70" s="100"/>
      <c r="M70" s="100"/>
      <c r="N70" s="100"/>
      <c r="O70" s="102">
        <f t="shared" si="6"/>
        <v>0</v>
      </c>
      <c r="Q70" s="29" t="str">
        <f t="shared" si="5"/>
        <v>Okay</v>
      </c>
    </row>
    <row r="71" spans="1:17" s="33" customFormat="1" ht="6" customHeight="1" x14ac:dyDescent="0.25">
      <c r="A71" s="67"/>
      <c r="B71" s="68"/>
      <c r="C71" s="69"/>
      <c r="D71" s="69"/>
      <c r="E71" s="69"/>
      <c r="F71" s="69"/>
      <c r="G71" s="69"/>
      <c r="H71" s="70"/>
      <c r="I71" s="70"/>
      <c r="J71" s="70"/>
      <c r="K71" s="70"/>
      <c r="L71" s="70"/>
      <c r="M71" s="70"/>
      <c r="N71" s="70"/>
      <c r="O71" s="70"/>
      <c r="Q71" s="114"/>
    </row>
    <row r="72" spans="1:17" s="12" customFormat="1" x14ac:dyDescent="0.25">
      <c r="A72" s="170" t="s">
        <v>62</v>
      </c>
      <c r="B72" s="170"/>
      <c r="C72" s="170"/>
      <c r="D72" s="170"/>
      <c r="E72" s="170"/>
      <c r="F72" s="170"/>
      <c r="G72" s="170"/>
      <c r="H72" s="170"/>
      <c r="I72" s="170"/>
      <c r="J72" s="170"/>
      <c r="K72" s="170"/>
      <c r="L72" s="170"/>
      <c r="M72" s="170"/>
      <c r="N72" s="170"/>
      <c r="O72" s="170"/>
    </row>
    <row r="73" spans="1:17" x14ac:dyDescent="0.25">
      <c r="A73" s="93" t="s">
        <v>34</v>
      </c>
      <c r="B73" s="112" t="s">
        <v>7</v>
      </c>
      <c r="C73" s="100"/>
      <c r="D73" s="100"/>
      <c r="E73" s="100"/>
      <c r="F73" s="100"/>
      <c r="G73" s="100"/>
      <c r="H73" s="64"/>
      <c r="I73" s="64"/>
      <c r="J73" s="100"/>
      <c r="K73" s="100"/>
      <c r="L73" s="100"/>
      <c r="M73" s="100"/>
      <c r="N73" s="100"/>
      <c r="O73" s="101">
        <f>SUM(C73:N73)</f>
        <v>0</v>
      </c>
      <c r="Q73" s="29" t="str">
        <f>IF(O73&gt;0,IF(B73="","Check", "Okay"),"Okay")</f>
        <v>Okay</v>
      </c>
    </row>
    <row r="74" spans="1:17" x14ac:dyDescent="0.25">
      <c r="A74" s="93" t="s">
        <v>66</v>
      </c>
      <c r="B74" s="63"/>
      <c r="C74" s="100"/>
      <c r="D74" s="100"/>
      <c r="E74" s="100"/>
      <c r="F74" s="100"/>
      <c r="G74" s="100"/>
      <c r="H74" s="103"/>
      <c r="I74" s="103"/>
      <c r="J74" s="100"/>
      <c r="K74" s="100"/>
      <c r="L74" s="100"/>
      <c r="M74" s="100"/>
      <c r="N74" s="100"/>
      <c r="O74" s="101">
        <f>SUM(C74:N74)</f>
        <v>0</v>
      </c>
      <c r="Q74" s="29" t="str">
        <f t="shared" ref="Q74:Q93" si="7">IF(O74&gt;0,IF(B74="","Check", "Okay"),"Okay")</f>
        <v>Okay</v>
      </c>
    </row>
    <row r="75" spans="1:17" x14ac:dyDescent="0.25">
      <c r="A75" s="66" t="s">
        <v>23</v>
      </c>
      <c r="B75" s="63"/>
      <c r="C75" s="100"/>
      <c r="D75" s="100"/>
      <c r="E75" s="100"/>
      <c r="F75" s="100"/>
      <c r="G75" s="100"/>
      <c r="H75" s="64"/>
      <c r="I75" s="64"/>
      <c r="J75" s="100"/>
      <c r="K75" s="100"/>
      <c r="L75" s="100"/>
      <c r="M75" s="100"/>
      <c r="N75" s="100"/>
      <c r="O75" s="102">
        <f t="shared" ref="O75:O93" si="8">SUM(C75:N75)</f>
        <v>0</v>
      </c>
      <c r="Q75" s="29" t="str">
        <f t="shared" si="7"/>
        <v>Okay</v>
      </c>
    </row>
    <row r="76" spans="1:17" x14ac:dyDescent="0.25">
      <c r="A76" s="66" t="s">
        <v>24</v>
      </c>
      <c r="B76" s="63"/>
      <c r="C76" s="100"/>
      <c r="D76" s="100"/>
      <c r="E76" s="100"/>
      <c r="F76" s="100"/>
      <c r="G76" s="100"/>
      <c r="H76" s="64"/>
      <c r="I76" s="64"/>
      <c r="J76" s="100"/>
      <c r="K76" s="100"/>
      <c r="L76" s="100"/>
      <c r="M76" s="100"/>
      <c r="N76" s="100"/>
      <c r="O76" s="102">
        <f t="shared" si="8"/>
        <v>0</v>
      </c>
      <c r="Q76" s="29" t="str">
        <f t="shared" si="7"/>
        <v>Okay</v>
      </c>
    </row>
    <row r="77" spans="1:17" x14ac:dyDescent="0.25">
      <c r="A77" s="66" t="s">
        <v>25</v>
      </c>
      <c r="B77" s="63"/>
      <c r="C77" s="100"/>
      <c r="D77" s="100"/>
      <c r="E77" s="100"/>
      <c r="F77" s="100"/>
      <c r="G77" s="100"/>
      <c r="H77" s="64"/>
      <c r="I77" s="64"/>
      <c r="J77" s="100"/>
      <c r="K77" s="100"/>
      <c r="L77" s="100"/>
      <c r="M77" s="100"/>
      <c r="N77" s="100"/>
      <c r="O77" s="102">
        <f t="shared" si="8"/>
        <v>0</v>
      </c>
      <c r="Q77" s="29" t="str">
        <f t="shared" si="7"/>
        <v>Okay</v>
      </c>
    </row>
    <row r="78" spans="1:17" x14ac:dyDescent="0.25">
      <c r="A78" s="66" t="s">
        <v>26</v>
      </c>
      <c r="B78" s="63"/>
      <c r="C78" s="100"/>
      <c r="D78" s="100"/>
      <c r="E78" s="100"/>
      <c r="F78" s="100"/>
      <c r="G78" s="100"/>
      <c r="H78" s="64"/>
      <c r="I78" s="64"/>
      <c r="J78" s="100"/>
      <c r="K78" s="100"/>
      <c r="L78" s="100"/>
      <c r="M78" s="100"/>
      <c r="N78" s="100"/>
      <c r="O78" s="102">
        <f t="shared" si="8"/>
        <v>0</v>
      </c>
      <c r="Q78" s="29" t="str">
        <f t="shared" si="7"/>
        <v>Okay</v>
      </c>
    </row>
    <row r="79" spans="1:17" x14ac:dyDescent="0.25">
      <c r="A79" s="66" t="s">
        <v>27</v>
      </c>
      <c r="B79" s="63"/>
      <c r="C79" s="100"/>
      <c r="D79" s="100"/>
      <c r="E79" s="100"/>
      <c r="F79" s="100"/>
      <c r="G79" s="100"/>
      <c r="H79" s="64"/>
      <c r="I79" s="64"/>
      <c r="J79" s="100"/>
      <c r="K79" s="100"/>
      <c r="L79" s="100"/>
      <c r="M79" s="100"/>
      <c r="N79" s="100"/>
      <c r="O79" s="102">
        <f t="shared" si="8"/>
        <v>0</v>
      </c>
      <c r="Q79" s="29" t="str">
        <f t="shared" si="7"/>
        <v>Okay</v>
      </c>
    </row>
    <row r="80" spans="1:17" x14ac:dyDescent="0.25">
      <c r="A80" s="66" t="s">
        <v>28</v>
      </c>
      <c r="B80" s="63"/>
      <c r="C80" s="100"/>
      <c r="D80" s="100"/>
      <c r="E80" s="100"/>
      <c r="F80" s="100"/>
      <c r="G80" s="100"/>
      <c r="H80" s="64"/>
      <c r="I80" s="64"/>
      <c r="J80" s="100"/>
      <c r="K80" s="100"/>
      <c r="L80" s="100"/>
      <c r="M80" s="100"/>
      <c r="N80" s="100"/>
      <c r="O80" s="102">
        <f t="shared" si="8"/>
        <v>0</v>
      </c>
      <c r="Q80" s="29" t="str">
        <f t="shared" si="7"/>
        <v>Okay</v>
      </c>
    </row>
    <row r="81" spans="1:17" x14ac:dyDescent="0.25">
      <c r="A81" s="66" t="s">
        <v>29</v>
      </c>
      <c r="B81" s="63"/>
      <c r="C81" s="100"/>
      <c r="D81" s="100"/>
      <c r="E81" s="100"/>
      <c r="F81" s="100"/>
      <c r="G81" s="100"/>
      <c r="H81" s="64"/>
      <c r="I81" s="64"/>
      <c r="J81" s="100"/>
      <c r="K81" s="100"/>
      <c r="L81" s="100"/>
      <c r="M81" s="100"/>
      <c r="N81" s="100"/>
      <c r="O81" s="102">
        <f t="shared" si="8"/>
        <v>0</v>
      </c>
      <c r="Q81" s="29" t="str">
        <f t="shared" si="7"/>
        <v>Okay</v>
      </c>
    </row>
    <row r="82" spans="1:17" x14ac:dyDescent="0.25">
      <c r="A82" s="66" t="s">
        <v>30</v>
      </c>
      <c r="B82" s="63"/>
      <c r="C82" s="100"/>
      <c r="D82" s="100"/>
      <c r="E82" s="100"/>
      <c r="F82" s="100"/>
      <c r="G82" s="100"/>
      <c r="H82" s="64"/>
      <c r="I82" s="64"/>
      <c r="J82" s="100"/>
      <c r="K82" s="100"/>
      <c r="L82" s="100"/>
      <c r="M82" s="100"/>
      <c r="N82" s="100"/>
      <c r="O82" s="102">
        <f t="shared" si="8"/>
        <v>0</v>
      </c>
      <c r="Q82" s="29" t="str">
        <f t="shared" si="7"/>
        <v>Okay</v>
      </c>
    </row>
    <row r="83" spans="1:17" x14ac:dyDescent="0.25">
      <c r="A83" s="66" t="s">
        <v>31</v>
      </c>
      <c r="B83" s="63"/>
      <c r="C83" s="100"/>
      <c r="D83" s="100"/>
      <c r="E83" s="100"/>
      <c r="F83" s="100"/>
      <c r="G83" s="100"/>
      <c r="H83" s="64"/>
      <c r="I83" s="64"/>
      <c r="J83" s="100"/>
      <c r="K83" s="100"/>
      <c r="L83" s="100"/>
      <c r="M83" s="100"/>
      <c r="N83" s="100"/>
      <c r="O83" s="102">
        <f t="shared" si="8"/>
        <v>0</v>
      </c>
      <c r="Q83" s="29" t="str">
        <f t="shared" si="7"/>
        <v>Okay</v>
      </c>
    </row>
    <row r="84" spans="1:17" x14ac:dyDescent="0.25">
      <c r="A84" s="66" t="s">
        <v>32</v>
      </c>
      <c r="B84" s="63"/>
      <c r="C84" s="100"/>
      <c r="D84" s="100"/>
      <c r="E84" s="100"/>
      <c r="F84" s="100"/>
      <c r="G84" s="100"/>
      <c r="H84" s="64"/>
      <c r="I84" s="64"/>
      <c r="J84" s="100"/>
      <c r="K84" s="100"/>
      <c r="L84" s="100"/>
      <c r="M84" s="100"/>
      <c r="N84" s="100"/>
      <c r="O84" s="102">
        <f t="shared" si="8"/>
        <v>0</v>
      </c>
      <c r="Q84" s="29" t="str">
        <f t="shared" si="7"/>
        <v>Okay</v>
      </c>
    </row>
    <row r="85" spans="1:17" x14ac:dyDescent="0.25">
      <c r="A85" s="66" t="s">
        <v>33</v>
      </c>
      <c r="B85" s="63"/>
      <c r="C85" s="100"/>
      <c r="D85" s="100"/>
      <c r="E85" s="100"/>
      <c r="F85" s="100"/>
      <c r="G85" s="100"/>
      <c r="H85" s="64"/>
      <c r="I85" s="64"/>
      <c r="J85" s="100"/>
      <c r="K85" s="100"/>
      <c r="L85" s="100"/>
      <c r="M85" s="100"/>
      <c r="N85" s="100"/>
      <c r="O85" s="102">
        <f t="shared" si="8"/>
        <v>0</v>
      </c>
      <c r="Q85" s="29" t="str">
        <f t="shared" si="7"/>
        <v>Okay</v>
      </c>
    </row>
    <row r="86" spans="1:17" x14ac:dyDescent="0.25">
      <c r="A86" s="66" t="s">
        <v>5</v>
      </c>
      <c r="B86" s="63"/>
      <c r="C86" s="100"/>
      <c r="D86" s="100"/>
      <c r="E86" s="100"/>
      <c r="F86" s="100"/>
      <c r="G86" s="100"/>
      <c r="H86" s="65"/>
      <c r="I86" s="65"/>
      <c r="J86" s="100"/>
      <c r="K86" s="100"/>
      <c r="L86" s="100"/>
      <c r="M86" s="100"/>
      <c r="N86" s="100"/>
      <c r="O86" s="102">
        <f t="shared" si="8"/>
        <v>0</v>
      </c>
      <c r="Q86" s="29" t="str">
        <f t="shared" si="7"/>
        <v>Okay</v>
      </c>
    </row>
    <row r="87" spans="1:17" x14ac:dyDescent="0.25">
      <c r="A87" s="66" t="s">
        <v>5</v>
      </c>
      <c r="B87" s="63"/>
      <c r="C87" s="100"/>
      <c r="D87" s="100"/>
      <c r="E87" s="100"/>
      <c r="F87" s="100"/>
      <c r="G87" s="100"/>
      <c r="H87" s="64"/>
      <c r="I87" s="64"/>
      <c r="J87" s="100"/>
      <c r="K87" s="100"/>
      <c r="L87" s="100"/>
      <c r="M87" s="100"/>
      <c r="N87" s="100"/>
      <c r="O87" s="102">
        <f t="shared" si="8"/>
        <v>0</v>
      </c>
      <c r="Q87" s="29" t="str">
        <f t="shared" si="7"/>
        <v>Okay</v>
      </c>
    </row>
    <row r="88" spans="1:17" x14ac:dyDescent="0.25">
      <c r="A88" s="66" t="s">
        <v>5</v>
      </c>
      <c r="B88" s="63"/>
      <c r="C88" s="100"/>
      <c r="D88" s="100"/>
      <c r="E88" s="100"/>
      <c r="F88" s="100"/>
      <c r="G88" s="100"/>
      <c r="H88" s="64"/>
      <c r="I88" s="64"/>
      <c r="J88" s="100"/>
      <c r="K88" s="100"/>
      <c r="L88" s="100"/>
      <c r="M88" s="100"/>
      <c r="N88" s="100"/>
      <c r="O88" s="102">
        <f t="shared" si="8"/>
        <v>0</v>
      </c>
      <c r="Q88" s="29" t="str">
        <f t="shared" si="7"/>
        <v>Okay</v>
      </c>
    </row>
    <row r="89" spans="1:17" x14ac:dyDescent="0.25">
      <c r="A89" s="66" t="s">
        <v>5</v>
      </c>
      <c r="B89" s="63"/>
      <c r="C89" s="100"/>
      <c r="D89" s="100"/>
      <c r="E89" s="100"/>
      <c r="F89" s="100"/>
      <c r="G89" s="100"/>
      <c r="H89" s="64"/>
      <c r="I89" s="64"/>
      <c r="J89" s="100"/>
      <c r="K89" s="100"/>
      <c r="L89" s="100"/>
      <c r="M89" s="100"/>
      <c r="N89" s="100"/>
      <c r="O89" s="102">
        <f t="shared" si="8"/>
        <v>0</v>
      </c>
      <c r="Q89" s="29" t="str">
        <f t="shared" si="7"/>
        <v>Okay</v>
      </c>
    </row>
    <row r="90" spans="1:17" x14ac:dyDescent="0.25">
      <c r="A90" s="66" t="s">
        <v>5</v>
      </c>
      <c r="B90" s="63"/>
      <c r="C90" s="100"/>
      <c r="D90" s="100"/>
      <c r="E90" s="100"/>
      <c r="F90" s="100"/>
      <c r="G90" s="100"/>
      <c r="H90" s="64"/>
      <c r="I90" s="64"/>
      <c r="J90" s="100"/>
      <c r="K90" s="100"/>
      <c r="L90" s="100"/>
      <c r="M90" s="100"/>
      <c r="N90" s="100"/>
      <c r="O90" s="102">
        <f t="shared" si="8"/>
        <v>0</v>
      </c>
      <c r="Q90" s="29" t="str">
        <f t="shared" si="7"/>
        <v>Okay</v>
      </c>
    </row>
    <row r="91" spans="1:17" x14ac:dyDescent="0.25">
      <c r="A91" s="66" t="s">
        <v>5</v>
      </c>
      <c r="B91" s="63"/>
      <c r="C91" s="100"/>
      <c r="D91" s="100"/>
      <c r="E91" s="100"/>
      <c r="F91" s="100"/>
      <c r="G91" s="100"/>
      <c r="H91" s="64"/>
      <c r="I91" s="64"/>
      <c r="J91" s="100"/>
      <c r="K91" s="100"/>
      <c r="L91" s="100"/>
      <c r="M91" s="100"/>
      <c r="N91" s="100"/>
      <c r="O91" s="102">
        <f t="shared" si="8"/>
        <v>0</v>
      </c>
      <c r="Q91" s="29" t="str">
        <f t="shared" si="7"/>
        <v>Okay</v>
      </c>
    </row>
    <row r="92" spans="1:17" x14ac:dyDescent="0.25">
      <c r="A92" s="66" t="s">
        <v>5</v>
      </c>
      <c r="B92" s="63"/>
      <c r="C92" s="100"/>
      <c r="D92" s="100"/>
      <c r="E92" s="100"/>
      <c r="F92" s="100"/>
      <c r="G92" s="100"/>
      <c r="H92" s="100"/>
      <c r="I92" s="100"/>
      <c r="J92" s="100"/>
      <c r="K92" s="100"/>
      <c r="L92" s="100"/>
      <c r="M92" s="100"/>
      <c r="N92" s="100"/>
      <c r="O92" s="102">
        <f t="shared" si="8"/>
        <v>0</v>
      </c>
      <c r="Q92" s="29" t="str">
        <f t="shared" si="7"/>
        <v>Okay</v>
      </c>
    </row>
    <row r="93" spans="1:17" x14ac:dyDescent="0.25">
      <c r="A93" s="66" t="s">
        <v>5</v>
      </c>
      <c r="B93" s="63"/>
      <c r="C93" s="100"/>
      <c r="D93" s="100"/>
      <c r="E93" s="100"/>
      <c r="F93" s="100"/>
      <c r="G93" s="100"/>
      <c r="H93" s="100"/>
      <c r="I93" s="100"/>
      <c r="J93" s="100"/>
      <c r="K93" s="100"/>
      <c r="L93" s="100"/>
      <c r="M93" s="100"/>
      <c r="N93" s="100"/>
      <c r="O93" s="102">
        <f t="shared" si="8"/>
        <v>0</v>
      </c>
      <c r="Q93" s="29" t="str">
        <f t="shared" si="7"/>
        <v>Okay</v>
      </c>
    </row>
    <row r="94" spans="1:17" s="33" customFormat="1" ht="6" customHeight="1" x14ac:dyDescent="0.25">
      <c r="A94" s="67"/>
      <c r="B94" s="68"/>
      <c r="C94" s="69"/>
      <c r="D94" s="69"/>
      <c r="E94" s="69"/>
      <c r="F94" s="69"/>
      <c r="G94" s="69"/>
      <c r="H94" s="70"/>
      <c r="I94" s="70"/>
      <c r="J94" s="70"/>
      <c r="K94" s="70"/>
      <c r="L94" s="70"/>
      <c r="M94" s="70"/>
      <c r="N94" s="70"/>
      <c r="O94" s="70"/>
      <c r="Q94" s="114"/>
    </row>
    <row r="95" spans="1:17" s="12" customFormat="1" x14ac:dyDescent="0.25">
      <c r="A95" s="169" t="s">
        <v>61</v>
      </c>
      <c r="B95" s="169"/>
      <c r="C95" s="169"/>
      <c r="D95" s="169"/>
      <c r="E95" s="169"/>
      <c r="F95" s="169"/>
      <c r="G95" s="169"/>
      <c r="H95" s="169"/>
      <c r="I95" s="169"/>
      <c r="J95" s="169"/>
      <c r="K95" s="169"/>
      <c r="L95" s="169"/>
      <c r="M95" s="169"/>
      <c r="N95" s="169"/>
      <c r="O95" s="169"/>
    </row>
    <row r="96" spans="1:17" x14ac:dyDescent="0.25">
      <c r="A96" s="93" t="s">
        <v>34</v>
      </c>
      <c r="B96" s="112" t="s">
        <v>7</v>
      </c>
      <c r="C96" s="100"/>
      <c r="D96" s="100"/>
      <c r="E96" s="100"/>
      <c r="F96" s="100"/>
      <c r="G96" s="100"/>
      <c r="H96" s="64"/>
      <c r="I96" s="64"/>
      <c r="J96" s="100"/>
      <c r="K96" s="100"/>
      <c r="L96" s="100"/>
      <c r="M96" s="100"/>
      <c r="N96" s="100"/>
      <c r="O96" s="101">
        <f>SUM(C96:N96)</f>
        <v>0</v>
      </c>
      <c r="Q96" s="29" t="str">
        <f>IF(O96&gt;0,IF(B96="","Check", "Okay"),"Okay")</f>
        <v>Okay</v>
      </c>
    </row>
    <row r="97" spans="1:17" x14ac:dyDescent="0.25">
      <c r="A97" s="93" t="s">
        <v>66</v>
      </c>
      <c r="B97" s="63"/>
      <c r="C97" s="100"/>
      <c r="D97" s="100"/>
      <c r="E97" s="100"/>
      <c r="F97" s="100"/>
      <c r="G97" s="100"/>
      <c r="H97" s="103"/>
      <c r="I97" s="103"/>
      <c r="J97" s="100"/>
      <c r="K97" s="100"/>
      <c r="L97" s="100"/>
      <c r="M97" s="100"/>
      <c r="N97" s="100"/>
      <c r="O97" s="101">
        <f>SUM(C97:N97)</f>
        <v>0</v>
      </c>
      <c r="Q97" s="29" t="str">
        <f t="shared" ref="Q97:Q116" si="9">IF(O97&gt;0,IF(B97="","Check", "Okay"),"Okay")</f>
        <v>Okay</v>
      </c>
    </row>
    <row r="98" spans="1:17" x14ac:dyDescent="0.25">
      <c r="A98" s="66" t="s">
        <v>23</v>
      </c>
      <c r="B98" s="63"/>
      <c r="C98" s="100"/>
      <c r="D98" s="100"/>
      <c r="E98" s="100"/>
      <c r="F98" s="100"/>
      <c r="G98" s="100"/>
      <c r="H98" s="64"/>
      <c r="I98" s="64"/>
      <c r="J98" s="100"/>
      <c r="K98" s="100"/>
      <c r="L98" s="100"/>
      <c r="M98" s="100"/>
      <c r="N98" s="100"/>
      <c r="O98" s="102">
        <f t="shared" ref="O98:O116" si="10">SUM(C98:N98)</f>
        <v>0</v>
      </c>
      <c r="Q98" s="29" t="str">
        <f t="shared" si="9"/>
        <v>Okay</v>
      </c>
    </row>
    <row r="99" spans="1:17" x14ac:dyDescent="0.25">
      <c r="A99" s="66" t="s">
        <v>24</v>
      </c>
      <c r="B99" s="63"/>
      <c r="C99" s="100"/>
      <c r="D99" s="100"/>
      <c r="E99" s="100"/>
      <c r="F99" s="100"/>
      <c r="G99" s="100"/>
      <c r="H99" s="64"/>
      <c r="I99" s="64"/>
      <c r="J99" s="100"/>
      <c r="K99" s="100"/>
      <c r="L99" s="100"/>
      <c r="M99" s="100"/>
      <c r="N99" s="100"/>
      <c r="O99" s="102">
        <f t="shared" si="10"/>
        <v>0</v>
      </c>
      <c r="Q99" s="29" t="str">
        <f t="shared" si="9"/>
        <v>Okay</v>
      </c>
    </row>
    <row r="100" spans="1:17" x14ac:dyDescent="0.25">
      <c r="A100" s="66" t="s">
        <v>25</v>
      </c>
      <c r="B100" s="63"/>
      <c r="C100" s="100"/>
      <c r="D100" s="100"/>
      <c r="E100" s="100"/>
      <c r="F100" s="100"/>
      <c r="G100" s="100"/>
      <c r="H100" s="64"/>
      <c r="I100" s="64"/>
      <c r="J100" s="100"/>
      <c r="K100" s="100"/>
      <c r="L100" s="100"/>
      <c r="M100" s="100"/>
      <c r="N100" s="100"/>
      <c r="O100" s="102">
        <f t="shared" si="10"/>
        <v>0</v>
      </c>
      <c r="Q100" s="29" t="str">
        <f t="shared" si="9"/>
        <v>Okay</v>
      </c>
    </row>
    <row r="101" spans="1:17" x14ac:dyDescent="0.25">
      <c r="A101" s="66" t="s">
        <v>26</v>
      </c>
      <c r="B101" s="63"/>
      <c r="C101" s="100"/>
      <c r="D101" s="100"/>
      <c r="E101" s="100"/>
      <c r="F101" s="100"/>
      <c r="G101" s="100"/>
      <c r="H101" s="64"/>
      <c r="I101" s="64"/>
      <c r="J101" s="100"/>
      <c r="K101" s="100"/>
      <c r="L101" s="100"/>
      <c r="M101" s="100"/>
      <c r="N101" s="100"/>
      <c r="O101" s="102">
        <f t="shared" si="10"/>
        <v>0</v>
      </c>
      <c r="Q101" s="29" t="str">
        <f t="shared" si="9"/>
        <v>Okay</v>
      </c>
    </row>
    <row r="102" spans="1:17" x14ac:dyDescent="0.25">
      <c r="A102" s="66" t="s">
        <v>27</v>
      </c>
      <c r="B102" s="63"/>
      <c r="C102" s="100"/>
      <c r="D102" s="100"/>
      <c r="E102" s="100"/>
      <c r="F102" s="100"/>
      <c r="G102" s="100"/>
      <c r="H102" s="64"/>
      <c r="I102" s="64"/>
      <c r="J102" s="100"/>
      <c r="K102" s="100"/>
      <c r="L102" s="100"/>
      <c r="M102" s="100"/>
      <c r="N102" s="100"/>
      <c r="O102" s="102">
        <f t="shared" si="10"/>
        <v>0</v>
      </c>
      <c r="Q102" s="29" t="str">
        <f t="shared" si="9"/>
        <v>Okay</v>
      </c>
    </row>
    <row r="103" spans="1:17" x14ac:dyDescent="0.25">
      <c r="A103" s="66" t="s">
        <v>28</v>
      </c>
      <c r="B103" s="63"/>
      <c r="C103" s="100"/>
      <c r="D103" s="100"/>
      <c r="E103" s="100"/>
      <c r="F103" s="100"/>
      <c r="G103" s="100"/>
      <c r="H103" s="64"/>
      <c r="I103" s="64"/>
      <c r="J103" s="100"/>
      <c r="K103" s="100"/>
      <c r="L103" s="100"/>
      <c r="M103" s="100"/>
      <c r="N103" s="100"/>
      <c r="O103" s="102">
        <f t="shared" si="10"/>
        <v>0</v>
      </c>
      <c r="Q103" s="29" t="str">
        <f t="shared" si="9"/>
        <v>Okay</v>
      </c>
    </row>
    <row r="104" spans="1:17" x14ac:dyDescent="0.25">
      <c r="A104" s="66" t="s">
        <v>29</v>
      </c>
      <c r="B104" s="63"/>
      <c r="C104" s="100"/>
      <c r="D104" s="100"/>
      <c r="E104" s="100"/>
      <c r="F104" s="100"/>
      <c r="G104" s="100"/>
      <c r="H104" s="64"/>
      <c r="I104" s="64"/>
      <c r="J104" s="100"/>
      <c r="K104" s="100"/>
      <c r="L104" s="100"/>
      <c r="M104" s="100"/>
      <c r="N104" s="100"/>
      <c r="O104" s="102">
        <f t="shared" si="10"/>
        <v>0</v>
      </c>
      <c r="Q104" s="29" t="str">
        <f t="shared" si="9"/>
        <v>Okay</v>
      </c>
    </row>
    <row r="105" spans="1:17" x14ac:dyDescent="0.25">
      <c r="A105" s="66" t="s">
        <v>30</v>
      </c>
      <c r="B105" s="63"/>
      <c r="C105" s="100"/>
      <c r="D105" s="100"/>
      <c r="E105" s="100"/>
      <c r="F105" s="100"/>
      <c r="G105" s="100"/>
      <c r="H105" s="64"/>
      <c r="I105" s="64"/>
      <c r="J105" s="100"/>
      <c r="K105" s="100"/>
      <c r="L105" s="100"/>
      <c r="M105" s="100"/>
      <c r="N105" s="100"/>
      <c r="O105" s="102">
        <f t="shared" si="10"/>
        <v>0</v>
      </c>
      <c r="Q105" s="29" t="str">
        <f t="shared" si="9"/>
        <v>Okay</v>
      </c>
    </row>
    <row r="106" spans="1:17" x14ac:dyDescent="0.25">
      <c r="A106" s="66" t="s">
        <v>31</v>
      </c>
      <c r="B106" s="63"/>
      <c r="C106" s="100"/>
      <c r="D106" s="100"/>
      <c r="E106" s="100"/>
      <c r="F106" s="100"/>
      <c r="G106" s="100"/>
      <c r="H106" s="64"/>
      <c r="I106" s="64"/>
      <c r="J106" s="100"/>
      <c r="K106" s="100"/>
      <c r="L106" s="100"/>
      <c r="M106" s="100"/>
      <c r="N106" s="100"/>
      <c r="O106" s="102">
        <f t="shared" si="10"/>
        <v>0</v>
      </c>
      <c r="Q106" s="29" t="str">
        <f t="shared" si="9"/>
        <v>Okay</v>
      </c>
    </row>
    <row r="107" spans="1:17" x14ac:dyDescent="0.25">
      <c r="A107" s="66" t="s">
        <v>32</v>
      </c>
      <c r="B107" s="63"/>
      <c r="C107" s="100"/>
      <c r="D107" s="100"/>
      <c r="E107" s="100"/>
      <c r="F107" s="100"/>
      <c r="G107" s="100"/>
      <c r="H107" s="64"/>
      <c r="I107" s="64"/>
      <c r="J107" s="100"/>
      <c r="K107" s="100"/>
      <c r="L107" s="100"/>
      <c r="M107" s="100"/>
      <c r="N107" s="100"/>
      <c r="O107" s="102">
        <f t="shared" si="10"/>
        <v>0</v>
      </c>
      <c r="Q107" s="29" t="str">
        <f t="shared" si="9"/>
        <v>Okay</v>
      </c>
    </row>
    <row r="108" spans="1:17" x14ac:dyDescent="0.25">
      <c r="A108" s="66" t="s">
        <v>33</v>
      </c>
      <c r="B108" s="63"/>
      <c r="C108" s="100"/>
      <c r="D108" s="100"/>
      <c r="E108" s="100"/>
      <c r="F108" s="100"/>
      <c r="G108" s="100"/>
      <c r="H108" s="64"/>
      <c r="I108" s="64"/>
      <c r="J108" s="100"/>
      <c r="K108" s="100"/>
      <c r="L108" s="100"/>
      <c r="M108" s="100"/>
      <c r="N108" s="100"/>
      <c r="O108" s="102">
        <f t="shared" si="10"/>
        <v>0</v>
      </c>
      <c r="Q108" s="29" t="str">
        <f t="shared" si="9"/>
        <v>Okay</v>
      </c>
    </row>
    <row r="109" spans="1:17" x14ac:dyDescent="0.25">
      <c r="A109" s="66" t="s">
        <v>5</v>
      </c>
      <c r="B109" s="63"/>
      <c r="C109" s="100"/>
      <c r="D109" s="100"/>
      <c r="E109" s="100"/>
      <c r="F109" s="100"/>
      <c r="G109" s="100"/>
      <c r="H109" s="65"/>
      <c r="I109" s="65"/>
      <c r="J109" s="100"/>
      <c r="K109" s="100"/>
      <c r="L109" s="100"/>
      <c r="M109" s="100"/>
      <c r="N109" s="100"/>
      <c r="O109" s="102">
        <f t="shared" si="10"/>
        <v>0</v>
      </c>
      <c r="Q109" s="29" t="str">
        <f t="shared" si="9"/>
        <v>Okay</v>
      </c>
    </row>
    <row r="110" spans="1:17" x14ac:dyDescent="0.25">
      <c r="A110" s="66" t="s">
        <v>5</v>
      </c>
      <c r="B110" s="63"/>
      <c r="C110" s="100"/>
      <c r="D110" s="100"/>
      <c r="E110" s="100"/>
      <c r="F110" s="100"/>
      <c r="G110" s="100"/>
      <c r="H110" s="64"/>
      <c r="I110" s="64"/>
      <c r="J110" s="100"/>
      <c r="K110" s="100"/>
      <c r="L110" s="100"/>
      <c r="M110" s="100"/>
      <c r="N110" s="100"/>
      <c r="O110" s="102">
        <f t="shared" si="10"/>
        <v>0</v>
      </c>
      <c r="Q110" s="29" t="str">
        <f t="shared" si="9"/>
        <v>Okay</v>
      </c>
    </row>
    <row r="111" spans="1:17" x14ac:dyDescent="0.25">
      <c r="A111" s="66" t="s">
        <v>5</v>
      </c>
      <c r="B111" s="63"/>
      <c r="C111" s="100"/>
      <c r="D111" s="100"/>
      <c r="E111" s="100"/>
      <c r="F111" s="100"/>
      <c r="G111" s="100"/>
      <c r="H111" s="64"/>
      <c r="I111" s="64"/>
      <c r="J111" s="100"/>
      <c r="K111" s="100"/>
      <c r="L111" s="100"/>
      <c r="M111" s="100"/>
      <c r="N111" s="100"/>
      <c r="O111" s="102">
        <f t="shared" si="10"/>
        <v>0</v>
      </c>
      <c r="Q111" s="29" t="str">
        <f t="shared" si="9"/>
        <v>Okay</v>
      </c>
    </row>
    <row r="112" spans="1:17" x14ac:dyDescent="0.25">
      <c r="A112" s="66" t="s">
        <v>5</v>
      </c>
      <c r="B112" s="63"/>
      <c r="C112" s="100"/>
      <c r="D112" s="100"/>
      <c r="E112" s="100"/>
      <c r="F112" s="100"/>
      <c r="G112" s="100"/>
      <c r="H112" s="64"/>
      <c r="I112" s="64"/>
      <c r="J112" s="100"/>
      <c r="K112" s="100"/>
      <c r="L112" s="100"/>
      <c r="M112" s="100"/>
      <c r="N112" s="100"/>
      <c r="O112" s="102">
        <f t="shared" si="10"/>
        <v>0</v>
      </c>
      <c r="Q112" s="29" t="str">
        <f t="shared" si="9"/>
        <v>Okay</v>
      </c>
    </row>
    <row r="113" spans="1:17" x14ac:dyDescent="0.25">
      <c r="A113" s="66" t="s">
        <v>5</v>
      </c>
      <c r="B113" s="63"/>
      <c r="C113" s="100"/>
      <c r="D113" s="100"/>
      <c r="E113" s="100"/>
      <c r="F113" s="100"/>
      <c r="G113" s="100"/>
      <c r="H113" s="64"/>
      <c r="I113" s="64"/>
      <c r="J113" s="100"/>
      <c r="K113" s="100"/>
      <c r="L113" s="100"/>
      <c r="M113" s="100"/>
      <c r="N113" s="100"/>
      <c r="O113" s="102">
        <f t="shared" si="10"/>
        <v>0</v>
      </c>
      <c r="Q113" s="29" t="str">
        <f t="shared" si="9"/>
        <v>Okay</v>
      </c>
    </row>
    <row r="114" spans="1:17" x14ac:dyDescent="0.25">
      <c r="A114" s="66" t="s">
        <v>5</v>
      </c>
      <c r="B114" s="63"/>
      <c r="C114" s="100"/>
      <c r="D114" s="100"/>
      <c r="E114" s="100"/>
      <c r="F114" s="100"/>
      <c r="G114" s="100"/>
      <c r="H114" s="64"/>
      <c r="I114" s="64"/>
      <c r="J114" s="100"/>
      <c r="K114" s="100"/>
      <c r="L114" s="100"/>
      <c r="M114" s="100"/>
      <c r="N114" s="100"/>
      <c r="O114" s="102">
        <f t="shared" si="10"/>
        <v>0</v>
      </c>
      <c r="Q114" s="29" t="str">
        <f t="shared" si="9"/>
        <v>Okay</v>
      </c>
    </row>
    <row r="115" spans="1:17" x14ac:dyDescent="0.25">
      <c r="A115" s="66" t="s">
        <v>5</v>
      </c>
      <c r="B115" s="63"/>
      <c r="C115" s="100"/>
      <c r="D115" s="100"/>
      <c r="E115" s="100"/>
      <c r="F115" s="100"/>
      <c r="G115" s="100"/>
      <c r="H115" s="100"/>
      <c r="I115" s="100"/>
      <c r="J115" s="100"/>
      <c r="K115" s="100"/>
      <c r="L115" s="100"/>
      <c r="M115" s="100"/>
      <c r="N115" s="100"/>
      <c r="O115" s="102">
        <f t="shared" si="10"/>
        <v>0</v>
      </c>
      <c r="Q115" s="29" t="str">
        <f t="shared" si="9"/>
        <v>Okay</v>
      </c>
    </row>
    <row r="116" spans="1:17" x14ac:dyDescent="0.25">
      <c r="A116" s="66" t="s">
        <v>5</v>
      </c>
      <c r="B116" s="63"/>
      <c r="C116" s="100"/>
      <c r="D116" s="100"/>
      <c r="E116" s="100"/>
      <c r="F116" s="100"/>
      <c r="G116" s="100"/>
      <c r="H116" s="100"/>
      <c r="I116" s="100"/>
      <c r="J116" s="100"/>
      <c r="K116" s="100"/>
      <c r="L116" s="100"/>
      <c r="M116" s="100"/>
      <c r="N116" s="100"/>
      <c r="O116" s="102">
        <f t="shared" si="10"/>
        <v>0</v>
      </c>
      <c r="Q116" s="29" t="str">
        <f t="shared" si="9"/>
        <v>Okay</v>
      </c>
    </row>
    <row r="117" spans="1:17" s="33" customFormat="1" ht="6" customHeight="1" x14ac:dyDescent="0.25">
      <c r="A117" s="67"/>
      <c r="B117" s="68"/>
      <c r="C117" s="69"/>
      <c r="D117" s="69"/>
      <c r="E117" s="69"/>
      <c r="F117" s="69"/>
      <c r="G117" s="69"/>
      <c r="H117" s="70"/>
      <c r="I117" s="70"/>
      <c r="J117" s="70"/>
      <c r="K117" s="70"/>
      <c r="L117" s="70"/>
      <c r="M117" s="70"/>
      <c r="N117" s="70"/>
      <c r="O117" s="70"/>
      <c r="Q117" s="114"/>
    </row>
    <row r="118" spans="1:17" s="12" customFormat="1" x14ac:dyDescent="0.25">
      <c r="A118" s="169" t="s">
        <v>60</v>
      </c>
      <c r="B118" s="169"/>
      <c r="C118" s="169"/>
      <c r="D118" s="169"/>
      <c r="E118" s="169"/>
      <c r="F118" s="169"/>
      <c r="G118" s="169"/>
      <c r="H118" s="169"/>
      <c r="I118" s="169"/>
      <c r="J118" s="169"/>
      <c r="K118" s="169"/>
      <c r="L118" s="169"/>
      <c r="M118" s="169"/>
      <c r="N118" s="169"/>
      <c r="O118" s="169"/>
    </row>
    <row r="119" spans="1:17" x14ac:dyDescent="0.25">
      <c r="A119" s="93" t="s">
        <v>34</v>
      </c>
      <c r="B119" s="112" t="s">
        <v>7</v>
      </c>
      <c r="C119" s="100"/>
      <c r="D119" s="100"/>
      <c r="E119" s="100"/>
      <c r="F119" s="100"/>
      <c r="G119" s="100"/>
      <c r="H119" s="64"/>
      <c r="I119" s="64"/>
      <c r="J119" s="100"/>
      <c r="K119" s="100"/>
      <c r="L119" s="100"/>
      <c r="M119" s="100"/>
      <c r="N119" s="100"/>
      <c r="O119" s="101">
        <f>SUM(C119:N119)</f>
        <v>0</v>
      </c>
      <c r="Q119" s="29" t="str">
        <f>IF(O119&gt;0,IF(B119="","Check", "Okay"),"Okay")</f>
        <v>Okay</v>
      </c>
    </row>
    <row r="120" spans="1:17" x14ac:dyDescent="0.25">
      <c r="A120" s="93" t="s">
        <v>66</v>
      </c>
      <c r="B120" s="63"/>
      <c r="C120" s="100"/>
      <c r="D120" s="100"/>
      <c r="E120" s="100"/>
      <c r="F120" s="100"/>
      <c r="G120" s="100"/>
      <c r="H120" s="103"/>
      <c r="I120" s="103"/>
      <c r="J120" s="100"/>
      <c r="K120" s="100"/>
      <c r="L120" s="100"/>
      <c r="M120" s="100"/>
      <c r="N120" s="100"/>
      <c r="O120" s="101">
        <f>SUM(C120:N120)</f>
        <v>0</v>
      </c>
      <c r="Q120" s="29" t="str">
        <f t="shared" ref="Q120:Q139" si="11">IF(O120&gt;0,IF(B120="","Check", "Okay"),"Okay")</f>
        <v>Okay</v>
      </c>
    </row>
    <row r="121" spans="1:17" x14ac:dyDescent="0.25">
      <c r="A121" s="66" t="s">
        <v>23</v>
      </c>
      <c r="B121" s="63"/>
      <c r="C121" s="100"/>
      <c r="D121" s="100"/>
      <c r="E121" s="100"/>
      <c r="F121" s="100"/>
      <c r="G121" s="100"/>
      <c r="H121" s="64"/>
      <c r="I121" s="64"/>
      <c r="J121" s="100"/>
      <c r="K121" s="100"/>
      <c r="L121" s="100"/>
      <c r="M121" s="100"/>
      <c r="N121" s="100"/>
      <c r="O121" s="102">
        <f t="shared" ref="O121:O139" si="12">SUM(C121:N121)</f>
        <v>0</v>
      </c>
      <c r="Q121" s="29" t="str">
        <f t="shared" si="11"/>
        <v>Okay</v>
      </c>
    </row>
    <row r="122" spans="1:17" x14ac:dyDescent="0.25">
      <c r="A122" s="66" t="s">
        <v>24</v>
      </c>
      <c r="B122" s="63"/>
      <c r="C122" s="100"/>
      <c r="D122" s="100"/>
      <c r="E122" s="100"/>
      <c r="F122" s="100"/>
      <c r="G122" s="100"/>
      <c r="H122" s="64"/>
      <c r="I122" s="64"/>
      <c r="J122" s="100"/>
      <c r="K122" s="100"/>
      <c r="L122" s="100"/>
      <c r="M122" s="100"/>
      <c r="N122" s="100"/>
      <c r="O122" s="102">
        <f t="shared" si="12"/>
        <v>0</v>
      </c>
      <c r="Q122" s="29" t="str">
        <f t="shared" si="11"/>
        <v>Okay</v>
      </c>
    </row>
    <row r="123" spans="1:17" x14ac:dyDescent="0.25">
      <c r="A123" s="66" t="s">
        <v>25</v>
      </c>
      <c r="B123" s="63"/>
      <c r="C123" s="100"/>
      <c r="D123" s="100"/>
      <c r="E123" s="100"/>
      <c r="F123" s="100"/>
      <c r="G123" s="100"/>
      <c r="H123" s="64"/>
      <c r="I123" s="64"/>
      <c r="J123" s="100"/>
      <c r="K123" s="100"/>
      <c r="L123" s="100"/>
      <c r="M123" s="100"/>
      <c r="N123" s="100"/>
      <c r="O123" s="102">
        <f t="shared" si="12"/>
        <v>0</v>
      </c>
      <c r="Q123" s="29" t="str">
        <f t="shared" si="11"/>
        <v>Okay</v>
      </c>
    </row>
    <row r="124" spans="1:17" x14ac:dyDescent="0.25">
      <c r="A124" s="66" t="s">
        <v>26</v>
      </c>
      <c r="B124" s="63"/>
      <c r="C124" s="100"/>
      <c r="D124" s="100"/>
      <c r="E124" s="100"/>
      <c r="F124" s="100"/>
      <c r="G124" s="100"/>
      <c r="H124" s="64"/>
      <c r="I124" s="64"/>
      <c r="J124" s="100"/>
      <c r="K124" s="100"/>
      <c r="L124" s="100"/>
      <c r="M124" s="100"/>
      <c r="N124" s="100"/>
      <c r="O124" s="102">
        <f t="shared" si="12"/>
        <v>0</v>
      </c>
      <c r="Q124" s="29" t="str">
        <f t="shared" si="11"/>
        <v>Okay</v>
      </c>
    </row>
    <row r="125" spans="1:17" x14ac:dyDescent="0.25">
      <c r="A125" s="66" t="s">
        <v>27</v>
      </c>
      <c r="B125" s="63"/>
      <c r="C125" s="100"/>
      <c r="D125" s="100"/>
      <c r="E125" s="100"/>
      <c r="F125" s="100"/>
      <c r="G125" s="100"/>
      <c r="H125" s="64"/>
      <c r="I125" s="64"/>
      <c r="J125" s="100"/>
      <c r="K125" s="100"/>
      <c r="L125" s="100"/>
      <c r="M125" s="100"/>
      <c r="N125" s="100"/>
      <c r="O125" s="102">
        <f t="shared" si="12"/>
        <v>0</v>
      </c>
      <c r="Q125" s="29" t="str">
        <f t="shared" si="11"/>
        <v>Okay</v>
      </c>
    </row>
    <row r="126" spans="1:17" x14ac:dyDescent="0.25">
      <c r="A126" s="66" t="s">
        <v>28</v>
      </c>
      <c r="B126" s="63"/>
      <c r="C126" s="100"/>
      <c r="D126" s="100"/>
      <c r="E126" s="100"/>
      <c r="F126" s="100"/>
      <c r="G126" s="100"/>
      <c r="H126" s="64"/>
      <c r="I126" s="64"/>
      <c r="J126" s="100"/>
      <c r="K126" s="100"/>
      <c r="L126" s="100"/>
      <c r="M126" s="100"/>
      <c r="N126" s="100"/>
      <c r="O126" s="102">
        <f t="shared" si="12"/>
        <v>0</v>
      </c>
      <c r="Q126" s="29" t="str">
        <f t="shared" si="11"/>
        <v>Okay</v>
      </c>
    </row>
    <row r="127" spans="1:17" x14ac:dyDescent="0.25">
      <c r="A127" s="66" t="s">
        <v>29</v>
      </c>
      <c r="B127" s="63"/>
      <c r="C127" s="100"/>
      <c r="D127" s="100"/>
      <c r="E127" s="100"/>
      <c r="F127" s="100"/>
      <c r="G127" s="100"/>
      <c r="H127" s="64"/>
      <c r="I127" s="64"/>
      <c r="J127" s="100"/>
      <c r="K127" s="100"/>
      <c r="L127" s="100"/>
      <c r="M127" s="100"/>
      <c r="N127" s="100"/>
      <c r="O127" s="102">
        <f t="shared" si="12"/>
        <v>0</v>
      </c>
      <c r="Q127" s="29" t="str">
        <f t="shared" si="11"/>
        <v>Okay</v>
      </c>
    </row>
    <row r="128" spans="1:17" x14ac:dyDescent="0.25">
      <c r="A128" s="66" t="s">
        <v>30</v>
      </c>
      <c r="B128" s="63"/>
      <c r="C128" s="100"/>
      <c r="D128" s="100"/>
      <c r="E128" s="100"/>
      <c r="F128" s="100"/>
      <c r="G128" s="100"/>
      <c r="H128" s="64"/>
      <c r="I128" s="64"/>
      <c r="J128" s="100"/>
      <c r="K128" s="100"/>
      <c r="L128" s="100"/>
      <c r="M128" s="100"/>
      <c r="N128" s="100"/>
      <c r="O128" s="102">
        <f t="shared" si="12"/>
        <v>0</v>
      </c>
      <c r="Q128" s="29" t="str">
        <f t="shared" si="11"/>
        <v>Okay</v>
      </c>
    </row>
    <row r="129" spans="1:17" x14ac:dyDescent="0.25">
      <c r="A129" s="66" t="s">
        <v>31</v>
      </c>
      <c r="B129" s="63"/>
      <c r="C129" s="100"/>
      <c r="D129" s="100"/>
      <c r="E129" s="100"/>
      <c r="F129" s="100"/>
      <c r="G129" s="100"/>
      <c r="H129" s="64"/>
      <c r="I129" s="64"/>
      <c r="J129" s="100"/>
      <c r="K129" s="100"/>
      <c r="L129" s="100"/>
      <c r="M129" s="100"/>
      <c r="N129" s="100"/>
      <c r="O129" s="102">
        <f t="shared" si="12"/>
        <v>0</v>
      </c>
      <c r="Q129" s="29" t="str">
        <f t="shared" si="11"/>
        <v>Okay</v>
      </c>
    </row>
    <row r="130" spans="1:17" x14ac:dyDescent="0.25">
      <c r="A130" s="66" t="s">
        <v>32</v>
      </c>
      <c r="B130" s="63"/>
      <c r="C130" s="100"/>
      <c r="D130" s="100"/>
      <c r="E130" s="100"/>
      <c r="F130" s="100"/>
      <c r="G130" s="100"/>
      <c r="H130" s="64"/>
      <c r="I130" s="64"/>
      <c r="J130" s="100"/>
      <c r="K130" s="100"/>
      <c r="L130" s="100"/>
      <c r="M130" s="100"/>
      <c r="N130" s="100"/>
      <c r="O130" s="102">
        <f t="shared" si="12"/>
        <v>0</v>
      </c>
      <c r="Q130" s="29" t="str">
        <f t="shared" si="11"/>
        <v>Okay</v>
      </c>
    </row>
    <row r="131" spans="1:17" x14ac:dyDescent="0.25">
      <c r="A131" s="66" t="s">
        <v>33</v>
      </c>
      <c r="B131" s="63"/>
      <c r="C131" s="100"/>
      <c r="D131" s="100"/>
      <c r="E131" s="100"/>
      <c r="F131" s="100"/>
      <c r="G131" s="100"/>
      <c r="H131" s="64"/>
      <c r="I131" s="64"/>
      <c r="J131" s="100"/>
      <c r="K131" s="100"/>
      <c r="L131" s="100"/>
      <c r="M131" s="100"/>
      <c r="N131" s="100"/>
      <c r="O131" s="102">
        <f t="shared" si="12"/>
        <v>0</v>
      </c>
      <c r="Q131" s="29" t="str">
        <f t="shared" si="11"/>
        <v>Okay</v>
      </c>
    </row>
    <row r="132" spans="1:17" x14ac:dyDescent="0.25">
      <c r="A132" s="66" t="s">
        <v>5</v>
      </c>
      <c r="B132" s="63"/>
      <c r="C132" s="100"/>
      <c r="D132" s="100"/>
      <c r="E132" s="100"/>
      <c r="F132" s="100"/>
      <c r="G132" s="100"/>
      <c r="H132" s="65"/>
      <c r="I132" s="65"/>
      <c r="J132" s="100"/>
      <c r="K132" s="100"/>
      <c r="L132" s="100"/>
      <c r="M132" s="100"/>
      <c r="N132" s="100"/>
      <c r="O132" s="102">
        <f t="shared" si="12"/>
        <v>0</v>
      </c>
      <c r="Q132" s="29" t="str">
        <f t="shared" si="11"/>
        <v>Okay</v>
      </c>
    </row>
    <row r="133" spans="1:17" x14ac:dyDescent="0.25">
      <c r="A133" s="66" t="s">
        <v>5</v>
      </c>
      <c r="B133" s="63"/>
      <c r="C133" s="100"/>
      <c r="D133" s="100"/>
      <c r="E133" s="100"/>
      <c r="F133" s="100"/>
      <c r="G133" s="100"/>
      <c r="H133" s="64"/>
      <c r="I133" s="64"/>
      <c r="J133" s="100"/>
      <c r="K133" s="100"/>
      <c r="L133" s="100"/>
      <c r="M133" s="100"/>
      <c r="N133" s="100"/>
      <c r="O133" s="102">
        <f t="shared" si="12"/>
        <v>0</v>
      </c>
      <c r="Q133" s="29" t="str">
        <f t="shared" si="11"/>
        <v>Okay</v>
      </c>
    </row>
    <row r="134" spans="1:17" x14ac:dyDescent="0.25">
      <c r="A134" s="66" t="s">
        <v>5</v>
      </c>
      <c r="B134" s="63"/>
      <c r="C134" s="100"/>
      <c r="D134" s="100"/>
      <c r="E134" s="100"/>
      <c r="F134" s="100"/>
      <c r="G134" s="100"/>
      <c r="H134" s="64"/>
      <c r="I134" s="64"/>
      <c r="J134" s="100"/>
      <c r="K134" s="100"/>
      <c r="L134" s="100"/>
      <c r="M134" s="100"/>
      <c r="N134" s="100"/>
      <c r="O134" s="102">
        <f t="shared" si="12"/>
        <v>0</v>
      </c>
      <c r="Q134" s="29" t="str">
        <f t="shared" si="11"/>
        <v>Okay</v>
      </c>
    </row>
    <row r="135" spans="1:17" x14ac:dyDescent="0.25">
      <c r="A135" s="66" t="s">
        <v>5</v>
      </c>
      <c r="B135" s="63"/>
      <c r="C135" s="100"/>
      <c r="D135" s="100"/>
      <c r="E135" s="100"/>
      <c r="F135" s="100"/>
      <c r="G135" s="100"/>
      <c r="H135" s="64"/>
      <c r="I135" s="64"/>
      <c r="J135" s="100"/>
      <c r="K135" s="100"/>
      <c r="L135" s="100"/>
      <c r="M135" s="100"/>
      <c r="N135" s="100"/>
      <c r="O135" s="102">
        <f t="shared" si="12"/>
        <v>0</v>
      </c>
      <c r="Q135" s="29" t="str">
        <f t="shared" si="11"/>
        <v>Okay</v>
      </c>
    </row>
    <row r="136" spans="1:17" x14ac:dyDescent="0.25">
      <c r="A136" s="66" t="s">
        <v>5</v>
      </c>
      <c r="B136" s="63"/>
      <c r="C136" s="100"/>
      <c r="D136" s="100"/>
      <c r="E136" s="100"/>
      <c r="F136" s="100"/>
      <c r="G136" s="100"/>
      <c r="H136" s="64"/>
      <c r="I136" s="64"/>
      <c r="J136" s="100"/>
      <c r="K136" s="100"/>
      <c r="L136" s="100"/>
      <c r="M136" s="100"/>
      <c r="N136" s="100"/>
      <c r="O136" s="102">
        <f t="shared" si="12"/>
        <v>0</v>
      </c>
      <c r="Q136" s="29" t="str">
        <f t="shared" si="11"/>
        <v>Okay</v>
      </c>
    </row>
    <row r="137" spans="1:17" x14ac:dyDescent="0.25">
      <c r="A137" s="66" t="s">
        <v>5</v>
      </c>
      <c r="B137" s="63"/>
      <c r="C137" s="100"/>
      <c r="D137" s="100"/>
      <c r="E137" s="100"/>
      <c r="F137" s="100"/>
      <c r="G137" s="100"/>
      <c r="H137" s="64"/>
      <c r="I137" s="64"/>
      <c r="J137" s="100"/>
      <c r="K137" s="100"/>
      <c r="L137" s="100"/>
      <c r="M137" s="100"/>
      <c r="N137" s="100"/>
      <c r="O137" s="102">
        <f t="shared" si="12"/>
        <v>0</v>
      </c>
      <c r="Q137" s="29" t="str">
        <f t="shared" si="11"/>
        <v>Okay</v>
      </c>
    </row>
    <row r="138" spans="1:17" x14ac:dyDescent="0.25">
      <c r="A138" s="66" t="s">
        <v>5</v>
      </c>
      <c r="B138" s="63"/>
      <c r="C138" s="100"/>
      <c r="D138" s="100"/>
      <c r="E138" s="100"/>
      <c r="F138" s="100"/>
      <c r="G138" s="100"/>
      <c r="H138" s="100"/>
      <c r="I138" s="100"/>
      <c r="J138" s="100"/>
      <c r="K138" s="100"/>
      <c r="L138" s="100"/>
      <c r="M138" s="100"/>
      <c r="N138" s="100"/>
      <c r="O138" s="102">
        <f t="shared" si="12"/>
        <v>0</v>
      </c>
      <c r="Q138" s="29" t="str">
        <f t="shared" si="11"/>
        <v>Okay</v>
      </c>
    </row>
    <row r="139" spans="1:17" x14ac:dyDescent="0.25">
      <c r="A139" s="66" t="s">
        <v>5</v>
      </c>
      <c r="B139" s="63"/>
      <c r="C139" s="100"/>
      <c r="D139" s="100"/>
      <c r="E139" s="100"/>
      <c r="F139" s="100"/>
      <c r="G139" s="100"/>
      <c r="H139" s="100"/>
      <c r="I139" s="100"/>
      <c r="J139" s="100"/>
      <c r="K139" s="100"/>
      <c r="L139" s="100"/>
      <c r="M139" s="100"/>
      <c r="N139" s="100"/>
      <c r="O139" s="102">
        <f t="shared" si="12"/>
        <v>0</v>
      </c>
      <c r="Q139" s="29" t="str">
        <f t="shared" si="11"/>
        <v>Okay</v>
      </c>
    </row>
    <row r="140" spans="1:17" s="33" customFormat="1" ht="6" customHeight="1" x14ac:dyDescent="0.25">
      <c r="A140" s="67"/>
      <c r="B140" s="68"/>
      <c r="C140" s="69"/>
      <c r="D140" s="69"/>
      <c r="E140" s="69"/>
      <c r="F140" s="69"/>
      <c r="G140" s="69"/>
      <c r="H140" s="70"/>
      <c r="I140" s="70"/>
      <c r="J140" s="70"/>
      <c r="K140" s="70"/>
      <c r="L140" s="70"/>
      <c r="M140" s="70"/>
      <c r="N140" s="70"/>
      <c r="O140" s="70"/>
      <c r="Q140" s="114"/>
    </row>
    <row r="141" spans="1:17" s="12" customFormat="1" x14ac:dyDescent="0.25">
      <c r="A141" s="169" t="s">
        <v>41</v>
      </c>
      <c r="B141" s="169"/>
      <c r="C141" s="169"/>
      <c r="D141" s="169"/>
      <c r="E141" s="169"/>
      <c r="F141" s="169"/>
      <c r="G141" s="169"/>
      <c r="H141" s="169"/>
      <c r="I141" s="169"/>
      <c r="J141" s="169"/>
      <c r="K141" s="169"/>
      <c r="L141" s="169"/>
      <c r="M141" s="169"/>
      <c r="N141" s="169"/>
      <c r="O141" s="169"/>
    </row>
    <row r="142" spans="1:17" x14ac:dyDescent="0.25">
      <c r="A142" s="93" t="s">
        <v>34</v>
      </c>
      <c r="B142" s="112" t="s">
        <v>7</v>
      </c>
      <c r="C142" s="100"/>
      <c r="D142" s="100"/>
      <c r="E142" s="100"/>
      <c r="F142" s="100"/>
      <c r="G142" s="100"/>
      <c r="H142" s="64"/>
      <c r="I142" s="64"/>
      <c r="J142" s="100"/>
      <c r="K142" s="100"/>
      <c r="L142" s="100"/>
      <c r="M142" s="100"/>
      <c r="N142" s="100"/>
      <c r="O142" s="101">
        <f>SUM(C142:N142)</f>
        <v>0</v>
      </c>
      <c r="Q142" s="29" t="str">
        <f>IF(O142&gt;0,IF(B142="","Check", "Okay"),"Okay")</f>
        <v>Okay</v>
      </c>
    </row>
    <row r="143" spans="1:17" x14ac:dyDescent="0.25">
      <c r="A143" s="93" t="s">
        <v>66</v>
      </c>
      <c r="B143" s="63"/>
      <c r="C143" s="100"/>
      <c r="D143" s="100"/>
      <c r="E143" s="100"/>
      <c r="F143" s="100"/>
      <c r="G143" s="100"/>
      <c r="H143" s="103"/>
      <c r="I143" s="103"/>
      <c r="J143" s="100"/>
      <c r="K143" s="100"/>
      <c r="L143" s="100"/>
      <c r="M143" s="100"/>
      <c r="N143" s="100"/>
      <c r="O143" s="101">
        <f>SUM(C143:N143)</f>
        <v>0</v>
      </c>
      <c r="Q143" s="29" t="str">
        <f t="shared" ref="Q143:Q162" si="13">IF(O143&gt;0,IF(B143="","Check", "Okay"),"Okay")</f>
        <v>Okay</v>
      </c>
    </row>
    <row r="144" spans="1:17" x14ac:dyDescent="0.25">
      <c r="A144" s="66" t="s">
        <v>23</v>
      </c>
      <c r="B144" s="63"/>
      <c r="C144" s="100"/>
      <c r="D144" s="100"/>
      <c r="E144" s="100"/>
      <c r="F144" s="100"/>
      <c r="G144" s="100"/>
      <c r="H144" s="64"/>
      <c r="I144" s="64"/>
      <c r="J144" s="100"/>
      <c r="K144" s="100"/>
      <c r="L144" s="100"/>
      <c r="M144" s="100"/>
      <c r="N144" s="100"/>
      <c r="O144" s="102">
        <f t="shared" ref="O144:O162" si="14">SUM(C144:N144)</f>
        <v>0</v>
      </c>
      <c r="Q144" s="29" t="str">
        <f t="shared" si="13"/>
        <v>Okay</v>
      </c>
    </row>
    <row r="145" spans="1:17" x14ac:dyDescent="0.25">
      <c r="A145" s="66" t="s">
        <v>24</v>
      </c>
      <c r="B145" s="63"/>
      <c r="C145" s="100"/>
      <c r="D145" s="100"/>
      <c r="E145" s="100"/>
      <c r="F145" s="100"/>
      <c r="G145" s="100"/>
      <c r="H145" s="64"/>
      <c r="I145" s="64"/>
      <c r="J145" s="100"/>
      <c r="K145" s="100"/>
      <c r="L145" s="100"/>
      <c r="M145" s="100"/>
      <c r="N145" s="100"/>
      <c r="O145" s="102">
        <f t="shared" si="14"/>
        <v>0</v>
      </c>
      <c r="Q145" s="29" t="str">
        <f t="shared" si="13"/>
        <v>Okay</v>
      </c>
    </row>
    <row r="146" spans="1:17" x14ac:dyDescent="0.25">
      <c r="A146" s="66" t="s">
        <v>25</v>
      </c>
      <c r="B146" s="63"/>
      <c r="C146" s="100"/>
      <c r="D146" s="100"/>
      <c r="E146" s="100"/>
      <c r="F146" s="100"/>
      <c r="G146" s="100"/>
      <c r="H146" s="64"/>
      <c r="I146" s="64"/>
      <c r="J146" s="100"/>
      <c r="K146" s="100"/>
      <c r="L146" s="100"/>
      <c r="M146" s="100"/>
      <c r="N146" s="100"/>
      <c r="O146" s="102">
        <f t="shared" si="14"/>
        <v>0</v>
      </c>
      <c r="Q146" s="29" t="str">
        <f t="shared" si="13"/>
        <v>Okay</v>
      </c>
    </row>
    <row r="147" spans="1:17" x14ac:dyDescent="0.25">
      <c r="A147" s="66" t="s">
        <v>26</v>
      </c>
      <c r="B147" s="63"/>
      <c r="C147" s="100"/>
      <c r="D147" s="100"/>
      <c r="E147" s="100"/>
      <c r="F147" s="100"/>
      <c r="G147" s="100"/>
      <c r="H147" s="64"/>
      <c r="I147" s="64"/>
      <c r="J147" s="100"/>
      <c r="K147" s="100"/>
      <c r="L147" s="100"/>
      <c r="M147" s="100"/>
      <c r="N147" s="100"/>
      <c r="O147" s="102">
        <f t="shared" si="14"/>
        <v>0</v>
      </c>
      <c r="Q147" s="29" t="str">
        <f t="shared" si="13"/>
        <v>Okay</v>
      </c>
    </row>
    <row r="148" spans="1:17" x14ac:dyDescent="0.25">
      <c r="A148" s="66" t="s">
        <v>27</v>
      </c>
      <c r="B148" s="63"/>
      <c r="C148" s="100"/>
      <c r="D148" s="100"/>
      <c r="E148" s="100"/>
      <c r="F148" s="100"/>
      <c r="G148" s="100"/>
      <c r="H148" s="64"/>
      <c r="I148" s="64"/>
      <c r="J148" s="100"/>
      <c r="K148" s="100"/>
      <c r="L148" s="100"/>
      <c r="M148" s="100"/>
      <c r="N148" s="100"/>
      <c r="O148" s="102">
        <f t="shared" si="14"/>
        <v>0</v>
      </c>
      <c r="Q148" s="29" t="str">
        <f t="shared" si="13"/>
        <v>Okay</v>
      </c>
    </row>
    <row r="149" spans="1:17" x14ac:dyDescent="0.25">
      <c r="A149" s="66" t="s">
        <v>28</v>
      </c>
      <c r="B149" s="63"/>
      <c r="C149" s="100"/>
      <c r="D149" s="100"/>
      <c r="E149" s="100"/>
      <c r="F149" s="100"/>
      <c r="G149" s="100"/>
      <c r="H149" s="64"/>
      <c r="I149" s="64"/>
      <c r="J149" s="100"/>
      <c r="K149" s="100"/>
      <c r="L149" s="100"/>
      <c r="M149" s="100"/>
      <c r="N149" s="100"/>
      <c r="O149" s="102">
        <f t="shared" si="14"/>
        <v>0</v>
      </c>
      <c r="Q149" s="29" t="str">
        <f t="shared" si="13"/>
        <v>Okay</v>
      </c>
    </row>
    <row r="150" spans="1:17" x14ac:dyDescent="0.25">
      <c r="A150" s="66" t="s">
        <v>29</v>
      </c>
      <c r="B150" s="63"/>
      <c r="C150" s="100"/>
      <c r="D150" s="100"/>
      <c r="E150" s="100"/>
      <c r="F150" s="100"/>
      <c r="G150" s="100"/>
      <c r="H150" s="64"/>
      <c r="I150" s="64"/>
      <c r="J150" s="100"/>
      <c r="K150" s="100"/>
      <c r="L150" s="100"/>
      <c r="M150" s="100"/>
      <c r="N150" s="100"/>
      <c r="O150" s="102">
        <f t="shared" si="14"/>
        <v>0</v>
      </c>
      <c r="Q150" s="29" t="str">
        <f t="shared" si="13"/>
        <v>Okay</v>
      </c>
    </row>
    <row r="151" spans="1:17" x14ac:dyDescent="0.25">
      <c r="A151" s="66" t="s">
        <v>30</v>
      </c>
      <c r="B151" s="63"/>
      <c r="C151" s="100"/>
      <c r="D151" s="100"/>
      <c r="E151" s="100"/>
      <c r="F151" s="100"/>
      <c r="G151" s="100"/>
      <c r="H151" s="64"/>
      <c r="I151" s="64"/>
      <c r="J151" s="100"/>
      <c r="K151" s="100"/>
      <c r="L151" s="100"/>
      <c r="M151" s="100"/>
      <c r="N151" s="100"/>
      <c r="O151" s="102">
        <f t="shared" si="14"/>
        <v>0</v>
      </c>
      <c r="Q151" s="29" t="str">
        <f t="shared" si="13"/>
        <v>Okay</v>
      </c>
    </row>
    <row r="152" spans="1:17" x14ac:dyDescent="0.25">
      <c r="A152" s="66" t="s">
        <v>31</v>
      </c>
      <c r="B152" s="63"/>
      <c r="C152" s="100"/>
      <c r="D152" s="100"/>
      <c r="E152" s="100"/>
      <c r="F152" s="100"/>
      <c r="G152" s="100"/>
      <c r="H152" s="64"/>
      <c r="I152" s="64"/>
      <c r="J152" s="100"/>
      <c r="K152" s="100"/>
      <c r="L152" s="100"/>
      <c r="M152" s="100"/>
      <c r="N152" s="100"/>
      <c r="O152" s="102">
        <f t="shared" si="14"/>
        <v>0</v>
      </c>
      <c r="Q152" s="29" t="str">
        <f t="shared" si="13"/>
        <v>Okay</v>
      </c>
    </row>
    <row r="153" spans="1:17" x14ac:dyDescent="0.25">
      <c r="A153" s="66" t="s">
        <v>32</v>
      </c>
      <c r="B153" s="63"/>
      <c r="C153" s="100"/>
      <c r="D153" s="100"/>
      <c r="E153" s="100"/>
      <c r="F153" s="100"/>
      <c r="G153" s="100"/>
      <c r="H153" s="64"/>
      <c r="I153" s="64"/>
      <c r="J153" s="100"/>
      <c r="K153" s="100"/>
      <c r="L153" s="100"/>
      <c r="M153" s="100"/>
      <c r="N153" s="100"/>
      <c r="O153" s="102">
        <f t="shared" si="14"/>
        <v>0</v>
      </c>
      <c r="Q153" s="29" t="str">
        <f t="shared" si="13"/>
        <v>Okay</v>
      </c>
    </row>
    <row r="154" spans="1:17" x14ac:dyDescent="0.25">
      <c r="A154" s="66" t="s">
        <v>33</v>
      </c>
      <c r="B154" s="63"/>
      <c r="C154" s="100"/>
      <c r="D154" s="100"/>
      <c r="E154" s="100"/>
      <c r="F154" s="100"/>
      <c r="G154" s="100"/>
      <c r="H154" s="64"/>
      <c r="I154" s="64"/>
      <c r="J154" s="100"/>
      <c r="K154" s="100"/>
      <c r="L154" s="100"/>
      <c r="M154" s="100"/>
      <c r="N154" s="100"/>
      <c r="O154" s="102">
        <f t="shared" si="14"/>
        <v>0</v>
      </c>
      <c r="Q154" s="29" t="str">
        <f t="shared" si="13"/>
        <v>Okay</v>
      </c>
    </row>
    <row r="155" spans="1:17" x14ac:dyDescent="0.25">
      <c r="A155" s="66" t="s">
        <v>5</v>
      </c>
      <c r="B155" s="63"/>
      <c r="C155" s="100"/>
      <c r="D155" s="100"/>
      <c r="E155" s="100"/>
      <c r="F155" s="100"/>
      <c r="G155" s="100"/>
      <c r="H155" s="65"/>
      <c r="I155" s="65"/>
      <c r="J155" s="100"/>
      <c r="K155" s="100"/>
      <c r="L155" s="100"/>
      <c r="M155" s="100"/>
      <c r="N155" s="100"/>
      <c r="O155" s="102">
        <f t="shared" si="14"/>
        <v>0</v>
      </c>
      <c r="Q155" s="29" t="str">
        <f t="shared" si="13"/>
        <v>Okay</v>
      </c>
    </row>
    <row r="156" spans="1:17" x14ac:dyDescent="0.25">
      <c r="A156" s="66" t="s">
        <v>5</v>
      </c>
      <c r="B156" s="63"/>
      <c r="C156" s="100"/>
      <c r="D156" s="100"/>
      <c r="E156" s="100"/>
      <c r="F156" s="100"/>
      <c r="G156" s="100"/>
      <c r="H156" s="64"/>
      <c r="I156" s="64"/>
      <c r="J156" s="100"/>
      <c r="K156" s="100"/>
      <c r="L156" s="100"/>
      <c r="M156" s="100"/>
      <c r="N156" s="100"/>
      <c r="O156" s="102">
        <f t="shared" si="14"/>
        <v>0</v>
      </c>
      <c r="Q156" s="29" t="str">
        <f t="shared" si="13"/>
        <v>Okay</v>
      </c>
    </row>
    <row r="157" spans="1:17" x14ac:dyDescent="0.25">
      <c r="A157" s="66" t="s">
        <v>5</v>
      </c>
      <c r="B157" s="63"/>
      <c r="C157" s="100"/>
      <c r="D157" s="100"/>
      <c r="E157" s="100"/>
      <c r="F157" s="100"/>
      <c r="G157" s="100"/>
      <c r="H157" s="64"/>
      <c r="I157" s="64"/>
      <c r="J157" s="100"/>
      <c r="K157" s="100"/>
      <c r="L157" s="100"/>
      <c r="M157" s="100"/>
      <c r="N157" s="100"/>
      <c r="O157" s="102">
        <f t="shared" si="14"/>
        <v>0</v>
      </c>
      <c r="Q157" s="29" t="str">
        <f t="shared" si="13"/>
        <v>Okay</v>
      </c>
    </row>
    <row r="158" spans="1:17" x14ac:dyDescent="0.25">
      <c r="A158" s="66" t="s">
        <v>5</v>
      </c>
      <c r="B158" s="63"/>
      <c r="C158" s="100"/>
      <c r="D158" s="100"/>
      <c r="E158" s="100"/>
      <c r="F158" s="100"/>
      <c r="G158" s="100"/>
      <c r="H158" s="64"/>
      <c r="I158" s="64"/>
      <c r="J158" s="100"/>
      <c r="K158" s="100"/>
      <c r="L158" s="100"/>
      <c r="M158" s="100"/>
      <c r="N158" s="100"/>
      <c r="O158" s="102">
        <f t="shared" si="14"/>
        <v>0</v>
      </c>
      <c r="Q158" s="29" t="str">
        <f t="shared" si="13"/>
        <v>Okay</v>
      </c>
    </row>
    <row r="159" spans="1:17" x14ac:dyDescent="0.25">
      <c r="A159" s="66" t="s">
        <v>5</v>
      </c>
      <c r="B159" s="63"/>
      <c r="C159" s="100"/>
      <c r="D159" s="100"/>
      <c r="E159" s="100"/>
      <c r="F159" s="100"/>
      <c r="G159" s="100"/>
      <c r="H159" s="64"/>
      <c r="I159" s="64"/>
      <c r="J159" s="100"/>
      <c r="K159" s="100"/>
      <c r="L159" s="100"/>
      <c r="M159" s="100"/>
      <c r="N159" s="100"/>
      <c r="O159" s="102">
        <f t="shared" si="14"/>
        <v>0</v>
      </c>
      <c r="Q159" s="29" t="str">
        <f t="shared" si="13"/>
        <v>Okay</v>
      </c>
    </row>
    <row r="160" spans="1:17" x14ac:dyDescent="0.25">
      <c r="A160" s="66" t="s">
        <v>5</v>
      </c>
      <c r="B160" s="63"/>
      <c r="C160" s="100"/>
      <c r="D160" s="100"/>
      <c r="E160" s="100"/>
      <c r="F160" s="100"/>
      <c r="G160" s="100"/>
      <c r="H160" s="64"/>
      <c r="I160" s="64"/>
      <c r="J160" s="100"/>
      <c r="K160" s="100"/>
      <c r="L160" s="100"/>
      <c r="M160" s="100"/>
      <c r="N160" s="100"/>
      <c r="O160" s="102">
        <f t="shared" si="14"/>
        <v>0</v>
      </c>
      <c r="Q160" s="29" t="str">
        <f t="shared" si="13"/>
        <v>Okay</v>
      </c>
    </row>
    <row r="161" spans="1:17" x14ac:dyDescent="0.25">
      <c r="A161" s="66" t="s">
        <v>5</v>
      </c>
      <c r="B161" s="63"/>
      <c r="C161" s="100"/>
      <c r="D161" s="100"/>
      <c r="E161" s="100"/>
      <c r="F161" s="100"/>
      <c r="G161" s="100"/>
      <c r="H161" s="100"/>
      <c r="I161" s="100"/>
      <c r="J161" s="100"/>
      <c r="K161" s="100"/>
      <c r="L161" s="100"/>
      <c r="M161" s="100"/>
      <c r="N161" s="100"/>
      <c r="O161" s="102">
        <f t="shared" si="14"/>
        <v>0</v>
      </c>
      <c r="Q161" s="29" t="str">
        <f t="shared" si="13"/>
        <v>Okay</v>
      </c>
    </row>
    <row r="162" spans="1:17" x14ac:dyDescent="0.25">
      <c r="A162" s="66" t="s">
        <v>5</v>
      </c>
      <c r="B162" s="63"/>
      <c r="C162" s="100"/>
      <c r="D162" s="100"/>
      <c r="E162" s="100"/>
      <c r="F162" s="100"/>
      <c r="G162" s="100"/>
      <c r="H162" s="100"/>
      <c r="I162" s="100"/>
      <c r="J162" s="100"/>
      <c r="K162" s="100"/>
      <c r="L162" s="100"/>
      <c r="M162" s="100"/>
      <c r="N162" s="100"/>
      <c r="O162" s="102">
        <f t="shared" si="14"/>
        <v>0</v>
      </c>
      <c r="Q162" s="29" t="str">
        <f t="shared" si="13"/>
        <v>Okay</v>
      </c>
    </row>
    <row r="163" spans="1:17" s="33" customFormat="1" ht="6" customHeight="1" x14ac:dyDescent="0.25">
      <c r="A163" s="67"/>
      <c r="B163" s="68"/>
      <c r="C163" s="69"/>
      <c r="D163" s="69"/>
      <c r="E163" s="69"/>
      <c r="F163" s="69"/>
      <c r="G163" s="69"/>
      <c r="H163" s="70"/>
      <c r="I163" s="70"/>
      <c r="J163" s="70"/>
      <c r="K163" s="70"/>
      <c r="L163" s="70"/>
      <c r="M163" s="70"/>
      <c r="N163" s="70"/>
      <c r="O163" s="70"/>
      <c r="Q163" s="114"/>
    </row>
    <row r="164" spans="1:17" s="12" customFormat="1" x14ac:dyDescent="0.25">
      <c r="A164" s="169" t="s">
        <v>56</v>
      </c>
      <c r="B164" s="169"/>
      <c r="C164" s="169"/>
      <c r="D164" s="169"/>
      <c r="E164" s="169"/>
      <c r="F164" s="169"/>
      <c r="G164" s="169"/>
      <c r="H164" s="169"/>
      <c r="I164" s="169"/>
      <c r="J164" s="169"/>
      <c r="K164" s="169"/>
      <c r="L164" s="169"/>
      <c r="M164" s="169"/>
      <c r="N164" s="169"/>
      <c r="O164" s="169"/>
    </row>
    <row r="165" spans="1:17" x14ac:dyDescent="0.25">
      <c r="A165" s="93" t="s">
        <v>34</v>
      </c>
      <c r="B165" s="112" t="s">
        <v>7</v>
      </c>
      <c r="C165" s="100"/>
      <c r="D165" s="100"/>
      <c r="E165" s="100"/>
      <c r="F165" s="100"/>
      <c r="G165" s="100"/>
      <c r="H165" s="64"/>
      <c r="I165" s="64"/>
      <c r="J165" s="100"/>
      <c r="K165" s="100"/>
      <c r="L165" s="100"/>
      <c r="M165" s="100"/>
      <c r="N165" s="100"/>
      <c r="O165" s="101">
        <f>SUM(C165:N165)</f>
        <v>0</v>
      </c>
      <c r="Q165" s="29" t="str">
        <f>IF(O165&gt;0,IF(B165="","Check", "Okay"),"Okay")</f>
        <v>Okay</v>
      </c>
    </row>
    <row r="166" spans="1:17" x14ac:dyDescent="0.25">
      <c r="A166" s="93" t="s">
        <v>66</v>
      </c>
      <c r="B166" s="63"/>
      <c r="C166" s="100"/>
      <c r="D166" s="100"/>
      <c r="E166" s="100"/>
      <c r="F166" s="100"/>
      <c r="G166" s="100"/>
      <c r="H166" s="103"/>
      <c r="I166" s="103"/>
      <c r="J166" s="100"/>
      <c r="K166" s="100"/>
      <c r="L166" s="100"/>
      <c r="M166" s="100"/>
      <c r="N166" s="100"/>
      <c r="O166" s="101">
        <f>SUM(C166:N166)</f>
        <v>0</v>
      </c>
      <c r="Q166" s="29" t="str">
        <f t="shared" ref="Q166:Q185" si="15">IF(O166&gt;0,IF(B166="","Check", "Okay"),"Okay")</f>
        <v>Okay</v>
      </c>
    </row>
    <row r="167" spans="1:17" x14ac:dyDescent="0.25">
      <c r="A167" s="66" t="s">
        <v>23</v>
      </c>
      <c r="B167" s="63"/>
      <c r="C167" s="100"/>
      <c r="D167" s="100"/>
      <c r="E167" s="100"/>
      <c r="F167" s="100"/>
      <c r="G167" s="100"/>
      <c r="H167" s="64"/>
      <c r="I167" s="64"/>
      <c r="J167" s="100"/>
      <c r="K167" s="100"/>
      <c r="L167" s="100"/>
      <c r="M167" s="100"/>
      <c r="N167" s="100"/>
      <c r="O167" s="102">
        <f t="shared" ref="O167:O185" si="16">SUM(C167:N167)</f>
        <v>0</v>
      </c>
      <c r="Q167" s="29" t="str">
        <f t="shared" si="15"/>
        <v>Okay</v>
      </c>
    </row>
    <row r="168" spans="1:17" x14ac:dyDescent="0.25">
      <c r="A168" s="66" t="s">
        <v>24</v>
      </c>
      <c r="B168" s="63"/>
      <c r="C168" s="100"/>
      <c r="D168" s="100"/>
      <c r="E168" s="100"/>
      <c r="F168" s="100"/>
      <c r="G168" s="100"/>
      <c r="H168" s="64"/>
      <c r="I168" s="64"/>
      <c r="J168" s="100"/>
      <c r="K168" s="100"/>
      <c r="L168" s="100"/>
      <c r="M168" s="100"/>
      <c r="N168" s="100"/>
      <c r="O168" s="102">
        <f t="shared" si="16"/>
        <v>0</v>
      </c>
      <c r="Q168" s="29" t="str">
        <f t="shared" si="15"/>
        <v>Okay</v>
      </c>
    </row>
    <row r="169" spans="1:17" x14ac:dyDescent="0.25">
      <c r="A169" s="66" t="s">
        <v>25</v>
      </c>
      <c r="B169" s="63"/>
      <c r="C169" s="100"/>
      <c r="D169" s="100"/>
      <c r="E169" s="100"/>
      <c r="F169" s="100"/>
      <c r="G169" s="100"/>
      <c r="H169" s="64"/>
      <c r="I169" s="64"/>
      <c r="J169" s="100"/>
      <c r="K169" s="100"/>
      <c r="L169" s="100"/>
      <c r="M169" s="100"/>
      <c r="N169" s="100"/>
      <c r="O169" s="102">
        <f t="shared" si="16"/>
        <v>0</v>
      </c>
      <c r="Q169" s="29" t="str">
        <f t="shared" si="15"/>
        <v>Okay</v>
      </c>
    </row>
    <row r="170" spans="1:17" x14ac:dyDescent="0.25">
      <c r="A170" s="66" t="s">
        <v>26</v>
      </c>
      <c r="B170" s="63"/>
      <c r="C170" s="100"/>
      <c r="D170" s="100"/>
      <c r="E170" s="100"/>
      <c r="F170" s="100"/>
      <c r="G170" s="100"/>
      <c r="H170" s="64"/>
      <c r="I170" s="64"/>
      <c r="J170" s="100"/>
      <c r="K170" s="100"/>
      <c r="L170" s="100"/>
      <c r="M170" s="100"/>
      <c r="N170" s="100"/>
      <c r="O170" s="102">
        <f t="shared" si="16"/>
        <v>0</v>
      </c>
      <c r="Q170" s="29" t="str">
        <f t="shared" si="15"/>
        <v>Okay</v>
      </c>
    </row>
    <row r="171" spans="1:17" x14ac:dyDescent="0.25">
      <c r="A171" s="66" t="s">
        <v>27</v>
      </c>
      <c r="B171" s="63"/>
      <c r="C171" s="100"/>
      <c r="D171" s="100"/>
      <c r="E171" s="100"/>
      <c r="F171" s="100"/>
      <c r="G171" s="100"/>
      <c r="H171" s="64"/>
      <c r="I171" s="64"/>
      <c r="J171" s="100"/>
      <c r="K171" s="100"/>
      <c r="L171" s="100"/>
      <c r="M171" s="100"/>
      <c r="N171" s="100"/>
      <c r="O171" s="102">
        <f t="shared" si="16"/>
        <v>0</v>
      </c>
      <c r="Q171" s="29" t="str">
        <f t="shared" si="15"/>
        <v>Okay</v>
      </c>
    </row>
    <row r="172" spans="1:17" x14ac:dyDescent="0.25">
      <c r="A172" s="66" t="s">
        <v>28</v>
      </c>
      <c r="B172" s="63"/>
      <c r="C172" s="100"/>
      <c r="D172" s="100"/>
      <c r="E172" s="100"/>
      <c r="F172" s="100"/>
      <c r="G172" s="100"/>
      <c r="H172" s="64"/>
      <c r="I172" s="64"/>
      <c r="J172" s="100"/>
      <c r="K172" s="100"/>
      <c r="L172" s="100"/>
      <c r="M172" s="100"/>
      <c r="N172" s="100"/>
      <c r="O172" s="102">
        <f t="shared" si="16"/>
        <v>0</v>
      </c>
      <c r="Q172" s="29" t="str">
        <f t="shared" si="15"/>
        <v>Okay</v>
      </c>
    </row>
    <row r="173" spans="1:17" x14ac:dyDescent="0.25">
      <c r="A173" s="66" t="s">
        <v>29</v>
      </c>
      <c r="B173" s="63"/>
      <c r="C173" s="100"/>
      <c r="D173" s="100"/>
      <c r="E173" s="100"/>
      <c r="F173" s="100"/>
      <c r="G173" s="100"/>
      <c r="H173" s="64"/>
      <c r="I173" s="64"/>
      <c r="J173" s="100"/>
      <c r="K173" s="100"/>
      <c r="L173" s="100"/>
      <c r="M173" s="100"/>
      <c r="N173" s="100"/>
      <c r="O173" s="102">
        <f t="shared" si="16"/>
        <v>0</v>
      </c>
      <c r="Q173" s="29" t="str">
        <f t="shared" si="15"/>
        <v>Okay</v>
      </c>
    </row>
    <row r="174" spans="1:17" x14ac:dyDescent="0.25">
      <c r="A174" s="66" t="s">
        <v>30</v>
      </c>
      <c r="B174" s="63"/>
      <c r="C174" s="100"/>
      <c r="D174" s="100"/>
      <c r="E174" s="100"/>
      <c r="F174" s="100"/>
      <c r="G174" s="100"/>
      <c r="H174" s="64"/>
      <c r="I174" s="64"/>
      <c r="J174" s="100"/>
      <c r="K174" s="100"/>
      <c r="L174" s="100"/>
      <c r="M174" s="100"/>
      <c r="N174" s="100"/>
      <c r="O174" s="102">
        <f t="shared" si="16"/>
        <v>0</v>
      </c>
      <c r="Q174" s="29" t="str">
        <f t="shared" si="15"/>
        <v>Okay</v>
      </c>
    </row>
    <row r="175" spans="1:17" x14ac:dyDescent="0.25">
      <c r="A175" s="66" t="s">
        <v>31</v>
      </c>
      <c r="B175" s="63"/>
      <c r="C175" s="100"/>
      <c r="D175" s="100"/>
      <c r="E175" s="100"/>
      <c r="F175" s="100"/>
      <c r="G175" s="100"/>
      <c r="H175" s="64"/>
      <c r="I175" s="64"/>
      <c r="J175" s="100"/>
      <c r="K175" s="100"/>
      <c r="L175" s="100"/>
      <c r="M175" s="100"/>
      <c r="N175" s="100"/>
      <c r="O175" s="102">
        <f t="shared" si="16"/>
        <v>0</v>
      </c>
      <c r="Q175" s="29" t="str">
        <f t="shared" si="15"/>
        <v>Okay</v>
      </c>
    </row>
    <row r="176" spans="1:17" x14ac:dyDescent="0.25">
      <c r="A176" s="66" t="s">
        <v>32</v>
      </c>
      <c r="B176" s="63"/>
      <c r="C176" s="100"/>
      <c r="D176" s="100"/>
      <c r="E176" s="100"/>
      <c r="F176" s="100"/>
      <c r="G176" s="100"/>
      <c r="H176" s="64"/>
      <c r="I176" s="64"/>
      <c r="J176" s="100"/>
      <c r="K176" s="100"/>
      <c r="L176" s="100"/>
      <c r="M176" s="100"/>
      <c r="N176" s="100"/>
      <c r="O176" s="102">
        <f t="shared" si="16"/>
        <v>0</v>
      </c>
      <c r="Q176" s="29" t="str">
        <f t="shared" si="15"/>
        <v>Okay</v>
      </c>
    </row>
    <row r="177" spans="1:17" x14ac:dyDescent="0.25">
      <c r="A177" s="66" t="s">
        <v>33</v>
      </c>
      <c r="B177" s="63"/>
      <c r="C177" s="100"/>
      <c r="D177" s="100"/>
      <c r="E177" s="100"/>
      <c r="F177" s="100"/>
      <c r="G177" s="100"/>
      <c r="H177" s="64"/>
      <c r="I177" s="64"/>
      <c r="J177" s="100"/>
      <c r="K177" s="100"/>
      <c r="L177" s="100"/>
      <c r="M177" s="100"/>
      <c r="N177" s="100"/>
      <c r="O177" s="102">
        <f t="shared" si="16"/>
        <v>0</v>
      </c>
      <c r="Q177" s="29" t="str">
        <f t="shared" si="15"/>
        <v>Okay</v>
      </c>
    </row>
    <row r="178" spans="1:17" x14ac:dyDescent="0.25">
      <c r="A178" s="66" t="s">
        <v>5</v>
      </c>
      <c r="B178" s="63"/>
      <c r="C178" s="100"/>
      <c r="D178" s="100"/>
      <c r="E178" s="100"/>
      <c r="F178" s="100"/>
      <c r="G178" s="100"/>
      <c r="H178" s="65"/>
      <c r="I178" s="65"/>
      <c r="J178" s="100"/>
      <c r="K178" s="100"/>
      <c r="L178" s="100"/>
      <c r="M178" s="100"/>
      <c r="N178" s="100"/>
      <c r="O178" s="102">
        <f t="shared" si="16"/>
        <v>0</v>
      </c>
      <c r="Q178" s="29" t="str">
        <f t="shared" si="15"/>
        <v>Okay</v>
      </c>
    </row>
    <row r="179" spans="1:17" x14ac:dyDescent="0.25">
      <c r="A179" s="66" t="s">
        <v>5</v>
      </c>
      <c r="B179" s="63"/>
      <c r="C179" s="100"/>
      <c r="D179" s="100"/>
      <c r="E179" s="100"/>
      <c r="F179" s="100"/>
      <c r="G179" s="100"/>
      <c r="H179" s="64"/>
      <c r="I179" s="64"/>
      <c r="J179" s="100"/>
      <c r="K179" s="100"/>
      <c r="L179" s="100"/>
      <c r="M179" s="100"/>
      <c r="N179" s="100"/>
      <c r="O179" s="102">
        <f t="shared" si="16"/>
        <v>0</v>
      </c>
      <c r="Q179" s="29" t="str">
        <f t="shared" si="15"/>
        <v>Okay</v>
      </c>
    </row>
    <row r="180" spans="1:17" x14ac:dyDescent="0.25">
      <c r="A180" s="66" t="s">
        <v>5</v>
      </c>
      <c r="B180" s="63"/>
      <c r="C180" s="100"/>
      <c r="D180" s="100"/>
      <c r="E180" s="100"/>
      <c r="F180" s="100"/>
      <c r="G180" s="100"/>
      <c r="H180" s="64"/>
      <c r="I180" s="64"/>
      <c r="J180" s="100"/>
      <c r="K180" s="100"/>
      <c r="L180" s="100"/>
      <c r="M180" s="100"/>
      <c r="N180" s="100"/>
      <c r="O180" s="102">
        <f t="shared" si="16"/>
        <v>0</v>
      </c>
      <c r="Q180" s="29" t="str">
        <f t="shared" si="15"/>
        <v>Okay</v>
      </c>
    </row>
    <row r="181" spans="1:17" x14ac:dyDescent="0.25">
      <c r="A181" s="66" t="s">
        <v>5</v>
      </c>
      <c r="B181" s="63"/>
      <c r="C181" s="100"/>
      <c r="D181" s="100"/>
      <c r="E181" s="100"/>
      <c r="F181" s="100"/>
      <c r="G181" s="100"/>
      <c r="H181" s="64"/>
      <c r="I181" s="64"/>
      <c r="J181" s="100"/>
      <c r="K181" s="100"/>
      <c r="L181" s="100"/>
      <c r="M181" s="100"/>
      <c r="N181" s="100"/>
      <c r="O181" s="102">
        <f t="shared" si="16"/>
        <v>0</v>
      </c>
      <c r="Q181" s="29" t="str">
        <f t="shared" si="15"/>
        <v>Okay</v>
      </c>
    </row>
    <row r="182" spans="1:17" x14ac:dyDescent="0.25">
      <c r="A182" s="66" t="s">
        <v>5</v>
      </c>
      <c r="B182" s="63"/>
      <c r="C182" s="100"/>
      <c r="D182" s="100"/>
      <c r="E182" s="100"/>
      <c r="F182" s="100"/>
      <c r="G182" s="100"/>
      <c r="H182" s="64"/>
      <c r="I182" s="64"/>
      <c r="J182" s="100"/>
      <c r="K182" s="100"/>
      <c r="L182" s="100"/>
      <c r="M182" s="100"/>
      <c r="N182" s="100"/>
      <c r="O182" s="102">
        <f t="shared" si="16"/>
        <v>0</v>
      </c>
      <c r="Q182" s="29" t="str">
        <f t="shared" si="15"/>
        <v>Okay</v>
      </c>
    </row>
    <row r="183" spans="1:17" x14ac:dyDescent="0.25">
      <c r="A183" s="66" t="s">
        <v>5</v>
      </c>
      <c r="B183" s="63"/>
      <c r="C183" s="100"/>
      <c r="D183" s="100"/>
      <c r="E183" s="100"/>
      <c r="F183" s="100"/>
      <c r="G183" s="100"/>
      <c r="H183" s="64"/>
      <c r="I183" s="64"/>
      <c r="J183" s="100"/>
      <c r="K183" s="100"/>
      <c r="L183" s="100"/>
      <c r="M183" s="100"/>
      <c r="N183" s="100"/>
      <c r="O183" s="102">
        <f t="shared" si="16"/>
        <v>0</v>
      </c>
      <c r="Q183" s="29" t="str">
        <f t="shared" si="15"/>
        <v>Okay</v>
      </c>
    </row>
    <row r="184" spans="1:17" x14ac:dyDescent="0.25">
      <c r="A184" s="66" t="s">
        <v>5</v>
      </c>
      <c r="B184" s="63"/>
      <c r="C184" s="100"/>
      <c r="D184" s="100"/>
      <c r="E184" s="100"/>
      <c r="F184" s="100"/>
      <c r="G184" s="100"/>
      <c r="H184" s="100"/>
      <c r="I184" s="100"/>
      <c r="J184" s="100"/>
      <c r="K184" s="100"/>
      <c r="L184" s="100"/>
      <c r="M184" s="100"/>
      <c r="N184" s="100"/>
      <c r="O184" s="102">
        <f t="shared" si="16"/>
        <v>0</v>
      </c>
      <c r="Q184" s="29" t="str">
        <f t="shared" si="15"/>
        <v>Okay</v>
      </c>
    </row>
    <row r="185" spans="1:17" x14ac:dyDescent="0.25">
      <c r="A185" s="66" t="s">
        <v>5</v>
      </c>
      <c r="B185" s="63"/>
      <c r="C185" s="100"/>
      <c r="D185" s="100"/>
      <c r="E185" s="100"/>
      <c r="F185" s="100"/>
      <c r="G185" s="100"/>
      <c r="H185" s="100"/>
      <c r="I185" s="100"/>
      <c r="J185" s="100"/>
      <c r="K185" s="100"/>
      <c r="L185" s="100"/>
      <c r="M185" s="100"/>
      <c r="N185" s="100"/>
      <c r="O185" s="102">
        <f t="shared" si="16"/>
        <v>0</v>
      </c>
      <c r="Q185" s="29" t="str">
        <f t="shared" si="15"/>
        <v>Okay</v>
      </c>
    </row>
    <row r="186" spans="1:17" s="33" customFormat="1" ht="6" customHeight="1" x14ac:dyDescent="0.25">
      <c r="A186" s="67"/>
      <c r="B186" s="68"/>
      <c r="C186" s="69"/>
      <c r="D186" s="69"/>
      <c r="E186" s="69"/>
      <c r="F186" s="69"/>
      <c r="G186" s="69"/>
      <c r="H186" s="70"/>
      <c r="I186" s="70"/>
      <c r="J186" s="70"/>
      <c r="K186" s="70"/>
      <c r="L186" s="70"/>
      <c r="M186" s="70"/>
      <c r="N186" s="70"/>
      <c r="O186" s="70"/>
      <c r="Q186" s="114"/>
    </row>
    <row r="187" spans="1:17" s="12" customFormat="1" x14ac:dyDescent="0.25">
      <c r="A187" s="169" t="s">
        <v>57</v>
      </c>
      <c r="B187" s="169"/>
      <c r="C187" s="169"/>
      <c r="D187" s="169"/>
      <c r="E187" s="169"/>
      <c r="F187" s="169"/>
      <c r="G187" s="169"/>
      <c r="H187" s="169"/>
      <c r="I187" s="169"/>
      <c r="J187" s="169"/>
      <c r="K187" s="169"/>
      <c r="L187" s="169"/>
      <c r="M187" s="169"/>
      <c r="N187" s="169"/>
      <c r="O187" s="169"/>
    </row>
    <row r="188" spans="1:17" x14ac:dyDescent="0.25">
      <c r="A188" s="93" t="s">
        <v>34</v>
      </c>
      <c r="B188" s="112" t="s">
        <v>7</v>
      </c>
      <c r="C188" s="100"/>
      <c r="D188" s="100"/>
      <c r="E188" s="100"/>
      <c r="F188" s="100"/>
      <c r="G188" s="100"/>
      <c r="H188" s="64"/>
      <c r="I188" s="64"/>
      <c r="J188" s="100"/>
      <c r="K188" s="100"/>
      <c r="L188" s="100"/>
      <c r="M188" s="100"/>
      <c r="N188" s="100"/>
      <c r="O188" s="101">
        <f>SUM(C188:N188)</f>
        <v>0</v>
      </c>
      <c r="Q188" s="29" t="str">
        <f>IF(O188&gt;0,IF(B188="","Check", "Okay"),"Okay")</f>
        <v>Okay</v>
      </c>
    </row>
    <row r="189" spans="1:17" x14ac:dyDescent="0.25">
      <c r="A189" s="93" t="s">
        <v>66</v>
      </c>
      <c r="B189" s="63"/>
      <c r="C189" s="100"/>
      <c r="D189" s="100"/>
      <c r="E189" s="100"/>
      <c r="F189" s="100"/>
      <c r="G189" s="100"/>
      <c r="H189" s="103"/>
      <c r="I189" s="103"/>
      <c r="J189" s="100"/>
      <c r="K189" s="100"/>
      <c r="L189" s="100"/>
      <c r="M189" s="100"/>
      <c r="N189" s="100"/>
      <c r="O189" s="101">
        <f>SUM(C189:N189)</f>
        <v>0</v>
      </c>
      <c r="Q189" s="29" t="str">
        <f t="shared" ref="Q189:Q208" si="17">IF(O189&gt;0,IF(B189="","Check", "Okay"),"Okay")</f>
        <v>Okay</v>
      </c>
    </row>
    <row r="190" spans="1:17" x14ac:dyDescent="0.25">
      <c r="A190" s="66" t="s">
        <v>23</v>
      </c>
      <c r="B190" s="63"/>
      <c r="C190" s="100"/>
      <c r="D190" s="100"/>
      <c r="E190" s="100"/>
      <c r="F190" s="100"/>
      <c r="G190" s="100"/>
      <c r="H190" s="64"/>
      <c r="I190" s="64"/>
      <c r="J190" s="100"/>
      <c r="K190" s="100"/>
      <c r="L190" s="100"/>
      <c r="M190" s="100"/>
      <c r="N190" s="100"/>
      <c r="O190" s="102">
        <f t="shared" ref="O190:O208" si="18">SUM(C190:N190)</f>
        <v>0</v>
      </c>
      <c r="Q190" s="29" t="str">
        <f t="shared" si="17"/>
        <v>Okay</v>
      </c>
    </row>
    <row r="191" spans="1:17" x14ac:dyDescent="0.25">
      <c r="A191" s="66" t="s">
        <v>24</v>
      </c>
      <c r="B191" s="63"/>
      <c r="C191" s="100"/>
      <c r="D191" s="100"/>
      <c r="E191" s="100"/>
      <c r="F191" s="100"/>
      <c r="G191" s="100"/>
      <c r="H191" s="64"/>
      <c r="I191" s="64"/>
      <c r="J191" s="100"/>
      <c r="K191" s="100"/>
      <c r="L191" s="100"/>
      <c r="M191" s="100"/>
      <c r="N191" s="100"/>
      <c r="O191" s="102">
        <f t="shared" si="18"/>
        <v>0</v>
      </c>
      <c r="Q191" s="29" t="str">
        <f t="shared" si="17"/>
        <v>Okay</v>
      </c>
    </row>
    <row r="192" spans="1:17" x14ac:dyDescent="0.25">
      <c r="A192" s="66" t="s">
        <v>25</v>
      </c>
      <c r="B192" s="63"/>
      <c r="C192" s="100"/>
      <c r="D192" s="100"/>
      <c r="E192" s="100"/>
      <c r="F192" s="100"/>
      <c r="G192" s="100"/>
      <c r="H192" s="64"/>
      <c r="I192" s="64"/>
      <c r="J192" s="100"/>
      <c r="K192" s="100"/>
      <c r="L192" s="100"/>
      <c r="M192" s="100"/>
      <c r="N192" s="100"/>
      <c r="O192" s="102">
        <f t="shared" si="18"/>
        <v>0</v>
      </c>
      <c r="Q192" s="29" t="str">
        <f t="shared" si="17"/>
        <v>Okay</v>
      </c>
    </row>
    <row r="193" spans="1:17" x14ac:dyDescent="0.25">
      <c r="A193" s="66" t="s">
        <v>26</v>
      </c>
      <c r="B193" s="63"/>
      <c r="C193" s="100"/>
      <c r="D193" s="100"/>
      <c r="E193" s="100"/>
      <c r="F193" s="100"/>
      <c r="G193" s="100"/>
      <c r="H193" s="64"/>
      <c r="I193" s="64"/>
      <c r="J193" s="100"/>
      <c r="K193" s="100"/>
      <c r="L193" s="100"/>
      <c r="M193" s="100"/>
      <c r="N193" s="100"/>
      <c r="O193" s="102">
        <f t="shared" si="18"/>
        <v>0</v>
      </c>
      <c r="Q193" s="29" t="str">
        <f t="shared" si="17"/>
        <v>Okay</v>
      </c>
    </row>
    <row r="194" spans="1:17" x14ac:dyDescent="0.25">
      <c r="A194" s="66" t="s">
        <v>27</v>
      </c>
      <c r="B194" s="63"/>
      <c r="C194" s="100"/>
      <c r="D194" s="100"/>
      <c r="E194" s="100"/>
      <c r="F194" s="100"/>
      <c r="G194" s="100"/>
      <c r="H194" s="64"/>
      <c r="I194" s="64"/>
      <c r="J194" s="100"/>
      <c r="K194" s="100"/>
      <c r="L194" s="100"/>
      <c r="M194" s="100"/>
      <c r="N194" s="100"/>
      <c r="O194" s="102">
        <f t="shared" si="18"/>
        <v>0</v>
      </c>
      <c r="Q194" s="29" t="str">
        <f t="shared" si="17"/>
        <v>Okay</v>
      </c>
    </row>
    <row r="195" spans="1:17" x14ac:dyDescent="0.25">
      <c r="A195" s="66" t="s">
        <v>28</v>
      </c>
      <c r="B195" s="63"/>
      <c r="C195" s="100"/>
      <c r="D195" s="100"/>
      <c r="E195" s="100"/>
      <c r="F195" s="100"/>
      <c r="G195" s="100"/>
      <c r="H195" s="64"/>
      <c r="I195" s="64"/>
      <c r="J195" s="100"/>
      <c r="K195" s="100"/>
      <c r="L195" s="100"/>
      <c r="M195" s="100"/>
      <c r="N195" s="100"/>
      <c r="O195" s="102">
        <f t="shared" si="18"/>
        <v>0</v>
      </c>
      <c r="Q195" s="29" t="str">
        <f t="shared" si="17"/>
        <v>Okay</v>
      </c>
    </row>
    <row r="196" spans="1:17" x14ac:dyDescent="0.25">
      <c r="A196" s="66" t="s">
        <v>29</v>
      </c>
      <c r="B196" s="63"/>
      <c r="C196" s="100"/>
      <c r="D196" s="100"/>
      <c r="E196" s="100"/>
      <c r="F196" s="100"/>
      <c r="G196" s="100"/>
      <c r="H196" s="64"/>
      <c r="I196" s="64"/>
      <c r="J196" s="100"/>
      <c r="K196" s="100"/>
      <c r="L196" s="100"/>
      <c r="M196" s="100"/>
      <c r="N196" s="100"/>
      <c r="O196" s="102">
        <f t="shared" si="18"/>
        <v>0</v>
      </c>
      <c r="Q196" s="29" t="str">
        <f t="shared" si="17"/>
        <v>Okay</v>
      </c>
    </row>
    <row r="197" spans="1:17" x14ac:dyDescent="0.25">
      <c r="A197" s="66" t="s">
        <v>30</v>
      </c>
      <c r="B197" s="63"/>
      <c r="C197" s="100"/>
      <c r="D197" s="100"/>
      <c r="E197" s="100"/>
      <c r="F197" s="100"/>
      <c r="G197" s="100"/>
      <c r="H197" s="64"/>
      <c r="I197" s="64"/>
      <c r="J197" s="100"/>
      <c r="K197" s="100"/>
      <c r="L197" s="100"/>
      <c r="M197" s="100"/>
      <c r="N197" s="100"/>
      <c r="O197" s="102">
        <f t="shared" si="18"/>
        <v>0</v>
      </c>
      <c r="Q197" s="29" t="str">
        <f t="shared" si="17"/>
        <v>Okay</v>
      </c>
    </row>
    <row r="198" spans="1:17" x14ac:dyDescent="0.25">
      <c r="A198" s="66" t="s">
        <v>31</v>
      </c>
      <c r="B198" s="63"/>
      <c r="C198" s="100"/>
      <c r="D198" s="100"/>
      <c r="E198" s="100"/>
      <c r="F198" s="100"/>
      <c r="G198" s="100"/>
      <c r="H198" s="64"/>
      <c r="I198" s="64"/>
      <c r="J198" s="100"/>
      <c r="K198" s="100"/>
      <c r="L198" s="100"/>
      <c r="M198" s="100"/>
      <c r="N198" s="100"/>
      <c r="O198" s="102">
        <f t="shared" si="18"/>
        <v>0</v>
      </c>
      <c r="Q198" s="29" t="str">
        <f t="shared" si="17"/>
        <v>Okay</v>
      </c>
    </row>
    <row r="199" spans="1:17" x14ac:dyDescent="0.25">
      <c r="A199" s="66" t="s">
        <v>32</v>
      </c>
      <c r="B199" s="63"/>
      <c r="C199" s="100"/>
      <c r="D199" s="100"/>
      <c r="E199" s="100"/>
      <c r="F199" s="100"/>
      <c r="G199" s="100"/>
      <c r="H199" s="64"/>
      <c r="I199" s="64"/>
      <c r="J199" s="100"/>
      <c r="K199" s="100"/>
      <c r="L199" s="100"/>
      <c r="M199" s="100"/>
      <c r="N199" s="100"/>
      <c r="O199" s="102">
        <f t="shared" si="18"/>
        <v>0</v>
      </c>
      <c r="Q199" s="29" t="str">
        <f t="shared" si="17"/>
        <v>Okay</v>
      </c>
    </row>
    <row r="200" spans="1:17" x14ac:dyDescent="0.25">
      <c r="A200" s="66" t="s">
        <v>33</v>
      </c>
      <c r="B200" s="63"/>
      <c r="C200" s="100"/>
      <c r="D200" s="100"/>
      <c r="E200" s="100"/>
      <c r="F200" s="100"/>
      <c r="G200" s="100"/>
      <c r="H200" s="64"/>
      <c r="I200" s="64"/>
      <c r="J200" s="100"/>
      <c r="K200" s="100"/>
      <c r="L200" s="100"/>
      <c r="M200" s="100"/>
      <c r="N200" s="100"/>
      <c r="O200" s="102">
        <f t="shared" si="18"/>
        <v>0</v>
      </c>
      <c r="Q200" s="29" t="str">
        <f t="shared" si="17"/>
        <v>Okay</v>
      </c>
    </row>
    <row r="201" spans="1:17" x14ac:dyDescent="0.25">
      <c r="A201" s="66" t="s">
        <v>5</v>
      </c>
      <c r="B201" s="63"/>
      <c r="C201" s="100"/>
      <c r="D201" s="100"/>
      <c r="E201" s="100"/>
      <c r="F201" s="100"/>
      <c r="G201" s="100"/>
      <c r="H201" s="65"/>
      <c r="I201" s="65"/>
      <c r="J201" s="100"/>
      <c r="K201" s="100"/>
      <c r="L201" s="100"/>
      <c r="M201" s="100"/>
      <c r="N201" s="100"/>
      <c r="O201" s="102">
        <f t="shared" si="18"/>
        <v>0</v>
      </c>
      <c r="Q201" s="29" t="str">
        <f t="shared" si="17"/>
        <v>Okay</v>
      </c>
    </row>
    <row r="202" spans="1:17" x14ac:dyDescent="0.25">
      <c r="A202" s="66" t="s">
        <v>5</v>
      </c>
      <c r="B202" s="63"/>
      <c r="C202" s="100"/>
      <c r="D202" s="100"/>
      <c r="E202" s="100"/>
      <c r="F202" s="100"/>
      <c r="G202" s="100"/>
      <c r="H202" s="64"/>
      <c r="I202" s="64"/>
      <c r="J202" s="100"/>
      <c r="K202" s="100"/>
      <c r="L202" s="100"/>
      <c r="M202" s="100"/>
      <c r="N202" s="100"/>
      <c r="O202" s="102">
        <f t="shared" si="18"/>
        <v>0</v>
      </c>
      <c r="Q202" s="29" t="str">
        <f t="shared" si="17"/>
        <v>Okay</v>
      </c>
    </row>
    <row r="203" spans="1:17" x14ac:dyDescent="0.25">
      <c r="A203" s="66" t="s">
        <v>5</v>
      </c>
      <c r="B203" s="63"/>
      <c r="C203" s="100"/>
      <c r="D203" s="100"/>
      <c r="E203" s="100"/>
      <c r="F203" s="100"/>
      <c r="G203" s="100"/>
      <c r="H203" s="64"/>
      <c r="I203" s="64"/>
      <c r="J203" s="100"/>
      <c r="K203" s="100"/>
      <c r="L203" s="100"/>
      <c r="M203" s="100"/>
      <c r="N203" s="100"/>
      <c r="O203" s="102">
        <f t="shared" si="18"/>
        <v>0</v>
      </c>
      <c r="Q203" s="29" t="str">
        <f t="shared" si="17"/>
        <v>Okay</v>
      </c>
    </row>
    <row r="204" spans="1:17" x14ac:dyDescent="0.25">
      <c r="A204" s="66" t="s">
        <v>5</v>
      </c>
      <c r="B204" s="63"/>
      <c r="C204" s="100"/>
      <c r="D204" s="100"/>
      <c r="E204" s="100"/>
      <c r="F204" s="100"/>
      <c r="G204" s="100"/>
      <c r="H204" s="64"/>
      <c r="I204" s="64"/>
      <c r="J204" s="100"/>
      <c r="K204" s="100"/>
      <c r="L204" s="100"/>
      <c r="M204" s="100"/>
      <c r="N204" s="100"/>
      <c r="O204" s="102">
        <f t="shared" si="18"/>
        <v>0</v>
      </c>
      <c r="Q204" s="29" t="str">
        <f t="shared" si="17"/>
        <v>Okay</v>
      </c>
    </row>
    <row r="205" spans="1:17" x14ac:dyDescent="0.25">
      <c r="A205" s="66" t="s">
        <v>5</v>
      </c>
      <c r="B205" s="63"/>
      <c r="C205" s="100"/>
      <c r="D205" s="100"/>
      <c r="E205" s="100"/>
      <c r="F205" s="100"/>
      <c r="G205" s="100"/>
      <c r="H205" s="64"/>
      <c r="I205" s="64"/>
      <c r="J205" s="100"/>
      <c r="K205" s="100"/>
      <c r="L205" s="100"/>
      <c r="M205" s="100"/>
      <c r="N205" s="100"/>
      <c r="O205" s="102">
        <f t="shared" si="18"/>
        <v>0</v>
      </c>
      <c r="Q205" s="29" t="str">
        <f t="shared" si="17"/>
        <v>Okay</v>
      </c>
    </row>
    <row r="206" spans="1:17" x14ac:dyDescent="0.25">
      <c r="A206" s="66" t="s">
        <v>5</v>
      </c>
      <c r="B206" s="63"/>
      <c r="C206" s="100"/>
      <c r="D206" s="100"/>
      <c r="E206" s="100"/>
      <c r="F206" s="100"/>
      <c r="G206" s="100"/>
      <c r="H206" s="64"/>
      <c r="I206" s="64"/>
      <c r="J206" s="100"/>
      <c r="K206" s="100"/>
      <c r="L206" s="100"/>
      <c r="M206" s="100"/>
      <c r="N206" s="100"/>
      <c r="O206" s="102">
        <f t="shared" si="18"/>
        <v>0</v>
      </c>
      <c r="Q206" s="29" t="str">
        <f t="shared" si="17"/>
        <v>Okay</v>
      </c>
    </row>
    <row r="207" spans="1:17" x14ac:dyDescent="0.25">
      <c r="A207" s="66" t="s">
        <v>5</v>
      </c>
      <c r="B207" s="63"/>
      <c r="C207" s="100"/>
      <c r="D207" s="100"/>
      <c r="E207" s="100"/>
      <c r="F207" s="100"/>
      <c r="G207" s="100"/>
      <c r="H207" s="100"/>
      <c r="I207" s="100"/>
      <c r="J207" s="100"/>
      <c r="K207" s="100"/>
      <c r="L207" s="100"/>
      <c r="M207" s="100"/>
      <c r="N207" s="100"/>
      <c r="O207" s="102">
        <f t="shared" si="18"/>
        <v>0</v>
      </c>
      <c r="Q207" s="29" t="str">
        <f t="shared" si="17"/>
        <v>Okay</v>
      </c>
    </row>
    <row r="208" spans="1:17" x14ac:dyDescent="0.25">
      <c r="A208" s="66" t="s">
        <v>5</v>
      </c>
      <c r="B208" s="63"/>
      <c r="C208" s="100"/>
      <c r="D208" s="100"/>
      <c r="E208" s="100"/>
      <c r="F208" s="100"/>
      <c r="G208" s="100"/>
      <c r="H208" s="100"/>
      <c r="I208" s="100"/>
      <c r="J208" s="100"/>
      <c r="K208" s="100"/>
      <c r="L208" s="100"/>
      <c r="M208" s="100"/>
      <c r="N208" s="100"/>
      <c r="O208" s="102">
        <f t="shared" si="18"/>
        <v>0</v>
      </c>
      <c r="Q208" s="29" t="str">
        <f t="shared" si="17"/>
        <v>Okay</v>
      </c>
    </row>
    <row r="209" spans="1:17" s="33" customFormat="1" ht="6" customHeight="1" x14ac:dyDescent="0.25">
      <c r="A209" s="67"/>
      <c r="B209" s="68"/>
      <c r="C209" s="69"/>
      <c r="D209" s="69"/>
      <c r="E209" s="69"/>
      <c r="F209" s="69"/>
      <c r="G209" s="69"/>
      <c r="H209" s="70"/>
      <c r="I209" s="70"/>
      <c r="J209" s="70"/>
      <c r="K209" s="70"/>
      <c r="L209" s="70"/>
      <c r="M209" s="70"/>
      <c r="N209" s="70"/>
      <c r="O209" s="70"/>
      <c r="Q209" s="114"/>
    </row>
    <row r="210" spans="1:17" s="12" customFormat="1" x14ac:dyDescent="0.25">
      <c r="A210" s="169" t="s">
        <v>58</v>
      </c>
      <c r="B210" s="169"/>
      <c r="C210" s="169"/>
      <c r="D210" s="169"/>
      <c r="E210" s="169"/>
      <c r="F210" s="169"/>
      <c r="G210" s="169"/>
      <c r="H210" s="169"/>
      <c r="I210" s="169"/>
      <c r="J210" s="169"/>
      <c r="K210" s="169"/>
      <c r="L210" s="169"/>
      <c r="M210" s="169"/>
      <c r="N210" s="169"/>
      <c r="O210" s="169"/>
    </row>
    <row r="211" spans="1:17" x14ac:dyDescent="0.25">
      <c r="A211" s="93" t="s">
        <v>34</v>
      </c>
      <c r="B211" s="112" t="s">
        <v>7</v>
      </c>
      <c r="C211" s="100"/>
      <c r="D211" s="100"/>
      <c r="E211" s="100"/>
      <c r="F211" s="100"/>
      <c r="G211" s="100"/>
      <c r="H211" s="64"/>
      <c r="I211" s="64"/>
      <c r="J211" s="100"/>
      <c r="K211" s="100"/>
      <c r="L211" s="100"/>
      <c r="M211" s="100"/>
      <c r="N211" s="100"/>
      <c r="O211" s="101">
        <f>SUM(C211:N211)</f>
        <v>0</v>
      </c>
      <c r="Q211" s="29" t="str">
        <f>IF(O211&gt;0,IF(B211="","Check", "Okay"),"Okay")</f>
        <v>Okay</v>
      </c>
    </row>
    <row r="212" spans="1:17" x14ac:dyDescent="0.25">
      <c r="A212" s="93" t="s">
        <v>66</v>
      </c>
      <c r="B212" s="63"/>
      <c r="C212" s="100"/>
      <c r="D212" s="100"/>
      <c r="E212" s="100"/>
      <c r="F212" s="100"/>
      <c r="G212" s="100"/>
      <c r="H212" s="103"/>
      <c r="I212" s="103"/>
      <c r="J212" s="100"/>
      <c r="K212" s="100"/>
      <c r="L212" s="100"/>
      <c r="M212" s="100"/>
      <c r="N212" s="100"/>
      <c r="O212" s="101">
        <f>SUM(C212:N212)</f>
        <v>0</v>
      </c>
      <c r="Q212" s="29" t="str">
        <f t="shared" ref="Q212:Q231" si="19">IF(O212&gt;0,IF(B212="","Check", "Okay"),"Okay")</f>
        <v>Okay</v>
      </c>
    </row>
    <row r="213" spans="1:17" x14ac:dyDescent="0.25">
      <c r="A213" s="66" t="s">
        <v>23</v>
      </c>
      <c r="B213" s="63"/>
      <c r="C213" s="100"/>
      <c r="D213" s="100"/>
      <c r="E213" s="100"/>
      <c r="F213" s="100"/>
      <c r="G213" s="100"/>
      <c r="H213" s="64"/>
      <c r="I213" s="64"/>
      <c r="J213" s="100"/>
      <c r="K213" s="100"/>
      <c r="L213" s="100"/>
      <c r="M213" s="100"/>
      <c r="N213" s="100"/>
      <c r="O213" s="102">
        <f t="shared" ref="O213:O231" si="20">SUM(C213:N213)</f>
        <v>0</v>
      </c>
      <c r="Q213" s="29" t="str">
        <f t="shared" si="19"/>
        <v>Okay</v>
      </c>
    </row>
    <row r="214" spans="1:17" x14ac:dyDescent="0.25">
      <c r="A214" s="66" t="s">
        <v>24</v>
      </c>
      <c r="B214" s="63"/>
      <c r="C214" s="100"/>
      <c r="D214" s="100"/>
      <c r="E214" s="100"/>
      <c r="F214" s="100"/>
      <c r="G214" s="100"/>
      <c r="H214" s="64"/>
      <c r="I214" s="64"/>
      <c r="J214" s="100"/>
      <c r="K214" s="100"/>
      <c r="L214" s="100"/>
      <c r="M214" s="100"/>
      <c r="N214" s="100"/>
      <c r="O214" s="102">
        <f t="shared" si="20"/>
        <v>0</v>
      </c>
      <c r="Q214" s="29" t="str">
        <f t="shared" si="19"/>
        <v>Okay</v>
      </c>
    </row>
    <row r="215" spans="1:17" x14ac:dyDescent="0.25">
      <c r="A215" s="66" t="s">
        <v>25</v>
      </c>
      <c r="B215" s="63"/>
      <c r="C215" s="100"/>
      <c r="D215" s="100"/>
      <c r="E215" s="100"/>
      <c r="F215" s="100"/>
      <c r="G215" s="100"/>
      <c r="H215" s="64"/>
      <c r="I215" s="64"/>
      <c r="J215" s="100"/>
      <c r="K215" s="100"/>
      <c r="L215" s="100"/>
      <c r="M215" s="100"/>
      <c r="N215" s="100"/>
      <c r="O215" s="102">
        <f t="shared" si="20"/>
        <v>0</v>
      </c>
      <c r="Q215" s="29" t="str">
        <f t="shared" si="19"/>
        <v>Okay</v>
      </c>
    </row>
    <row r="216" spans="1:17" x14ac:dyDescent="0.25">
      <c r="A216" s="66" t="s">
        <v>26</v>
      </c>
      <c r="B216" s="63"/>
      <c r="C216" s="100"/>
      <c r="D216" s="100"/>
      <c r="E216" s="100"/>
      <c r="F216" s="100"/>
      <c r="G216" s="100"/>
      <c r="H216" s="64"/>
      <c r="I216" s="64"/>
      <c r="J216" s="100"/>
      <c r="K216" s="100"/>
      <c r="L216" s="100"/>
      <c r="M216" s="100"/>
      <c r="N216" s="100"/>
      <c r="O216" s="102">
        <f t="shared" si="20"/>
        <v>0</v>
      </c>
      <c r="Q216" s="29" t="str">
        <f t="shared" si="19"/>
        <v>Okay</v>
      </c>
    </row>
    <row r="217" spans="1:17" x14ac:dyDescent="0.25">
      <c r="A217" s="66" t="s">
        <v>27</v>
      </c>
      <c r="B217" s="63"/>
      <c r="C217" s="100"/>
      <c r="D217" s="100"/>
      <c r="E217" s="100"/>
      <c r="F217" s="100"/>
      <c r="G217" s="100"/>
      <c r="H217" s="64"/>
      <c r="I217" s="64"/>
      <c r="J217" s="100"/>
      <c r="K217" s="100"/>
      <c r="L217" s="100"/>
      <c r="M217" s="100"/>
      <c r="N217" s="100"/>
      <c r="O217" s="102">
        <f t="shared" si="20"/>
        <v>0</v>
      </c>
      <c r="Q217" s="29" t="str">
        <f t="shared" si="19"/>
        <v>Okay</v>
      </c>
    </row>
    <row r="218" spans="1:17" x14ac:dyDescent="0.25">
      <c r="A218" s="66" t="s">
        <v>28</v>
      </c>
      <c r="B218" s="63"/>
      <c r="C218" s="100"/>
      <c r="D218" s="100"/>
      <c r="E218" s="100"/>
      <c r="F218" s="100"/>
      <c r="G218" s="100"/>
      <c r="H218" s="64"/>
      <c r="I218" s="64"/>
      <c r="J218" s="100"/>
      <c r="K218" s="100"/>
      <c r="L218" s="100"/>
      <c r="M218" s="100"/>
      <c r="N218" s="100"/>
      <c r="O218" s="102">
        <f t="shared" si="20"/>
        <v>0</v>
      </c>
      <c r="Q218" s="29" t="str">
        <f t="shared" si="19"/>
        <v>Okay</v>
      </c>
    </row>
    <row r="219" spans="1:17" x14ac:dyDescent="0.25">
      <c r="A219" s="66" t="s">
        <v>29</v>
      </c>
      <c r="B219" s="63"/>
      <c r="C219" s="100"/>
      <c r="D219" s="100"/>
      <c r="E219" s="100"/>
      <c r="F219" s="100"/>
      <c r="G219" s="100"/>
      <c r="H219" s="64"/>
      <c r="I219" s="64"/>
      <c r="J219" s="100"/>
      <c r="K219" s="100"/>
      <c r="L219" s="100"/>
      <c r="M219" s="100"/>
      <c r="N219" s="100"/>
      <c r="O219" s="102">
        <f t="shared" si="20"/>
        <v>0</v>
      </c>
      <c r="Q219" s="29" t="str">
        <f t="shared" si="19"/>
        <v>Okay</v>
      </c>
    </row>
    <row r="220" spans="1:17" x14ac:dyDescent="0.25">
      <c r="A220" s="66" t="s">
        <v>30</v>
      </c>
      <c r="B220" s="63"/>
      <c r="C220" s="100"/>
      <c r="D220" s="100"/>
      <c r="E220" s="100"/>
      <c r="F220" s="100"/>
      <c r="G220" s="100"/>
      <c r="H220" s="64"/>
      <c r="I220" s="64"/>
      <c r="J220" s="100"/>
      <c r="K220" s="100"/>
      <c r="L220" s="100"/>
      <c r="M220" s="100"/>
      <c r="N220" s="100"/>
      <c r="O220" s="102">
        <f t="shared" si="20"/>
        <v>0</v>
      </c>
      <c r="Q220" s="29" t="str">
        <f t="shared" si="19"/>
        <v>Okay</v>
      </c>
    </row>
    <row r="221" spans="1:17" x14ac:dyDescent="0.25">
      <c r="A221" s="66" t="s">
        <v>31</v>
      </c>
      <c r="B221" s="63"/>
      <c r="C221" s="100"/>
      <c r="D221" s="100"/>
      <c r="E221" s="100"/>
      <c r="F221" s="100"/>
      <c r="G221" s="100"/>
      <c r="H221" s="64"/>
      <c r="I221" s="64"/>
      <c r="J221" s="100"/>
      <c r="K221" s="100"/>
      <c r="L221" s="100"/>
      <c r="M221" s="100"/>
      <c r="N221" s="100"/>
      <c r="O221" s="102">
        <f t="shared" si="20"/>
        <v>0</v>
      </c>
      <c r="Q221" s="29" t="str">
        <f t="shared" si="19"/>
        <v>Okay</v>
      </c>
    </row>
    <row r="222" spans="1:17" x14ac:dyDescent="0.25">
      <c r="A222" s="66" t="s">
        <v>32</v>
      </c>
      <c r="B222" s="63"/>
      <c r="C222" s="100"/>
      <c r="D222" s="100"/>
      <c r="E222" s="100"/>
      <c r="F222" s="100"/>
      <c r="G222" s="100"/>
      <c r="H222" s="64"/>
      <c r="I222" s="64"/>
      <c r="J222" s="100"/>
      <c r="K222" s="100"/>
      <c r="L222" s="100"/>
      <c r="M222" s="100"/>
      <c r="N222" s="100"/>
      <c r="O222" s="102">
        <f t="shared" si="20"/>
        <v>0</v>
      </c>
      <c r="Q222" s="29" t="str">
        <f t="shared" si="19"/>
        <v>Okay</v>
      </c>
    </row>
    <row r="223" spans="1:17" x14ac:dyDescent="0.25">
      <c r="A223" s="66" t="s">
        <v>33</v>
      </c>
      <c r="B223" s="63"/>
      <c r="C223" s="100"/>
      <c r="D223" s="100"/>
      <c r="E223" s="100"/>
      <c r="F223" s="100"/>
      <c r="G223" s="100"/>
      <c r="H223" s="64"/>
      <c r="I223" s="64"/>
      <c r="J223" s="100"/>
      <c r="K223" s="100"/>
      <c r="L223" s="100"/>
      <c r="M223" s="100"/>
      <c r="N223" s="100"/>
      <c r="O223" s="102">
        <f t="shared" si="20"/>
        <v>0</v>
      </c>
      <c r="Q223" s="29" t="str">
        <f t="shared" si="19"/>
        <v>Okay</v>
      </c>
    </row>
    <row r="224" spans="1:17" x14ac:dyDescent="0.25">
      <c r="A224" s="66" t="s">
        <v>5</v>
      </c>
      <c r="B224" s="63"/>
      <c r="C224" s="100"/>
      <c r="D224" s="100"/>
      <c r="E224" s="100"/>
      <c r="F224" s="100"/>
      <c r="G224" s="100"/>
      <c r="H224" s="65"/>
      <c r="I224" s="65"/>
      <c r="J224" s="100"/>
      <c r="K224" s="100"/>
      <c r="L224" s="100"/>
      <c r="M224" s="100"/>
      <c r="N224" s="100"/>
      <c r="O224" s="102">
        <f t="shared" si="20"/>
        <v>0</v>
      </c>
      <c r="Q224" s="29" t="str">
        <f t="shared" si="19"/>
        <v>Okay</v>
      </c>
    </row>
    <row r="225" spans="1:17" x14ac:dyDescent="0.25">
      <c r="A225" s="66" t="s">
        <v>5</v>
      </c>
      <c r="B225" s="63"/>
      <c r="C225" s="100"/>
      <c r="D225" s="100"/>
      <c r="E225" s="100"/>
      <c r="F225" s="100"/>
      <c r="G225" s="100"/>
      <c r="H225" s="64"/>
      <c r="I225" s="64"/>
      <c r="J225" s="100"/>
      <c r="K225" s="100"/>
      <c r="L225" s="100"/>
      <c r="M225" s="100"/>
      <c r="N225" s="100"/>
      <c r="O225" s="102">
        <f t="shared" si="20"/>
        <v>0</v>
      </c>
      <c r="Q225" s="29" t="str">
        <f t="shared" si="19"/>
        <v>Okay</v>
      </c>
    </row>
    <row r="226" spans="1:17" x14ac:dyDescent="0.25">
      <c r="A226" s="66" t="s">
        <v>5</v>
      </c>
      <c r="B226" s="63"/>
      <c r="C226" s="100"/>
      <c r="D226" s="100"/>
      <c r="E226" s="100"/>
      <c r="F226" s="100"/>
      <c r="G226" s="100"/>
      <c r="H226" s="64"/>
      <c r="I226" s="64"/>
      <c r="J226" s="100"/>
      <c r="K226" s="100"/>
      <c r="L226" s="100"/>
      <c r="M226" s="100"/>
      <c r="N226" s="100"/>
      <c r="O226" s="102">
        <f t="shared" si="20"/>
        <v>0</v>
      </c>
      <c r="Q226" s="29" t="str">
        <f t="shared" si="19"/>
        <v>Okay</v>
      </c>
    </row>
    <row r="227" spans="1:17" x14ac:dyDescent="0.25">
      <c r="A227" s="66" t="s">
        <v>5</v>
      </c>
      <c r="B227" s="63"/>
      <c r="C227" s="100"/>
      <c r="D227" s="100"/>
      <c r="E227" s="100"/>
      <c r="F227" s="100"/>
      <c r="G227" s="100"/>
      <c r="H227" s="64"/>
      <c r="I227" s="64"/>
      <c r="J227" s="100"/>
      <c r="K227" s="100"/>
      <c r="L227" s="100"/>
      <c r="M227" s="100"/>
      <c r="N227" s="100"/>
      <c r="O227" s="102">
        <f t="shared" si="20"/>
        <v>0</v>
      </c>
      <c r="Q227" s="29" t="str">
        <f t="shared" si="19"/>
        <v>Okay</v>
      </c>
    </row>
    <row r="228" spans="1:17" x14ac:dyDescent="0.25">
      <c r="A228" s="66" t="s">
        <v>5</v>
      </c>
      <c r="B228" s="63"/>
      <c r="C228" s="100"/>
      <c r="D228" s="100"/>
      <c r="E228" s="100"/>
      <c r="F228" s="100"/>
      <c r="G228" s="100"/>
      <c r="H228" s="64"/>
      <c r="I228" s="64"/>
      <c r="J228" s="100"/>
      <c r="K228" s="100"/>
      <c r="L228" s="100"/>
      <c r="M228" s="100"/>
      <c r="N228" s="100"/>
      <c r="O228" s="102">
        <f t="shared" si="20"/>
        <v>0</v>
      </c>
      <c r="Q228" s="29" t="str">
        <f t="shared" si="19"/>
        <v>Okay</v>
      </c>
    </row>
    <row r="229" spans="1:17" x14ac:dyDescent="0.25">
      <c r="A229" s="66" t="s">
        <v>5</v>
      </c>
      <c r="B229" s="63"/>
      <c r="C229" s="100"/>
      <c r="D229" s="100"/>
      <c r="E229" s="100"/>
      <c r="F229" s="100"/>
      <c r="G229" s="100"/>
      <c r="H229" s="64"/>
      <c r="I229" s="64"/>
      <c r="J229" s="100"/>
      <c r="K229" s="100"/>
      <c r="L229" s="100"/>
      <c r="M229" s="100"/>
      <c r="N229" s="100"/>
      <c r="O229" s="102">
        <f t="shared" si="20"/>
        <v>0</v>
      </c>
      <c r="Q229" s="29" t="str">
        <f t="shared" si="19"/>
        <v>Okay</v>
      </c>
    </row>
    <row r="230" spans="1:17" x14ac:dyDescent="0.25">
      <c r="A230" s="66" t="s">
        <v>5</v>
      </c>
      <c r="B230" s="63"/>
      <c r="C230" s="100"/>
      <c r="D230" s="100"/>
      <c r="E230" s="100"/>
      <c r="F230" s="100"/>
      <c r="G230" s="100"/>
      <c r="H230" s="100"/>
      <c r="I230" s="100"/>
      <c r="J230" s="100"/>
      <c r="K230" s="100"/>
      <c r="L230" s="100"/>
      <c r="M230" s="100"/>
      <c r="N230" s="100"/>
      <c r="O230" s="102">
        <f t="shared" si="20"/>
        <v>0</v>
      </c>
      <c r="Q230" s="29" t="str">
        <f t="shared" si="19"/>
        <v>Okay</v>
      </c>
    </row>
    <row r="231" spans="1:17" x14ac:dyDescent="0.25">
      <c r="A231" s="66" t="s">
        <v>5</v>
      </c>
      <c r="B231" s="63"/>
      <c r="C231" s="100"/>
      <c r="D231" s="100"/>
      <c r="E231" s="100"/>
      <c r="F231" s="100"/>
      <c r="G231" s="100"/>
      <c r="H231" s="100"/>
      <c r="I231" s="100"/>
      <c r="J231" s="100"/>
      <c r="K231" s="100"/>
      <c r="L231" s="100"/>
      <c r="M231" s="100"/>
      <c r="N231" s="100"/>
      <c r="O231" s="102">
        <f t="shared" si="20"/>
        <v>0</v>
      </c>
      <c r="Q231" s="29" t="str">
        <f t="shared" si="19"/>
        <v>Okay</v>
      </c>
    </row>
    <row r="232" spans="1:17" s="33" customFormat="1" ht="6" customHeight="1" x14ac:dyDescent="0.25">
      <c r="A232" s="67"/>
      <c r="B232" s="68"/>
      <c r="C232" s="69"/>
      <c r="D232" s="69"/>
      <c r="E232" s="69"/>
      <c r="F232" s="69"/>
      <c r="G232" s="69"/>
      <c r="H232" s="70"/>
      <c r="I232" s="70"/>
      <c r="J232" s="70"/>
      <c r="K232" s="70"/>
      <c r="L232" s="70"/>
      <c r="M232" s="70"/>
      <c r="N232" s="70"/>
      <c r="O232" s="70"/>
      <c r="Q232" s="114"/>
    </row>
    <row r="233" spans="1:17" s="12" customFormat="1" x14ac:dyDescent="0.25">
      <c r="A233" s="169" t="s">
        <v>59</v>
      </c>
      <c r="B233" s="169"/>
      <c r="C233" s="169"/>
      <c r="D233" s="169"/>
      <c r="E233" s="169"/>
      <c r="F233" s="169"/>
      <c r="G233" s="169"/>
      <c r="H233" s="169"/>
      <c r="I233" s="169"/>
      <c r="J233" s="169"/>
      <c r="K233" s="169"/>
      <c r="L233" s="169"/>
      <c r="M233" s="169"/>
      <c r="N233" s="169"/>
      <c r="O233" s="169"/>
    </row>
    <row r="234" spans="1:17" x14ac:dyDescent="0.25">
      <c r="A234" s="93" t="s">
        <v>34</v>
      </c>
      <c r="B234" s="112" t="s">
        <v>7</v>
      </c>
      <c r="C234" s="100"/>
      <c r="D234" s="100"/>
      <c r="E234" s="100"/>
      <c r="F234" s="100"/>
      <c r="G234" s="100"/>
      <c r="H234" s="64"/>
      <c r="I234" s="64"/>
      <c r="J234" s="100"/>
      <c r="K234" s="100"/>
      <c r="L234" s="100"/>
      <c r="M234" s="100"/>
      <c r="N234" s="100"/>
      <c r="O234" s="101">
        <f>SUM(C234:N234)</f>
        <v>0</v>
      </c>
      <c r="Q234" s="29" t="str">
        <f>IF(O234&gt;0,IF(B234="","Check", "Okay"),"Okay")</f>
        <v>Okay</v>
      </c>
    </row>
    <row r="235" spans="1:17" x14ac:dyDescent="0.25">
      <c r="A235" s="93" t="s">
        <v>66</v>
      </c>
      <c r="B235" s="63"/>
      <c r="C235" s="100"/>
      <c r="D235" s="100"/>
      <c r="E235" s="100"/>
      <c r="F235" s="100"/>
      <c r="G235" s="100"/>
      <c r="H235" s="103"/>
      <c r="I235" s="103"/>
      <c r="J235" s="100"/>
      <c r="K235" s="100"/>
      <c r="L235" s="100"/>
      <c r="M235" s="100"/>
      <c r="N235" s="100"/>
      <c r="O235" s="101">
        <f>SUM(C235:N235)</f>
        <v>0</v>
      </c>
      <c r="Q235" s="29" t="str">
        <f t="shared" ref="Q235:Q254" si="21">IF(O235&gt;0,IF(B235="","Check", "Okay"),"Okay")</f>
        <v>Okay</v>
      </c>
    </row>
    <row r="236" spans="1:17" x14ac:dyDescent="0.25">
      <c r="A236" s="66" t="s">
        <v>23</v>
      </c>
      <c r="B236" s="63"/>
      <c r="C236" s="100"/>
      <c r="D236" s="100"/>
      <c r="E236" s="100"/>
      <c r="F236" s="100"/>
      <c r="G236" s="100"/>
      <c r="H236" s="64"/>
      <c r="I236" s="64"/>
      <c r="J236" s="100"/>
      <c r="K236" s="100"/>
      <c r="L236" s="100"/>
      <c r="M236" s="100"/>
      <c r="N236" s="100"/>
      <c r="O236" s="102">
        <f t="shared" ref="O236:O254" si="22">SUM(C236:N236)</f>
        <v>0</v>
      </c>
      <c r="Q236" s="29" t="str">
        <f t="shared" si="21"/>
        <v>Okay</v>
      </c>
    </row>
    <row r="237" spans="1:17" x14ac:dyDescent="0.25">
      <c r="A237" s="66" t="s">
        <v>24</v>
      </c>
      <c r="B237" s="63"/>
      <c r="C237" s="100"/>
      <c r="D237" s="100"/>
      <c r="E237" s="100"/>
      <c r="F237" s="100"/>
      <c r="G237" s="100"/>
      <c r="H237" s="64"/>
      <c r="I237" s="64"/>
      <c r="J237" s="100"/>
      <c r="K237" s="100"/>
      <c r="L237" s="100"/>
      <c r="M237" s="100"/>
      <c r="N237" s="100"/>
      <c r="O237" s="102">
        <f t="shared" si="22"/>
        <v>0</v>
      </c>
      <c r="Q237" s="29" t="str">
        <f t="shared" si="21"/>
        <v>Okay</v>
      </c>
    </row>
    <row r="238" spans="1:17" x14ac:dyDescent="0.25">
      <c r="A238" s="66" t="s">
        <v>25</v>
      </c>
      <c r="B238" s="63"/>
      <c r="C238" s="100"/>
      <c r="D238" s="100"/>
      <c r="E238" s="100"/>
      <c r="F238" s="100"/>
      <c r="G238" s="100"/>
      <c r="H238" s="64"/>
      <c r="I238" s="64"/>
      <c r="J238" s="100"/>
      <c r="K238" s="100"/>
      <c r="L238" s="100"/>
      <c r="M238" s="100"/>
      <c r="N238" s="100"/>
      <c r="O238" s="102">
        <f t="shared" si="22"/>
        <v>0</v>
      </c>
      <c r="Q238" s="29" t="str">
        <f t="shared" si="21"/>
        <v>Okay</v>
      </c>
    </row>
    <row r="239" spans="1:17" x14ac:dyDescent="0.25">
      <c r="A239" s="66" t="s">
        <v>26</v>
      </c>
      <c r="B239" s="63"/>
      <c r="C239" s="100"/>
      <c r="D239" s="100"/>
      <c r="E239" s="100"/>
      <c r="F239" s="100"/>
      <c r="G239" s="100"/>
      <c r="H239" s="64"/>
      <c r="I239" s="64"/>
      <c r="J239" s="100"/>
      <c r="K239" s="100"/>
      <c r="L239" s="100"/>
      <c r="M239" s="100"/>
      <c r="N239" s="100"/>
      <c r="O239" s="102">
        <f t="shared" si="22"/>
        <v>0</v>
      </c>
      <c r="Q239" s="29" t="str">
        <f t="shared" si="21"/>
        <v>Okay</v>
      </c>
    </row>
    <row r="240" spans="1:17" x14ac:dyDescent="0.25">
      <c r="A240" s="66" t="s">
        <v>27</v>
      </c>
      <c r="B240" s="63"/>
      <c r="C240" s="100"/>
      <c r="D240" s="100"/>
      <c r="E240" s="100"/>
      <c r="F240" s="100"/>
      <c r="G240" s="100"/>
      <c r="H240" s="64"/>
      <c r="I240" s="64"/>
      <c r="J240" s="100"/>
      <c r="K240" s="100"/>
      <c r="L240" s="100"/>
      <c r="M240" s="100"/>
      <c r="N240" s="100"/>
      <c r="O240" s="102">
        <f t="shared" si="22"/>
        <v>0</v>
      </c>
      <c r="Q240" s="29" t="str">
        <f t="shared" si="21"/>
        <v>Okay</v>
      </c>
    </row>
    <row r="241" spans="1:17" x14ac:dyDescent="0.25">
      <c r="A241" s="66" t="s">
        <v>28</v>
      </c>
      <c r="B241" s="63"/>
      <c r="C241" s="100"/>
      <c r="D241" s="100"/>
      <c r="E241" s="100"/>
      <c r="F241" s="100"/>
      <c r="G241" s="100"/>
      <c r="H241" s="64"/>
      <c r="I241" s="64"/>
      <c r="J241" s="100"/>
      <c r="K241" s="100"/>
      <c r="L241" s="100"/>
      <c r="M241" s="100"/>
      <c r="N241" s="100"/>
      <c r="O241" s="102">
        <f t="shared" si="22"/>
        <v>0</v>
      </c>
      <c r="Q241" s="29" t="str">
        <f t="shared" si="21"/>
        <v>Okay</v>
      </c>
    </row>
    <row r="242" spans="1:17" x14ac:dyDescent="0.25">
      <c r="A242" s="66" t="s">
        <v>29</v>
      </c>
      <c r="B242" s="63"/>
      <c r="C242" s="100"/>
      <c r="D242" s="100"/>
      <c r="E242" s="100"/>
      <c r="F242" s="100"/>
      <c r="G242" s="100"/>
      <c r="H242" s="64"/>
      <c r="I242" s="64"/>
      <c r="J242" s="100"/>
      <c r="K242" s="100"/>
      <c r="L242" s="100"/>
      <c r="M242" s="100"/>
      <c r="N242" s="100"/>
      <c r="O242" s="102">
        <f t="shared" si="22"/>
        <v>0</v>
      </c>
      <c r="Q242" s="29" t="str">
        <f t="shared" si="21"/>
        <v>Okay</v>
      </c>
    </row>
    <row r="243" spans="1:17" x14ac:dyDescent="0.25">
      <c r="A243" s="66" t="s">
        <v>30</v>
      </c>
      <c r="B243" s="63"/>
      <c r="C243" s="100"/>
      <c r="D243" s="100"/>
      <c r="E243" s="100"/>
      <c r="F243" s="100"/>
      <c r="G243" s="100"/>
      <c r="H243" s="64"/>
      <c r="I243" s="64"/>
      <c r="J243" s="100"/>
      <c r="K243" s="100"/>
      <c r="L243" s="100"/>
      <c r="M243" s="100"/>
      <c r="N243" s="100"/>
      <c r="O243" s="102">
        <f t="shared" si="22"/>
        <v>0</v>
      </c>
      <c r="Q243" s="29" t="str">
        <f t="shared" si="21"/>
        <v>Okay</v>
      </c>
    </row>
    <row r="244" spans="1:17" x14ac:dyDescent="0.25">
      <c r="A244" s="66" t="s">
        <v>31</v>
      </c>
      <c r="B244" s="63"/>
      <c r="C244" s="100"/>
      <c r="D244" s="100"/>
      <c r="E244" s="100"/>
      <c r="F244" s="100"/>
      <c r="G244" s="100"/>
      <c r="H244" s="64"/>
      <c r="I244" s="64"/>
      <c r="J244" s="100"/>
      <c r="K244" s="100"/>
      <c r="L244" s="100"/>
      <c r="M244" s="100"/>
      <c r="N244" s="100"/>
      <c r="O244" s="102">
        <f t="shared" si="22"/>
        <v>0</v>
      </c>
      <c r="Q244" s="29" t="str">
        <f t="shared" si="21"/>
        <v>Okay</v>
      </c>
    </row>
    <row r="245" spans="1:17" x14ac:dyDescent="0.25">
      <c r="A245" s="66" t="s">
        <v>32</v>
      </c>
      <c r="B245" s="63"/>
      <c r="C245" s="100"/>
      <c r="D245" s="100"/>
      <c r="E245" s="100"/>
      <c r="F245" s="100"/>
      <c r="G245" s="100"/>
      <c r="H245" s="64"/>
      <c r="I245" s="64"/>
      <c r="J245" s="100"/>
      <c r="K245" s="100"/>
      <c r="L245" s="100"/>
      <c r="M245" s="100"/>
      <c r="N245" s="100"/>
      <c r="O245" s="102">
        <f t="shared" si="22"/>
        <v>0</v>
      </c>
      <c r="Q245" s="29" t="str">
        <f t="shared" si="21"/>
        <v>Okay</v>
      </c>
    </row>
    <row r="246" spans="1:17" x14ac:dyDescent="0.25">
      <c r="A246" s="66" t="s">
        <v>33</v>
      </c>
      <c r="B246" s="63"/>
      <c r="C246" s="100"/>
      <c r="D246" s="100"/>
      <c r="E246" s="100"/>
      <c r="F246" s="100"/>
      <c r="G246" s="100"/>
      <c r="H246" s="64"/>
      <c r="I246" s="64"/>
      <c r="J246" s="100"/>
      <c r="K246" s="100"/>
      <c r="L246" s="100"/>
      <c r="M246" s="100"/>
      <c r="N246" s="100"/>
      <c r="O246" s="102">
        <f t="shared" si="22"/>
        <v>0</v>
      </c>
      <c r="Q246" s="29" t="str">
        <f t="shared" si="21"/>
        <v>Okay</v>
      </c>
    </row>
    <row r="247" spans="1:17" x14ac:dyDescent="0.25">
      <c r="A247" s="66" t="s">
        <v>5</v>
      </c>
      <c r="B247" s="63"/>
      <c r="C247" s="100"/>
      <c r="D247" s="100"/>
      <c r="E247" s="100"/>
      <c r="F247" s="100"/>
      <c r="G247" s="100"/>
      <c r="H247" s="65"/>
      <c r="I247" s="65"/>
      <c r="J247" s="100"/>
      <c r="K247" s="100"/>
      <c r="L247" s="100"/>
      <c r="M247" s="100"/>
      <c r="N247" s="100"/>
      <c r="O247" s="102">
        <f t="shared" si="22"/>
        <v>0</v>
      </c>
      <c r="Q247" s="29" t="str">
        <f t="shared" si="21"/>
        <v>Okay</v>
      </c>
    </row>
    <row r="248" spans="1:17" x14ac:dyDescent="0.25">
      <c r="A248" s="66" t="s">
        <v>5</v>
      </c>
      <c r="B248" s="63"/>
      <c r="C248" s="100"/>
      <c r="D248" s="100"/>
      <c r="E248" s="100"/>
      <c r="F248" s="100"/>
      <c r="G248" s="100"/>
      <c r="H248" s="64"/>
      <c r="I248" s="64"/>
      <c r="J248" s="100"/>
      <c r="K248" s="100"/>
      <c r="L248" s="100"/>
      <c r="M248" s="100"/>
      <c r="N248" s="100"/>
      <c r="O248" s="102">
        <f t="shared" si="22"/>
        <v>0</v>
      </c>
      <c r="Q248" s="29" t="str">
        <f t="shared" si="21"/>
        <v>Okay</v>
      </c>
    </row>
    <row r="249" spans="1:17" x14ac:dyDescent="0.25">
      <c r="A249" s="66" t="s">
        <v>5</v>
      </c>
      <c r="B249" s="63"/>
      <c r="C249" s="100"/>
      <c r="D249" s="100"/>
      <c r="E249" s="100"/>
      <c r="F249" s="100"/>
      <c r="G249" s="100"/>
      <c r="H249" s="64"/>
      <c r="I249" s="64"/>
      <c r="J249" s="100"/>
      <c r="K249" s="100"/>
      <c r="L249" s="100"/>
      <c r="M249" s="100"/>
      <c r="N249" s="100"/>
      <c r="O249" s="102">
        <f t="shared" si="22"/>
        <v>0</v>
      </c>
      <c r="Q249" s="29" t="str">
        <f t="shared" si="21"/>
        <v>Okay</v>
      </c>
    </row>
    <row r="250" spans="1:17" x14ac:dyDescent="0.25">
      <c r="A250" s="66" t="s">
        <v>5</v>
      </c>
      <c r="B250" s="63"/>
      <c r="C250" s="100"/>
      <c r="D250" s="100"/>
      <c r="E250" s="100"/>
      <c r="F250" s="100"/>
      <c r="G250" s="100"/>
      <c r="H250" s="64"/>
      <c r="I250" s="64"/>
      <c r="J250" s="100"/>
      <c r="K250" s="100"/>
      <c r="L250" s="100"/>
      <c r="M250" s="100"/>
      <c r="N250" s="100"/>
      <c r="O250" s="102">
        <f t="shared" si="22"/>
        <v>0</v>
      </c>
      <c r="Q250" s="29" t="str">
        <f t="shared" si="21"/>
        <v>Okay</v>
      </c>
    </row>
    <row r="251" spans="1:17" x14ac:dyDescent="0.25">
      <c r="A251" s="66" t="s">
        <v>5</v>
      </c>
      <c r="B251" s="63"/>
      <c r="C251" s="100"/>
      <c r="D251" s="100"/>
      <c r="E251" s="100"/>
      <c r="F251" s="100"/>
      <c r="G251" s="100"/>
      <c r="H251" s="64"/>
      <c r="I251" s="64"/>
      <c r="J251" s="100"/>
      <c r="K251" s="100"/>
      <c r="L251" s="100"/>
      <c r="M251" s="100"/>
      <c r="N251" s="100"/>
      <c r="O251" s="102">
        <f t="shared" si="22"/>
        <v>0</v>
      </c>
      <c r="Q251" s="29" t="str">
        <f t="shared" si="21"/>
        <v>Okay</v>
      </c>
    </row>
    <row r="252" spans="1:17" x14ac:dyDescent="0.25">
      <c r="A252" s="66" t="s">
        <v>5</v>
      </c>
      <c r="B252" s="63"/>
      <c r="C252" s="100"/>
      <c r="D252" s="100"/>
      <c r="E252" s="100"/>
      <c r="F252" s="100"/>
      <c r="G252" s="100"/>
      <c r="H252" s="64"/>
      <c r="I252" s="64"/>
      <c r="J252" s="100"/>
      <c r="K252" s="100"/>
      <c r="L252" s="100"/>
      <c r="M252" s="100"/>
      <c r="N252" s="100"/>
      <c r="O252" s="102">
        <f t="shared" si="22"/>
        <v>0</v>
      </c>
      <c r="Q252" s="29" t="str">
        <f t="shared" si="21"/>
        <v>Okay</v>
      </c>
    </row>
    <row r="253" spans="1:17" x14ac:dyDescent="0.25">
      <c r="A253" s="66" t="s">
        <v>5</v>
      </c>
      <c r="B253" s="63"/>
      <c r="C253" s="100"/>
      <c r="D253" s="100"/>
      <c r="E253" s="100"/>
      <c r="F253" s="100"/>
      <c r="G253" s="100"/>
      <c r="H253" s="100"/>
      <c r="I253" s="100"/>
      <c r="J253" s="100"/>
      <c r="K253" s="100"/>
      <c r="L253" s="100"/>
      <c r="M253" s="100"/>
      <c r="N253" s="100"/>
      <c r="O253" s="102">
        <f t="shared" si="22"/>
        <v>0</v>
      </c>
      <c r="Q253" s="29" t="str">
        <f t="shared" si="21"/>
        <v>Okay</v>
      </c>
    </row>
    <row r="254" spans="1:17" x14ac:dyDescent="0.25">
      <c r="A254" s="66" t="s">
        <v>5</v>
      </c>
      <c r="B254" s="63"/>
      <c r="C254" s="100"/>
      <c r="D254" s="100"/>
      <c r="E254" s="100"/>
      <c r="F254" s="100"/>
      <c r="G254" s="100"/>
      <c r="H254" s="100"/>
      <c r="I254" s="100"/>
      <c r="J254" s="100"/>
      <c r="K254" s="100"/>
      <c r="L254" s="100"/>
      <c r="M254" s="100"/>
      <c r="N254" s="100"/>
      <c r="O254" s="102">
        <f t="shared" si="22"/>
        <v>0</v>
      </c>
      <c r="Q254" s="29" t="str">
        <f t="shared" si="21"/>
        <v>Okay</v>
      </c>
    </row>
    <row r="255" spans="1:17" s="2" customFormat="1" ht="5.25" customHeight="1" x14ac:dyDescent="0.25">
      <c r="A255" s="119"/>
      <c r="B255" s="120"/>
      <c r="C255" s="121"/>
      <c r="D255" s="121"/>
      <c r="E255" s="121"/>
      <c r="F255" s="121"/>
      <c r="G255" s="121"/>
      <c r="H255" s="121"/>
      <c r="I255" s="121"/>
      <c r="J255" s="121"/>
      <c r="K255" s="121"/>
      <c r="L255" s="121"/>
      <c r="M255" s="121"/>
      <c r="N255" s="121"/>
      <c r="O255" s="121"/>
      <c r="P255" s="3"/>
      <c r="Q255" s="3"/>
    </row>
    <row r="256" spans="1:17" s="2" customFormat="1" x14ac:dyDescent="0.25">
      <c r="A256" s="123" t="s">
        <v>71</v>
      </c>
      <c r="B256" s="119"/>
      <c r="C256" s="122"/>
      <c r="D256" s="122"/>
      <c r="E256" s="122"/>
      <c r="F256" s="122"/>
      <c r="G256" s="122"/>
      <c r="H256" s="122"/>
      <c r="I256" s="122"/>
      <c r="J256" s="122"/>
      <c r="K256" s="122"/>
      <c r="L256" s="122"/>
      <c r="M256" s="122"/>
      <c r="N256" s="122"/>
      <c r="O256" s="122"/>
      <c r="P256" s="29"/>
      <c r="Q256" s="39" t="s">
        <v>45</v>
      </c>
    </row>
    <row r="257" spans="1:17" x14ac:dyDescent="0.25">
      <c r="A257" s="77" t="s">
        <v>72</v>
      </c>
      <c r="B257" s="77" t="s">
        <v>7</v>
      </c>
      <c r="C257" s="116">
        <f t="shared" ref="C257:O257" si="23">SUMIF($A$4:$A$254,"CIP Costs",C$4:C$254)</f>
        <v>0</v>
      </c>
      <c r="D257" s="116">
        <f t="shared" si="23"/>
        <v>0</v>
      </c>
      <c r="E257" s="116">
        <f t="shared" si="23"/>
        <v>0</v>
      </c>
      <c r="F257" s="116">
        <f t="shared" si="23"/>
        <v>0</v>
      </c>
      <c r="G257" s="116">
        <f t="shared" si="23"/>
        <v>0</v>
      </c>
      <c r="H257" s="116">
        <f t="shared" si="23"/>
        <v>0</v>
      </c>
      <c r="I257" s="116">
        <f t="shared" si="23"/>
        <v>0</v>
      </c>
      <c r="J257" s="116">
        <f t="shared" si="23"/>
        <v>0</v>
      </c>
      <c r="K257" s="116">
        <f t="shared" si="23"/>
        <v>0</v>
      </c>
      <c r="L257" s="116">
        <f t="shared" si="23"/>
        <v>0</v>
      </c>
      <c r="M257" s="116">
        <f t="shared" si="23"/>
        <v>0</v>
      </c>
      <c r="N257" s="116">
        <f t="shared" si="23"/>
        <v>0</v>
      </c>
      <c r="O257" s="116">
        <f t="shared" si="23"/>
        <v>0</v>
      </c>
      <c r="P257" s="115">
        <f>SUM(C257:N257)</f>
        <v>0</v>
      </c>
      <c r="Q257" s="40" t="str">
        <f>IF(O257=P257,"Okay","Check")</f>
        <v>Okay</v>
      </c>
    </row>
    <row r="258" spans="1:17" s="12" customFormat="1" x14ac:dyDescent="0.25">
      <c r="A258" s="77" t="s">
        <v>73</v>
      </c>
      <c r="B258" s="77" t="s">
        <v>2</v>
      </c>
      <c r="C258" s="117">
        <f t="shared" ref="C258:O258" si="24">IFERROR(C257/Loc_USD,0)</f>
        <v>0</v>
      </c>
      <c r="D258" s="117">
        <f t="shared" si="24"/>
        <v>0</v>
      </c>
      <c r="E258" s="117">
        <f t="shared" si="24"/>
        <v>0</v>
      </c>
      <c r="F258" s="117">
        <f t="shared" si="24"/>
        <v>0</v>
      </c>
      <c r="G258" s="117">
        <f t="shared" si="24"/>
        <v>0</v>
      </c>
      <c r="H258" s="117">
        <f t="shared" si="24"/>
        <v>0</v>
      </c>
      <c r="I258" s="117">
        <f t="shared" si="24"/>
        <v>0</v>
      </c>
      <c r="J258" s="117">
        <f t="shared" si="24"/>
        <v>0</v>
      </c>
      <c r="K258" s="117">
        <f t="shared" si="24"/>
        <v>0</v>
      </c>
      <c r="L258" s="117">
        <f t="shared" si="24"/>
        <v>0</v>
      </c>
      <c r="M258" s="117">
        <f t="shared" si="24"/>
        <v>0</v>
      </c>
      <c r="N258" s="117">
        <f t="shared" si="24"/>
        <v>0</v>
      </c>
      <c r="O258" s="117">
        <f t="shared" si="24"/>
        <v>0</v>
      </c>
      <c r="P258" s="115">
        <f t="shared" ref="P258:P259" si="25">SUM(C258:N258)</f>
        <v>0</v>
      </c>
      <c r="Q258" s="40" t="str">
        <f t="shared" ref="Q258:Q259" si="26">IF(O258=P258,"Okay","Check")</f>
        <v>Okay</v>
      </c>
    </row>
    <row r="259" spans="1:17" s="12" customFormat="1" x14ac:dyDescent="0.25">
      <c r="A259" s="77" t="s">
        <v>74</v>
      </c>
      <c r="B259" s="77" t="s">
        <v>10</v>
      </c>
      <c r="C259" s="118">
        <f t="shared" ref="C259:O259" si="27">IFERROR(C257/Loc_Euro,0)</f>
        <v>0</v>
      </c>
      <c r="D259" s="118">
        <f t="shared" si="27"/>
        <v>0</v>
      </c>
      <c r="E259" s="118">
        <f t="shared" si="27"/>
        <v>0</v>
      </c>
      <c r="F259" s="118">
        <f t="shared" si="27"/>
        <v>0</v>
      </c>
      <c r="G259" s="118">
        <f t="shared" si="27"/>
        <v>0</v>
      </c>
      <c r="H259" s="118">
        <f t="shared" si="27"/>
        <v>0</v>
      </c>
      <c r="I259" s="118">
        <f t="shared" si="27"/>
        <v>0</v>
      </c>
      <c r="J259" s="118">
        <f t="shared" si="27"/>
        <v>0</v>
      </c>
      <c r="K259" s="118">
        <f t="shared" si="27"/>
        <v>0</v>
      </c>
      <c r="L259" s="118">
        <f t="shared" si="27"/>
        <v>0</v>
      </c>
      <c r="M259" s="118">
        <f t="shared" si="27"/>
        <v>0</v>
      </c>
      <c r="N259" s="118">
        <f t="shared" si="27"/>
        <v>0</v>
      </c>
      <c r="O259" s="118">
        <f t="shared" si="27"/>
        <v>0</v>
      </c>
      <c r="P259" s="115">
        <f t="shared" si="25"/>
        <v>0</v>
      </c>
      <c r="Q259" s="40" t="str">
        <f t="shared" si="26"/>
        <v>Okay</v>
      </c>
    </row>
    <row r="260" spans="1:17" x14ac:dyDescent="0.25">
      <c r="A260" s="78"/>
      <c r="B260" s="78"/>
      <c r="C260" s="79"/>
      <c r="D260" s="79"/>
      <c r="E260" s="79"/>
      <c r="F260" s="79"/>
      <c r="G260" s="79"/>
      <c r="H260" s="79"/>
      <c r="I260" s="79"/>
      <c r="J260" s="79"/>
      <c r="K260" s="79"/>
      <c r="L260" s="79"/>
      <c r="M260" s="79"/>
      <c r="N260" s="79"/>
      <c r="O260" s="79"/>
    </row>
    <row r="261" spans="1:17" s="12" customFormat="1" x14ac:dyDescent="0.25">
      <c r="A261" s="80" t="s">
        <v>75</v>
      </c>
      <c r="B261" s="78"/>
      <c r="C261" s="79"/>
      <c r="D261" s="79"/>
      <c r="E261" s="79"/>
      <c r="F261" s="79"/>
      <c r="G261" s="79"/>
      <c r="H261" s="79"/>
      <c r="I261" s="79"/>
      <c r="J261" s="79"/>
      <c r="K261" s="79"/>
      <c r="L261" s="79"/>
      <c r="M261" s="79"/>
      <c r="N261" s="79"/>
      <c r="O261" s="79"/>
      <c r="P261" s="29"/>
      <c r="Q261" s="39"/>
    </row>
    <row r="262" spans="1:17" x14ac:dyDescent="0.25">
      <c r="A262" s="81" t="s">
        <v>76</v>
      </c>
      <c r="B262" s="81" t="s">
        <v>7</v>
      </c>
      <c r="C262" s="82">
        <f t="shared" ref="C262:O262" si="28">SUMIF($B$3:$B$254,$B262,C$3:C$254)-SUMIFS(C$3:C$254,$B$3:$B$254,$B262,$A$3:$A$254,"Coûts du Plan PF Budgétisé")</f>
        <v>0</v>
      </c>
      <c r="D262" s="82">
        <f t="shared" si="28"/>
        <v>0</v>
      </c>
      <c r="E262" s="82">
        <f>SUMIF($B$3:$B$254,$B262,E$3:E$254)-SUMIFS(E$3:E$254,$B$3:$B$254,$B262,$A$3:$A$254,"Coûts du Plan PF Budgétisé")</f>
        <v>0</v>
      </c>
      <c r="F262" s="82">
        <f t="shared" si="28"/>
        <v>0</v>
      </c>
      <c r="G262" s="82">
        <f t="shared" si="28"/>
        <v>0</v>
      </c>
      <c r="H262" s="82">
        <f t="shared" si="28"/>
        <v>0</v>
      </c>
      <c r="I262" s="82">
        <f t="shared" si="28"/>
        <v>0</v>
      </c>
      <c r="J262" s="82">
        <f t="shared" si="28"/>
        <v>0</v>
      </c>
      <c r="K262" s="82">
        <f t="shared" si="28"/>
        <v>0</v>
      </c>
      <c r="L262" s="82">
        <f t="shared" si="28"/>
        <v>0</v>
      </c>
      <c r="M262" s="82">
        <f t="shared" si="28"/>
        <v>0</v>
      </c>
      <c r="N262" s="82">
        <f t="shared" si="28"/>
        <v>0</v>
      </c>
      <c r="O262" s="82">
        <f t="shared" si="28"/>
        <v>0</v>
      </c>
      <c r="P262" s="115">
        <f>SUM(C262:N262)</f>
        <v>0</v>
      </c>
      <c r="Q262" s="40" t="str">
        <f>IF(ROUND(O262,2)=ROUND(P262,2),"Okay","Check")</f>
        <v>Okay</v>
      </c>
    </row>
    <row r="263" spans="1:17" x14ac:dyDescent="0.25">
      <c r="A263" s="81" t="s">
        <v>77</v>
      </c>
      <c r="B263" s="81" t="s">
        <v>2</v>
      </c>
      <c r="C263" s="125">
        <f t="shared" ref="C263:O264" si="29">SUMIF($B$3:$B$254,$B263,C$3:C$254)</f>
        <v>0</v>
      </c>
      <c r="D263" s="125">
        <f t="shared" si="29"/>
        <v>0</v>
      </c>
      <c r="E263" s="125">
        <f t="shared" si="29"/>
        <v>0</v>
      </c>
      <c r="F263" s="125">
        <f t="shared" si="29"/>
        <v>0</v>
      </c>
      <c r="G263" s="125">
        <f t="shared" si="29"/>
        <v>0</v>
      </c>
      <c r="H263" s="125">
        <f t="shared" si="29"/>
        <v>0</v>
      </c>
      <c r="I263" s="125">
        <f t="shared" si="29"/>
        <v>0</v>
      </c>
      <c r="J263" s="125">
        <f t="shared" si="29"/>
        <v>0</v>
      </c>
      <c r="K263" s="125">
        <f t="shared" si="29"/>
        <v>0</v>
      </c>
      <c r="L263" s="125">
        <f t="shared" si="29"/>
        <v>0</v>
      </c>
      <c r="M263" s="125">
        <f t="shared" si="29"/>
        <v>0</v>
      </c>
      <c r="N263" s="125">
        <f t="shared" si="29"/>
        <v>0</v>
      </c>
      <c r="O263" s="125">
        <f t="shared" si="29"/>
        <v>0</v>
      </c>
      <c r="P263" s="115">
        <f t="shared" ref="P263:P264" si="30">SUM(C263:N263)</f>
        <v>0</v>
      </c>
      <c r="Q263" s="40" t="str">
        <f t="shared" ref="Q263:Q264" si="31">IF(ROUND(O263,2)=ROUND(P263,2),"Okay","Check")</f>
        <v>Okay</v>
      </c>
    </row>
    <row r="264" spans="1:17" x14ac:dyDescent="0.25">
      <c r="A264" s="81" t="s">
        <v>78</v>
      </c>
      <c r="B264" s="81" t="s">
        <v>10</v>
      </c>
      <c r="C264" s="124">
        <f t="shared" si="29"/>
        <v>0</v>
      </c>
      <c r="D264" s="124">
        <f t="shared" si="29"/>
        <v>0</v>
      </c>
      <c r="E264" s="124">
        <f t="shared" si="29"/>
        <v>0</v>
      </c>
      <c r="F264" s="124">
        <f t="shared" si="29"/>
        <v>0</v>
      </c>
      <c r="G264" s="124">
        <f t="shared" si="29"/>
        <v>0</v>
      </c>
      <c r="H264" s="124">
        <f t="shared" si="29"/>
        <v>0</v>
      </c>
      <c r="I264" s="124">
        <f t="shared" si="29"/>
        <v>0</v>
      </c>
      <c r="J264" s="124">
        <f t="shared" si="29"/>
        <v>0</v>
      </c>
      <c r="K264" s="124">
        <f t="shared" si="29"/>
        <v>0</v>
      </c>
      <c r="L264" s="124">
        <f t="shared" si="29"/>
        <v>0</v>
      </c>
      <c r="M264" s="124">
        <f t="shared" si="29"/>
        <v>0</v>
      </c>
      <c r="N264" s="124">
        <f t="shared" si="29"/>
        <v>0</v>
      </c>
      <c r="O264" s="124">
        <f t="shared" si="29"/>
        <v>0</v>
      </c>
      <c r="P264" s="115">
        <f t="shared" si="30"/>
        <v>0</v>
      </c>
      <c r="Q264" s="40" t="str">
        <f t="shared" si="31"/>
        <v>Okay</v>
      </c>
    </row>
    <row r="265" spans="1:17" x14ac:dyDescent="0.25">
      <c r="A265" s="78"/>
      <c r="B265" s="78"/>
      <c r="C265" s="78"/>
      <c r="D265" s="78"/>
      <c r="E265" s="78"/>
      <c r="F265" s="78"/>
      <c r="G265" s="78"/>
      <c r="H265" s="78"/>
      <c r="I265" s="78"/>
      <c r="J265" s="78"/>
      <c r="K265" s="78"/>
      <c r="L265" s="78"/>
      <c r="M265" s="78"/>
      <c r="N265" s="78"/>
      <c r="O265" s="78"/>
    </row>
    <row r="266" spans="1:17" x14ac:dyDescent="0.25">
      <c r="A266" s="80" t="s">
        <v>79</v>
      </c>
      <c r="B266" s="78"/>
      <c r="C266" s="78"/>
      <c r="D266" s="78"/>
      <c r="E266" s="78"/>
      <c r="F266" s="78"/>
      <c r="G266" s="78"/>
      <c r="H266" s="78"/>
      <c r="I266" s="78"/>
      <c r="J266" s="78"/>
      <c r="K266" s="78"/>
      <c r="L266" s="78"/>
      <c r="M266" s="78"/>
      <c r="N266" s="78"/>
      <c r="O266" s="78"/>
    </row>
    <row r="267" spans="1:17" x14ac:dyDescent="0.25">
      <c r="A267" s="81" t="s">
        <v>54</v>
      </c>
      <c r="B267" s="81" t="s">
        <v>7</v>
      </c>
      <c r="C267" s="82">
        <f>C262</f>
        <v>0</v>
      </c>
      <c r="D267" s="82">
        <f t="shared" ref="D267:O267" si="32">D262</f>
        <v>0</v>
      </c>
      <c r="E267" s="82">
        <f t="shared" si="32"/>
        <v>0</v>
      </c>
      <c r="F267" s="82">
        <f t="shared" si="32"/>
        <v>0</v>
      </c>
      <c r="G267" s="82">
        <f t="shared" si="32"/>
        <v>0</v>
      </c>
      <c r="H267" s="82">
        <f t="shared" si="32"/>
        <v>0</v>
      </c>
      <c r="I267" s="82">
        <f t="shared" si="32"/>
        <v>0</v>
      </c>
      <c r="J267" s="82">
        <f t="shared" si="32"/>
        <v>0</v>
      </c>
      <c r="K267" s="82">
        <f t="shared" si="32"/>
        <v>0</v>
      </c>
      <c r="L267" s="82">
        <f t="shared" si="32"/>
        <v>0</v>
      </c>
      <c r="M267" s="82">
        <f t="shared" si="32"/>
        <v>0</v>
      </c>
      <c r="N267" s="82">
        <f t="shared" si="32"/>
        <v>0</v>
      </c>
      <c r="O267" s="82">
        <f t="shared" si="32"/>
        <v>0</v>
      </c>
      <c r="P267" s="115">
        <f>SUM(C267:N267)</f>
        <v>0</v>
      </c>
      <c r="Q267" s="40" t="str">
        <f t="shared" ref="Q267:Q270" si="33">IF(ROUND(O267,2)=ROUND(P267,2),"Okay","Check")</f>
        <v>Okay</v>
      </c>
    </row>
    <row r="268" spans="1:17" x14ac:dyDescent="0.25">
      <c r="A268" s="81" t="s">
        <v>43</v>
      </c>
      <c r="B268" s="81" t="s">
        <v>7</v>
      </c>
      <c r="C268" s="82">
        <f t="shared" ref="C268:O268" si="34">C263*Loc_USD</f>
        <v>0</v>
      </c>
      <c r="D268" s="82">
        <f t="shared" si="34"/>
        <v>0</v>
      </c>
      <c r="E268" s="82">
        <f t="shared" si="34"/>
        <v>0</v>
      </c>
      <c r="F268" s="82">
        <f t="shared" si="34"/>
        <v>0</v>
      </c>
      <c r="G268" s="82">
        <f t="shared" si="34"/>
        <v>0</v>
      </c>
      <c r="H268" s="82">
        <f t="shared" si="34"/>
        <v>0</v>
      </c>
      <c r="I268" s="82">
        <f t="shared" si="34"/>
        <v>0</v>
      </c>
      <c r="J268" s="82">
        <f t="shared" si="34"/>
        <v>0</v>
      </c>
      <c r="K268" s="82">
        <f t="shared" si="34"/>
        <v>0</v>
      </c>
      <c r="L268" s="82">
        <f t="shared" si="34"/>
        <v>0</v>
      </c>
      <c r="M268" s="82">
        <f t="shared" si="34"/>
        <v>0</v>
      </c>
      <c r="N268" s="82">
        <f t="shared" si="34"/>
        <v>0</v>
      </c>
      <c r="O268" s="82">
        <f t="shared" si="34"/>
        <v>0</v>
      </c>
      <c r="P268" s="115">
        <f t="shared" ref="P268:P269" si="35">SUM(C268:N268)</f>
        <v>0</v>
      </c>
      <c r="Q268" s="40" t="str">
        <f t="shared" si="33"/>
        <v>Okay</v>
      </c>
    </row>
    <row r="269" spans="1:17" ht="15.75" customHeight="1" x14ac:dyDescent="0.25">
      <c r="A269" s="81" t="s">
        <v>44</v>
      </c>
      <c r="B269" s="81" t="s">
        <v>7</v>
      </c>
      <c r="C269" s="82">
        <f t="shared" ref="C269:O269" si="36">C264*Loc_Euro</f>
        <v>0</v>
      </c>
      <c r="D269" s="82">
        <f t="shared" si="36"/>
        <v>0</v>
      </c>
      <c r="E269" s="82">
        <f t="shared" si="36"/>
        <v>0</v>
      </c>
      <c r="F269" s="82">
        <f t="shared" si="36"/>
        <v>0</v>
      </c>
      <c r="G269" s="82">
        <f t="shared" si="36"/>
        <v>0</v>
      </c>
      <c r="H269" s="82">
        <f t="shared" si="36"/>
        <v>0</v>
      </c>
      <c r="I269" s="82">
        <f t="shared" si="36"/>
        <v>0</v>
      </c>
      <c r="J269" s="82">
        <f t="shared" si="36"/>
        <v>0</v>
      </c>
      <c r="K269" s="82">
        <f t="shared" si="36"/>
        <v>0</v>
      </c>
      <c r="L269" s="82">
        <f t="shared" si="36"/>
        <v>0</v>
      </c>
      <c r="M269" s="82">
        <f t="shared" si="36"/>
        <v>0</v>
      </c>
      <c r="N269" s="82">
        <f t="shared" si="36"/>
        <v>0</v>
      </c>
      <c r="O269" s="82">
        <f t="shared" si="36"/>
        <v>0</v>
      </c>
      <c r="P269" s="115">
        <f t="shared" si="35"/>
        <v>0</v>
      </c>
      <c r="Q269" s="40" t="str">
        <f t="shared" si="33"/>
        <v>Okay</v>
      </c>
    </row>
    <row r="270" spans="1:17" s="32" customFormat="1" x14ac:dyDescent="0.25">
      <c r="A270" s="83" t="s">
        <v>3</v>
      </c>
      <c r="B270" s="83" t="s">
        <v>7</v>
      </c>
      <c r="C270" s="84">
        <f>SUM(C267:C269)</f>
        <v>0</v>
      </c>
      <c r="D270" s="84">
        <f t="shared" ref="D270:O270" si="37">SUM(D267:D269)</f>
        <v>0</v>
      </c>
      <c r="E270" s="84">
        <f t="shared" si="37"/>
        <v>0</v>
      </c>
      <c r="F270" s="84">
        <f t="shared" si="37"/>
        <v>0</v>
      </c>
      <c r="G270" s="84">
        <f t="shared" si="37"/>
        <v>0</v>
      </c>
      <c r="H270" s="84">
        <f t="shared" si="37"/>
        <v>0</v>
      </c>
      <c r="I270" s="84">
        <f t="shared" si="37"/>
        <v>0</v>
      </c>
      <c r="J270" s="84">
        <f t="shared" si="37"/>
        <v>0</v>
      </c>
      <c r="K270" s="84">
        <f t="shared" si="37"/>
        <v>0</v>
      </c>
      <c r="L270" s="84">
        <f t="shared" si="37"/>
        <v>0</v>
      </c>
      <c r="M270" s="84">
        <f t="shared" si="37"/>
        <v>0</v>
      </c>
      <c r="N270" s="84">
        <f t="shared" si="37"/>
        <v>0</v>
      </c>
      <c r="O270" s="84">
        <f t="shared" si="37"/>
        <v>0</v>
      </c>
      <c r="P270" s="115">
        <f>SUM(C270:N270)</f>
        <v>0</v>
      </c>
      <c r="Q270" s="40" t="str">
        <f t="shared" si="33"/>
        <v>Okay</v>
      </c>
    </row>
    <row r="271" spans="1:17" x14ac:dyDescent="0.25">
      <c r="A271" s="78"/>
      <c r="B271" s="78"/>
      <c r="C271" s="78"/>
      <c r="D271" s="78"/>
      <c r="E271" s="78"/>
      <c r="F271" s="78"/>
      <c r="G271" s="78"/>
      <c r="H271" s="78"/>
      <c r="I271" s="78"/>
      <c r="J271" s="78"/>
      <c r="K271" s="78"/>
      <c r="L271" s="78"/>
      <c r="M271" s="78"/>
      <c r="N271" s="78"/>
      <c r="O271" s="78"/>
    </row>
    <row r="272" spans="1:17" x14ac:dyDescent="0.25">
      <c r="A272" s="80" t="s">
        <v>80</v>
      </c>
      <c r="B272" s="78"/>
      <c r="C272" s="78"/>
      <c r="D272" s="78"/>
      <c r="E272" s="78"/>
      <c r="F272" s="78"/>
      <c r="G272" s="78"/>
      <c r="H272" s="78"/>
      <c r="I272" s="78"/>
      <c r="J272" s="78"/>
      <c r="K272" s="78"/>
      <c r="L272" s="78"/>
      <c r="M272" s="78"/>
      <c r="N272" s="78"/>
      <c r="O272" s="78"/>
    </row>
    <row r="273" spans="1:17" x14ac:dyDescent="0.25">
      <c r="A273" s="81" t="s">
        <v>54</v>
      </c>
      <c r="B273" s="81" t="s">
        <v>2</v>
      </c>
      <c r="C273" s="125">
        <f t="shared" ref="C273:O273" si="38">IFERROR(C262/Loc_USD,0)</f>
        <v>0</v>
      </c>
      <c r="D273" s="125">
        <f t="shared" si="38"/>
        <v>0</v>
      </c>
      <c r="E273" s="125">
        <f t="shared" si="38"/>
        <v>0</v>
      </c>
      <c r="F273" s="125">
        <f t="shared" si="38"/>
        <v>0</v>
      </c>
      <c r="G273" s="125">
        <f t="shared" si="38"/>
        <v>0</v>
      </c>
      <c r="H273" s="125">
        <f t="shared" si="38"/>
        <v>0</v>
      </c>
      <c r="I273" s="125">
        <f t="shared" si="38"/>
        <v>0</v>
      </c>
      <c r="J273" s="125">
        <f t="shared" si="38"/>
        <v>0</v>
      </c>
      <c r="K273" s="125">
        <f t="shared" si="38"/>
        <v>0</v>
      </c>
      <c r="L273" s="125">
        <f t="shared" si="38"/>
        <v>0</v>
      </c>
      <c r="M273" s="125">
        <f t="shared" si="38"/>
        <v>0</v>
      </c>
      <c r="N273" s="125">
        <f t="shared" si="38"/>
        <v>0</v>
      </c>
      <c r="O273" s="125">
        <f t="shared" si="38"/>
        <v>0</v>
      </c>
      <c r="P273" s="115">
        <f>SUM(C273:N273)</f>
        <v>0</v>
      </c>
      <c r="Q273" s="40" t="str">
        <f t="shared" ref="Q273:Q276" si="39">IF(ROUND(O273,2)=ROUND(P273,2),"Okay","Check")</f>
        <v>Okay</v>
      </c>
    </row>
    <row r="274" spans="1:17" x14ac:dyDescent="0.25">
      <c r="A274" s="81" t="s">
        <v>43</v>
      </c>
      <c r="B274" s="81" t="s">
        <v>2</v>
      </c>
      <c r="C274" s="125">
        <f>C263</f>
        <v>0</v>
      </c>
      <c r="D274" s="125">
        <f t="shared" ref="D274:O274" si="40">D263</f>
        <v>0</v>
      </c>
      <c r="E274" s="125">
        <f t="shared" si="40"/>
        <v>0</v>
      </c>
      <c r="F274" s="125">
        <f t="shared" si="40"/>
        <v>0</v>
      </c>
      <c r="G274" s="125">
        <f t="shared" si="40"/>
        <v>0</v>
      </c>
      <c r="H274" s="125">
        <f t="shared" si="40"/>
        <v>0</v>
      </c>
      <c r="I274" s="125">
        <f t="shared" si="40"/>
        <v>0</v>
      </c>
      <c r="J274" s="125">
        <f t="shared" si="40"/>
        <v>0</v>
      </c>
      <c r="K274" s="125">
        <f t="shared" si="40"/>
        <v>0</v>
      </c>
      <c r="L274" s="125">
        <f t="shared" si="40"/>
        <v>0</v>
      </c>
      <c r="M274" s="125">
        <f t="shared" si="40"/>
        <v>0</v>
      </c>
      <c r="N274" s="125">
        <f t="shared" si="40"/>
        <v>0</v>
      </c>
      <c r="O274" s="125">
        <f t="shared" si="40"/>
        <v>0</v>
      </c>
      <c r="P274" s="115">
        <f t="shared" ref="P274:P275" si="41">SUM(C274:N274)</f>
        <v>0</v>
      </c>
      <c r="Q274" s="40" t="str">
        <f t="shared" si="39"/>
        <v>Okay</v>
      </c>
    </row>
    <row r="275" spans="1:17" x14ac:dyDescent="0.25">
      <c r="A275" s="81" t="s">
        <v>44</v>
      </c>
      <c r="B275" s="81" t="s">
        <v>2</v>
      </c>
      <c r="C275" s="125">
        <f t="shared" ref="C275:O275" si="42">IFERROR(C264/Euro_USD,0)</f>
        <v>0</v>
      </c>
      <c r="D275" s="125">
        <f t="shared" si="42"/>
        <v>0</v>
      </c>
      <c r="E275" s="125">
        <f t="shared" si="42"/>
        <v>0</v>
      </c>
      <c r="F275" s="125">
        <f t="shared" si="42"/>
        <v>0</v>
      </c>
      <c r="G275" s="125">
        <f t="shared" si="42"/>
        <v>0</v>
      </c>
      <c r="H275" s="125">
        <f t="shared" si="42"/>
        <v>0</v>
      </c>
      <c r="I275" s="125">
        <f t="shared" si="42"/>
        <v>0</v>
      </c>
      <c r="J275" s="125">
        <f t="shared" si="42"/>
        <v>0</v>
      </c>
      <c r="K275" s="125">
        <f t="shared" si="42"/>
        <v>0</v>
      </c>
      <c r="L275" s="125">
        <f t="shared" si="42"/>
        <v>0</v>
      </c>
      <c r="M275" s="125">
        <f t="shared" si="42"/>
        <v>0</v>
      </c>
      <c r="N275" s="125">
        <f t="shared" si="42"/>
        <v>0</v>
      </c>
      <c r="O275" s="125">
        <f t="shared" si="42"/>
        <v>0</v>
      </c>
      <c r="P275" s="115">
        <f t="shared" si="41"/>
        <v>0</v>
      </c>
      <c r="Q275" s="40" t="str">
        <f t="shared" si="39"/>
        <v>Okay</v>
      </c>
    </row>
    <row r="276" spans="1:17" x14ac:dyDescent="0.25">
      <c r="A276" s="83" t="s">
        <v>3</v>
      </c>
      <c r="B276" s="83" t="s">
        <v>2</v>
      </c>
      <c r="C276" s="126">
        <f>SUM(C273:C275)</f>
        <v>0</v>
      </c>
      <c r="D276" s="126">
        <f t="shared" ref="D276" si="43">SUM(D273:D275)</f>
        <v>0</v>
      </c>
      <c r="E276" s="127">
        <f t="shared" ref="E276" si="44">SUM(E273:E275)</f>
        <v>0</v>
      </c>
      <c r="F276" s="126">
        <f t="shared" ref="F276" si="45">SUM(F273:F275)</f>
        <v>0</v>
      </c>
      <c r="G276" s="126">
        <f t="shared" ref="G276" si="46">SUM(G273:G275)</f>
        <v>0</v>
      </c>
      <c r="H276" s="126">
        <f t="shared" ref="H276" si="47">SUM(H273:H275)</f>
        <v>0</v>
      </c>
      <c r="I276" s="126">
        <f t="shared" ref="I276" si="48">SUM(I273:I275)</f>
        <v>0</v>
      </c>
      <c r="J276" s="126">
        <f t="shared" ref="J276" si="49">SUM(J273:J275)</f>
        <v>0</v>
      </c>
      <c r="K276" s="126">
        <f t="shared" ref="K276" si="50">SUM(K273:K275)</f>
        <v>0</v>
      </c>
      <c r="L276" s="126">
        <f t="shared" ref="L276" si="51">SUM(L273:L275)</f>
        <v>0</v>
      </c>
      <c r="M276" s="126">
        <f t="shared" ref="M276" si="52">SUM(M273:M275)</f>
        <v>0</v>
      </c>
      <c r="N276" s="126">
        <f t="shared" ref="N276" si="53">SUM(N273:N275)</f>
        <v>0</v>
      </c>
      <c r="O276" s="126">
        <f t="shared" ref="O276" si="54">SUM(O273:O275)</f>
        <v>0</v>
      </c>
      <c r="P276" s="115">
        <f>SUM(C276:N276)</f>
        <v>0</v>
      </c>
      <c r="Q276" s="40" t="str">
        <f t="shared" si="39"/>
        <v>Okay</v>
      </c>
    </row>
    <row r="277" spans="1:17" x14ac:dyDescent="0.25">
      <c r="A277" s="78"/>
      <c r="B277" s="78"/>
      <c r="C277" s="78"/>
      <c r="D277" s="78"/>
      <c r="E277" s="78"/>
      <c r="F277" s="78"/>
      <c r="G277" s="78"/>
      <c r="H277" s="78"/>
      <c r="I277" s="78"/>
      <c r="J277" s="78"/>
      <c r="K277" s="78"/>
      <c r="L277" s="78"/>
      <c r="M277" s="78"/>
      <c r="N277" s="78"/>
      <c r="O277" s="78"/>
    </row>
    <row r="278" spans="1:17" x14ac:dyDescent="0.25">
      <c r="A278" s="80" t="s">
        <v>81</v>
      </c>
      <c r="B278" s="78"/>
      <c r="C278" s="78"/>
      <c r="D278" s="78"/>
      <c r="E278" s="78"/>
      <c r="F278" s="78"/>
      <c r="G278" s="78"/>
      <c r="H278" s="78"/>
      <c r="I278" s="78"/>
      <c r="J278" s="78"/>
      <c r="K278" s="78"/>
      <c r="L278" s="78"/>
      <c r="M278" s="78"/>
      <c r="N278" s="78"/>
      <c r="O278" s="78"/>
    </row>
    <row r="279" spans="1:17" x14ac:dyDescent="0.25">
      <c r="A279" s="81" t="s">
        <v>54</v>
      </c>
      <c r="B279" s="81" t="s">
        <v>10</v>
      </c>
      <c r="C279" s="124">
        <f t="shared" ref="C279:O279" si="55">IFERROR(C262/Loc_Euro,0)</f>
        <v>0</v>
      </c>
      <c r="D279" s="124">
        <f t="shared" si="55"/>
        <v>0</v>
      </c>
      <c r="E279" s="124">
        <f t="shared" si="55"/>
        <v>0</v>
      </c>
      <c r="F279" s="124">
        <f t="shared" si="55"/>
        <v>0</v>
      </c>
      <c r="G279" s="124">
        <f t="shared" si="55"/>
        <v>0</v>
      </c>
      <c r="H279" s="124">
        <f t="shared" si="55"/>
        <v>0</v>
      </c>
      <c r="I279" s="124">
        <f t="shared" si="55"/>
        <v>0</v>
      </c>
      <c r="J279" s="124">
        <f t="shared" si="55"/>
        <v>0</v>
      </c>
      <c r="K279" s="124">
        <f t="shared" si="55"/>
        <v>0</v>
      </c>
      <c r="L279" s="124">
        <f t="shared" si="55"/>
        <v>0</v>
      </c>
      <c r="M279" s="124">
        <f t="shared" si="55"/>
        <v>0</v>
      </c>
      <c r="N279" s="124">
        <f t="shared" si="55"/>
        <v>0</v>
      </c>
      <c r="O279" s="124">
        <f t="shared" si="55"/>
        <v>0</v>
      </c>
      <c r="P279" s="115">
        <f>SUM(C279:N279)</f>
        <v>0</v>
      </c>
      <c r="Q279" s="40" t="str">
        <f t="shared" ref="Q279:Q282" si="56">IF(ROUND(O279,2)=ROUND(P279,2),"Okay","Check")</f>
        <v>Okay</v>
      </c>
    </row>
    <row r="280" spans="1:17" x14ac:dyDescent="0.25">
      <c r="A280" s="81" t="s">
        <v>43</v>
      </c>
      <c r="B280" s="81" t="s">
        <v>10</v>
      </c>
      <c r="C280" s="124">
        <f t="shared" ref="C280:O280" si="57">C263*Euro_USD</f>
        <v>0</v>
      </c>
      <c r="D280" s="124">
        <f t="shared" si="57"/>
        <v>0</v>
      </c>
      <c r="E280" s="124">
        <f t="shared" si="57"/>
        <v>0</v>
      </c>
      <c r="F280" s="124">
        <f t="shared" si="57"/>
        <v>0</v>
      </c>
      <c r="G280" s="124">
        <f t="shared" si="57"/>
        <v>0</v>
      </c>
      <c r="H280" s="124">
        <f t="shared" si="57"/>
        <v>0</v>
      </c>
      <c r="I280" s="124">
        <f t="shared" si="57"/>
        <v>0</v>
      </c>
      <c r="J280" s="124">
        <f t="shared" si="57"/>
        <v>0</v>
      </c>
      <c r="K280" s="124">
        <f t="shared" si="57"/>
        <v>0</v>
      </c>
      <c r="L280" s="124">
        <f t="shared" si="57"/>
        <v>0</v>
      </c>
      <c r="M280" s="124">
        <f t="shared" si="57"/>
        <v>0</v>
      </c>
      <c r="N280" s="124">
        <f t="shared" si="57"/>
        <v>0</v>
      </c>
      <c r="O280" s="124">
        <f t="shared" si="57"/>
        <v>0</v>
      </c>
      <c r="P280" s="115">
        <f t="shared" ref="P280:P281" si="58">SUM(C280:N280)</f>
        <v>0</v>
      </c>
      <c r="Q280" s="40" t="str">
        <f t="shared" si="56"/>
        <v>Okay</v>
      </c>
    </row>
    <row r="281" spans="1:17" x14ac:dyDescent="0.25">
      <c r="A281" s="81" t="s">
        <v>44</v>
      </c>
      <c r="B281" s="81" t="s">
        <v>10</v>
      </c>
      <c r="C281" s="124">
        <f>C264</f>
        <v>0</v>
      </c>
      <c r="D281" s="124">
        <f t="shared" ref="D281:O281" si="59">D264</f>
        <v>0</v>
      </c>
      <c r="E281" s="124">
        <f t="shared" si="59"/>
        <v>0</v>
      </c>
      <c r="F281" s="124">
        <f t="shared" si="59"/>
        <v>0</v>
      </c>
      <c r="G281" s="124">
        <f t="shared" si="59"/>
        <v>0</v>
      </c>
      <c r="H281" s="124">
        <f t="shared" si="59"/>
        <v>0</v>
      </c>
      <c r="I281" s="124">
        <f t="shared" si="59"/>
        <v>0</v>
      </c>
      <c r="J281" s="124">
        <f t="shared" si="59"/>
        <v>0</v>
      </c>
      <c r="K281" s="124">
        <f t="shared" si="59"/>
        <v>0</v>
      </c>
      <c r="L281" s="124">
        <f t="shared" si="59"/>
        <v>0</v>
      </c>
      <c r="M281" s="124">
        <f t="shared" si="59"/>
        <v>0</v>
      </c>
      <c r="N281" s="124">
        <f t="shared" si="59"/>
        <v>0</v>
      </c>
      <c r="O281" s="124">
        <f t="shared" si="59"/>
        <v>0</v>
      </c>
      <c r="P281" s="115">
        <f t="shared" si="58"/>
        <v>0</v>
      </c>
      <c r="Q281" s="40" t="str">
        <f t="shared" si="56"/>
        <v>Okay</v>
      </c>
    </row>
    <row r="282" spans="1:17" x14ac:dyDescent="0.25">
      <c r="A282" s="83" t="s">
        <v>3</v>
      </c>
      <c r="B282" s="83" t="s">
        <v>10</v>
      </c>
      <c r="C282" s="128">
        <f>SUM(C279:C281)</f>
        <v>0</v>
      </c>
      <c r="D282" s="128">
        <f t="shared" ref="D282" si="60">SUM(D279:D281)</f>
        <v>0</v>
      </c>
      <c r="E282" s="128">
        <f t="shared" ref="E282" si="61">SUM(E279:E281)</f>
        <v>0</v>
      </c>
      <c r="F282" s="128">
        <f t="shared" ref="F282" si="62">SUM(F279:F281)</f>
        <v>0</v>
      </c>
      <c r="G282" s="128">
        <f t="shared" ref="G282" si="63">SUM(G279:G281)</f>
        <v>0</v>
      </c>
      <c r="H282" s="128">
        <f t="shared" ref="H282" si="64">SUM(H279:H281)</f>
        <v>0</v>
      </c>
      <c r="I282" s="128">
        <f t="shared" ref="I282" si="65">SUM(I279:I281)</f>
        <v>0</v>
      </c>
      <c r="J282" s="128">
        <f t="shared" ref="J282" si="66">SUM(J279:J281)</f>
        <v>0</v>
      </c>
      <c r="K282" s="128">
        <f t="shared" ref="K282" si="67">SUM(K279:K281)</f>
        <v>0</v>
      </c>
      <c r="L282" s="128">
        <f t="shared" ref="L282" si="68">SUM(L279:L281)</f>
        <v>0</v>
      </c>
      <c r="M282" s="128">
        <f t="shared" ref="M282" si="69">SUM(M279:M281)</f>
        <v>0</v>
      </c>
      <c r="N282" s="128">
        <f t="shared" ref="N282" si="70">SUM(N279:N281)</f>
        <v>0</v>
      </c>
      <c r="O282" s="128">
        <f t="shared" ref="O282" si="71">SUM(O279:O281)</f>
        <v>0</v>
      </c>
      <c r="P282" s="115">
        <f>SUM(C282:N282)</f>
        <v>0</v>
      </c>
      <c r="Q282" s="40" t="str">
        <f t="shared" si="56"/>
        <v>Okay</v>
      </c>
    </row>
    <row r="283" spans="1:17" x14ac:dyDescent="0.25">
      <c r="A283" s="76"/>
      <c r="B283" s="76"/>
      <c r="C283" s="76"/>
      <c r="D283" s="76"/>
      <c r="E283" s="76"/>
      <c r="F283" s="76"/>
      <c r="G283" s="76"/>
      <c r="H283" s="76"/>
      <c r="I283" s="76"/>
      <c r="J283" s="76"/>
      <c r="K283" s="76"/>
      <c r="L283" s="76"/>
      <c r="M283" s="76"/>
      <c r="N283" s="76"/>
      <c r="O283" s="76"/>
    </row>
    <row r="284" spans="1:17" hidden="1" x14ac:dyDescent="0.25">
      <c r="A284" s="78"/>
      <c r="B284" s="78"/>
      <c r="C284" s="78"/>
      <c r="D284" s="78"/>
      <c r="E284" s="78"/>
      <c r="F284" s="78"/>
      <c r="G284" s="78"/>
      <c r="H284" s="78"/>
      <c r="I284" s="78"/>
      <c r="J284" s="78"/>
      <c r="K284" s="78"/>
      <c r="L284" s="78"/>
      <c r="M284" s="78"/>
      <c r="N284" s="78"/>
      <c r="O284" s="78"/>
      <c r="P284" s="115">
        <f>SUM(C284:N284)</f>
        <v>0</v>
      </c>
      <c r="Q284" s="40" t="str">
        <f t="shared" ref="Q284:Q287" si="72">IF(ROUND(O284,2)=ROUND(P284,2),"Okay","Check")</f>
        <v>Okay</v>
      </c>
    </row>
    <row r="285" spans="1:17" hidden="1" x14ac:dyDescent="0.25">
      <c r="A285" s="78" t="s">
        <v>2</v>
      </c>
      <c r="B285" s="78"/>
      <c r="C285" s="78"/>
      <c r="D285" s="78"/>
      <c r="E285" s="78"/>
      <c r="F285" s="78"/>
      <c r="G285" s="78"/>
      <c r="H285" s="78"/>
      <c r="I285" s="78"/>
      <c r="J285" s="78"/>
      <c r="K285" s="78"/>
      <c r="L285" s="78"/>
      <c r="M285" s="78"/>
      <c r="N285" s="78"/>
      <c r="O285" s="78"/>
      <c r="P285" s="115">
        <f t="shared" ref="P285:P286" si="73">SUM(C285:N285)</f>
        <v>0</v>
      </c>
      <c r="Q285" s="40" t="str">
        <f t="shared" si="72"/>
        <v>Okay</v>
      </c>
    </row>
    <row r="286" spans="1:17" hidden="1" x14ac:dyDescent="0.25">
      <c r="A286" s="78" t="s">
        <v>10</v>
      </c>
      <c r="B286" s="78"/>
      <c r="C286" s="78"/>
      <c r="D286" s="78"/>
      <c r="E286" s="78"/>
      <c r="F286" s="78"/>
      <c r="G286" s="78"/>
      <c r="H286" s="78"/>
      <c r="I286" s="78"/>
      <c r="J286" s="78"/>
      <c r="K286" s="78"/>
      <c r="L286" s="78"/>
      <c r="M286" s="78"/>
      <c r="N286" s="78"/>
      <c r="O286" s="78"/>
      <c r="P286" s="115">
        <f t="shared" si="73"/>
        <v>0</v>
      </c>
      <c r="Q286" s="40" t="str">
        <f t="shared" si="72"/>
        <v>Okay</v>
      </c>
    </row>
    <row r="287" spans="1:17" hidden="1" x14ac:dyDescent="0.25">
      <c r="A287" s="78" t="s">
        <v>7</v>
      </c>
      <c r="B287" s="78"/>
      <c r="C287" s="78"/>
      <c r="D287" s="78"/>
      <c r="E287" s="78"/>
      <c r="F287" s="78"/>
      <c r="G287" s="78"/>
      <c r="H287" s="78"/>
      <c r="I287" s="78"/>
      <c r="J287" s="78"/>
      <c r="K287" s="78"/>
      <c r="L287" s="78"/>
      <c r="M287" s="78"/>
      <c r="N287" s="78"/>
      <c r="O287" s="78"/>
      <c r="P287" s="115">
        <f>SUM(C287:N287)</f>
        <v>0</v>
      </c>
      <c r="Q287" s="40" t="str">
        <f t="shared" si="72"/>
        <v>Okay</v>
      </c>
    </row>
  </sheetData>
  <sheetProtection password="CC82" sheet="1" objects="1" scenarios="1" formatCells="0" formatColumns="0" formatRows="0"/>
  <mergeCells count="11">
    <mergeCell ref="A210:O210"/>
    <mergeCell ref="A233:O233"/>
    <mergeCell ref="A26:O26"/>
    <mergeCell ref="A49:O49"/>
    <mergeCell ref="A3:O3"/>
    <mergeCell ref="A72:O72"/>
    <mergeCell ref="A95:O95"/>
    <mergeCell ref="A118:O118"/>
    <mergeCell ref="A141:O141"/>
    <mergeCell ref="A164:O164"/>
    <mergeCell ref="A187:O187"/>
  </mergeCells>
  <conditionalFormatting sqref="Q186">
    <cfRule type="cellIs" dxfId="98" priority="12" operator="equal">
      <formula>"Check"</formula>
    </cfRule>
  </conditionalFormatting>
  <conditionalFormatting sqref="Q272:Q275">
    <cfRule type="cellIs" dxfId="97" priority="9" operator="equal">
      <formula>"Check"</formula>
    </cfRule>
  </conditionalFormatting>
  <conditionalFormatting sqref="Q257:Q259">
    <cfRule type="cellIs" dxfId="96" priority="6" operator="equal">
      <formula>"Check"</formula>
    </cfRule>
  </conditionalFormatting>
  <conditionalFormatting sqref="Q284:Q287">
    <cfRule type="cellIs" dxfId="95" priority="7" operator="equal">
      <formula>"Check"</formula>
    </cfRule>
  </conditionalFormatting>
  <conditionalFormatting sqref="Q262:Q264">
    <cfRule type="cellIs" dxfId="94" priority="42" operator="equal">
      <formula>"Check"</formula>
    </cfRule>
  </conditionalFormatting>
  <conditionalFormatting sqref="Q234">
    <cfRule type="cellIs" dxfId="93" priority="41" operator="equal">
      <formula>"Check"</formula>
    </cfRule>
  </conditionalFormatting>
  <conditionalFormatting sqref="Q267:Q269">
    <cfRule type="cellIs" dxfId="92" priority="19" operator="equal">
      <formula>"Check"</formula>
    </cfRule>
  </conditionalFormatting>
  <conditionalFormatting sqref="Q5:Q25">
    <cfRule type="cellIs" dxfId="91" priority="20" operator="equal">
      <formula>"Check"</formula>
    </cfRule>
  </conditionalFormatting>
  <conditionalFormatting sqref="Q235:Q254">
    <cfRule type="cellIs" dxfId="90" priority="40" operator="equal">
      <formula>"Check"</formula>
    </cfRule>
  </conditionalFormatting>
  <conditionalFormatting sqref="Q211">
    <cfRule type="cellIs" dxfId="89" priority="39" operator="equal">
      <formula>"Check"</formula>
    </cfRule>
  </conditionalFormatting>
  <conditionalFormatting sqref="Q212:Q231">
    <cfRule type="cellIs" dxfId="88" priority="38" operator="equal">
      <formula>"Check"</formula>
    </cfRule>
  </conditionalFormatting>
  <conditionalFormatting sqref="Q188">
    <cfRule type="cellIs" dxfId="87" priority="37" operator="equal">
      <formula>"Check"</formula>
    </cfRule>
  </conditionalFormatting>
  <conditionalFormatting sqref="Q189:Q208">
    <cfRule type="cellIs" dxfId="86" priority="36" operator="equal">
      <formula>"Check"</formula>
    </cfRule>
  </conditionalFormatting>
  <conditionalFormatting sqref="Q165">
    <cfRule type="cellIs" dxfId="85" priority="35" operator="equal">
      <formula>"Check"</formula>
    </cfRule>
  </conditionalFormatting>
  <conditionalFormatting sqref="Q166:Q185">
    <cfRule type="cellIs" dxfId="84" priority="34" operator="equal">
      <formula>"Check"</formula>
    </cfRule>
  </conditionalFormatting>
  <conditionalFormatting sqref="Q142">
    <cfRule type="cellIs" dxfId="83" priority="33" operator="equal">
      <formula>"Check"</formula>
    </cfRule>
  </conditionalFormatting>
  <conditionalFormatting sqref="Q143:Q162">
    <cfRule type="cellIs" dxfId="82" priority="32" operator="equal">
      <formula>"Check"</formula>
    </cfRule>
  </conditionalFormatting>
  <conditionalFormatting sqref="Q119">
    <cfRule type="cellIs" dxfId="81" priority="31" operator="equal">
      <formula>"Check"</formula>
    </cfRule>
  </conditionalFormatting>
  <conditionalFormatting sqref="Q120:Q139">
    <cfRule type="cellIs" dxfId="80" priority="30" operator="equal">
      <formula>"Check"</formula>
    </cfRule>
  </conditionalFormatting>
  <conditionalFormatting sqref="Q96">
    <cfRule type="cellIs" dxfId="79" priority="29" operator="equal">
      <formula>"Check"</formula>
    </cfRule>
  </conditionalFormatting>
  <conditionalFormatting sqref="Q97:Q116">
    <cfRule type="cellIs" dxfId="78" priority="28" operator="equal">
      <formula>"Check"</formula>
    </cfRule>
  </conditionalFormatting>
  <conditionalFormatting sqref="Q73">
    <cfRule type="cellIs" dxfId="77" priority="27" operator="equal">
      <formula>"Check"</formula>
    </cfRule>
  </conditionalFormatting>
  <conditionalFormatting sqref="Q74:Q93">
    <cfRule type="cellIs" dxfId="76" priority="26" operator="equal">
      <formula>"Check"</formula>
    </cfRule>
  </conditionalFormatting>
  <conditionalFormatting sqref="Q50">
    <cfRule type="cellIs" dxfId="75" priority="25" operator="equal">
      <formula>"Check"</formula>
    </cfRule>
  </conditionalFormatting>
  <conditionalFormatting sqref="Q51:Q70">
    <cfRule type="cellIs" dxfId="74" priority="24" operator="equal">
      <formula>"Check"</formula>
    </cfRule>
  </conditionalFormatting>
  <conditionalFormatting sqref="Q27">
    <cfRule type="cellIs" dxfId="73" priority="23" operator="equal">
      <formula>"Check"</formula>
    </cfRule>
  </conditionalFormatting>
  <conditionalFormatting sqref="Q28:Q47">
    <cfRule type="cellIs" dxfId="72" priority="22" operator="equal">
      <formula>"Check"</formula>
    </cfRule>
  </conditionalFormatting>
  <conditionalFormatting sqref="Q4">
    <cfRule type="cellIs" dxfId="71" priority="21" operator="equal">
      <formula>"Check"</formula>
    </cfRule>
  </conditionalFormatting>
  <conditionalFormatting sqref="Q48">
    <cfRule type="cellIs" dxfId="70" priority="18" operator="equal">
      <formula>"Check"</formula>
    </cfRule>
  </conditionalFormatting>
  <conditionalFormatting sqref="Q71">
    <cfRule type="cellIs" dxfId="69" priority="17" operator="equal">
      <formula>"Check"</formula>
    </cfRule>
  </conditionalFormatting>
  <conditionalFormatting sqref="Q94">
    <cfRule type="cellIs" dxfId="68" priority="16" operator="equal">
      <formula>"Check"</formula>
    </cfRule>
  </conditionalFormatting>
  <conditionalFormatting sqref="Q117">
    <cfRule type="cellIs" dxfId="67" priority="15" operator="equal">
      <formula>"Check"</formula>
    </cfRule>
  </conditionalFormatting>
  <conditionalFormatting sqref="Q140">
    <cfRule type="cellIs" dxfId="66" priority="14" operator="equal">
      <formula>"Check"</formula>
    </cfRule>
  </conditionalFormatting>
  <conditionalFormatting sqref="Q163">
    <cfRule type="cellIs" dxfId="65" priority="13" operator="equal">
      <formula>"Check"</formula>
    </cfRule>
  </conditionalFormatting>
  <conditionalFormatting sqref="Q209">
    <cfRule type="cellIs" dxfId="64" priority="11" operator="equal">
      <formula>"Check"</formula>
    </cfRule>
  </conditionalFormatting>
  <conditionalFormatting sqref="Q232">
    <cfRule type="cellIs" dxfId="63" priority="10" operator="equal">
      <formula>"Check"</formula>
    </cfRule>
  </conditionalFormatting>
  <conditionalFormatting sqref="Q273:Q276">
    <cfRule type="cellIs" dxfId="62" priority="3" operator="equal">
      <formula>"Check"</formula>
    </cfRule>
  </conditionalFormatting>
  <conditionalFormatting sqref="Q278:Q281">
    <cfRule type="cellIs" dxfId="61" priority="2" operator="equal">
      <formula>"Check"</formula>
    </cfRule>
  </conditionalFormatting>
  <conditionalFormatting sqref="Q279:Q282">
    <cfRule type="cellIs" dxfId="60" priority="1" operator="equal">
      <formula>"Check"</formula>
    </cfRule>
  </conditionalFormatting>
  <conditionalFormatting sqref="Q267:Q270">
    <cfRule type="cellIs" dxfId="59" priority="4" operator="equal">
      <formula>"Check"</formula>
    </cfRule>
  </conditionalFormatting>
  <conditionalFormatting sqref="Q262:Q264">
    <cfRule type="cellIs" dxfId="58" priority="5" operator="equal">
      <formula>"Check"</formula>
    </cfRule>
  </conditionalFormatting>
  <dataValidations count="3">
    <dataValidation type="list" allowBlank="1" showInputMessage="1" showErrorMessage="1" sqref="B71 B163 B186 B117 B232 B94 B25 B48 B140 B209">
      <formula1>$A$274:$A$277</formula1>
    </dataValidation>
    <dataValidation type="list" allowBlank="1" showInputMessage="1" showErrorMessage="1" sqref="B262:B264 B273:B276 B279:B282 B267:B270 B255:B259">
      <formula1>$A$284:$A$287</formula1>
    </dataValidation>
    <dataValidation type="list" allowBlank="1" showInputMessage="1" showErrorMessage="1" sqref="B211:B231 B188:B208 B165:B185 B142:B162 B119:B139 B96:B116 B73:B93 B50:B70 B27:B47 B4:B24 B234:B254">
      <formula1>Currency</formula1>
    </dataValidation>
  </dataValidation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3"/>
  <sheetViews>
    <sheetView zoomScale="70" zoomScaleNormal="70" workbookViewId="0">
      <pane xSplit="1" ySplit="1" topLeftCell="B2" activePane="bottomRight" state="frozen"/>
      <selection pane="topRight" activeCell="B1" sqref="B1"/>
      <selection pane="bottomLeft" activeCell="A2" sqref="A2"/>
      <selection pane="bottomRight" activeCell="D1" sqref="D1"/>
    </sheetView>
  </sheetViews>
  <sheetFormatPr defaultRowHeight="15" x14ac:dyDescent="0.25"/>
  <cols>
    <col min="1" max="1" width="52.140625" style="12" bestFit="1" customWidth="1"/>
    <col min="2" max="2" width="4.85546875" style="12" customWidth="1"/>
    <col min="3" max="15" width="20.7109375" style="12" customWidth="1"/>
    <col min="16" max="16" width="24.85546875" style="12" hidden="1" customWidth="1"/>
    <col min="17" max="17" width="4.28515625" style="12" customWidth="1"/>
    <col min="18" max="18" width="20.7109375" customWidth="1"/>
  </cols>
  <sheetData>
    <row r="1" spans="1:18" ht="45" x14ac:dyDescent="0.25">
      <c r="A1" s="12" t="s">
        <v>82</v>
      </c>
      <c r="B1" s="13"/>
      <c r="C1" s="14">
        <f>'Financing inputs'!C1</f>
        <v>0</v>
      </c>
      <c r="D1" s="14">
        <f>'Financing inputs'!D1</f>
        <v>1</v>
      </c>
      <c r="E1" s="14">
        <f>'Financing inputs'!E1</f>
        <v>2</v>
      </c>
      <c r="F1" s="14">
        <f>'Financing inputs'!F1</f>
        <v>3</v>
      </c>
      <c r="G1" s="14">
        <f>'Financing inputs'!G1</f>
        <v>4</v>
      </c>
      <c r="H1" s="14">
        <f>'Financing inputs'!H1</f>
        <v>5</v>
      </c>
      <c r="I1" s="14">
        <f>'Financing inputs'!I1</f>
        <v>6</v>
      </c>
      <c r="J1" s="14">
        <f>'Financing inputs'!J1</f>
        <v>7</v>
      </c>
      <c r="K1" s="14">
        <f>'Financing inputs'!K1</f>
        <v>8</v>
      </c>
      <c r="L1" s="14">
        <f>'Financing inputs'!L1</f>
        <v>9</v>
      </c>
      <c r="M1" s="14">
        <f>'Financing inputs'!M1</f>
        <v>10</v>
      </c>
      <c r="N1" s="14">
        <f>'Financing inputs'!N1</f>
        <v>11</v>
      </c>
      <c r="O1" s="14" t="str">
        <f>'Financing inputs'!O1</f>
        <v>Total</v>
      </c>
      <c r="R1" s="106" t="s">
        <v>86</v>
      </c>
    </row>
    <row r="2" spans="1:18" s="2" customFormat="1" ht="6" customHeight="1" x14ac:dyDescent="0.25">
      <c r="B2" s="142"/>
      <c r="C2" s="143"/>
      <c r="D2" s="143"/>
      <c r="E2" s="143"/>
      <c r="F2" s="143"/>
      <c r="G2" s="143"/>
      <c r="H2" s="143"/>
      <c r="I2" s="143"/>
      <c r="J2" s="143"/>
      <c r="K2" s="143"/>
      <c r="L2" s="143"/>
      <c r="M2" s="143"/>
      <c r="N2" s="143"/>
      <c r="O2" s="143"/>
      <c r="R2" s="141"/>
    </row>
    <row r="3" spans="1:18" x14ac:dyDescent="0.25">
      <c r="A3" s="172" t="str">
        <f>'Financing inputs'!A3:O3</f>
        <v>Autre 1</v>
      </c>
      <c r="B3" s="172"/>
      <c r="C3" s="172"/>
      <c r="D3" s="172"/>
      <c r="E3" s="172"/>
      <c r="F3" s="172"/>
      <c r="G3" s="172"/>
      <c r="H3" s="172"/>
      <c r="I3" s="172"/>
      <c r="J3" s="172"/>
      <c r="K3" s="172"/>
      <c r="L3" s="172"/>
      <c r="M3" s="172"/>
      <c r="N3" s="172"/>
      <c r="O3" s="172"/>
      <c r="P3" s="35"/>
      <c r="R3" s="35"/>
    </row>
    <row r="4" spans="1:18" x14ac:dyDescent="0.25">
      <c r="A4" s="129" t="str">
        <f>'Financing inputs'!A4</f>
        <v>Coûts du Plan PF Budgétisé</v>
      </c>
      <c r="B4" s="130"/>
      <c r="C4" s="131" t="str">
        <f>IF('Financing inputs'!C4="","",(IF('Financing inputs'!$B4="USD",'Financing inputs'!C4*Loc_USD,0)+IF('Financing inputs'!$B4="Local Currency",'Financing inputs'!C4,0)+IF('Financing inputs'!$B4="Euro",'Financing inputs'!C4*Loc_Euro,0)))</f>
        <v/>
      </c>
      <c r="D4" s="131" t="str">
        <f>IF('Financing inputs'!D4="","",(IF('Financing inputs'!$B4="USD",'Financing inputs'!D4*Loc_USD,0)+IF('Financing inputs'!$B4="Local Currency",'Financing inputs'!D4,0)+IF('Financing inputs'!$B4="Euro",'Financing inputs'!D4*Loc_Euro,0)))</f>
        <v/>
      </c>
      <c r="E4" s="131" t="str">
        <f>IF('Financing inputs'!E4="","",(IF('Financing inputs'!$B4="USD",'Financing inputs'!E4*Loc_USD,0)+IF('Financing inputs'!$B4="Local Currency",'Financing inputs'!E4,0)+IF('Financing inputs'!$B4="Euro",'Financing inputs'!E4*Loc_Euro,0)))</f>
        <v/>
      </c>
      <c r="F4" s="131" t="str">
        <f>IF('Financing inputs'!F4="","",(IF('Financing inputs'!$B4="USD",'Financing inputs'!F4*Loc_USD,0)+IF('Financing inputs'!$B4="Local Currency",'Financing inputs'!F4,0)+IF('Financing inputs'!$B4="Euro",'Financing inputs'!F4*Loc_Euro,0)))</f>
        <v/>
      </c>
      <c r="G4" s="131" t="str">
        <f>IF('Financing inputs'!G4="","",(IF('Financing inputs'!$B4="USD",'Financing inputs'!G4*Loc_USD,0)+IF('Financing inputs'!$B4="Local Currency",'Financing inputs'!G4,0)+IF('Financing inputs'!$B4="Euro",'Financing inputs'!G4*Loc_Euro,0)))</f>
        <v/>
      </c>
      <c r="H4" s="131" t="str">
        <f>IF('Financing inputs'!H4="","",(IF('Financing inputs'!$B4="USD",'Financing inputs'!H4*Loc_USD,0)+IF('Financing inputs'!$B4="Local Currency",'Financing inputs'!H4,0)+IF('Financing inputs'!$B4="Euro",'Financing inputs'!H4*Loc_Euro,0)))</f>
        <v/>
      </c>
      <c r="I4" s="131" t="str">
        <f>IF('Financing inputs'!I4="","",(IF('Financing inputs'!$B4="USD",'Financing inputs'!I4*Loc_USD,0)+IF('Financing inputs'!$B4="Local Currency",'Financing inputs'!I4,0)+IF('Financing inputs'!$B4="Euro",'Financing inputs'!I4*Loc_Euro,0)))</f>
        <v/>
      </c>
      <c r="J4" s="131" t="str">
        <f>IF('Financing inputs'!J4="","",(IF('Financing inputs'!$B4="USD",'Financing inputs'!J4*Loc_USD,0)+IF('Financing inputs'!$B4="Local Currency",'Financing inputs'!J4,0)+IF('Financing inputs'!$B4="Euro",'Financing inputs'!J4*Loc_Euro,0)))</f>
        <v/>
      </c>
      <c r="K4" s="131" t="str">
        <f>IF('Financing inputs'!K4="","",(IF('Financing inputs'!$B4="USD",'Financing inputs'!K4*Loc_USD,0)+IF('Financing inputs'!$B4="Local Currency",'Financing inputs'!K4,0)+IF('Financing inputs'!$B4="Euro",'Financing inputs'!K4/Loc_Euro,0)))</f>
        <v/>
      </c>
      <c r="L4" s="131" t="str">
        <f>IF('Financing inputs'!L4="","",(IF('Financing inputs'!$B4="USD",'Financing inputs'!L4*Loc_USD,0)+IF('Financing inputs'!$B4="Local Currency",'Financing inputs'!L4,0)+IF('Financing inputs'!$B4="Euro",'Financing inputs'!L4/Loc_Euro,0)))</f>
        <v/>
      </c>
      <c r="M4" s="131" t="str">
        <f>IF('Financing inputs'!M4="","",(IF('Financing inputs'!$B4="USD",'Financing inputs'!M4*Loc_USD,0)+IF('Financing inputs'!$B4="Local Currency",'Financing inputs'!M4,0)+IF('Financing inputs'!$B4="Euro",'Financing inputs'!M4/Loc_Euro,0)))</f>
        <v/>
      </c>
      <c r="N4" s="131" t="str">
        <f>IF('Financing inputs'!N4="","",(IF('Financing inputs'!$B4="USD",'Financing inputs'!N4*Loc_USD,0)+IF('Financing inputs'!$B4="Local Currency",'Financing inputs'!N4,0)+IF('Financing inputs'!$B4="Euro",'Financing inputs'!N4/Loc_Euro,0)))</f>
        <v/>
      </c>
      <c r="O4" s="132">
        <f>SUM(C4:N4)</f>
        <v>0</v>
      </c>
      <c r="P4" s="35" t="str">
        <f t="shared" ref="P4:P24" si="0">$A$3</f>
        <v>Autre 1</v>
      </c>
      <c r="R4" s="35"/>
    </row>
    <row r="5" spans="1:18" x14ac:dyDescent="0.25">
      <c r="A5" s="129" t="str">
        <f>'Financing inputs'!A5</f>
        <v xml:space="preserve">Fonds alloués par le Gouvernement </v>
      </c>
      <c r="B5" s="130"/>
      <c r="C5" s="131" t="str">
        <f>IF('Financing inputs'!C5="","",(IF('Financing inputs'!$B5="USD",'Financing inputs'!C5*Loc_USD,0)+IF('Financing inputs'!$B5="Local Currency",'Financing inputs'!C5,0)+IF('Financing inputs'!$B5="Euro",'Financing inputs'!C5*Loc_Euro,0)))</f>
        <v/>
      </c>
      <c r="D5" s="131" t="str">
        <f>IF('Financing inputs'!D5="","",(IF('Financing inputs'!$B5="USD",'Financing inputs'!D5*Loc_USD,0)+IF('Financing inputs'!$B5="Local Currency",'Financing inputs'!D5,0)+IF('Financing inputs'!$B5="Euro",'Financing inputs'!D5*Loc_Euro,0)))</f>
        <v/>
      </c>
      <c r="E5" s="131" t="str">
        <f>IF('Financing inputs'!E5="","",(IF('Financing inputs'!$B5="USD",'Financing inputs'!E5*Loc_USD,0)+IF('Financing inputs'!$B5="Local Currency",'Financing inputs'!E5,0)+IF('Financing inputs'!$B5="Euro",'Financing inputs'!E5*Loc_Euro,0)))</f>
        <v/>
      </c>
      <c r="F5" s="131" t="str">
        <f>IF('Financing inputs'!F5="","",(IF('Financing inputs'!$B5="USD",'Financing inputs'!F5*Loc_USD,0)+IF('Financing inputs'!$B5="Local Currency",'Financing inputs'!F5,0)+IF('Financing inputs'!$B5="Euro",'Financing inputs'!F5*Loc_Euro,0)))</f>
        <v/>
      </c>
      <c r="G5" s="131" t="str">
        <f>IF('Financing inputs'!G5="","",(IF('Financing inputs'!$B5="USD",'Financing inputs'!G5*Loc_USD,0)+IF('Financing inputs'!$B5="Local Currency",'Financing inputs'!G5,0)+IF('Financing inputs'!$B5="Euro",'Financing inputs'!G5*Loc_Euro,0)))</f>
        <v/>
      </c>
      <c r="H5" s="131" t="str">
        <f>IF('Financing inputs'!H5="","",(IF('Financing inputs'!$B5="USD",'Financing inputs'!H5*Loc_USD,0)+IF('Financing inputs'!$B5="Local Currency",'Financing inputs'!H5,0)+IF('Financing inputs'!$B5="Euro",'Financing inputs'!H5*Loc_Euro,0)))</f>
        <v/>
      </c>
      <c r="I5" s="131" t="str">
        <f>IF('Financing inputs'!I5="","",(IF('Financing inputs'!$B5="USD",'Financing inputs'!I5*Loc_USD,0)+IF('Financing inputs'!$B5="Local Currency",'Financing inputs'!I5,0)+IF('Financing inputs'!$B5="Euro",'Financing inputs'!I5*Loc_Euro,0)))</f>
        <v/>
      </c>
      <c r="J5" s="131" t="str">
        <f>IF('Financing inputs'!J5="","",(IF('Financing inputs'!$B5="USD",'Financing inputs'!J5*Loc_USD,0)+IF('Financing inputs'!$B5="Local Currency",'Financing inputs'!J5,0)+IF('Financing inputs'!$B5="Euro",'Financing inputs'!J5*Loc_Euro,0)))</f>
        <v/>
      </c>
      <c r="K5" s="131" t="str">
        <f>IF('Financing inputs'!K5="","",(IF('Financing inputs'!$B5="USD",'Financing inputs'!K5*Loc_USD,0)+IF('Financing inputs'!$B5="Local Currency",'Financing inputs'!K5,0)+IF('Financing inputs'!$B5="Euro",'Financing inputs'!K5/Loc_Euro,0)))</f>
        <v/>
      </c>
      <c r="L5" s="131" t="str">
        <f>IF('Financing inputs'!L5="","",(IF('Financing inputs'!$B5="USD",'Financing inputs'!L5*Loc_USD,0)+IF('Financing inputs'!$B5="Local Currency",'Financing inputs'!L5,0)+IF('Financing inputs'!$B5="Euro",'Financing inputs'!L5/Loc_Euro,0)))</f>
        <v/>
      </c>
      <c r="M5" s="131" t="str">
        <f>IF('Financing inputs'!M5="","",(IF('Financing inputs'!$B5="USD",'Financing inputs'!M5*Loc_USD,0)+IF('Financing inputs'!$B5="Local Currency",'Financing inputs'!M5,0)+IF('Financing inputs'!$B5="Euro",'Financing inputs'!M5/Loc_Euro,0)))</f>
        <v/>
      </c>
      <c r="N5" s="131" t="str">
        <f>IF('Financing inputs'!N5="","",(IF('Financing inputs'!$B5="USD",'Financing inputs'!N5*Loc_USD,0)+IF('Financing inputs'!$B5="Local Currency",'Financing inputs'!N5,0)+IF('Financing inputs'!$B5="Euro",'Financing inputs'!N5/Loc_Euro,0)))</f>
        <v/>
      </c>
      <c r="O5" s="132">
        <f>SUM(C5:N5)</f>
        <v>0</v>
      </c>
      <c r="P5" s="35" t="str">
        <f t="shared" si="0"/>
        <v>Autre 1</v>
      </c>
      <c r="R5" s="75" t="e">
        <f>O5/SUM($O$5:$O$24)</f>
        <v>#DIV/0!</v>
      </c>
    </row>
    <row r="6" spans="1:18" x14ac:dyDescent="0.25">
      <c r="A6" s="133" t="str">
        <f>'Financing inputs'!A6</f>
        <v xml:space="preserve">Fonds alloués par l'USAID </v>
      </c>
      <c r="B6" s="130"/>
      <c r="C6" s="131" t="str">
        <f>IF('Financing inputs'!C6="","",(IF('Financing inputs'!$B6="USD",'Financing inputs'!C6*Loc_USD,0)+IF('Financing inputs'!$B6="Local Currency",'Financing inputs'!C6,0)+IF('Financing inputs'!$B6="Euro",'Financing inputs'!C6*Loc_Euro,0)))</f>
        <v/>
      </c>
      <c r="D6" s="131" t="str">
        <f>IF('Financing inputs'!D6="","",(IF('Financing inputs'!$B6="USD",'Financing inputs'!D6*Loc_USD,0)+IF('Financing inputs'!$B6="Local Currency",'Financing inputs'!D6,0)+IF('Financing inputs'!$B6="Euro",'Financing inputs'!D6*Loc_Euro,0)))</f>
        <v/>
      </c>
      <c r="E6" s="131" t="str">
        <f>IF('Financing inputs'!E6="","",(IF('Financing inputs'!$B6="USD",'Financing inputs'!E6*Loc_USD,0)+IF('Financing inputs'!$B6="Local Currency",'Financing inputs'!E6,0)+IF('Financing inputs'!$B6="Euro",'Financing inputs'!E6*Loc_Euro,0)))</f>
        <v/>
      </c>
      <c r="F6" s="131" t="str">
        <f>IF('Financing inputs'!F6="","",(IF('Financing inputs'!$B6="USD",'Financing inputs'!F6*Loc_USD,0)+IF('Financing inputs'!$B6="Local Currency",'Financing inputs'!F6,0)+IF('Financing inputs'!$B6="Euro",'Financing inputs'!F6*Loc_Euro,0)))</f>
        <v/>
      </c>
      <c r="G6" s="131" t="str">
        <f>IF('Financing inputs'!G6="","",(IF('Financing inputs'!$B6="USD",'Financing inputs'!G6*Loc_USD,0)+IF('Financing inputs'!$B6="Local Currency",'Financing inputs'!G6,0)+IF('Financing inputs'!$B6="Euro",'Financing inputs'!G6*Loc_Euro,0)))</f>
        <v/>
      </c>
      <c r="H6" s="131" t="str">
        <f>IF('Financing inputs'!H6="","",(IF('Financing inputs'!$B6="USD",'Financing inputs'!H6*Loc_USD,0)+IF('Financing inputs'!$B6="Local Currency",'Financing inputs'!H6,0)+IF('Financing inputs'!$B6="Euro",'Financing inputs'!H6*Loc_Euro,0)))</f>
        <v/>
      </c>
      <c r="I6" s="131" t="str">
        <f>IF('Financing inputs'!I6="","",(IF('Financing inputs'!$B6="USD",'Financing inputs'!I6*Loc_USD,0)+IF('Financing inputs'!$B6="Local Currency",'Financing inputs'!I6,0)+IF('Financing inputs'!$B6="Euro",'Financing inputs'!I6*Loc_Euro,0)))</f>
        <v/>
      </c>
      <c r="J6" s="131" t="str">
        <f>IF('Financing inputs'!J6="","",(IF('Financing inputs'!$B6="USD",'Financing inputs'!J6*Loc_USD,0)+IF('Financing inputs'!$B6="Local Currency",'Financing inputs'!J6,0)+IF('Financing inputs'!$B6="Euro",'Financing inputs'!J6*Loc_Euro,0)))</f>
        <v/>
      </c>
      <c r="K6" s="131" t="str">
        <f>IF('Financing inputs'!K6="","",(IF('Financing inputs'!$B6="USD",'Financing inputs'!K6*Loc_USD,0)+IF('Financing inputs'!$B6="Local Currency",'Financing inputs'!K6,0)+IF('Financing inputs'!$B6="Euro",'Financing inputs'!K6/Loc_Euro,0)))</f>
        <v/>
      </c>
      <c r="L6" s="131" t="str">
        <f>IF('Financing inputs'!L6="","",(IF('Financing inputs'!$B6="USD",'Financing inputs'!L6*Loc_USD,0)+IF('Financing inputs'!$B6="Local Currency",'Financing inputs'!L6,0)+IF('Financing inputs'!$B6="Euro",'Financing inputs'!L6/Loc_Euro,0)))</f>
        <v/>
      </c>
      <c r="M6" s="131" t="str">
        <f>IF('Financing inputs'!M6="","",(IF('Financing inputs'!$B6="USD",'Financing inputs'!M6*Loc_USD,0)+IF('Financing inputs'!$B6="Local Currency",'Financing inputs'!M6,0)+IF('Financing inputs'!$B6="Euro",'Financing inputs'!M6/Loc_Euro,0)))</f>
        <v/>
      </c>
      <c r="N6" s="131" t="str">
        <f>IF('Financing inputs'!N6="","",(IF('Financing inputs'!$B6="USD",'Financing inputs'!N6*Loc_USD,0)+IF('Financing inputs'!$B6="Local Currency",'Financing inputs'!N6,0)+IF('Financing inputs'!$B6="Euro",'Financing inputs'!N6/Loc_Euro,0)))</f>
        <v/>
      </c>
      <c r="O6" s="131">
        <f t="shared" ref="O6:O24" si="1">SUM(C6:N6)</f>
        <v>0</v>
      </c>
      <c r="P6" s="35" t="str">
        <f t="shared" si="0"/>
        <v>Autre 1</v>
      </c>
      <c r="R6" s="75" t="e">
        <f t="shared" ref="R6:R24" si="2">O6/SUM($O$5:$O$24)</f>
        <v>#DIV/0!</v>
      </c>
    </row>
    <row r="7" spans="1:18" x14ac:dyDescent="0.25">
      <c r="A7" s="133" t="str">
        <f>'Financing inputs'!A7</f>
        <v>Fonds alloués par l'UNFPA</v>
      </c>
      <c r="B7" s="130"/>
      <c r="C7" s="131" t="str">
        <f>IF('Financing inputs'!C7="","",(IF('Financing inputs'!$B7="USD",'Financing inputs'!C7*Loc_USD,0)+IF('Financing inputs'!$B7="Local Currency",'Financing inputs'!C7,0)+IF('Financing inputs'!$B7="Euro",'Financing inputs'!C7*Loc_Euro,0)))</f>
        <v/>
      </c>
      <c r="D7" s="131" t="str">
        <f>IF('Financing inputs'!D7="","",(IF('Financing inputs'!$B7="USD",'Financing inputs'!D7*Loc_USD,0)+IF('Financing inputs'!$B7="Local Currency",'Financing inputs'!D7,0)+IF('Financing inputs'!$B7="Euro",'Financing inputs'!D7*Loc_Euro,0)))</f>
        <v/>
      </c>
      <c r="E7" s="131" t="str">
        <f>IF('Financing inputs'!E7="","",(IF('Financing inputs'!$B7="USD",'Financing inputs'!E7*Loc_USD,0)+IF('Financing inputs'!$B7="Local Currency",'Financing inputs'!E7,0)+IF('Financing inputs'!$B7="Euro",'Financing inputs'!E7*Loc_Euro,0)))</f>
        <v/>
      </c>
      <c r="F7" s="131" t="str">
        <f>IF('Financing inputs'!F7="","",(IF('Financing inputs'!$B7="USD",'Financing inputs'!F7*Loc_USD,0)+IF('Financing inputs'!$B7="Local Currency",'Financing inputs'!F7,0)+IF('Financing inputs'!$B7="Euro",'Financing inputs'!F7*Loc_Euro,0)))</f>
        <v/>
      </c>
      <c r="G7" s="131" t="str">
        <f>IF('Financing inputs'!G7="","",(IF('Financing inputs'!$B7="USD",'Financing inputs'!G7*Loc_USD,0)+IF('Financing inputs'!$B7="Local Currency",'Financing inputs'!G7,0)+IF('Financing inputs'!$B7="Euro",'Financing inputs'!G7*Loc_Euro,0)))</f>
        <v/>
      </c>
      <c r="H7" s="131" t="str">
        <f>IF('Financing inputs'!H7="","",(IF('Financing inputs'!$B7="USD",'Financing inputs'!H7*Loc_USD,0)+IF('Financing inputs'!$B7="Local Currency",'Financing inputs'!H7,0)+IF('Financing inputs'!$B7="Euro",'Financing inputs'!H7*Loc_Euro,0)))</f>
        <v/>
      </c>
      <c r="I7" s="131" t="str">
        <f>IF('Financing inputs'!I7="","",(IF('Financing inputs'!$B7="USD",'Financing inputs'!I7*Loc_USD,0)+IF('Financing inputs'!$B7="Local Currency",'Financing inputs'!I7,0)+IF('Financing inputs'!$B7="Euro",'Financing inputs'!I7*Loc_Euro,0)))</f>
        <v/>
      </c>
      <c r="J7" s="131" t="str">
        <f>IF('Financing inputs'!J7="","",(IF('Financing inputs'!$B7="USD",'Financing inputs'!J7*Loc_USD,0)+IF('Financing inputs'!$B7="Local Currency",'Financing inputs'!J7,0)+IF('Financing inputs'!$B7="Euro",'Financing inputs'!J7*Loc_Euro,0)))</f>
        <v/>
      </c>
      <c r="K7" s="131" t="str">
        <f>IF('Financing inputs'!K7="","",(IF('Financing inputs'!$B7="USD",'Financing inputs'!K7*Loc_USD,0)+IF('Financing inputs'!$B7="Local Currency",'Financing inputs'!K7,0)+IF('Financing inputs'!$B7="Euro",'Financing inputs'!K7/Loc_Euro,0)))</f>
        <v/>
      </c>
      <c r="L7" s="131" t="str">
        <f>IF('Financing inputs'!L7="","",(IF('Financing inputs'!$B7="USD",'Financing inputs'!L7*Loc_USD,0)+IF('Financing inputs'!$B7="Local Currency",'Financing inputs'!L7,0)+IF('Financing inputs'!$B7="Euro",'Financing inputs'!L7/Loc_Euro,0)))</f>
        <v/>
      </c>
      <c r="M7" s="131" t="str">
        <f>IF('Financing inputs'!M7="","",(IF('Financing inputs'!$B7="USD",'Financing inputs'!M7*Loc_USD,0)+IF('Financing inputs'!$B7="Local Currency",'Financing inputs'!M7,0)+IF('Financing inputs'!$B7="Euro",'Financing inputs'!M7/Loc_Euro,0)))</f>
        <v/>
      </c>
      <c r="N7" s="131" t="str">
        <f>IF('Financing inputs'!N7="","",(IF('Financing inputs'!$B7="USD",'Financing inputs'!N7*Loc_USD,0)+IF('Financing inputs'!$B7="Local Currency",'Financing inputs'!N7,0)+IF('Financing inputs'!$B7="Euro",'Financing inputs'!N7/Loc_Euro,0)))</f>
        <v/>
      </c>
      <c r="O7" s="131">
        <f t="shared" si="1"/>
        <v>0</v>
      </c>
      <c r="P7" s="35" t="str">
        <f t="shared" si="0"/>
        <v>Autre 1</v>
      </c>
      <c r="R7" s="75" t="e">
        <f t="shared" si="2"/>
        <v>#DIV/0!</v>
      </c>
    </row>
    <row r="8" spans="1:18" x14ac:dyDescent="0.25">
      <c r="A8" s="133" t="str">
        <f>'Financing inputs'!A8</f>
        <v>Fonds alloués par la KfW</v>
      </c>
      <c r="B8" s="130"/>
      <c r="C8" s="131" t="str">
        <f>IF('Financing inputs'!C8="","",(IF('Financing inputs'!$B8="USD",'Financing inputs'!C8*Loc_USD,0)+IF('Financing inputs'!$B8="Local Currency",'Financing inputs'!C8,0)+IF('Financing inputs'!$B8="Euro",'Financing inputs'!C8*Loc_Euro,0)))</f>
        <v/>
      </c>
      <c r="D8" s="131" t="str">
        <f>IF('Financing inputs'!D8="","",(IF('Financing inputs'!$B8="USD",'Financing inputs'!D8*Loc_USD,0)+IF('Financing inputs'!$B8="Local Currency",'Financing inputs'!D8,0)+IF('Financing inputs'!$B8="Euro",'Financing inputs'!D8*Loc_Euro,0)))</f>
        <v/>
      </c>
      <c r="E8" s="131" t="str">
        <f>IF('Financing inputs'!E8="","",(IF('Financing inputs'!$B8="USD",'Financing inputs'!E8*Loc_USD,0)+IF('Financing inputs'!$B8="Local Currency",'Financing inputs'!E8,0)+IF('Financing inputs'!$B8="Euro",'Financing inputs'!E8*Loc_Euro,0)))</f>
        <v/>
      </c>
      <c r="F8" s="131" t="str">
        <f>IF('Financing inputs'!F8="","",(IF('Financing inputs'!$B8="USD",'Financing inputs'!F8*Loc_USD,0)+IF('Financing inputs'!$B8="Local Currency",'Financing inputs'!F8,0)+IF('Financing inputs'!$B8="Euro",'Financing inputs'!F8*Loc_Euro,0)))</f>
        <v/>
      </c>
      <c r="G8" s="131" t="str">
        <f>IF('Financing inputs'!G8="","",(IF('Financing inputs'!$B8="USD",'Financing inputs'!G8*Loc_USD,0)+IF('Financing inputs'!$B8="Local Currency",'Financing inputs'!G8,0)+IF('Financing inputs'!$B8="Euro",'Financing inputs'!G8*Loc_Euro,0)))</f>
        <v/>
      </c>
      <c r="H8" s="131" t="str">
        <f>IF('Financing inputs'!H8="","",(IF('Financing inputs'!$B8="USD",'Financing inputs'!H8*Loc_USD,0)+IF('Financing inputs'!$B8="Local Currency",'Financing inputs'!H8,0)+IF('Financing inputs'!$B8="Euro",'Financing inputs'!H8*Loc_Euro,0)))</f>
        <v/>
      </c>
      <c r="I8" s="131" t="str">
        <f>IF('Financing inputs'!I8="","",(IF('Financing inputs'!$B8="USD",'Financing inputs'!I8*Loc_USD,0)+IF('Financing inputs'!$B8="Local Currency",'Financing inputs'!I8,0)+IF('Financing inputs'!$B8="Euro",'Financing inputs'!I8*Loc_Euro,0)))</f>
        <v/>
      </c>
      <c r="J8" s="131" t="str">
        <f>IF('Financing inputs'!J8="","",(IF('Financing inputs'!$B8="USD",'Financing inputs'!J8*Loc_USD,0)+IF('Financing inputs'!$B8="Local Currency",'Financing inputs'!J8,0)+IF('Financing inputs'!$B8="Euro",'Financing inputs'!J8*Loc_Euro,0)))</f>
        <v/>
      </c>
      <c r="K8" s="131" t="str">
        <f>IF('Financing inputs'!K8="","",(IF('Financing inputs'!$B8="USD",'Financing inputs'!K8*Loc_USD,0)+IF('Financing inputs'!$B8="Local Currency",'Financing inputs'!K8,0)+IF('Financing inputs'!$B8="Euro",'Financing inputs'!K8/Loc_Euro,0)))</f>
        <v/>
      </c>
      <c r="L8" s="131" t="str">
        <f>IF('Financing inputs'!L8="","",(IF('Financing inputs'!$B8="USD",'Financing inputs'!L8*Loc_USD,0)+IF('Financing inputs'!$B8="Local Currency",'Financing inputs'!L8,0)+IF('Financing inputs'!$B8="Euro",'Financing inputs'!L8/Loc_Euro,0)))</f>
        <v/>
      </c>
      <c r="M8" s="131" t="str">
        <f>IF('Financing inputs'!M8="","",(IF('Financing inputs'!$B8="USD",'Financing inputs'!M8*Loc_USD,0)+IF('Financing inputs'!$B8="Local Currency",'Financing inputs'!M8,0)+IF('Financing inputs'!$B8="Euro",'Financing inputs'!M8/Loc_Euro,0)))</f>
        <v/>
      </c>
      <c r="N8" s="131" t="str">
        <f>IF('Financing inputs'!N8="","",(IF('Financing inputs'!$B8="USD",'Financing inputs'!N8*Loc_USD,0)+IF('Financing inputs'!$B8="Local Currency",'Financing inputs'!N8,0)+IF('Financing inputs'!$B8="Euro",'Financing inputs'!N8/Loc_Euro,0)))</f>
        <v/>
      </c>
      <c r="O8" s="131">
        <f t="shared" si="1"/>
        <v>0</v>
      </c>
      <c r="P8" s="35" t="str">
        <f t="shared" si="0"/>
        <v>Autre 1</v>
      </c>
      <c r="R8" s="75" t="e">
        <f t="shared" si="2"/>
        <v>#DIV/0!</v>
      </c>
    </row>
    <row r="9" spans="1:18" x14ac:dyDescent="0.25">
      <c r="A9" s="133" t="str">
        <f>'Financing inputs'!A9</f>
        <v>Fonds alloués par DfID</v>
      </c>
      <c r="B9" s="130"/>
      <c r="C9" s="131" t="str">
        <f>IF('Financing inputs'!C9="","",(IF('Financing inputs'!$B9="USD",'Financing inputs'!C9*Loc_USD,0)+IF('Financing inputs'!$B9="Local Currency",'Financing inputs'!C9,0)+IF('Financing inputs'!$B9="Euro",'Financing inputs'!C9*Loc_Euro,0)))</f>
        <v/>
      </c>
      <c r="D9" s="131" t="str">
        <f>IF('Financing inputs'!D9="","",(IF('Financing inputs'!$B9="USD",'Financing inputs'!D9*Loc_USD,0)+IF('Financing inputs'!$B9="Local Currency",'Financing inputs'!D9,0)+IF('Financing inputs'!$B9="Euro",'Financing inputs'!D9*Loc_Euro,0)))</f>
        <v/>
      </c>
      <c r="E9" s="131" t="str">
        <f>IF('Financing inputs'!E9="","",(IF('Financing inputs'!$B9="USD",'Financing inputs'!E9*Loc_USD,0)+IF('Financing inputs'!$B9="Local Currency",'Financing inputs'!E9,0)+IF('Financing inputs'!$B9="Euro",'Financing inputs'!E9*Loc_Euro,0)))</f>
        <v/>
      </c>
      <c r="F9" s="131" t="str">
        <f>IF('Financing inputs'!F9="","",(IF('Financing inputs'!$B9="USD",'Financing inputs'!F9*Loc_USD,0)+IF('Financing inputs'!$B9="Local Currency",'Financing inputs'!F9,0)+IF('Financing inputs'!$B9="Euro",'Financing inputs'!F9*Loc_Euro,0)))</f>
        <v/>
      </c>
      <c r="G9" s="131" t="str">
        <f>IF('Financing inputs'!G9="","",(IF('Financing inputs'!$B9="USD",'Financing inputs'!G9*Loc_USD,0)+IF('Financing inputs'!$B9="Local Currency",'Financing inputs'!G9,0)+IF('Financing inputs'!$B9="Euro",'Financing inputs'!G9*Loc_Euro,0)))</f>
        <v/>
      </c>
      <c r="H9" s="131" t="str">
        <f>IF('Financing inputs'!H9="","",(IF('Financing inputs'!$B9="USD",'Financing inputs'!H9*Loc_USD,0)+IF('Financing inputs'!$B9="Local Currency",'Financing inputs'!H9,0)+IF('Financing inputs'!$B9="Euro",'Financing inputs'!H9*Loc_Euro,0)))</f>
        <v/>
      </c>
      <c r="I9" s="131" t="str">
        <f>IF('Financing inputs'!I9="","",(IF('Financing inputs'!$B9="USD",'Financing inputs'!I9*Loc_USD,0)+IF('Financing inputs'!$B9="Local Currency",'Financing inputs'!I9,0)+IF('Financing inputs'!$B9="Euro",'Financing inputs'!I9*Loc_Euro,0)))</f>
        <v/>
      </c>
      <c r="J9" s="131" t="str">
        <f>IF('Financing inputs'!J9="","",(IF('Financing inputs'!$B9="USD",'Financing inputs'!J9*Loc_USD,0)+IF('Financing inputs'!$B9="Local Currency",'Financing inputs'!J9,0)+IF('Financing inputs'!$B9="Euro",'Financing inputs'!J9*Loc_Euro,0)))</f>
        <v/>
      </c>
      <c r="K9" s="131" t="str">
        <f>IF('Financing inputs'!K9="","",(IF('Financing inputs'!$B9="USD",'Financing inputs'!K9*Loc_USD,0)+IF('Financing inputs'!$B9="Local Currency",'Financing inputs'!K9,0)+IF('Financing inputs'!$B9="Euro",'Financing inputs'!K9/Loc_Euro,0)))</f>
        <v/>
      </c>
      <c r="L9" s="131" t="str">
        <f>IF('Financing inputs'!L9="","",(IF('Financing inputs'!$B9="USD",'Financing inputs'!L9*Loc_USD,0)+IF('Financing inputs'!$B9="Local Currency",'Financing inputs'!L9,0)+IF('Financing inputs'!$B9="Euro",'Financing inputs'!L9/Loc_Euro,0)))</f>
        <v/>
      </c>
      <c r="M9" s="131" t="str">
        <f>IF('Financing inputs'!M9="","",(IF('Financing inputs'!$B9="USD",'Financing inputs'!M9*Loc_USD,0)+IF('Financing inputs'!$B9="Local Currency",'Financing inputs'!M9,0)+IF('Financing inputs'!$B9="Euro",'Financing inputs'!M9/Loc_Euro,0)))</f>
        <v/>
      </c>
      <c r="N9" s="131" t="str">
        <f>IF('Financing inputs'!N9="","",(IF('Financing inputs'!$B9="USD",'Financing inputs'!N9*Loc_USD,0)+IF('Financing inputs'!$B9="Local Currency",'Financing inputs'!N9,0)+IF('Financing inputs'!$B9="Euro",'Financing inputs'!N9/Loc_Euro,0)))</f>
        <v/>
      </c>
      <c r="O9" s="131">
        <f t="shared" si="1"/>
        <v>0</v>
      </c>
      <c r="P9" s="35" t="str">
        <f t="shared" si="0"/>
        <v>Autre 1</v>
      </c>
      <c r="R9" s="75" t="e">
        <f t="shared" si="2"/>
        <v>#DIV/0!</v>
      </c>
    </row>
    <row r="10" spans="1:18" x14ac:dyDescent="0.25">
      <c r="A10" s="133" t="str">
        <f>'Financing inputs'!A10</f>
        <v xml:space="preserve">Fonds alloués par l'EU </v>
      </c>
      <c r="B10" s="130"/>
      <c r="C10" s="131" t="str">
        <f>IF('Financing inputs'!C10="","",(IF('Financing inputs'!$B10="USD",'Financing inputs'!C10*Loc_USD,0)+IF('Financing inputs'!$B10="Local Currency",'Financing inputs'!C10,0)+IF('Financing inputs'!$B10="Euro",'Financing inputs'!C10*Loc_Euro,0)))</f>
        <v/>
      </c>
      <c r="D10" s="131" t="str">
        <f>IF('Financing inputs'!D10="","",(IF('Financing inputs'!$B10="USD",'Financing inputs'!D10*Loc_USD,0)+IF('Financing inputs'!$B10="Local Currency",'Financing inputs'!D10,0)+IF('Financing inputs'!$B10="Euro",'Financing inputs'!D10*Loc_Euro,0)))</f>
        <v/>
      </c>
      <c r="E10" s="131" t="str">
        <f>IF('Financing inputs'!E10="","",(IF('Financing inputs'!$B10="USD",'Financing inputs'!E10*Loc_USD,0)+IF('Financing inputs'!$B10="Local Currency",'Financing inputs'!E10,0)+IF('Financing inputs'!$B10="Euro",'Financing inputs'!E10*Loc_Euro,0)))</f>
        <v/>
      </c>
      <c r="F10" s="131" t="str">
        <f>IF('Financing inputs'!F10="","",(IF('Financing inputs'!$B10="USD",'Financing inputs'!F10*Loc_USD,0)+IF('Financing inputs'!$B10="Local Currency",'Financing inputs'!F10,0)+IF('Financing inputs'!$B10="Euro",'Financing inputs'!F10*Loc_Euro,0)))</f>
        <v/>
      </c>
      <c r="G10" s="131" t="str">
        <f>IF('Financing inputs'!G10="","",(IF('Financing inputs'!$B10="USD",'Financing inputs'!G10*Loc_USD,0)+IF('Financing inputs'!$B10="Local Currency",'Financing inputs'!G10,0)+IF('Financing inputs'!$B10="Euro",'Financing inputs'!G10*Loc_Euro,0)))</f>
        <v/>
      </c>
      <c r="H10" s="131" t="str">
        <f>IF('Financing inputs'!H10="","",(IF('Financing inputs'!$B10="USD",'Financing inputs'!H10*Loc_USD,0)+IF('Financing inputs'!$B10="Local Currency",'Financing inputs'!H10,0)+IF('Financing inputs'!$B10="Euro",'Financing inputs'!H10*Loc_Euro,0)))</f>
        <v/>
      </c>
      <c r="I10" s="131" t="str">
        <f>IF('Financing inputs'!I10="","",(IF('Financing inputs'!$B10="USD",'Financing inputs'!I10*Loc_USD,0)+IF('Financing inputs'!$B10="Local Currency",'Financing inputs'!I10,0)+IF('Financing inputs'!$B10="Euro",'Financing inputs'!I10*Loc_Euro,0)))</f>
        <v/>
      </c>
      <c r="J10" s="131" t="str">
        <f>IF('Financing inputs'!J10="","",(IF('Financing inputs'!$B10="USD",'Financing inputs'!J10*Loc_USD,0)+IF('Financing inputs'!$B10="Local Currency",'Financing inputs'!J10,0)+IF('Financing inputs'!$B10="Euro",'Financing inputs'!J10*Loc_Euro,0)))</f>
        <v/>
      </c>
      <c r="K10" s="131" t="str">
        <f>IF('Financing inputs'!K10="","",(IF('Financing inputs'!$B10="USD",'Financing inputs'!K10*Loc_USD,0)+IF('Financing inputs'!$B10="Local Currency",'Financing inputs'!K10,0)+IF('Financing inputs'!$B10="Euro",'Financing inputs'!K10/Loc_Euro,0)))</f>
        <v/>
      </c>
      <c r="L10" s="131" t="str">
        <f>IF('Financing inputs'!L10="","",(IF('Financing inputs'!$B10="USD",'Financing inputs'!L10*Loc_USD,0)+IF('Financing inputs'!$B10="Local Currency",'Financing inputs'!L10,0)+IF('Financing inputs'!$B10="Euro",'Financing inputs'!L10/Loc_Euro,0)))</f>
        <v/>
      </c>
      <c r="M10" s="131" t="str">
        <f>IF('Financing inputs'!M10="","",(IF('Financing inputs'!$B10="USD",'Financing inputs'!M10*Loc_USD,0)+IF('Financing inputs'!$B10="Local Currency",'Financing inputs'!M10,0)+IF('Financing inputs'!$B10="Euro",'Financing inputs'!M10/Loc_Euro,0)))</f>
        <v/>
      </c>
      <c r="N10" s="131" t="str">
        <f>IF('Financing inputs'!N10="","",(IF('Financing inputs'!$B10="USD",'Financing inputs'!N10*Loc_USD,0)+IF('Financing inputs'!$B10="Local Currency",'Financing inputs'!N10,0)+IF('Financing inputs'!$B10="Euro",'Financing inputs'!N10/Loc_Euro,0)))</f>
        <v/>
      </c>
      <c r="O10" s="131">
        <f t="shared" si="1"/>
        <v>0</v>
      </c>
      <c r="P10" s="35" t="str">
        <f t="shared" si="0"/>
        <v>Autre 1</v>
      </c>
      <c r="R10" s="75" t="e">
        <f t="shared" si="2"/>
        <v>#DIV/0!</v>
      </c>
    </row>
    <row r="11" spans="1:18" x14ac:dyDescent="0.25">
      <c r="A11" s="133" t="str">
        <f>'Financing inputs'!A11</f>
        <v>Fonds alloués par l'ACDI</v>
      </c>
      <c r="B11" s="130"/>
      <c r="C11" s="131" t="str">
        <f>IF('Financing inputs'!C11="","",(IF('Financing inputs'!$B11="USD",'Financing inputs'!C11*Loc_USD,0)+IF('Financing inputs'!$B11="Local Currency",'Financing inputs'!C11,0)+IF('Financing inputs'!$B11="Euro",'Financing inputs'!C11*Loc_Euro,0)))</f>
        <v/>
      </c>
      <c r="D11" s="131" t="str">
        <f>IF('Financing inputs'!D11="","",(IF('Financing inputs'!$B11="USD",'Financing inputs'!D11*Loc_USD,0)+IF('Financing inputs'!$B11="Local Currency",'Financing inputs'!D11,0)+IF('Financing inputs'!$B11="Euro",'Financing inputs'!D11*Loc_Euro,0)))</f>
        <v/>
      </c>
      <c r="E11" s="131" t="str">
        <f>IF('Financing inputs'!E11="","",(IF('Financing inputs'!$B11="USD",'Financing inputs'!E11*Loc_USD,0)+IF('Financing inputs'!$B11="Local Currency",'Financing inputs'!E11,0)+IF('Financing inputs'!$B11="Euro",'Financing inputs'!E11*Loc_Euro,0)))</f>
        <v/>
      </c>
      <c r="F11" s="131" t="str">
        <f>IF('Financing inputs'!F11="","",(IF('Financing inputs'!$B11="USD",'Financing inputs'!F11*Loc_USD,0)+IF('Financing inputs'!$B11="Local Currency",'Financing inputs'!F11,0)+IF('Financing inputs'!$B11="Euro",'Financing inputs'!F11*Loc_Euro,0)))</f>
        <v/>
      </c>
      <c r="G11" s="131" t="str">
        <f>IF('Financing inputs'!G11="","",(IF('Financing inputs'!$B11="USD",'Financing inputs'!G11*Loc_USD,0)+IF('Financing inputs'!$B11="Local Currency",'Financing inputs'!G11,0)+IF('Financing inputs'!$B11="Euro",'Financing inputs'!G11*Loc_Euro,0)))</f>
        <v/>
      </c>
      <c r="H11" s="131" t="str">
        <f>IF('Financing inputs'!H11="","",(IF('Financing inputs'!$B11="USD",'Financing inputs'!H11*Loc_USD,0)+IF('Financing inputs'!$B11="Local Currency",'Financing inputs'!H11,0)+IF('Financing inputs'!$B11="Euro",'Financing inputs'!H11*Loc_Euro,0)))</f>
        <v/>
      </c>
      <c r="I11" s="131" t="str">
        <f>IF('Financing inputs'!I11="","",(IF('Financing inputs'!$B11="USD",'Financing inputs'!I11*Loc_USD,0)+IF('Financing inputs'!$B11="Local Currency",'Financing inputs'!I11,0)+IF('Financing inputs'!$B11="Euro",'Financing inputs'!I11*Loc_Euro,0)))</f>
        <v/>
      </c>
      <c r="J11" s="131" t="str">
        <f>IF('Financing inputs'!J11="","",(IF('Financing inputs'!$B11="USD",'Financing inputs'!J11*Loc_USD,0)+IF('Financing inputs'!$B11="Local Currency",'Financing inputs'!J11,0)+IF('Financing inputs'!$B11="Euro",'Financing inputs'!J11*Loc_Euro,0)))</f>
        <v/>
      </c>
      <c r="K11" s="131" t="str">
        <f>IF('Financing inputs'!K11="","",(IF('Financing inputs'!$B11="USD",'Financing inputs'!K11*Loc_USD,0)+IF('Financing inputs'!$B11="Local Currency",'Financing inputs'!K11,0)+IF('Financing inputs'!$B11="Euro",'Financing inputs'!K11/Loc_Euro,0)))</f>
        <v/>
      </c>
      <c r="L11" s="131" t="str">
        <f>IF('Financing inputs'!L11="","",(IF('Financing inputs'!$B11="USD",'Financing inputs'!L11*Loc_USD,0)+IF('Financing inputs'!$B11="Local Currency",'Financing inputs'!L11,0)+IF('Financing inputs'!$B11="Euro",'Financing inputs'!L11/Loc_Euro,0)))</f>
        <v/>
      </c>
      <c r="M11" s="131" t="str">
        <f>IF('Financing inputs'!M11="","",(IF('Financing inputs'!$B11="USD",'Financing inputs'!M11*Loc_USD,0)+IF('Financing inputs'!$B11="Local Currency",'Financing inputs'!M11,0)+IF('Financing inputs'!$B11="Euro",'Financing inputs'!M11/Loc_Euro,0)))</f>
        <v/>
      </c>
      <c r="N11" s="131" t="str">
        <f>IF('Financing inputs'!N11="","",(IF('Financing inputs'!$B11="USD",'Financing inputs'!N11*Loc_USD,0)+IF('Financing inputs'!$B11="Local Currency",'Financing inputs'!N11,0)+IF('Financing inputs'!$B11="Euro",'Financing inputs'!N11/Loc_Euro,0)))</f>
        <v/>
      </c>
      <c r="O11" s="131">
        <f t="shared" si="1"/>
        <v>0</v>
      </c>
      <c r="P11" s="35" t="str">
        <f>$A$3</f>
        <v>Autre 1</v>
      </c>
      <c r="R11" s="75" t="e">
        <f t="shared" si="2"/>
        <v>#DIV/0!</v>
      </c>
    </row>
    <row r="12" spans="1:18" x14ac:dyDescent="0.25">
      <c r="A12" s="133" t="str">
        <f>'Financing inputs'!A12</f>
        <v>Fonds alloués par PSI</v>
      </c>
      <c r="B12" s="130"/>
      <c r="C12" s="131" t="str">
        <f>IF('Financing inputs'!C12="","",(IF('Financing inputs'!$B12="USD",'Financing inputs'!C12*Loc_USD,0)+IF('Financing inputs'!$B12="Local Currency",'Financing inputs'!C12,0)+IF('Financing inputs'!$B12="Euro",'Financing inputs'!C12*Loc_Euro,0)))</f>
        <v/>
      </c>
      <c r="D12" s="131" t="str">
        <f>IF('Financing inputs'!D12="","",(IF('Financing inputs'!$B12="USD",'Financing inputs'!D12*Loc_USD,0)+IF('Financing inputs'!$B12="Local Currency",'Financing inputs'!D12,0)+IF('Financing inputs'!$B12="Euro",'Financing inputs'!D12*Loc_Euro,0)))</f>
        <v/>
      </c>
      <c r="E12" s="131" t="str">
        <f>IF('Financing inputs'!E12="","",(IF('Financing inputs'!$B12="USD",'Financing inputs'!E12*Loc_USD,0)+IF('Financing inputs'!$B12="Local Currency",'Financing inputs'!E12,0)+IF('Financing inputs'!$B12="Euro",'Financing inputs'!E12*Loc_Euro,0)))</f>
        <v/>
      </c>
      <c r="F12" s="131" t="str">
        <f>IF('Financing inputs'!F12="","",(IF('Financing inputs'!$B12="USD",'Financing inputs'!F12*Loc_USD,0)+IF('Financing inputs'!$B12="Local Currency",'Financing inputs'!F12,0)+IF('Financing inputs'!$B12="Euro",'Financing inputs'!F12*Loc_Euro,0)))</f>
        <v/>
      </c>
      <c r="G12" s="131" t="str">
        <f>IF('Financing inputs'!G12="","",(IF('Financing inputs'!$B12="USD",'Financing inputs'!G12*Loc_USD,0)+IF('Financing inputs'!$B12="Local Currency",'Financing inputs'!G12,0)+IF('Financing inputs'!$B12="Euro",'Financing inputs'!G12*Loc_Euro,0)))</f>
        <v/>
      </c>
      <c r="H12" s="131" t="str">
        <f>IF('Financing inputs'!H12="","",(IF('Financing inputs'!$B12="USD",'Financing inputs'!H12*Loc_USD,0)+IF('Financing inputs'!$B12="Local Currency",'Financing inputs'!H12,0)+IF('Financing inputs'!$B12="Euro",'Financing inputs'!H12*Loc_Euro,0)))</f>
        <v/>
      </c>
      <c r="I12" s="131" t="str">
        <f>IF('Financing inputs'!I12="","",(IF('Financing inputs'!$B12="USD",'Financing inputs'!I12*Loc_USD,0)+IF('Financing inputs'!$B12="Local Currency",'Financing inputs'!I12,0)+IF('Financing inputs'!$B12="Euro",'Financing inputs'!I12*Loc_Euro,0)))</f>
        <v/>
      </c>
      <c r="J12" s="131" t="str">
        <f>IF('Financing inputs'!J12="","",(IF('Financing inputs'!$B12="USD",'Financing inputs'!J12*Loc_USD,0)+IF('Financing inputs'!$B12="Local Currency",'Financing inputs'!J12,0)+IF('Financing inputs'!$B12="Euro",'Financing inputs'!J12*Loc_Euro,0)))</f>
        <v/>
      </c>
      <c r="K12" s="131" t="str">
        <f>IF('Financing inputs'!K12="","",(IF('Financing inputs'!$B12="USD",'Financing inputs'!K12*Loc_USD,0)+IF('Financing inputs'!$B12="Local Currency",'Financing inputs'!K12,0)+IF('Financing inputs'!$B12="Euro",'Financing inputs'!K12/Loc_Euro,0)))</f>
        <v/>
      </c>
      <c r="L12" s="131" t="str">
        <f>IF('Financing inputs'!L12="","",(IF('Financing inputs'!$B12="USD",'Financing inputs'!L12*Loc_USD,0)+IF('Financing inputs'!$B12="Local Currency",'Financing inputs'!L12,0)+IF('Financing inputs'!$B12="Euro",'Financing inputs'!L12/Loc_Euro,0)))</f>
        <v/>
      </c>
      <c r="M12" s="131" t="str">
        <f>IF('Financing inputs'!M12="","",(IF('Financing inputs'!$B12="USD",'Financing inputs'!M12*Loc_USD,0)+IF('Financing inputs'!$B12="Local Currency",'Financing inputs'!M12,0)+IF('Financing inputs'!$B12="Euro",'Financing inputs'!M12/Loc_Euro,0)))</f>
        <v/>
      </c>
      <c r="N12" s="131" t="str">
        <f>IF('Financing inputs'!N12="","",(IF('Financing inputs'!$B12="USD",'Financing inputs'!N12*Loc_USD,0)+IF('Financing inputs'!$B12="Local Currency",'Financing inputs'!N12,0)+IF('Financing inputs'!$B12="Euro",'Financing inputs'!N12/Loc_Euro,0)))</f>
        <v/>
      </c>
      <c r="O12" s="131">
        <f t="shared" si="1"/>
        <v>0</v>
      </c>
      <c r="P12" s="35" t="str">
        <f t="shared" si="0"/>
        <v>Autre 1</v>
      </c>
      <c r="R12" s="75" t="e">
        <f t="shared" si="2"/>
        <v>#DIV/0!</v>
      </c>
    </row>
    <row r="13" spans="1:18" x14ac:dyDescent="0.25">
      <c r="A13" s="133" t="str">
        <f>'Financing inputs'!A13</f>
        <v xml:space="preserve">Fonds alloués par DKT International </v>
      </c>
      <c r="B13" s="130"/>
      <c r="C13" s="131" t="str">
        <f>IF('Financing inputs'!C13="","",(IF('Financing inputs'!$B13="USD",'Financing inputs'!C13*Loc_USD,0)+IF('Financing inputs'!$B13="Local Currency",'Financing inputs'!C13,0)+IF('Financing inputs'!$B13="Euro",'Financing inputs'!C13*Loc_Euro,0)))</f>
        <v/>
      </c>
      <c r="D13" s="131" t="str">
        <f>IF('Financing inputs'!D13="","",(IF('Financing inputs'!$B13="USD",'Financing inputs'!D13*Loc_USD,0)+IF('Financing inputs'!$B13="Local Currency",'Financing inputs'!D13,0)+IF('Financing inputs'!$B13="Euro",'Financing inputs'!D13*Loc_Euro,0)))</f>
        <v/>
      </c>
      <c r="E13" s="131" t="str">
        <f>IF('Financing inputs'!E13="","",(IF('Financing inputs'!$B13="USD",'Financing inputs'!E13*Loc_USD,0)+IF('Financing inputs'!$B13="Local Currency",'Financing inputs'!E13,0)+IF('Financing inputs'!$B13="Euro",'Financing inputs'!E13*Loc_Euro,0)))</f>
        <v/>
      </c>
      <c r="F13" s="131" t="str">
        <f>IF('Financing inputs'!F13="","",(IF('Financing inputs'!$B13="USD",'Financing inputs'!F13*Loc_USD,0)+IF('Financing inputs'!$B13="Local Currency",'Financing inputs'!F13,0)+IF('Financing inputs'!$B13="Euro",'Financing inputs'!F13*Loc_Euro,0)))</f>
        <v/>
      </c>
      <c r="G13" s="131" t="str">
        <f>IF('Financing inputs'!G13="","",(IF('Financing inputs'!$B13="USD",'Financing inputs'!G13*Loc_USD,0)+IF('Financing inputs'!$B13="Local Currency",'Financing inputs'!G13,0)+IF('Financing inputs'!$B13="Euro",'Financing inputs'!G13*Loc_Euro,0)))</f>
        <v/>
      </c>
      <c r="H13" s="131" t="str">
        <f>IF('Financing inputs'!H13="","",(IF('Financing inputs'!$B13="USD",'Financing inputs'!H13*Loc_USD,0)+IF('Financing inputs'!$B13="Local Currency",'Financing inputs'!H13,0)+IF('Financing inputs'!$B13="Euro",'Financing inputs'!H13*Loc_Euro,0)))</f>
        <v/>
      </c>
      <c r="I13" s="131" t="str">
        <f>IF('Financing inputs'!I13="","",(IF('Financing inputs'!$B13="USD",'Financing inputs'!I13*Loc_USD,0)+IF('Financing inputs'!$B13="Local Currency",'Financing inputs'!I13,0)+IF('Financing inputs'!$B13="Euro",'Financing inputs'!I13*Loc_Euro,0)))</f>
        <v/>
      </c>
      <c r="J13" s="131" t="str">
        <f>IF('Financing inputs'!J13="","",(IF('Financing inputs'!$B13="USD",'Financing inputs'!J13*Loc_USD,0)+IF('Financing inputs'!$B13="Local Currency",'Financing inputs'!J13,0)+IF('Financing inputs'!$B13="Euro",'Financing inputs'!J13*Loc_Euro,0)))</f>
        <v/>
      </c>
      <c r="K13" s="131" t="str">
        <f>IF('Financing inputs'!K13="","",(IF('Financing inputs'!$B13="USD",'Financing inputs'!K13*Loc_USD,0)+IF('Financing inputs'!$B13="Local Currency",'Financing inputs'!K13,0)+IF('Financing inputs'!$B13="Euro",'Financing inputs'!K13/Loc_Euro,0)))</f>
        <v/>
      </c>
      <c r="L13" s="131" t="str">
        <f>IF('Financing inputs'!L13="","",(IF('Financing inputs'!$B13="USD",'Financing inputs'!L13*Loc_USD,0)+IF('Financing inputs'!$B13="Local Currency",'Financing inputs'!L13,0)+IF('Financing inputs'!$B13="Euro",'Financing inputs'!L13/Loc_Euro,0)))</f>
        <v/>
      </c>
      <c r="M13" s="131" t="str">
        <f>IF('Financing inputs'!M13="","",(IF('Financing inputs'!$B13="USD",'Financing inputs'!M13*Loc_USD,0)+IF('Financing inputs'!$B13="Local Currency",'Financing inputs'!M13,0)+IF('Financing inputs'!$B13="Euro",'Financing inputs'!M13/Loc_Euro,0)))</f>
        <v/>
      </c>
      <c r="N13" s="131" t="str">
        <f>IF('Financing inputs'!N13="","",(IF('Financing inputs'!$B13="USD",'Financing inputs'!N13*Loc_USD,0)+IF('Financing inputs'!$B13="Local Currency",'Financing inputs'!N13,0)+IF('Financing inputs'!$B13="Euro",'Financing inputs'!N13/Loc_Euro,0)))</f>
        <v/>
      </c>
      <c r="O13" s="131">
        <f t="shared" si="1"/>
        <v>0</v>
      </c>
      <c r="P13" s="35" t="str">
        <f t="shared" si="0"/>
        <v>Autre 1</v>
      </c>
      <c r="R13" s="75" t="e">
        <f t="shared" si="2"/>
        <v>#DIV/0!</v>
      </c>
    </row>
    <row r="14" spans="1:18" x14ac:dyDescent="0.25">
      <c r="A14" s="133" t="str">
        <f>'Financing inputs'!A14</f>
        <v>Fonds alloués par MSI</v>
      </c>
      <c r="B14" s="130"/>
      <c r="C14" s="131" t="str">
        <f>IF('Financing inputs'!C14="","",(IF('Financing inputs'!$B14="USD",'Financing inputs'!C14*Loc_USD,0)+IF('Financing inputs'!$B14="Local Currency",'Financing inputs'!C14,0)+IF('Financing inputs'!$B14="Euro",'Financing inputs'!C14*Loc_Euro,0)))</f>
        <v/>
      </c>
      <c r="D14" s="131" t="str">
        <f>IF('Financing inputs'!D14="","",(IF('Financing inputs'!$B14="USD",'Financing inputs'!D14*Loc_USD,0)+IF('Financing inputs'!$B14="Local Currency",'Financing inputs'!D14,0)+IF('Financing inputs'!$B14="Euro",'Financing inputs'!D14*Loc_Euro,0)))</f>
        <v/>
      </c>
      <c r="E14" s="131" t="str">
        <f>IF('Financing inputs'!E14="","",(IF('Financing inputs'!$B14="USD",'Financing inputs'!E14*Loc_USD,0)+IF('Financing inputs'!$B14="Local Currency",'Financing inputs'!E14,0)+IF('Financing inputs'!$B14="Euro",'Financing inputs'!E14*Loc_Euro,0)))</f>
        <v/>
      </c>
      <c r="F14" s="131" t="str">
        <f>IF('Financing inputs'!F14="","",(IF('Financing inputs'!$B14="USD",'Financing inputs'!F14*Loc_USD,0)+IF('Financing inputs'!$B14="Local Currency",'Financing inputs'!F14,0)+IF('Financing inputs'!$B14="Euro",'Financing inputs'!F14*Loc_Euro,0)))</f>
        <v/>
      </c>
      <c r="G14" s="131" t="str">
        <f>IF('Financing inputs'!G14="","",(IF('Financing inputs'!$B14="USD",'Financing inputs'!G14*Loc_USD,0)+IF('Financing inputs'!$B14="Local Currency",'Financing inputs'!G14,0)+IF('Financing inputs'!$B14="Euro",'Financing inputs'!G14*Loc_Euro,0)))</f>
        <v/>
      </c>
      <c r="H14" s="131" t="str">
        <f>IF('Financing inputs'!H14="","",(IF('Financing inputs'!$B14="USD",'Financing inputs'!H14*Loc_USD,0)+IF('Financing inputs'!$B14="Local Currency",'Financing inputs'!H14,0)+IF('Financing inputs'!$B14="Euro",'Financing inputs'!H14*Loc_Euro,0)))</f>
        <v/>
      </c>
      <c r="I14" s="131" t="str">
        <f>IF('Financing inputs'!I14="","",(IF('Financing inputs'!$B14="USD",'Financing inputs'!I14*Loc_USD,0)+IF('Financing inputs'!$B14="Local Currency",'Financing inputs'!I14,0)+IF('Financing inputs'!$B14="Euro",'Financing inputs'!I14*Loc_Euro,0)))</f>
        <v/>
      </c>
      <c r="J14" s="131" t="str">
        <f>IF('Financing inputs'!J14="","",(IF('Financing inputs'!$B14="USD",'Financing inputs'!J14*Loc_USD,0)+IF('Financing inputs'!$B14="Local Currency",'Financing inputs'!J14,0)+IF('Financing inputs'!$B14="Euro",'Financing inputs'!J14*Loc_Euro,0)))</f>
        <v/>
      </c>
      <c r="K14" s="131" t="str">
        <f>IF('Financing inputs'!K14="","",(IF('Financing inputs'!$B14="USD",'Financing inputs'!K14*Loc_USD,0)+IF('Financing inputs'!$B14="Local Currency",'Financing inputs'!K14,0)+IF('Financing inputs'!$B14="Euro",'Financing inputs'!K14/Loc_Euro,0)))</f>
        <v/>
      </c>
      <c r="L14" s="131" t="str">
        <f>IF('Financing inputs'!L14="","",(IF('Financing inputs'!$B14="USD",'Financing inputs'!L14*Loc_USD,0)+IF('Financing inputs'!$B14="Local Currency",'Financing inputs'!L14,0)+IF('Financing inputs'!$B14="Euro",'Financing inputs'!L14/Loc_Euro,0)))</f>
        <v/>
      </c>
      <c r="M14" s="131" t="str">
        <f>IF('Financing inputs'!M14="","",(IF('Financing inputs'!$B14="USD",'Financing inputs'!M14*Loc_USD,0)+IF('Financing inputs'!$B14="Local Currency",'Financing inputs'!M14,0)+IF('Financing inputs'!$B14="Euro",'Financing inputs'!M14/Loc_Euro,0)))</f>
        <v/>
      </c>
      <c r="N14" s="131" t="str">
        <f>IF('Financing inputs'!N14="","",(IF('Financing inputs'!$B14="USD",'Financing inputs'!N14*Loc_USD,0)+IF('Financing inputs'!$B14="Local Currency",'Financing inputs'!N14,0)+IF('Financing inputs'!$B14="Euro",'Financing inputs'!N14/Loc_Euro,0)))</f>
        <v/>
      </c>
      <c r="O14" s="131">
        <f t="shared" si="1"/>
        <v>0</v>
      </c>
      <c r="P14" s="35" t="str">
        <f t="shared" si="0"/>
        <v>Autre 1</v>
      </c>
      <c r="R14" s="75" t="e">
        <f t="shared" si="2"/>
        <v>#DIV/0!</v>
      </c>
    </row>
    <row r="15" spans="1:18" x14ac:dyDescent="0.25">
      <c r="A15" s="133" t="str">
        <f>'Financing inputs'!A15</f>
        <v>Fonds alloués par la Fondation Gates</v>
      </c>
      <c r="B15" s="130"/>
      <c r="C15" s="131" t="str">
        <f>IF('Financing inputs'!C15="","",(IF('Financing inputs'!$B15="USD",'Financing inputs'!C15*Loc_USD,0)+IF('Financing inputs'!$B15="Local Currency",'Financing inputs'!C15,0)+IF('Financing inputs'!$B15="Euro",'Financing inputs'!C15*Loc_Euro,0)))</f>
        <v/>
      </c>
      <c r="D15" s="131" t="str">
        <f>IF('Financing inputs'!D15="","",(IF('Financing inputs'!$B15="USD",'Financing inputs'!D15*Loc_USD,0)+IF('Financing inputs'!$B15="Local Currency",'Financing inputs'!D15,0)+IF('Financing inputs'!$B15="Euro",'Financing inputs'!D15*Loc_Euro,0)))</f>
        <v/>
      </c>
      <c r="E15" s="131" t="str">
        <f>IF('Financing inputs'!E15="","",(IF('Financing inputs'!$B15="USD",'Financing inputs'!E15*Loc_USD,0)+IF('Financing inputs'!$B15="Local Currency",'Financing inputs'!E15,0)+IF('Financing inputs'!$B15="Euro",'Financing inputs'!E15*Loc_Euro,0)))</f>
        <v/>
      </c>
      <c r="F15" s="131" t="str">
        <f>IF('Financing inputs'!F15="","",(IF('Financing inputs'!$B15="USD",'Financing inputs'!F15*Loc_USD,0)+IF('Financing inputs'!$B15="Local Currency",'Financing inputs'!F15,0)+IF('Financing inputs'!$B15="Euro",'Financing inputs'!F15*Loc_Euro,0)))</f>
        <v/>
      </c>
      <c r="G15" s="131" t="str">
        <f>IF('Financing inputs'!G15="","",(IF('Financing inputs'!$B15="USD",'Financing inputs'!G15*Loc_USD,0)+IF('Financing inputs'!$B15="Local Currency",'Financing inputs'!G15,0)+IF('Financing inputs'!$B15="Euro",'Financing inputs'!G15*Loc_Euro,0)))</f>
        <v/>
      </c>
      <c r="H15" s="131" t="str">
        <f>IF('Financing inputs'!H15="","",(IF('Financing inputs'!$B15="USD",'Financing inputs'!H15*Loc_USD,0)+IF('Financing inputs'!$B15="Local Currency",'Financing inputs'!H15,0)+IF('Financing inputs'!$B15="Euro",'Financing inputs'!H15*Loc_Euro,0)))</f>
        <v/>
      </c>
      <c r="I15" s="131" t="str">
        <f>IF('Financing inputs'!I15="","",(IF('Financing inputs'!$B15="USD",'Financing inputs'!I15*Loc_USD,0)+IF('Financing inputs'!$B15="Local Currency",'Financing inputs'!I15,0)+IF('Financing inputs'!$B15="Euro",'Financing inputs'!I15*Loc_Euro,0)))</f>
        <v/>
      </c>
      <c r="J15" s="131" t="str">
        <f>IF('Financing inputs'!J15="","",(IF('Financing inputs'!$B15="USD",'Financing inputs'!J15*Loc_USD,0)+IF('Financing inputs'!$B15="Local Currency",'Financing inputs'!J15,0)+IF('Financing inputs'!$B15="Euro",'Financing inputs'!J15*Loc_Euro,0)))</f>
        <v/>
      </c>
      <c r="K15" s="131" t="str">
        <f>IF('Financing inputs'!K15="","",(IF('Financing inputs'!$B15="USD",'Financing inputs'!K15*Loc_USD,0)+IF('Financing inputs'!$B15="Local Currency",'Financing inputs'!K15,0)+IF('Financing inputs'!$B15="Euro",'Financing inputs'!K15/Loc_Euro,0)))</f>
        <v/>
      </c>
      <c r="L15" s="131" t="str">
        <f>IF('Financing inputs'!L15="","",(IF('Financing inputs'!$B15="USD",'Financing inputs'!L15*Loc_USD,0)+IF('Financing inputs'!$B15="Local Currency",'Financing inputs'!L15,0)+IF('Financing inputs'!$B15="Euro",'Financing inputs'!L15/Loc_Euro,0)))</f>
        <v/>
      </c>
      <c r="M15" s="131" t="str">
        <f>IF('Financing inputs'!M15="","",(IF('Financing inputs'!$B15="USD",'Financing inputs'!M15*Loc_USD,0)+IF('Financing inputs'!$B15="Local Currency",'Financing inputs'!M15,0)+IF('Financing inputs'!$B15="Euro",'Financing inputs'!M15/Loc_Euro,0)))</f>
        <v/>
      </c>
      <c r="N15" s="131" t="str">
        <f>IF('Financing inputs'!N15="","",(IF('Financing inputs'!$B15="USD",'Financing inputs'!N15*Loc_USD,0)+IF('Financing inputs'!$B15="Local Currency",'Financing inputs'!N15,0)+IF('Financing inputs'!$B15="Euro",'Financing inputs'!N15/Loc_Euro,0)))</f>
        <v/>
      </c>
      <c r="O15" s="131">
        <f t="shared" si="1"/>
        <v>0</v>
      </c>
      <c r="P15" s="35" t="str">
        <f t="shared" si="0"/>
        <v>Autre 1</v>
      </c>
      <c r="R15" s="75" t="e">
        <f t="shared" si="2"/>
        <v>#DIV/0!</v>
      </c>
    </row>
    <row r="16" spans="1:18" x14ac:dyDescent="0.25">
      <c r="A16" s="133" t="str">
        <f>'Financing inputs'!A16</f>
        <v>Fonds alloués par la fondation Packard</v>
      </c>
      <c r="B16" s="130"/>
      <c r="C16" s="131" t="str">
        <f>IF('Financing inputs'!C16="","",(IF('Financing inputs'!$B16="USD",'Financing inputs'!C16*Loc_USD,0)+IF('Financing inputs'!$B16="Local Currency",'Financing inputs'!C16,0)+IF('Financing inputs'!$B16="Euro",'Financing inputs'!C16*Loc_Euro,0)))</f>
        <v/>
      </c>
      <c r="D16" s="131" t="str">
        <f>IF('Financing inputs'!D16="","",(IF('Financing inputs'!$B16="USD",'Financing inputs'!D16*Loc_USD,0)+IF('Financing inputs'!$B16="Local Currency",'Financing inputs'!D16,0)+IF('Financing inputs'!$B16="Euro",'Financing inputs'!D16*Loc_Euro,0)))</f>
        <v/>
      </c>
      <c r="E16" s="131" t="str">
        <f>IF('Financing inputs'!E16="","",(IF('Financing inputs'!$B16="USD",'Financing inputs'!E16*Loc_USD,0)+IF('Financing inputs'!$B16="Local Currency",'Financing inputs'!E16,0)+IF('Financing inputs'!$B16="Euro",'Financing inputs'!E16*Loc_Euro,0)))</f>
        <v/>
      </c>
      <c r="F16" s="131" t="str">
        <f>IF('Financing inputs'!F16="","",(IF('Financing inputs'!$B16="USD",'Financing inputs'!F16*Loc_USD,0)+IF('Financing inputs'!$B16="Local Currency",'Financing inputs'!F16,0)+IF('Financing inputs'!$B16="Euro",'Financing inputs'!F16*Loc_Euro,0)))</f>
        <v/>
      </c>
      <c r="G16" s="131" t="str">
        <f>IF('Financing inputs'!G16="","",(IF('Financing inputs'!$B16="USD",'Financing inputs'!G16*Loc_USD,0)+IF('Financing inputs'!$B16="Local Currency",'Financing inputs'!G16,0)+IF('Financing inputs'!$B16="Euro",'Financing inputs'!G16*Loc_Euro,0)))</f>
        <v/>
      </c>
      <c r="H16" s="131" t="str">
        <f>IF('Financing inputs'!H16="","",(IF('Financing inputs'!$B16="USD",'Financing inputs'!H16*Loc_USD,0)+IF('Financing inputs'!$B16="Local Currency",'Financing inputs'!H16,0)+IF('Financing inputs'!$B16="Euro",'Financing inputs'!H16*Loc_Euro,0)))</f>
        <v/>
      </c>
      <c r="I16" s="131" t="str">
        <f>IF('Financing inputs'!I16="","",(IF('Financing inputs'!$B16="USD",'Financing inputs'!I16*Loc_USD,0)+IF('Financing inputs'!$B16="Local Currency",'Financing inputs'!I16,0)+IF('Financing inputs'!$B16="Euro",'Financing inputs'!I16*Loc_Euro,0)))</f>
        <v/>
      </c>
      <c r="J16" s="131" t="str">
        <f>IF('Financing inputs'!J16="","",(IF('Financing inputs'!$B16="USD",'Financing inputs'!J16*Loc_USD,0)+IF('Financing inputs'!$B16="Local Currency",'Financing inputs'!J16,0)+IF('Financing inputs'!$B16="Euro",'Financing inputs'!J16*Loc_Euro,0)))</f>
        <v/>
      </c>
      <c r="K16" s="131" t="str">
        <f>IF('Financing inputs'!K16="","",(IF('Financing inputs'!$B16="USD",'Financing inputs'!K16*Loc_USD,0)+IF('Financing inputs'!$B16="Local Currency",'Financing inputs'!K16,0)+IF('Financing inputs'!$B16="Euro",'Financing inputs'!K16/Loc_Euro,0)))</f>
        <v/>
      </c>
      <c r="L16" s="131" t="str">
        <f>IF('Financing inputs'!L16="","",(IF('Financing inputs'!$B16="USD",'Financing inputs'!L16*Loc_USD,0)+IF('Financing inputs'!$B16="Local Currency",'Financing inputs'!L16,0)+IF('Financing inputs'!$B16="Euro",'Financing inputs'!L16/Loc_Euro,0)))</f>
        <v/>
      </c>
      <c r="M16" s="131" t="str">
        <f>IF('Financing inputs'!M16="","",(IF('Financing inputs'!$B16="USD",'Financing inputs'!M16*Loc_USD,0)+IF('Financing inputs'!$B16="Local Currency",'Financing inputs'!M16,0)+IF('Financing inputs'!$B16="Euro",'Financing inputs'!M16/Loc_Euro,0)))</f>
        <v/>
      </c>
      <c r="N16" s="131" t="str">
        <f>IF('Financing inputs'!N16="","",(IF('Financing inputs'!$B16="USD",'Financing inputs'!N16*Loc_USD,0)+IF('Financing inputs'!$B16="Local Currency",'Financing inputs'!N16,0)+IF('Financing inputs'!$B16="Euro",'Financing inputs'!N16/Loc_Euro,0)))</f>
        <v/>
      </c>
      <c r="O16" s="131">
        <f t="shared" si="1"/>
        <v>0</v>
      </c>
      <c r="P16" s="35" t="str">
        <f t="shared" si="0"/>
        <v>Autre 1</v>
      </c>
      <c r="R16" s="75" t="e">
        <f t="shared" si="2"/>
        <v>#DIV/0!</v>
      </c>
    </row>
    <row r="17" spans="1:19" x14ac:dyDescent="0.25">
      <c r="A17" s="133" t="str">
        <f>'Financing inputs'!A17</f>
        <v>Other</v>
      </c>
      <c r="B17" s="130"/>
      <c r="C17" s="131" t="str">
        <f>IF('Financing inputs'!C17="","",(IF('Financing inputs'!$B17="USD",'Financing inputs'!C17*Loc_USD,0)+IF('Financing inputs'!$B17="Local Currency",'Financing inputs'!C17,0)+IF('Financing inputs'!$B17="Euro",'Financing inputs'!C17*Loc_Euro,0)))</f>
        <v/>
      </c>
      <c r="D17" s="131" t="str">
        <f>IF('Financing inputs'!D17="","",(IF('Financing inputs'!$B17="USD",'Financing inputs'!D17*Loc_USD,0)+IF('Financing inputs'!$B17="Local Currency",'Financing inputs'!D17,0)+IF('Financing inputs'!$B17="Euro",'Financing inputs'!D17*Loc_Euro,0)))</f>
        <v/>
      </c>
      <c r="E17" s="131" t="str">
        <f>IF('Financing inputs'!E17="","",(IF('Financing inputs'!$B17="USD",'Financing inputs'!E17*Loc_USD,0)+IF('Financing inputs'!$B17="Local Currency",'Financing inputs'!E17,0)+IF('Financing inputs'!$B17="Euro",'Financing inputs'!E17*Loc_Euro,0)))</f>
        <v/>
      </c>
      <c r="F17" s="131" t="str">
        <f>IF('Financing inputs'!F17="","",(IF('Financing inputs'!$B17="USD",'Financing inputs'!F17*Loc_USD,0)+IF('Financing inputs'!$B17="Local Currency",'Financing inputs'!F17,0)+IF('Financing inputs'!$B17="Euro",'Financing inputs'!F17*Loc_Euro,0)))</f>
        <v/>
      </c>
      <c r="G17" s="131" t="str">
        <f>IF('Financing inputs'!G17="","",(IF('Financing inputs'!$B17="USD",'Financing inputs'!G17*Loc_USD,0)+IF('Financing inputs'!$B17="Local Currency",'Financing inputs'!G17,0)+IF('Financing inputs'!$B17="Euro",'Financing inputs'!G17*Loc_Euro,0)))</f>
        <v/>
      </c>
      <c r="H17" s="131" t="str">
        <f>IF('Financing inputs'!H17="","",(IF('Financing inputs'!$B17="USD",'Financing inputs'!H17*Loc_USD,0)+IF('Financing inputs'!$B17="Local Currency",'Financing inputs'!H17,0)+IF('Financing inputs'!$B17="Euro",'Financing inputs'!H17*Loc_Euro,0)))</f>
        <v/>
      </c>
      <c r="I17" s="131" t="str">
        <f>IF('Financing inputs'!I17="","",(IF('Financing inputs'!$B17="USD",'Financing inputs'!I17*Loc_USD,0)+IF('Financing inputs'!$B17="Local Currency",'Financing inputs'!I17,0)+IF('Financing inputs'!$B17="Euro",'Financing inputs'!I17*Loc_Euro,0)))</f>
        <v/>
      </c>
      <c r="J17" s="131" t="str">
        <f>IF('Financing inputs'!J17="","",(IF('Financing inputs'!$B17="USD",'Financing inputs'!J17*Loc_USD,0)+IF('Financing inputs'!$B17="Local Currency",'Financing inputs'!J17,0)+IF('Financing inputs'!$B17="Euro",'Financing inputs'!J17*Loc_Euro,0)))</f>
        <v/>
      </c>
      <c r="K17" s="131" t="str">
        <f>IF('Financing inputs'!K17="","",(IF('Financing inputs'!$B17="USD",'Financing inputs'!K17*Loc_USD,0)+IF('Financing inputs'!$B17="Local Currency",'Financing inputs'!K17,0)+IF('Financing inputs'!$B17="Euro",'Financing inputs'!K17/Loc_Euro,0)))</f>
        <v/>
      </c>
      <c r="L17" s="131" t="str">
        <f>IF('Financing inputs'!L17="","",(IF('Financing inputs'!$B17="USD",'Financing inputs'!L17*Loc_USD,0)+IF('Financing inputs'!$B17="Local Currency",'Financing inputs'!L17,0)+IF('Financing inputs'!$B17="Euro",'Financing inputs'!L17/Loc_Euro,0)))</f>
        <v/>
      </c>
      <c r="M17" s="131" t="str">
        <f>IF('Financing inputs'!M17="","",(IF('Financing inputs'!$B17="USD",'Financing inputs'!M17*Loc_USD,0)+IF('Financing inputs'!$B17="Local Currency",'Financing inputs'!M17,0)+IF('Financing inputs'!$B17="Euro",'Financing inputs'!M17/Loc_Euro,0)))</f>
        <v/>
      </c>
      <c r="N17" s="131" t="str">
        <f>IF('Financing inputs'!N17="","",(IF('Financing inputs'!$B17="USD",'Financing inputs'!N17*Loc_USD,0)+IF('Financing inputs'!$B17="Local Currency",'Financing inputs'!N17,0)+IF('Financing inputs'!$B17="Euro",'Financing inputs'!N17/Loc_Euro,0)))</f>
        <v/>
      </c>
      <c r="O17" s="131">
        <f t="shared" si="1"/>
        <v>0</v>
      </c>
      <c r="P17" s="35" t="str">
        <f t="shared" si="0"/>
        <v>Autre 1</v>
      </c>
      <c r="R17" s="75" t="e">
        <f t="shared" si="2"/>
        <v>#DIV/0!</v>
      </c>
    </row>
    <row r="18" spans="1:19" x14ac:dyDescent="0.25">
      <c r="A18" s="133" t="str">
        <f>'Financing inputs'!A18</f>
        <v>Other</v>
      </c>
      <c r="B18" s="130"/>
      <c r="C18" s="131" t="str">
        <f>IF('Financing inputs'!C18="","",(IF('Financing inputs'!$B18="USD",'Financing inputs'!C18*Loc_USD,0)+IF('Financing inputs'!$B18="Local Currency",'Financing inputs'!C18,0)+IF('Financing inputs'!$B18="Euro",'Financing inputs'!C18*Loc_Euro,0)))</f>
        <v/>
      </c>
      <c r="D18" s="131" t="str">
        <f>IF('Financing inputs'!D18="","",(IF('Financing inputs'!$B18="USD",'Financing inputs'!D18*Loc_USD,0)+IF('Financing inputs'!$B18="Local Currency",'Financing inputs'!D18,0)+IF('Financing inputs'!$B18="Euro",'Financing inputs'!D18*Loc_Euro,0)))</f>
        <v/>
      </c>
      <c r="E18" s="131" t="str">
        <f>IF('Financing inputs'!E18="","",(IF('Financing inputs'!$B18="USD",'Financing inputs'!E18*Loc_USD,0)+IF('Financing inputs'!$B18="Local Currency",'Financing inputs'!E18,0)+IF('Financing inputs'!$B18="Euro",'Financing inputs'!E18*Loc_Euro,0)))</f>
        <v/>
      </c>
      <c r="F18" s="131" t="str">
        <f>IF('Financing inputs'!F18="","",(IF('Financing inputs'!$B18="USD",'Financing inputs'!F18*Loc_USD,0)+IF('Financing inputs'!$B18="Local Currency",'Financing inputs'!F18,0)+IF('Financing inputs'!$B18="Euro",'Financing inputs'!F18*Loc_Euro,0)))</f>
        <v/>
      </c>
      <c r="G18" s="131" t="str">
        <f>IF('Financing inputs'!G18="","",(IF('Financing inputs'!$B18="USD",'Financing inputs'!G18*Loc_USD,0)+IF('Financing inputs'!$B18="Local Currency",'Financing inputs'!G18,0)+IF('Financing inputs'!$B18="Euro",'Financing inputs'!G18*Loc_Euro,0)))</f>
        <v/>
      </c>
      <c r="H18" s="131" t="str">
        <f>IF('Financing inputs'!H18="","",(IF('Financing inputs'!$B18="USD",'Financing inputs'!H18*Loc_USD,0)+IF('Financing inputs'!$B18="Local Currency",'Financing inputs'!H18,0)+IF('Financing inputs'!$B18="Euro",'Financing inputs'!H18*Loc_Euro,0)))</f>
        <v/>
      </c>
      <c r="I18" s="131" t="str">
        <f>IF('Financing inputs'!I18="","",(IF('Financing inputs'!$B18="USD",'Financing inputs'!I18*Loc_USD,0)+IF('Financing inputs'!$B18="Local Currency",'Financing inputs'!I18,0)+IF('Financing inputs'!$B18="Euro",'Financing inputs'!I18*Loc_Euro,0)))</f>
        <v/>
      </c>
      <c r="J18" s="131" t="str">
        <f>IF('Financing inputs'!J18="","",(IF('Financing inputs'!$B18="USD",'Financing inputs'!J18*Loc_USD,0)+IF('Financing inputs'!$B18="Local Currency",'Financing inputs'!J18,0)+IF('Financing inputs'!$B18="Euro",'Financing inputs'!J18*Loc_Euro,0)))</f>
        <v/>
      </c>
      <c r="K18" s="131" t="str">
        <f>IF('Financing inputs'!K18="","",(IF('Financing inputs'!$B18="USD",'Financing inputs'!K18*Loc_USD,0)+IF('Financing inputs'!$B18="Local Currency",'Financing inputs'!K18,0)+IF('Financing inputs'!$B18="Euro",'Financing inputs'!K18/Loc_Euro,0)))</f>
        <v/>
      </c>
      <c r="L18" s="131" t="str">
        <f>IF('Financing inputs'!L18="","",(IF('Financing inputs'!$B18="USD",'Financing inputs'!L18*Loc_USD,0)+IF('Financing inputs'!$B18="Local Currency",'Financing inputs'!L18,0)+IF('Financing inputs'!$B18="Euro",'Financing inputs'!L18/Loc_Euro,0)))</f>
        <v/>
      </c>
      <c r="M18" s="131" t="str">
        <f>IF('Financing inputs'!M18="","",(IF('Financing inputs'!$B18="USD",'Financing inputs'!M18*Loc_USD,0)+IF('Financing inputs'!$B18="Local Currency",'Financing inputs'!M18,0)+IF('Financing inputs'!$B18="Euro",'Financing inputs'!M18/Loc_Euro,0)))</f>
        <v/>
      </c>
      <c r="N18" s="131" t="str">
        <f>IF('Financing inputs'!N18="","",(IF('Financing inputs'!$B18="USD",'Financing inputs'!N18*Loc_USD,0)+IF('Financing inputs'!$B18="Local Currency",'Financing inputs'!N18,0)+IF('Financing inputs'!$B18="Euro",'Financing inputs'!N18/Loc_Euro,0)))</f>
        <v/>
      </c>
      <c r="O18" s="132">
        <f t="shared" si="1"/>
        <v>0</v>
      </c>
      <c r="P18" s="35" t="str">
        <f t="shared" si="0"/>
        <v>Autre 1</v>
      </c>
      <c r="R18" s="75" t="e">
        <f t="shared" si="2"/>
        <v>#DIV/0!</v>
      </c>
    </row>
    <row r="19" spans="1:19" x14ac:dyDescent="0.25">
      <c r="A19" s="133" t="str">
        <f>'Financing inputs'!A19</f>
        <v>Other</v>
      </c>
      <c r="B19" s="130"/>
      <c r="C19" s="131" t="str">
        <f>IF('Financing inputs'!C19="","",(IF('Financing inputs'!$B19="USD",'Financing inputs'!C19*Loc_USD,0)+IF('Financing inputs'!$B19="Local Currency",'Financing inputs'!C19,0)+IF('Financing inputs'!$B19="Euro",'Financing inputs'!C19*Loc_Euro,0)))</f>
        <v/>
      </c>
      <c r="D19" s="131" t="str">
        <f>IF('Financing inputs'!D19="","",(IF('Financing inputs'!$B19="USD",'Financing inputs'!D19*Loc_USD,0)+IF('Financing inputs'!$B19="Local Currency",'Financing inputs'!D19,0)+IF('Financing inputs'!$B19="Euro",'Financing inputs'!D19*Loc_Euro,0)))</f>
        <v/>
      </c>
      <c r="E19" s="131" t="str">
        <f>IF('Financing inputs'!E19="","",(IF('Financing inputs'!$B19="USD",'Financing inputs'!E19*Loc_USD,0)+IF('Financing inputs'!$B19="Local Currency",'Financing inputs'!E19,0)+IF('Financing inputs'!$B19="Euro",'Financing inputs'!E19*Loc_Euro,0)))</f>
        <v/>
      </c>
      <c r="F19" s="131" t="str">
        <f>IF('Financing inputs'!F19="","",(IF('Financing inputs'!$B19="USD",'Financing inputs'!F19*Loc_USD,0)+IF('Financing inputs'!$B19="Local Currency",'Financing inputs'!F19,0)+IF('Financing inputs'!$B19="Euro",'Financing inputs'!F19*Loc_Euro,0)))</f>
        <v/>
      </c>
      <c r="G19" s="131" t="str">
        <f>IF('Financing inputs'!G19="","",(IF('Financing inputs'!$B19="USD",'Financing inputs'!G19*Loc_USD,0)+IF('Financing inputs'!$B19="Local Currency",'Financing inputs'!G19,0)+IF('Financing inputs'!$B19="Euro",'Financing inputs'!G19*Loc_Euro,0)))</f>
        <v/>
      </c>
      <c r="H19" s="131" t="str">
        <f>IF('Financing inputs'!H19="","",(IF('Financing inputs'!$B19="USD",'Financing inputs'!H19*Loc_USD,0)+IF('Financing inputs'!$B19="Local Currency",'Financing inputs'!H19,0)+IF('Financing inputs'!$B19="Euro",'Financing inputs'!H19*Loc_Euro,0)))</f>
        <v/>
      </c>
      <c r="I19" s="131" t="str">
        <f>IF('Financing inputs'!I19="","",(IF('Financing inputs'!$B19="USD",'Financing inputs'!I19*Loc_USD,0)+IF('Financing inputs'!$B19="Local Currency",'Financing inputs'!I19,0)+IF('Financing inputs'!$B19="Euro",'Financing inputs'!I19*Loc_Euro,0)))</f>
        <v/>
      </c>
      <c r="J19" s="131" t="str">
        <f>IF('Financing inputs'!J19="","",(IF('Financing inputs'!$B19="USD",'Financing inputs'!J19*Loc_USD,0)+IF('Financing inputs'!$B19="Local Currency",'Financing inputs'!J19,0)+IF('Financing inputs'!$B19="Euro",'Financing inputs'!J19*Loc_Euro,0)))</f>
        <v/>
      </c>
      <c r="K19" s="131" t="str">
        <f>IF('Financing inputs'!K19="","",(IF('Financing inputs'!$B19="USD",'Financing inputs'!K19*Loc_USD,0)+IF('Financing inputs'!$B19="Local Currency",'Financing inputs'!K19,0)+IF('Financing inputs'!$B19="Euro",'Financing inputs'!K19/Loc_Euro,0)))</f>
        <v/>
      </c>
      <c r="L19" s="131" t="str">
        <f>IF('Financing inputs'!L19="","",(IF('Financing inputs'!$B19="USD",'Financing inputs'!L19*Loc_USD,0)+IF('Financing inputs'!$B19="Local Currency",'Financing inputs'!L19,0)+IF('Financing inputs'!$B19="Euro",'Financing inputs'!L19/Loc_Euro,0)))</f>
        <v/>
      </c>
      <c r="M19" s="131" t="str">
        <f>IF('Financing inputs'!M19="","",(IF('Financing inputs'!$B19="USD",'Financing inputs'!M19*Loc_USD,0)+IF('Financing inputs'!$B19="Local Currency",'Financing inputs'!M19,0)+IF('Financing inputs'!$B19="Euro",'Financing inputs'!M19/Loc_Euro,0)))</f>
        <v/>
      </c>
      <c r="N19" s="131" t="str">
        <f>IF('Financing inputs'!N19="","",(IF('Financing inputs'!$B19="USD",'Financing inputs'!N19*Loc_USD,0)+IF('Financing inputs'!$B19="Local Currency",'Financing inputs'!N19,0)+IF('Financing inputs'!$B19="Euro",'Financing inputs'!N19/Loc_Euro,0)))</f>
        <v/>
      </c>
      <c r="O19" s="132">
        <f t="shared" si="1"/>
        <v>0</v>
      </c>
      <c r="P19" s="35" t="str">
        <f t="shared" si="0"/>
        <v>Autre 1</v>
      </c>
      <c r="R19" s="75" t="e">
        <f t="shared" si="2"/>
        <v>#DIV/0!</v>
      </c>
    </row>
    <row r="20" spans="1:19" x14ac:dyDescent="0.25">
      <c r="A20" s="133" t="str">
        <f>'Financing inputs'!A20</f>
        <v>Other</v>
      </c>
      <c r="B20" s="130"/>
      <c r="C20" s="131" t="str">
        <f>IF('Financing inputs'!C20="","",(IF('Financing inputs'!$B20="USD",'Financing inputs'!C20*Loc_USD,0)+IF('Financing inputs'!$B20="Local Currency",'Financing inputs'!C20,0)+IF('Financing inputs'!$B20="Euro",'Financing inputs'!C20*Loc_Euro,0)))</f>
        <v/>
      </c>
      <c r="D20" s="131" t="str">
        <f>IF('Financing inputs'!D20="","",(IF('Financing inputs'!$B20="USD",'Financing inputs'!D20*Loc_USD,0)+IF('Financing inputs'!$B20="Local Currency",'Financing inputs'!D20,0)+IF('Financing inputs'!$B20="Euro",'Financing inputs'!D20*Loc_Euro,0)))</f>
        <v/>
      </c>
      <c r="E20" s="131" t="str">
        <f>IF('Financing inputs'!E20="","",(IF('Financing inputs'!$B20="USD",'Financing inputs'!E20*Loc_USD,0)+IF('Financing inputs'!$B20="Local Currency",'Financing inputs'!E20,0)+IF('Financing inputs'!$B20="Euro",'Financing inputs'!E20*Loc_Euro,0)))</f>
        <v/>
      </c>
      <c r="F20" s="131" t="str">
        <f>IF('Financing inputs'!F20="","",(IF('Financing inputs'!$B20="USD",'Financing inputs'!F20*Loc_USD,0)+IF('Financing inputs'!$B20="Local Currency",'Financing inputs'!F20,0)+IF('Financing inputs'!$B20="Euro",'Financing inputs'!F20*Loc_Euro,0)))</f>
        <v/>
      </c>
      <c r="G20" s="131" t="str">
        <f>IF('Financing inputs'!G20="","",(IF('Financing inputs'!$B20="USD",'Financing inputs'!G20*Loc_USD,0)+IF('Financing inputs'!$B20="Local Currency",'Financing inputs'!G20,0)+IF('Financing inputs'!$B20="Euro",'Financing inputs'!G20*Loc_Euro,0)))</f>
        <v/>
      </c>
      <c r="H20" s="131" t="str">
        <f>IF('Financing inputs'!H20="","",(IF('Financing inputs'!$B20="USD",'Financing inputs'!H20*Loc_USD,0)+IF('Financing inputs'!$B20="Local Currency",'Financing inputs'!H20,0)+IF('Financing inputs'!$B20="Euro",'Financing inputs'!H20*Loc_Euro,0)))</f>
        <v/>
      </c>
      <c r="I20" s="131" t="str">
        <f>IF('Financing inputs'!I20="","",(IF('Financing inputs'!$B20="USD",'Financing inputs'!I20*Loc_USD,0)+IF('Financing inputs'!$B20="Local Currency",'Financing inputs'!I20,0)+IF('Financing inputs'!$B20="Euro",'Financing inputs'!I20*Loc_Euro,0)))</f>
        <v/>
      </c>
      <c r="J20" s="131" t="str">
        <f>IF('Financing inputs'!J20="","",(IF('Financing inputs'!$B20="USD",'Financing inputs'!J20*Loc_USD,0)+IF('Financing inputs'!$B20="Local Currency",'Financing inputs'!J20,0)+IF('Financing inputs'!$B20="Euro",'Financing inputs'!J20*Loc_Euro,0)))</f>
        <v/>
      </c>
      <c r="K20" s="131" t="str">
        <f>IF('Financing inputs'!K20="","",(IF('Financing inputs'!$B20="USD",'Financing inputs'!K20*Loc_USD,0)+IF('Financing inputs'!$B20="Local Currency",'Financing inputs'!K20,0)+IF('Financing inputs'!$B20="Euro",'Financing inputs'!K20/Loc_Euro,0)))</f>
        <v/>
      </c>
      <c r="L20" s="131" t="str">
        <f>IF('Financing inputs'!L20="","",(IF('Financing inputs'!$B20="USD",'Financing inputs'!L20*Loc_USD,0)+IF('Financing inputs'!$B20="Local Currency",'Financing inputs'!L20,0)+IF('Financing inputs'!$B20="Euro",'Financing inputs'!L20/Loc_Euro,0)))</f>
        <v/>
      </c>
      <c r="M20" s="131" t="str">
        <f>IF('Financing inputs'!M20="","",(IF('Financing inputs'!$B20="USD",'Financing inputs'!M20*Loc_USD,0)+IF('Financing inputs'!$B20="Local Currency",'Financing inputs'!M20,0)+IF('Financing inputs'!$B20="Euro",'Financing inputs'!M20/Loc_Euro,0)))</f>
        <v/>
      </c>
      <c r="N20" s="131" t="str">
        <f>IF('Financing inputs'!N20="","",(IF('Financing inputs'!$B20="USD",'Financing inputs'!N20*Loc_USD,0)+IF('Financing inputs'!$B20="Local Currency",'Financing inputs'!N20,0)+IF('Financing inputs'!$B20="Euro",'Financing inputs'!N20/Loc_Euro,0)))</f>
        <v/>
      </c>
      <c r="O20" s="132">
        <f t="shared" si="1"/>
        <v>0</v>
      </c>
      <c r="P20" s="35" t="str">
        <f t="shared" si="0"/>
        <v>Autre 1</v>
      </c>
      <c r="R20" s="75" t="e">
        <f t="shared" si="2"/>
        <v>#DIV/0!</v>
      </c>
    </row>
    <row r="21" spans="1:19" x14ac:dyDescent="0.25">
      <c r="A21" s="133" t="str">
        <f>'Financing inputs'!A21</f>
        <v>Other</v>
      </c>
      <c r="B21" s="130"/>
      <c r="C21" s="131" t="str">
        <f>IF('Financing inputs'!C21="","",(IF('Financing inputs'!$B21="USD",'Financing inputs'!C21*Loc_USD,0)+IF('Financing inputs'!$B21="Local Currency",'Financing inputs'!C21,0)+IF('Financing inputs'!$B21="Euro",'Financing inputs'!C21*Loc_Euro,0)))</f>
        <v/>
      </c>
      <c r="D21" s="131" t="str">
        <f>IF('Financing inputs'!D21="","",(IF('Financing inputs'!$B21="USD",'Financing inputs'!D21*Loc_USD,0)+IF('Financing inputs'!$B21="Local Currency",'Financing inputs'!D21,0)+IF('Financing inputs'!$B21="Euro",'Financing inputs'!D21*Loc_Euro,0)))</f>
        <v/>
      </c>
      <c r="E21" s="131" t="str">
        <f>IF('Financing inputs'!E21="","",(IF('Financing inputs'!$B21="USD",'Financing inputs'!E21*Loc_USD,0)+IF('Financing inputs'!$B21="Local Currency",'Financing inputs'!E21,0)+IF('Financing inputs'!$B21="Euro",'Financing inputs'!E21*Loc_Euro,0)))</f>
        <v/>
      </c>
      <c r="F21" s="131" t="str">
        <f>IF('Financing inputs'!F21="","",(IF('Financing inputs'!$B21="USD",'Financing inputs'!F21*Loc_USD,0)+IF('Financing inputs'!$B21="Local Currency",'Financing inputs'!F21,0)+IF('Financing inputs'!$B21="Euro",'Financing inputs'!F21*Loc_Euro,0)))</f>
        <v/>
      </c>
      <c r="G21" s="131" t="str">
        <f>IF('Financing inputs'!G21="","",(IF('Financing inputs'!$B21="USD",'Financing inputs'!G21*Loc_USD,0)+IF('Financing inputs'!$B21="Local Currency",'Financing inputs'!G21,0)+IF('Financing inputs'!$B21="Euro",'Financing inputs'!G21*Loc_Euro,0)))</f>
        <v/>
      </c>
      <c r="H21" s="131" t="str">
        <f>IF('Financing inputs'!H21="","",(IF('Financing inputs'!$B21="USD",'Financing inputs'!H21*Loc_USD,0)+IF('Financing inputs'!$B21="Local Currency",'Financing inputs'!H21,0)+IF('Financing inputs'!$B21="Euro",'Financing inputs'!H21*Loc_Euro,0)))</f>
        <v/>
      </c>
      <c r="I21" s="131" t="str">
        <f>IF('Financing inputs'!I21="","",(IF('Financing inputs'!$B21="USD",'Financing inputs'!I21*Loc_USD,0)+IF('Financing inputs'!$B21="Local Currency",'Financing inputs'!I21,0)+IF('Financing inputs'!$B21="Euro",'Financing inputs'!I21*Loc_Euro,0)))</f>
        <v/>
      </c>
      <c r="J21" s="131" t="str">
        <f>IF('Financing inputs'!J21="","",(IF('Financing inputs'!$B21="USD",'Financing inputs'!J21*Loc_USD,0)+IF('Financing inputs'!$B21="Local Currency",'Financing inputs'!J21,0)+IF('Financing inputs'!$B21="Euro",'Financing inputs'!J21*Loc_Euro,0)))</f>
        <v/>
      </c>
      <c r="K21" s="131" t="str">
        <f>IF('Financing inputs'!K21="","",(IF('Financing inputs'!$B21="USD",'Financing inputs'!K21*Loc_USD,0)+IF('Financing inputs'!$B21="Local Currency",'Financing inputs'!K21,0)+IF('Financing inputs'!$B21="Euro",'Financing inputs'!K21/Loc_Euro,0)))</f>
        <v/>
      </c>
      <c r="L21" s="131" t="str">
        <f>IF('Financing inputs'!L21="","",(IF('Financing inputs'!$B21="USD",'Financing inputs'!L21*Loc_USD,0)+IF('Financing inputs'!$B21="Local Currency",'Financing inputs'!L21,0)+IF('Financing inputs'!$B21="Euro",'Financing inputs'!L21/Loc_Euro,0)))</f>
        <v/>
      </c>
      <c r="M21" s="131" t="str">
        <f>IF('Financing inputs'!M21="","",(IF('Financing inputs'!$B21="USD",'Financing inputs'!M21*Loc_USD,0)+IF('Financing inputs'!$B21="Local Currency",'Financing inputs'!M21,0)+IF('Financing inputs'!$B21="Euro",'Financing inputs'!M21/Loc_Euro,0)))</f>
        <v/>
      </c>
      <c r="N21" s="131" t="str">
        <f>IF('Financing inputs'!N21="","",(IF('Financing inputs'!$B21="USD",'Financing inputs'!N21*Loc_USD,0)+IF('Financing inputs'!$B21="Local Currency",'Financing inputs'!N21,0)+IF('Financing inputs'!$B21="Euro",'Financing inputs'!N21/Loc_Euro,0)))</f>
        <v/>
      </c>
      <c r="O21" s="131">
        <f t="shared" si="1"/>
        <v>0</v>
      </c>
      <c r="P21" s="35" t="str">
        <f t="shared" si="0"/>
        <v>Autre 1</v>
      </c>
      <c r="R21" s="75" t="e">
        <f t="shared" si="2"/>
        <v>#DIV/0!</v>
      </c>
    </row>
    <row r="22" spans="1:19" x14ac:dyDescent="0.25">
      <c r="A22" s="133" t="str">
        <f>'Financing inputs'!A22</f>
        <v>Other</v>
      </c>
      <c r="B22" s="130"/>
      <c r="C22" s="131" t="str">
        <f>IF('Financing inputs'!C22="","",(IF('Financing inputs'!$B22="USD",'Financing inputs'!C22*Loc_USD,0)+IF('Financing inputs'!$B22="Local Currency",'Financing inputs'!C22,0)+IF('Financing inputs'!$B22="Euro",'Financing inputs'!C22*Loc_Euro,0)))</f>
        <v/>
      </c>
      <c r="D22" s="131" t="str">
        <f>IF('Financing inputs'!D22="","",(IF('Financing inputs'!$B22="USD",'Financing inputs'!D22*Loc_USD,0)+IF('Financing inputs'!$B22="Local Currency",'Financing inputs'!D22,0)+IF('Financing inputs'!$B22="Euro",'Financing inputs'!D22*Loc_Euro,0)))</f>
        <v/>
      </c>
      <c r="E22" s="131" t="str">
        <f>IF('Financing inputs'!E22="","",(IF('Financing inputs'!$B22="USD",'Financing inputs'!E22*Loc_USD,0)+IF('Financing inputs'!$B22="Local Currency",'Financing inputs'!E22,0)+IF('Financing inputs'!$B22="Euro",'Financing inputs'!E22*Loc_Euro,0)))</f>
        <v/>
      </c>
      <c r="F22" s="131" t="str">
        <f>IF('Financing inputs'!F22="","",(IF('Financing inputs'!$B22="USD",'Financing inputs'!F22*Loc_USD,0)+IF('Financing inputs'!$B22="Local Currency",'Financing inputs'!F22,0)+IF('Financing inputs'!$B22="Euro",'Financing inputs'!F22*Loc_Euro,0)))</f>
        <v/>
      </c>
      <c r="G22" s="131" t="str">
        <f>IF('Financing inputs'!G22="","",(IF('Financing inputs'!$B22="USD",'Financing inputs'!G22*Loc_USD,0)+IF('Financing inputs'!$B22="Local Currency",'Financing inputs'!G22,0)+IF('Financing inputs'!$B22="Euro",'Financing inputs'!G22*Loc_Euro,0)))</f>
        <v/>
      </c>
      <c r="H22" s="131" t="str">
        <f>IF('Financing inputs'!H22="","",(IF('Financing inputs'!$B22="USD",'Financing inputs'!H22*Loc_USD,0)+IF('Financing inputs'!$B22="Local Currency",'Financing inputs'!H22,0)+IF('Financing inputs'!$B22="Euro",'Financing inputs'!H22*Loc_Euro,0)))</f>
        <v/>
      </c>
      <c r="I22" s="131" t="str">
        <f>IF('Financing inputs'!I22="","",(IF('Financing inputs'!$B22="USD",'Financing inputs'!I22*Loc_USD,0)+IF('Financing inputs'!$B22="Local Currency",'Financing inputs'!I22,0)+IF('Financing inputs'!$B22="Euro",'Financing inputs'!I22*Loc_Euro,0)))</f>
        <v/>
      </c>
      <c r="J22" s="131" t="str">
        <f>IF('Financing inputs'!J22="","",(IF('Financing inputs'!$B22="USD",'Financing inputs'!J22*Loc_USD,0)+IF('Financing inputs'!$B22="Local Currency",'Financing inputs'!J22,0)+IF('Financing inputs'!$B22="Euro",'Financing inputs'!J22*Loc_Euro,0)))</f>
        <v/>
      </c>
      <c r="K22" s="131" t="str">
        <f>IF('Financing inputs'!K22="","",(IF('Financing inputs'!$B22="USD",'Financing inputs'!K22*Loc_USD,0)+IF('Financing inputs'!$B22="Local Currency",'Financing inputs'!K22,0)+IF('Financing inputs'!$B22="Euro",'Financing inputs'!K22/Loc_Euro,0)))</f>
        <v/>
      </c>
      <c r="L22" s="131" t="str">
        <f>IF('Financing inputs'!L22="","",(IF('Financing inputs'!$B22="USD",'Financing inputs'!L22*Loc_USD,0)+IF('Financing inputs'!$B22="Local Currency",'Financing inputs'!L22,0)+IF('Financing inputs'!$B22="Euro",'Financing inputs'!L22/Loc_Euro,0)))</f>
        <v/>
      </c>
      <c r="M22" s="131" t="str">
        <f>IF('Financing inputs'!M22="","",(IF('Financing inputs'!$B22="USD",'Financing inputs'!M22*Loc_USD,0)+IF('Financing inputs'!$B22="Local Currency",'Financing inputs'!M22,0)+IF('Financing inputs'!$B22="Euro",'Financing inputs'!M22/Loc_Euro,0)))</f>
        <v/>
      </c>
      <c r="N22" s="131" t="str">
        <f>IF('Financing inputs'!N22="","",(IF('Financing inputs'!$B22="USD",'Financing inputs'!N22*Loc_USD,0)+IF('Financing inputs'!$B22="Local Currency",'Financing inputs'!N22,0)+IF('Financing inputs'!$B22="Euro",'Financing inputs'!N22/Loc_Euro,0)))</f>
        <v/>
      </c>
      <c r="O22" s="131">
        <f t="shared" si="1"/>
        <v>0</v>
      </c>
      <c r="P22" s="35" t="str">
        <f t="shared" si="0"/>
        <v>Autre 1</v>
      </c>
      <c r="R22" s="75" t="e">
        <f t="shared" si="2"/>
        <v>#DIV/0!</v>
      </c>
    </row>
    <row r="23" spans="1:19" x14ac:dyDescent="0.25">
      <c r="A23" s="133" t="str">
        <f>'Financing inputs'!A23</f>
        <v>Other</v>
      </c>
      <c r="B23" s="130"/>
      <c r="C23" s="131" t="str">
        <f>IF('Financing inputs'!C23="","",(IF('Financing inputs'!$B23="USD",'Financing inputs'!C23*Loc_USD,0)+IF('Financing inputs'!$B23="Local Currency",'Financing inputs'!C23,0)+IF('Financing inputs'!$B23="Euro",'Financing inputs'!C23*Loc_Euro,0)))</f>
        <v/>
      </c>
      <c r="D23" s="131" t="str">
        <f>IF('Financing inputs'!D23="","",(IF('Financing inputs'!$B23="USD",'Financing inputs'!D23*Loc_USD,0)+IF('Financing inputs'!$B23="Local Currency",'Financing inputs'!D23,0)+IF('Financing inputs'!$B23="Euro",'Financing inputs'!D23*Loc_Euro,0)))</f>
        <v/>
      </c>
      <c r="E23" s="131" t="str">
        <f>IF('Financing inputs'!E23="","",(IF('Financing inputs'!$B23="USD",'Financing inputs'!E23*Loc_USD,0)+IF('Financing inputs'!$B23="Local Currency",'Financing inputs'!E23,0)+IF('Financing inputs'!$B23="Euro",'Financing inputs'!E23*Loc_Euro,0)))</f>
        <v/>
      </c>
      <c r="F23" s="131" t="str">
        <f>IF('Financing inputs'!F23="","",(IF('Financing inputs'!$B23="USD",'Financing inputs'!F23*Loc_USD,0)+IF('Financing inputs'!$B23="Local Currency",'Financing inputs'!F23,0)+IF('Financing inputs'!$B23="Euro",'Financing inputs'!F23*Loc_Euro,0)))</f>
        <v/>
      </c>
      <c r="G23" s="131" t="str">
        <f>IF('Financing inputs'!G23="","",(IF('Financing inputs'!$B23="USD",'Financing inputs'!G23*Loc_USD,0)+IF('Financing inputs'!$B23="Local Currency",'Financing inputs'!G23,0)+IF('Financing inputs'!$B23="Euro",'Financing inputs'!G23*Loc_Euro,0)))</f>
        <v/>
      </c>
      <c r="H23" s="131" t="str">
        <f>IF('Financing inputs'!H23="","",(IF('Financing inputs'!$B23="USD",'Financing inputs'!H23*Loc_USD,0)+IF('Financing inputs'!$B23="Local Currency",'Financing inputs'!H23,0)+IF('Financing inputs'!$B23="Euro",'Financing inputs'!H23*Loc_Euro,0)))</f>
        <v/>
      </c>
      <c r="I23" s="131" t="str">
        <f>IF('Financing inputs'!I23="","",(IF('Financing inputs'!$B23="USD",'Financing inputs'!I23*Loc_USD,0)+IF('Financing inputs'!$B23="Local Currency",'Financing inputs'!I23,0)+IF('Financing inputs'!$B23="Euro",'Financing inputs'!I23*Loc_Euro,0)))</f>
        <v/>
      </c>
      <c r="J23" s="131" t="str">
        <f>IF('Financing inputs'!J23="","",(IF('Financing inputs'!$B23="USD",'Financing inputs'!J23*Loc_USD,0)+IF('Financing inputs'!$B23="Local Currency",'Financing inputs'!J23,0)+IF('Financing inputs'!$B23="Euro",'Financing inputs'!J23*Loc_Euro,0)))</f>
        <v/>
      </c>
      <c r="K23" s="131" t="str">
        <f>IF('Financing inputs'!K23="","",(IF('Financing inputs'!$B23="USD",'Financing inputs'!K23*Loc_USD,0)+IF('Financing inputs'!$B23="Local Currency",'Financing inputs'!K23,0)+IF('Financing inputs'!$B23="Euro",'Financing inputs'!K23/Loc_Euro,0)))</f>
        <v/>
      </c>
      <c r="L23" s="131" t="str">
        <f>IF('Financing inputs'!L23="","",(IF('Financing inputs'!$B23="USD",'Financing inputs'!L23*Loc_USD,0)+IF('Financing inputs'!$B23="Local Currency",'Financing inputs'!L23,0)+IF('Financing inputs'!$B23="Euro",'Financing inputs'!L23/Loc_Euro,0)))</f>
        <v/>
      </c>
      <c r="M23" s="131" t="str">
        <f>IF('Financing inputs'!M23="","",(IF('Financing inputs'!$B23="USD",'Financing inputs'!M23*Loc_USD,0)+IF('Financing inputs'!$B23="Local Currency",'Financing inputs'!M23,0)+IF('Financing inputs'!$B23="Euro",'Financing inputs'!M23/Loc_Euro,0)))</f>
        <v/>
      </c>
      <c r="N23" s="131" t="str">
        <f>IF('Financing inputs'!N23="","",(IF('Financing inputs'!$B23="USD",'Financing inputs'!N23*Loc_USD,0)+IF('Financing inputs'!$B23="Local Currency",'Financing inputs'!N23,0)+IF('Financing inputs'!$B23="Euro",'Financing inputs'!N23/Loc_Euro,0)))</f>
        <v/>
      </c>
      <c r="O23" s="131">
        <f t="shared" si="1"/>
        <v>0</v>
      </c>
      <c r="P23" s="35" t="str">
        <f t="shared" si="0"/>
        <v>Autre 1</v>
      </c>
      <c r="R23" s="75" t="e">
        <f t="shared" si="2"/>
        <v>#DIV/0!</v>
      </c>
    </row>
    <row r="24" spans="1:19" x14ac:dyDescent="0.25">
      <c r="A24" s="133" t="str">
        <f>'Financing inputs'!A24</f>
        <v>Other</v>
      </c>
      <c r="B24" s="130"/>
      <c r="C24" s="131" t="str">
        <f>IF('Financing inputs'!C24="","",(IF('Financing inputs'!$B24="USD",'Financing inputs'!C24*Loc_USD,0)+IF('Financing inputs'!$B24="Local Currency",'Financing inputs'!C24,0)+IF('Financing inputs'!$B24="Euro",'Financing inputs'!C24*Loc_Euro,0)))</f>
        <v/>
      </c>
      <c r="D24" s="131" t="str">
        <f>IF('Financing inputs'!D24="","",(IF('Financing inputs'!$B24="USD",'Financing inputs'!D24*Loc_USD,0)+IF('Financing inputs'!$B24="Local Currency",'Financing inputs'!D24,0)+IF('Financing inputs'!$B24="Euro",'Financing inputs'!D24*Loc_Euro,0)))</f>
        <v/>
      </c>
      <c r="E24" s="131" t="str">
        <f>IF('Financing inputs'!E24="","",(IF('Financing inputs'!$B24="USD",'Financing inputs'!E24*Loc_USD,0)+IF('Financing inputs'!$B24="Local Currency",'Financing inputs'!E24,0)+IF('Financing inputs'!$B24="Euro",'Financing inputs'!E24*Loc_Euro,0)))</f>
        <v/>
      </c>
      <c r="F24" s="131" t="str">
        <f>IF('Financing inputs'!F24="","",(IF('Financing inputs'!$B24="USD",'Financing inputs'!F24*Loc_USD,0)+IF('Financing inputs'!$B24="Local Currency",'Financing inputs'!F24,0)+IF('Financing inputs'!$B24="Euro",'Financing inputs'!F24*Loc_Euro,0)))</f>
        <v/>
      </c>
      <c r="G24" s="131" t="str">
        <f>IF('Financing inputs'!G24="","",(IF('Financing inputs'!$B24="USD",'Financing inputs'!G24*Loc_USD,0)+IF('Financing inputs'!$B24="Local Currency",'Financing inputs'!G24,0)+IF('Financing inputs'!$B24="Euro",'Financing inputs'!G24*Loc_Euro,0)))</f>
        <v/>
      </c>
      <c r="H24" s="131" t="str">
        <f>IF('Financing inputs'!H24="","",(IF('Financing inputs'!$B24="USD",'Financing inputs'!H24*Loc_USD,0)+IF('Financing inputs'!$B24="Local Currency",'Financing inputs'!H24,0)+IF('Financing inputs'!$B24="Euro",'Financing inputs'!H24*Loc_Euro,0)))</f>
        <v/>
      </c>
      <c r="I24" s="131" t="str">
        <f>IF('Financing inputs'!I24="","",(IF('Financing inputs'!$B24="USD",'Financing inputs'!I24*Loc_USD,0)+IF('Financing inputs'!$B24="Local Currency",'Financing inputs'!I24,0)+IF('Financing inputs'!$B24="Euro",'Financing inputs'!I24*Loc_Euro,0)))</f>
        <v/>
      </c>
      <c r="J24" s="131" t="str">
        <f>IF('Financing inputs'!J24="","",(IF('Financing inputs'!$B24="USD",'Financing inputs'!J24*Loc_USD,0)+IF('Financing inputs'!$B24="Local Currency",'Financing inputs'!J24,0)+IF('Financing inputs'!$B24="Euro",'Financing inputs'!J24*Loc_Euro,0)))</f>
        <v/>
      </c>
      <c r="K24" s="131" t="str">
        <f>IF('Financing inputs'!K24="","",(IF('Financing inputs'!$B24="USD",'Financing inputs'!K24*Loc_USD,0)+IF('Financing inputs'!$B24="Local Currency",'Financing inputs'!K24,0)+IF('Financing inputs'!$B24="Euro",'Financing inputs'!K24/Loc_Euro,0)))</f>
        <v/>
      </c>
      <c r="L24" s="131" t="str">
        <f>IF('Financing inputs'!L24="","",(IF('Financing inputs'!$B24="USD",'Financing inputs'!L24*Loc_USD,0)+IF('Financing inputs'!$B24="Local Currency",'Financing inputs'!L24,0)+IF('Financing inputs'!$B24="Euro",'Financing inputs'!L24/Loc_Euro,0)))</f>
        <v/>
      </c>
      <c r="M24" s="131" t="str">
        <f>IF('Financing inputs'!M24="","",(IF('Financing inputs'!$B24="USD",'Financing inputs'!M24*Loc_USD,0)+IF('Financing inputs'!$B24="Local Currency",'Financing inputs'!M24,0)+IF('Financing inputs'!$B24="Euro",'Financing inputs'!M24/Loc_Euro,0)))</f>
        <v/>
      </c>
      <c r="N24" s="131" t="str">
        <f>IF('Financing inputs'!N24="","",(IF('Financing inputs'!$B24="USD",'Financing inputs'!N24*Loc_USD,0)+IF('Financing inputs'!$B24="Local Currency",'Financing inputs'!N24,0)+IF('Financing inputs'!$B24="Euro",'Financing inputs'!N24/Loc_Euro,0)))</f>
        <v/>
      </c>
      <c r="O24" s="131">
        <f t="shared" si="1"/>
        <v>0</v>
      </c>
      <c r="P24" s="35" t="str">
        <f t="shared" si="0"/>
        <v>Autre 1</v>
      </c>
      <c r="R24" s="75" t="e">
        <f t="shared" si="2"/>
        <v>#DIV/0!</v>
      </c>
    </row>
    <row r="25" spans="1:19" x14ac:dyDescent="0.25">
      <c r="A25" s="144" t="s">
        <v>42</v>
      </c>
      <c r="B25" s="145"/>
      <c r="C25" s="146">
        <f>SUM(C6:C24)</f>
        <v>0</v>
      </c>
      <c r="D25" s="146">
        <f t="shared" ref="D25:O25" si="3">SUM(D6:D24)</f>
        <v>0</v>
      </c>
      <c r="E25" s="146">
        <f t="shared" si="3"/>
        <v>0</v>
      </c>
      <c r="F25" s="146">
        <f t="shared" si="3"/>
        <v>0</v>
      </c>
      <c r="G25" s="146">
        <f t="shared" si="3"/>
        <v>0</v>
      </c>
      <c r="H25" s="146">
        <f t="shared" si="3"/>
        <v>0</v>
      </c>
      <c r="I25" s="146">
        <f t="shared" si="3"/>
        <v>0</v>
      </c>
      <c r="J25" s="146">
        <f t="shared" si="3"/>
        <v>0</v>
      </c>
      <c r="K25" s="146">
        <f t="shared" si="3"/>
        <v>0</v>
      </c>
      <c r="L25" s="146">
        <f t="shared" si="3"/>
        <v>0</v>
      </c>
      <c r="M25" s="146">
        <f t="shared" si="3"/>
        <v>0</v>
      </c>
      <c r="N25" s="146">
        <f t="shared" si="3"/>
        <v>0</v>
      </c>
      <c r="O25" s="146">
        <f t="shared" si="3"/>
        <v>0</v>
      </c>
      <c r="P25" s="35" t="str">
        <f>$A$3</f>
        <v>Autre 1</v>
      </c>
      <c r="R25" s="74"/>
      <c r="S25" s="78" t="e">
        <f>IF(ROUND(SUM(R5:R24),0)&lt;&gt;1,"Check","Okay")</f>
        <v>#DIV/0!</v>
      </c>
    </row>
    <row r="26" spans="1:19" x14ac:dyDescent="0.25">
      <c r="A26" s="171" t="str">
        <f>'Financing inputs'!A26:O26</f>
        <v>Autre 2</v>
      </c>
      <c r="B26" s="171"/>
      <c r="C26" s="171"/>
      <c r="D26" s="171"/>
      <c r="E26" s="171"/>
      <c r="F26" s="171"/>
      <c r="G26" s="171"/>
      <c r="H26" s="171"/>
      <c r="I26" s="171"/>
      <c r="J26" s="171"/>
      <c r="K26" s="171"/>
      <c r="L26" s="171"/>
      <c r="M26" s="171"/>
      <c r="N26" s="171"/>
      <c r="O26" s="171"/>
      <c r="P26" s="35"/>
      <c r="R26" s="35"/>
    </row>
    <row r="27" spans="1:19" x14ac:dyDescent="0.25">
      <c r="A27" s="129" t="str">
        <f>'Financing inputs'!A27</f>
        <v>Coûts du Plan PF Budgétisé</v>
      </c>
      <c r="B27" s="130"/>
      <c r="C27" s="131" t="str">
        <f>IF('Financing inputs'!C27="","",(IF('Financing inputs'!$B27="USD",'Financing inputs'!C27*Loc_USD,0)+IF('Financing inputs'!$B27="Local Currency",'Financing inputs'!C27,0)+IF('Financing inputs'!$B27="Euro",'Financing inputs'!C27*Loc_Euro,0)))</f>
        <v/>
      </c>
      <c r="D27" s="131" t="str">
        <f>IF('Financing inputs'!D27="","",(IF('Financing inputs'!$B27="USD",'Financing inputs'!D27*Loc_USD,0)+IF('Financing inputs'!$B27="Local Currency",'Financing inputs'!D27,0)+IF('Financing inputs'!$B27="Euro",'Financing inputs'!D27*Loc_Euro,0)))</f>
        <v/>
      </c>
      <c r="E27" s="131" t="str">
        <f>IF('Financing inputs'!E27="","",(IF('Financing inputs'!$B27="USD",'Financing inputs'!E27*Loc_USD,0)+IF('Financing inputs'!$B27="Local Currency",'Financing inputs'!E27,0)+IF('Financing inputs'!$B27="Euro",'Financing inputs'!E27*Loc_Euro,0)))</f>
        <v/>
      </c>
      <c r="F27" s="131" t="str">
        <f>IF('Financing inputs'!F27="","",(IF('Financing inputs'!$B27="USD",'Financing inputs'!F27*Loc_USD,0)+IF('Financing inputs'!$B27="Local Currency",'Financing inputs'!F27,0)+IF('Financing inputs'!$B27="Euro",'Financing inputs'!F27*Loc_Euro,0)))</f>
        <v/>
      </c>
      <c r="G27" s="131" t="str">
        <f>IF('Financing inputs'!G27="","",(IF('Financing inputs'!$B27="USD",'Financing inputs'!G27*Loc_USD,0)+IF('Financing inputs'!$B27="Local Currency",'Financing inputs'!G27,0)+IF('Financing inputs'!$B27="Euro",'Financing inputs'!G27*Loc_Euro,0)))</f>
        <v/>
      </c>
      <c r="H27" s="131" t="str">
        <f>IF('Financing inputs'!H27="","",(IF('Financing inputs'!$B27="USD",'Financing inputs'!H27*Loc_USD,0)+IF('Financing inputs'!$B27="Local Currency",'Financing inputs'!H27,0)+IF('Financing inputs'!$B27="Euro",'Financing inputs'!H27*Loc_Euro,0)))</f>
        <v/>
      </c>
      <c r="I27" s="131" t="str">
        <f>IF('Financing inputs'!I27="","",(IF('Financing inputs'!$B27="USD",'Financing inputs'!I27*Loc_USD,0)+IF('Financing inputs'!$B27="Local Currency",'Financing inputs'!I27,0)+IF('Financing inputs'!$B27="Euro",'Financing inputs'!I27*Loc_Euro,0)))</f>
        <v/>
      </c>
      <c r="J27" s="131" t="str">
        <f>IF('Financing inputs'!J27="","",(IF('Financing inputs'!$B27="USD",'Financing inputs'!J27*Loc_USD,0)+IF('Financing inputs'!$B27="Local Currency",'Financing inputs'!J27,0)+IF('Financing inputs'!$B27="Euro",'Financing inputs'!J27*Loc_Euro,0)))</f>
        <v/>
      </c>
      <c r="K27" s="131" t="str">
        <f>IF('Financing inputs'!K27="","",(IF('Financing inputs'!$B27="USD",'Financing inputs'!K27*Loc_USD,0)+IF('Financing inputs'!$B27="Local Currency",'Financing inputs'!K27,0)+IF('Financing inputs'!$B27="Euro",'Financing inputs'!K27/Loc_Euro,0)))</f>
        <v/>
      </c>
      <c r="L27" s="131" t="str">
        <f>IF('Financing inputs'!L27="","",(IF('Financing inputs'!$B27="USD",'Financing inputs'!L27*Loc_USD,0)+IF('Financing inputs'!$B27="Local Currency",'Financing inputs'!L27,0)+IF('Financing inputs'!$B27="Euro",'Financing inputs'!L27/Loc_Euro,0)))</f>
        <v/>
      </c>
      <c r="M27" s="131" t="str">
        <f>IF('Financing inputs'!M27="","",(IF('Financing inputs'!$B27="USD",'Financing inputs'!M27*Loc_USD,0)+IF('Financing inputs'!$B27="Local Currency",'Financing inputs'!M27,0)+IF('Financing inputs'!$B27="Euro",'Financing inputs'!M27/Loc_Euro,0)))</f>
        <v/>
      </c>
      <c r="N27" s="131" t="str">
        <f>IF('Financing inputs'!N27="","",(IF('Financing inputs'!$B27="USD",'Financing inputs'!N27*Loc_USD,0)+IF('Financing inputs'!$B27="Local Currency",'Financing inputs'!N27,0)+IF('Financing inputs'!$B27="Euro",'Financing inputs'!N27/Loc_Euro,0)))</f>
        <v/>
      </c>
      <c r="O27" s="132">
        <f>SUM(C27:N27)</f>
        <v>0</v>
      </c>
      <c r="P27" s="35" t="str">
        <f t="shared" ref="P27:P47" si="4">$A$26</f>
        <v>Autre 2</v>
      </c>
      <c r="R27" s="35"/>
    </row>
    <row r="28" spans="1:19" x14ac:dyDescent="0.25">
      <c r="A28" s="129" t="str">
        <f>'Financing inputs'!A28</f>
        <v xml:space="preserve">Fonds alloués par le Gouvernement </v>
      </c>
      <c r="B28" s="130"/>
      <c r="C28" s="131" t="str">
        <f>IF('Financing inputs'!C28="","",(IF('Financing inputs'!$B28="USD",'Financing inputs'!C28*Loc_USD,0)+IF('Financing inputs'!$B28="Local Currency",'Financing inputs'!C28,0)+IF('Financing inputs'!$B28="Euro",'Financing inputs'!C28*Loc_Euro,0)))</f>
        <v/>
      </c>
      <c r="D28" s="131" t="str">
        <f>IF('Financing inputs'!D28="","",(IF('Financing inputs'!$B28="USD",'Financing inputs'!D28*Loc_USD,0)+IF('Financing inputs'!$B28="Local Currency",'Financing inputs'!D28,0)+IF('Financing inputs'!$B28="Euro",'Financing inputs'!D28*Loc_Euro,0)))</f>
        <v/>
      </c>
      <c r="E28" s="131" t="str">
        <f>IF('Financing inputs'!E28="","",(IF('Financing inputs'!$B28="USD",'Financing inputs'!E28*Loc_USD,0)+IF('Financing inputs'!$B28="Local Currency",'Financing inputs'!E28,0)+IF('Financing inputs'!$B28="Euro",'Financing inputs'!E28*Loc_Euro,0)))</f>
        <v/>
      </c>
      <c r="F28" s="131" t="str">
        <f>IF('Financing inputs'!F28="","",(IF('Financing inputs'!$B28="USD",'Financing inputs'!F28*Loc_USD,0)+IF('Financing inputs'!$B28="Local Currency",'Financing inputs'!F28,0)+IF('Financing inputs'!$B28="Euro",'Financing inputs'!F28*Loc_Euro,0)))</f>
        <v/>
      </c>
      <c r="G28" s="131" t="str">
        <f>IF('Financing inputs'!G28="","",(IF('Financing inputs'!$B28="USD",'Financing inputs'!G28*Loc_USD,0)+IF('Financing inputs'!$B28="Local Currency",'Financing inputs'!G28,0)+IF('Financing inputs'!$B28="Euro",'Financing inputs'!G28*Loc_Euro,0)))</f>
        <v/>
      </c>
      <c r="H28" s="131" t="str">
        <f>IF('Financing inputs'!H28="","",(IF('Financing inputs'!$B28="USD",'Financing inputs'!H28*Loc_USD,0)+IF('Financing inputs'!$B28="Local Currency",'Financing inputs'!H28,0)+IF('Financing inputs'!$B28="Euro",'Financing inputs'!H28*Loc_Euro,0)))</f>
        <v/>
      </c>
      <c r="I28" s="131" t="str">
        <f>IF('Financing inputs'!I28="","",(IF('Financing inputs'!$B28="USD",'Financing inputs'!I28*Loc_USD,0)+IF('Financing inputs'!$B28="Local Currency",'Financing inputs'!I28,0)+IF('Financing inputs'!$B28="Euro",'Financing inputs'!I28*Loc_Euro,0)))</f>
        <v/>
      </c>
      <c r="J28" s="131" t="str">
        <f>IF('Financing inputs'!J28="","",(IF('Financing inputs'!$B28="USD",'Financing inputs'!J28*Loc_USD,0)+IF('Financing inputs'!$B28="Local Currency",'Financing inputs'!J28,0)+IF('Financing inputs'!$B28="Euro",'Financing inputs'!J28*Loc_Euro,0)))</f>
        <v/>
      </c>
      <c r="K28" s="131" t="str">
        <f>IF('Financing inputs'!K28="","",(IF('Financing inputs'!$B28="USD",'Financing inputs'!K28*Loc_USD,0)+IF('Financing inputs'!$B28="Local Currency",'Financing inputs'!K28,0)+IF('Financing inputs'!$B28="Euro",'Financing inputs'!K28/Loc_Euro,0)))</f>
        <v/>
      </c>
      <c r="L28" s="131" t="str">
        <f>IF('Financing inputs'!L28="","",(IF('Financing inputs'!$B28="USD",'Financing inputs'!L28*Loc_USD,0)+IF('Financing inputs'!$B28="Local Currency",'Financing inputs'!L28,0)+IF('Financing inputs'!$B28="Euro",'Financing inputs'!L28/Loc_Euro,0)))</f>
        <v/>
      </c>
      <c r="M28" s="131" t="str">
        <f>IF('Financing inputs'!M28="","",(IF('Financing inputs'!$B28="USD",'Financing inputs'!M28*Loc_USD,0)+IF('Financing inputs'!$B28="Local Currency",'Financing inputs'!M28,0)+IF('Financing inputs'!$B28="Euro",'Financing inputs'!M28/Loc_Euro,0)))</f>
        <v/>
      </c>
      <c r="N28" s="131" t="str">
        <f>IF('Financing inputs'!N28="","",(IF('Financing inputs'!$B28="USD",'Financing inputs'!N28*Loc_USD,0)+IF('Financing inputs'!$B28="Local Currency",'Financing inputs'!N28,0)+IF('Financing inputs'!$B28="Euro",'Financing inputs'!N28/Loc_Euro,0)))</f>
        <v/>
      </c>
      <c r="O28" s="132">
        <f>SUM(C28:N28)</f>
        <v>0</v>
      </c>
      <c r="P28" s="35" t="str">
        <f t="shared" si="4"/>
        <v>Autre 2</v>
      </c>
      <c r="R28" s="75" t="e">
        <f>O28/SUM($O$28:$O$47)</f>
        <v>#DIV/0!</v>
      </c>
    </row>
    <row r="29" spans="1:19" x14ac:dyDescent="0.25">
      <c r="A29" s="133" t="str">
        <f>'Financing inputs'!A29</f>
        <v xml:space="preserve">Fonds alloués par l'USAID </v>
      </c>
      <c r="B29" s="130"/>
      <c r="C29" s="131" t="str">
        <f>IF('Financing inputs'!C29="","",(IF('Financing inputs'!$B29="USD",'Financing inputs'!C29*Loc_USD,0)+IF('Financing inputs'!$B29="Local Currency",'Financing inputs'!C29,0)+IF('Financing inputs'!$B29="Euro",'Financing inputs'!C29*Loc_Euro,0)))</f>
        <v/>
      </c>
      <c r="D29" s="131" t="str">
        <f>IF('Financing inputs'!D29="","",(IF('Financing inputs'!$B29="USD",'Financing inputs'!D29*Loc_USD,0)+IF('Financing inputs'!$B29="Local Currency",'Financing inputs'!D29,0)+IF('Financing inputs'!$B29="Euro",'Financing inputs'!D29*Loc_Euro,0)))</f>
        <v/>
      </c>
      <c r="E29" s="131" t="str">
        <f>IF('Financing inputs'!E29="","",(IF('Financing inputs'!$B29="USD",'Financing inputs'!E29*Loc_USD,0)+IF('Financing inputs'!$B29="Local Currency",'Financing inputs'!E29,0)+IF('Financing inputs'!$B29="Euro",'Financing inputs'!E29*Loc_Euro,0)))</f>
        <v/>
      </c>
      <c r="F29" s="131" t="str">
        <f>IF('Financing inputs'!F29="","",(IF('Financing inputs'!$B29="USD",'Financing inputs'!F29*Loc_USD,0)+IF('Financing inputs'!$B29="Local Currency",'Financing inputs'!F29,0)+IF('Financing inputs'!$B29="Euro",'Financing inputs'!F29*Loc_Euro,0)))</f>
        <v/>
      </c>
      <c r="G29" s="131" t="str">
        <f>IF('Financing inputs'!G29="","",(IF('Financing inputs'!$B29="USD",'Financing inputs'!G29*Loc_USD,0)+IF('Financing inputs'!$B29="Local Currency",'Financing inputs'!G29,0)+IF('Financing inputs'!$B29="Euro",'Financing inputs'!G29*Loc_Euro,0)))</f>
        <v/>
      </c>
      <c r="H29" s="131" t="str">
        <f>IF('Financing inputs'!H29="","",(IF('Financing inputs'!$B29="USD",'Financing inputs'!H29*Loc_USD,0)+IF('Financing inputs'!$B29="Local Currency",'Financing inputs'!H29,0)+IF('Financing inputs'!$B29="Euro",'Financing inputs'!H29*Loc_Euro,0)))</f>
        <v/>
      </c>
      <c r="I29" s="131" t="str">
        <f>IF('Financing inputs'!I29="","",(IF('Financing inputs'!$B29="USD",'Financing inputs'!I29*Loc_USD,0)+IF('Financing inputs'!$B29="Local Currency",'Financing inputs'!I29,0)+IF('Financing inputs'!$B29="Euro",'Financing inputs'!I29*Loc_Euro,0)))</f>
        <v/>
      </c>
      <c r="J29" s="131" t="str">
        <f>IF('Financing inputs'!J29="","",(IF('Financing inputs'!$B29="USD",'Financing inputs'!J29*Loc_USD,0)+IF('Financing inputs'!$B29="Local Currency",'Financing inputs'!J29,0)+IF('Financing inputs'!$B29="Euro",'Financing inputs'!J29*Loc_Euro,0)))</f>
        <v/>
      </c>
      <c r="K29" s="131" t="str">
        <f>IF('Financing inputs'!K29="","",(IF('Financing inputs'!$B29="USD",'Financing inputs'!K29*Loc_USD,0)+IF('Financing inputs'!$B29="Local Currency",'Financing inputs'!K29,0)+IF('Financing inputs'!$B29="Euro",'Financing inputs'!K29/Loc_Euro,0)))</f>
        <v/>
      </c>
      <c r="L29" s="131" t="str">
        <f>IF('Financing inputs'!L29="","",(IF('Financing inputs'!$B29="USD",'Financing inputs'!L29*Loc_USD,0)+IF('Financing inputs'!$B29="Local Currency",'Financing inputs'!L29,0)+IF('Financing inputs'!$B29="Euro",'Financing inputs'!L29/Loc_Euro,0)))</f>
        <v/>
      </c>
      <c r="M29" s="131" t="str">
        <f>IF('Financing inputs'!M29="","",(IF('Financing inputs'!$B29="USD",'Financing inputs'!M29*Loc_USD,0)+IF('Financing inputs'!$B29="Local Currency",'Financing inputs'!M29,0)+IF('Financing inputs'!$B29="Euro",'Financing inputs'!M29/Loc_Euro,0)))</f>
        <v/>
      </c>
      <c r="N29" s="131" t="str">
        <f>IF('Financing inputs'!N29="","",(IF('Financing inputs'!$B29="USD",'Financing inputs'!N29*Loc_USD,0)+IF('Financing inputs'!$B29="Local Currency",'Financing inputs'!N29,0)+IF('Financing inputs'!$B29="Euro",'Financing inputs'!N29/Loc_Euro,0)))</f>
        <v/>
      </c>
      <c r="O29" s="131">
        <f t="shared" ref="O29:O47" si="5">SUM(C29:N29)</f>
        <v>0</v>
      </c>
      <c r="P29" s="35" t="str">
        <f t="shared" si="4"/>
        <v>Autre 2</v>
      </c>
      <c r="R29" s="75" t="e">
        <f t="shared" ref="R29:R46" si="6">O29/SUM($O$28:$O$47)</f>
        <v>#DIV/0!</v>
      </c>
    </row>
    <row r="30" spans="1:19" x14ac:dyDescent="0.25">
      <c r="A30" s="133" t="str">
        <f>'Financing inputs'!A30</f>
        <v>Fonds alloués par l'UNFPA</v>
      </c>
      <c r="B30" s="130"/>
      <c r="C30" s="131" t="str">
        <f>IF('Financing inputs'!C30="","",(IF('Financing inputs'!$B30="USD",'Financing inputs'!C30*Loc_USD,0)+IF('Financing inputs'!$B30="Local Currency",'Financing inputs'!C30,0)+IF('Financing inputs'!$B30="Euro",'Financing inputs'!C30*Loc_Euro,0)))</f>
        <v/>
      </c>
      <c r="D30" s="131" t="str">
        <f>IF('Financing inputs'!D30="","",(IF('Financing inputs'!$B30="USD",'Financing inputs'!D30*Loc_USD,0)+IF('Financing inputs'!$B30="Local Currency",'Financing inputs'!D30,0)+IF('Financing inputs'!$B30="Euro",'Financing inputs'!D30*Loc_Euro,0)))</f>
        <v/>
      </c>
      <c r="E30" s="131" t="str">
        <f>IF('Financing inputs'!E30="","",(IF('Financing inputs'!$B30="USD",'Financing inputs'!E30*Loc_USD,0)+IF('Financing inputs'!$B30="Local Currency",'Financing inputs'!E30,0)+IF('Financing inputs'!$B30="Euro",'Financing inputs'!E30*Loc_Euro,0)))</f>
        <v/>
      </c>
      <c r="F30" s="131" t="str">
        <f>IF('Financing inputs'!F30="","",(IF('Financing inputs'!$B30="USD",'Financing inputs'!F30*Loc_USD,0)+IF('Financing inputs'!$B30="Local Currency",'Financing inputs'!F30,0)+IF('Financing inputs'!$B30="Euro",'Financing inputs'!F30*Loc_Euro,0)))</f>
        <v/>
      </c>
      <c r="G30" s="131" t="str">
        <f>IF('Financing inputs'!G30="","",(IF('Financing inputs'!$B30="USD",'Financing inputs'!G30*Loc_USD,0)+IF('Financing inputs'!$B30="Local Currency",'Financing inputs'!G30,0)+IF('Financing inputs'!$B30="Euro",'Financing inputs'!G30*Loc_Euro,0)))</f>
        <v/>
      </c>
      <c r="H30" s="131" t="str">
        <f>IF('Financing inputs'!H30="","",(IF('Financing inputs'!$B30="USD",'Financing inputs'!H30*Loc_USD,0)+IF('Financing inputs'!$B30="Local Currency",'Financing inputs'!H30,0)+IF('Financing inputs'!$B30="Euro",'Financing inputs'!H30*Loc_Euro,0)))</f>
        <v/>
      </c>
      <c r="I30" s="131" t="str">
        <f>IF('Financing inputs'!I30="","",(IF('Financing inputs'!$B30="USD",'Financing inputs'!I30*Loc_USD,0)+IF('Financing inputs'!$B30="Local Currency",'Financing inputs'!I30,0)+IF('Financing inputs'!$B30="Euro",'Financing inputs'!I30*Loc_Euro,0)))</f>
        <v/>
      </c>
      <c r="J30" s="131" t="str">
        <f>IF('Financing inputs'!J30="","",(IF('Financing inputs'!$B30="USD",'Financing inputs'!J30*Loc_USD,0)+IF('Financing inputs'!$B30="Local Currency",'Financing inputs'!J30,0)+IF('Financing inputs'!$B30="Euro",'Financing inputs'!J30*Loc_Euro,0)))</f>
        <v/>
      </c>
      <c r="K30" s="131" t="str">
        <f>IF('Financing inputs'!K30="","",(IF('Financing inputs'!$B30="USD",'Financing inputs'!K30*Loc_USD,0)+IF('Financing inputs'!$B30="Local Currency",'Financing inputs'!K30,0)+IF('Financing inputs'!$B30="Euro",'Financing inputs'!K30/Loc_Euro,0)))</f>
        <v/>
      </c>
      <c r="L30" s="131" t="str">
        <f>IF('Financing inputs'!L30="","",(IF('Financing inputs'!$B30="USD",'Financing inputs'!L30*Loc_USD,0)+IF('Financing inputs'!$B30="Local Currency",'Financing inputs'!L30,0)+IF('Financing inputs'!$B30="Euro",'Financing inputs'!L30/Loc_Euro,0)))</f>
        <v/>
      </c>
      <c r="M30" s="131" t="str">
        <f>IF('Financing inputs'!M30="","",(IF('Financing inputs'!$B30="USD",'Financing inputs'!M30*Loc_USD,0)+IF('Financing inputs'!$B30="Local Currency",'Financing inputs'!M30,0)+IF('Financing inputs'!$B30="Euro",'Financing inputs'!M30/Loc_Euro,0)))</f>
        <v/>
      </c>
      <c r="N30" s="131" t="str">
        <f>IF('Financing inputs'!N30="","",(IF('Financing inputs'!$B30="USD",'Financing inputs'!N30*Loc_USD,0)+IF('Financing inputs'!$B30="Local Currency",'Financing inputs'!N30,0)+IF('Financing inputs'!$B30="Euro",'Financing inputs'!N30/Loc_Euro,0)))</f>
        <v/>
      </c>
      <c r="O30" s="131">
        <f t="shared" si="5"/>
        <v>0</v>
      </c>
      <c r="P30" s="35" t="str">
        <f t="shared" si="4"/>
        <v>Autre 2</v>
      </c>
      <c r="R30" s="75" t="e">
        <f t="shared" si="6"/>
        <v>#DIV/0!</v>
      </c>
    </row>
    <row r="31" spans="1:19" x14ac:dyDescent="0.25">
      <c r="A31" s="133" t="str">
        <f>'Financing inputs'!A31</f>
        <v>Fonds alloués par la KfW</v>
      </c>
      <c r="B31" s="130"/>
      <c r="C31" s="131" t="str">
        <f>IF('Financing inputs'!C31="","",(IF('Financing inputs'!$B31="USD",'Financing inputs'!C31*Loc_USD,0)+IF('Financing inputs'!$B31="Local Currency",'Financing inputs'!C31,0)+IF('Financing inputs'!$B31="Euro",'Financing inputs'!C31*Loc_Euro,0)))</f>
        <v/>
      </c>
      <c r="D31" s="131" t="str">
        <f>IF('Financing inputs'!D31="","",(IF('Financing inputs'!$B31="USD",'Financing inputs'!D31*Loc_USD,0)+IF('Financing inputs'!$B31="Local Currency",'Financing inputs'!D31,0)+IF('Financing inputs'!$B31="Euro",'Financing inputs'!D31*Loc_Euro,0)))</f>
        <v/>
      </c>
      <c r="E31" s="131" t="str">
        <f>IF('Financing inputs'!E31="","",(IF('Financing inputs'!$B31="USD",'Financing inputs'!E31*Loc_USD,0)+IF('Financing inputs'!$B31="Local Currency",'Financing inputs'!E31,0)+IF('Financing inputs'!$B31="Euro",'Financing inputs'!E31*Loc_Euro,0)))</f>
        <v/>
      </c>
      <c r="F31" s="131" t="str">
        <f>IF('Financing inputs'!F31="","",(IF('Financing inputs'!$B31="USD",'Financing inputs'!F31*Loc_USD,0)+IF('Financing inputs'!$B31="Local Currency",'Financing inputs'!F31,0)+IF('Financing inputs'!$B31="Euro",'Financing inputs'!F31*Loc_Euro,0)))</f>
        <v/>
      </c>
      <c r="G31" s="131" t="str">
        <f>IF('Financing inputs'!G31="","",(IF('Financing inputs'!$B31="USD",'Financing inputs'!G31*Loc_USD,0)+IF('Financing inputs'!$B31="Local Currency",'Financing inputs'!G31,0)+IF('Financing inputs'!$B31="Euro",'Financing inputs'!G31*Loc_Euro,0)))</f>
        <v/>
      </c>
      <c r="H31" s="131" t="str">
        <f>IF('Financing inputs'!H31="","",(IF('Financing inputs'!$B31="USD",'Financing inputs'!H31*Loc_USD,0)+IF('Financing inputs'!$B31="Local Currency",'Financing inputs'!H31,0)+IF('Financing inputs'!$B31="Euro",'Financing inputs'!H31*Loc_Euro,0)))</f>
        <v/>
      </c>
      <c r="I31" s="131" t="str">
        <f>IF('Financing inputs'!I31="","",(IF('Financing inputs'!$B31="USD",'Financing inputs'!I31*Loc_USD,0)+IF('Financing inputs'!$B31="Local Currency",'Financing inputs'!I31,0)+IF('Financing inputs'!$B31="Euro",'Financing inputs'!I31*Loc_Euro,0)))</f>
        <v/>
      </c>
      <c r="J31" s="131" t="str">
        <f>IF('Financing inputs'!J31="","",(IF('Financing inputs'!$B31="USD",'Financing inputs'!J31*Loc_USD,0)+IF('Financing inputs'!$B31="Local Currency",'Financing inputs'!J31,0)+IF('Financing inputs'!$B31="Euro",'Financing inputs'!J31*Loc_Euro,0)))</f>
        <v/>
      </c>
      <c r="K31" s="131" t="str">
        <f>IF('Financing inputs'!K31="","",(IF('Financing inputs'!$B31="USD",'Financing inputs'!K31*Loc_USD,0)+IF('Financing inputs'!$B31="Local Currency",'Financing inputs'!K31,0)+IF('Financing inputs'!$B31="Euro",'Financing inputs'!K31/Loc_Euro,0)))</f>
        <v/>
      </c>
      <c r="L31" s="131" t="str">
        <f>IF('Financing inputs'!L31="","",(IF('Financing inputs'!$B31="USD",'Financing inputs'!L31*Loc_USD,0)+IF('Financing inputs'!$B31="Local Currency",'Financing inputs'!L31,0)+IF('Financing inputs'!$B31="Euro",'Financing inputs'!L31/Loc_Euro,0)))</f>
        <v/>
      </c>
      <c r="M31" s="131" t="str">
        <f>IF('Financing inputs'!M31="","",(IF('Financing inputs'!$B31="USD",'Financing inputs'!M31*Loc_USD,0)+IF('Financing inputs'!$B31="Local Currency",'Financing inputs'!M31,0)+IF('Financing inputs'!$B31="Euro",'Financing inputs'!M31/Loc_Euro,0)))</f>
        <v/>
      </c>
      <c r="N31" s="131" t="str">
        <f>IF('Financing inputs'!N31="","",(IF('Financing inputs'!$B31="USD",'Financing inputs'!N31*Loc_USD,0)+IF('Financing inputs'!$B31="Local Currency",'Financing inputs'!N31,0)+IF('Financing inputs'!$B31="Euro",'Financing inputs'!N31/Loc_Euro,0)))</f>
        <v/>
      </c>
      <c r="O31" s="131">
        <f t="shared" si="5"/>
        <v>0</v>
      </c>
      <c r="P31" s="35" t="str">
        <f t="shared" si="4"/>
        <v>Autre 2</v>
      </c>
      <c r="R31" s="75" t="e">
        <f t="shared" si="6"/>
        <v>#DIV/0!</v>
      </c>
    </row>
    <row r="32" spans="1:19" x14ac:dyDescent="0.25">
      <c r="A32" s="133" t="str">
        <f>'Financing inputs'!A32</f>
        <v>Fonds alloués par DfID</v>
      </c>
      <c r="B32" s="130"/>
      <c r="C32" s="131" t="str">
        <f>IF('Financing inputs'!C32="","",(IF('Financing inputs'!$B32="USD",'Financing inputs'!C32*Loc_USD,0)+IF('Financing inputs'!$B32="Local Currency",'Financing inputs'!C32,0)+IF('Financing inputs'!$B32="Euro",'Financing inputs'!C32*Loc_Euro,0)))</f>
        <v/>
      </c>
      <c r="D32" s="131" t="str">
        <f>IF('Financing inputs'!D32="","",(IF('Financing inputs'!$B32="USD",'Financing inputs'!D32*Loc_USD,0)+IF('Financing inputs'!$B32="Local Currency",'Financing inputs'!D32,0)+IF('Financing inputs'!$B32="Euro",'Financing inputs'!D32*Loc_Euro,0)))</f>
        <v/>
      </c>
      <c r="E32" s="131" t="str">
        <f>IF('Financing inputs'!E32="","",(IF('Financing inputs'!$B32="USD",'Financing inputs'!E32*Loc_USD,0)+IF('Financing inputs'!$B32="Local Currency",'Financing inputs'!E32,0)+IF('Financing inputs'!$B32="Euro",'Financing inputs'!E32*Loc_Euro,0)))</f>
        <v/>
      </c>
      <c r="F32" s="131" t="str">
        <f>IF('Financing inputs'!F32="","",(IF('Financing inputs'!$B32="USD",'Financing inputs'!F32*Loc_USD,0)+IF('Financing inputs'!$B32="Local Currency",'Financing inputs'!F32,0)+IF('Financing inputs'!$B32="Euro",'Financing inputs'!F32*Loc_Euro,0)))</f>
        <v/>
      </c>
      <c r="G32" s="131" t="str">
        <f>IF('Financing inputs'!G32="","",(IF('Financing inputs'!$B32="USD",'Financing inputs'!G32*Loc_USD,0)+IF('Financing inputs'!$B32="Local Currency",'Financing inputs'!G32,0)+IF('Financing inputs'!$B32="Euro",'Financing inputs'!G32*Loc_Euro,0)))</f>
        <v/>
      </c>
      <c r="H32" s="131" t="str">
        <f>IF('Financing inputs'!H32="","",(IF('Financing inputs'!$B32="USD",'Financing inputs'!H32*Loc_USD,0)+IF('Financing inputs'!$B32="Local Currency",'Financing inputs'!H32,0)+IF('Financing inputs'!$B32="Euro",'Financing inputs'!H32*Loc_Euro,0)))</f>
        <v/>
      </c>
      <c r="I32" s="131" t="str">
        <f>IF('Financing inputs'!I32="","",(IF('Financing inputs'!$B32="USD",'Financing inputs'!I32*Loc_USD,0)+IF('Financing inputs'!$B32="Local Currency",'Financing inputs'!I32,0)+IF('Financing inputs'!$B32="Euro",'Financing inputs'!I32*Loc_Euro,0)))</f>
        <v/>
      </c>
      <c r="J32" s="131" t="str">
        <f>IF('Financing inputs'!J32="","",(IF('Financing inputs'!$B32="USD",'Financing inputs'!J32*Loc_USD,0)+IF('Financing inputs'!$B32="Local Currency",'Financing inputs'!J32,0)+IF('Financing inputs'!$B32="Euro",'Financing inputs'!J32*Loc_Euro,0)))</f>
        <v/>
      </c>
      <c r="K32" s="131" t="str">
        <f>IF('Financing inputs'!K32="","",(IF('Financing inputs'!$B32="USD",'Financing inputs'!K32*Loc_USD,0)+IF('Financing inputs'!$B32="Local Currency",'Financing inputs'!K32,0)+IF('Financing inputs'!$B32="Euro",'Financing inputs'!K32/Loc_Euro,0)))</f>
        <v/>
      </c>
      <c r="L32" s="131" t="str">
        <f>IF('Financing inputs'!L32="","",(IF('Financing inputs'!$B32="USD",'Financing inputs'!L32*Loc_USD,0)+IF('Financing inputs'!$B32="Local Currency",'Financing inputs'!L32,0)+IF('Financing inputs'!$B32="Euro",'Financing inputs'!L32/Loc_Euro,0)))</f>
        <v/>
      </c>
      <c r="M32" s="131" t="str">
        <f>IF('Financing inputs'!M32="","",(IF('Financing inputs'!$B32="USD",'Financing inputs'!M32*Loc_USD,0)+IF('Financing inputs'!$B32="Local Currency",'Financing inputs'!M32,0)+IF('Financing inputs'!$B32="Euro",'Financing inputs'!M32/Loc_Euro,0)))</f>
        <v/>
      </c>
      <c r="N32" s="131" t="str">
        <f>IF('Financing inputs'!N32="","",(IF('Financing inputs'!$B32="USD",'Financing inputs'!N32*Loc_USD,0)+IF('Financing inputs'!$B32="Local Currency",'Financing inputs'!N32,0)+IF('Financing inputs'!$B32="Euro",'Financing inputs'!N32/Loc_Euro,0)))</f>
        <v/>
      </c>
      <c r="O32" s="131">
        <f t="shared" si="5"/>
        <v>0</v>
      </c>
      <c r="P32" s="35" t="str">
        <f t="shared" si="4"/>
        <v>Autre 2</v>
      </c>
      <c r="R32" s="75" t="e">
        <f t="shared" si="6"/>
        <v>#DIV/0!</v>
      </c>
    </row>
    <row r="33" spans="1:19" x14ac:dyDescent="0.25">
      <c r="A33" s="133" t="str">
        <f>'Financing inputs'!A33</f>
        <v xml:space="preserve">Fonds alloués par l'EU </v>
      </c>
      <c r="B33" s="130"/>
      <c r="C33" s="131" t="str">
        <f>IF('Financing inputs'!C33="","",(IF('Financing inputs'!$B33="USD",'Financing inputs'!C33*Loc_USD,0)+IF('Financing inputs'!$B33="Local Currency",'Financing inputs'!C33,0)+IF('Financing inputs'!$B33="Euro",'Financing inputs'!C33*Loc_Euro,0)))</f>
        <v/>
      </c>
      <c r="D33" s="131" t="str">
        <f>IF('Financing inputs'!D33="","",(IF('Financing inputs'!$B33="USD",'Financing inputs'!D33*Loc_USD,0)+IF('Financing inputs'!$B33="Local Currency",'Financing inputs'!D33,0)+IF('Financing inputs'!$B33="Euro",'Financing inputs'!D33*Loc_Euro,0)))</f>
        <v/>
      </c>
      <c r="E33" s="131" t="str">
        <f>IF('Financing inputs'!E33="","",(IF('Financing inputs'!$B33="USD",'Financing inputs'!E33*Loc_USD,0)+IF('Financing inputs'!$B33="Local Currency",'Financing inputs'!E33,0)+IF('Financing inputs'!$B33="Euro",'Financing inputs'!E33*Loc_Euro,0)))</f>
        <v/>
      </c>
      <c r="F33" s="131" t="str">
        <f>IF('Financing inputs'!F33="","",(IF('Financing inputs'!$B33="USD",'Financing inputs'!F33*Loc_USD,0)+IF('Financing inputs'!$B33="Local Currency",'Financing inputs'!F33,0)+IF('Financing inputs'!$B33="Euro",'Financing inputs'!F33*Loc_Euro,0)))</f>
        <v/>
      </c>
      <c r="G33" s="131" t="str">
        <f>IF('Financing inputs'!G33="","",(IF('Financing inputs'!$B33="USD",'Financing inputs'!G33*Loc_USD,0)+IF('Financing inputs'!$B33="Local Currency",'Financing inputs'!G33,0)+IF('Financing inputs'!$B33="Euro",'Financing inputs'!G33*Loc_Euro,0)))</f>
        <v/>
      </c>
      <c r="H33" s="131" t="str">
        <f>IF('Financing inputs'!H33="","",(IF('Financing inputs'!$B33="USD",'Financing inputs'!H33*Loc_USD,0)+IF('Financing inputs'!$B33="Local Currency",'Financing inputs'!H33,0)+IF('Financing inputs'!$B33="Euro",'Financing inputs'!H33*Loc_Euro,0)))</f>
        <v/>
      </c>
      <c r="I33" s="131" t="str">
        <f>IF('Financing inputs'!I33="","",(IF('Financing inputs'!$B33="USD",'Financing inputs'!I33*Loc_USD,0)+IF('Financing inputs'!$B33="Local Currency",'Financing inputs'!I33,0)+IF('Financing inputs'!$B33="Euro",'Financing inputs'!I33*Loc_Euro,0)))</f>
        <v/>
      </c>
      <c r="J33" s="131" t="str">
        <f>IF('Financing inputs'!J33="","",(IF('Financing inputs'!$B33="USD",'Financing inputs'!J33*Loc_USD,0)+IF('Financing inputs'!$B33="Local Currency",'Financing inputs'!J33,0)+IF('Financing inputs'!$B33="Euro",'Financing inputs'!J33*Loc_Euro,0)))</f>
        <v/>
      </c>
      <c r="K33" s="131" t="str">
        <f>IF('Financing inputs'!K33="","",(IF('Financing inputs'!$B33="USD",'Financing inputs'!K33*Loc_USD,0)+IF('Financing inputs'!$B33="Local Currency",'Financing inputs'!K33,0)+IF('Financing inputs'!$B33="Euro",'Financing inputs'!K33/Loc_Euro,0)))</f>
        <v/>
      </c>
      <c r="L33" s="131" t="str">
        <f>IF('Financing inputs'!L33="","",(IF('Financing inputs'!$B33="USD",'Financing inputs'!L33*Loc_USD,0)+IF('Financing inputs'!$B33="Local Currency",'Financing inputs'!L33,0)+IF('Financing inputs'!$B33="Euro",'Financing inputs'!L33/Loc_Euro,0)))</f>
        <v/>
      </c>
      <c r="M33" s="131" t="str">
        <f>IF('Financing inputs'!M33="","",(IF('Financing inputs'!$B33="USD",'Financing inputs'!M33*Loc_USD,0)+IF('Financing inputs'!$B33="Local Currency",'Financing inputs'!M33,0)+IF('Financing inputs'!$B33="Euro",'Financing inputs'!M33/Loc_Euro,0)))</f>
        <v/>
      </c>
      <c r="N33" s="131" t="str">
        <f>IF('Financing inputs'!N33="","",(IF('Financing inputs'!$B33="USD",'Financing inputs'!N33*Loc_USD,0)+IF('Financing inputs'!$B33="Local Currency",'Financing inputs'!N33,0)+IF('Financing inputs'!$B33="Euro",'Financing inputs'!N33/Loc_Euro,0)))</f>
        <v/>
      </c>
      <c r="O33" s="131">
        <f t="shared" si="5"/>
        <v>0</v>
      </c>
      <c r="P33" s="35" t="str">
        <f t="shared" si="4"/>
        <v>Autre 2</v>
      </c>
      <c r="R33" s="75" t="e">
        <f t="shared" si="6"/>
        <v>#DIV/0!</v>
      </c>
    </row>
    <row r="34" spans="1:19" x14ac:dyDescent="0.25">
      <c r="A34" s="133" t="str">
        <f>'Financing inputs'!A34</f>
        <v>Fonds alloués par l'ACDI</v>
      </c>
      <c r="B34" s="130"/>
      <c r="C34" s="131" t="str">
        <f>IF('Financing inputs'!C34="","",(IF('Financing inputs'!$B34="USD",'Financing inputs'!C34*Loc_USD,0)+IF('Financing inputs'!$B34="Local Currency",'Financing inputs'!C34,0)+IF('Financing inputs'!$B34="Euro",'Financing inputs'!C34*Loc_Euro,0)))</f>
        <v/>
      </c>
      <c r="D34" s="131" t="str">
        <f>IF('Financing inputs'!D34="","",(IF('Financing inputs'!$B34="USD",'Financing inputs'!D34*Loc_USD,0)+IF('Financing inputs'!$B34="Local Currency",'Financing inputs'!D34,0)+IF('Financing inputs'!$B34="Euro",'Financing inputs'!D34*Loc_Euro,0)))</f>
        <v/>
      </c>
      <c r="E34" s="131" t="str">
        <f>IF('Financing inputs'!E34="","",(IF('Financing inputs'!$B34="USD",'Financing inputs'!E34*Loc_USD,0)+IF('Financing inputs'!$B34="Local Currency",'Financing inputs'!E34,0)+IF('Financing inputs'!$B34="Euro",'Financing inputs'!E34*Loc_Euro,0)))</f>
        <v/>
      </c>
      <c r="F34" s="131" t="str">
        <f>IF('Financing inputs'!F34="","",(IF('Financing inputs'!$B34="USD",'Financing inputs'!F34*Loc_USD,0)+IF('Financing inputs'!$B34="Local Currency",'Financing inputs'!F34,0)+IF('Financing inputs'!$B34="Euro",'Financing inputs'!F34*Loc_Euro,0)))</f>
        <v/>
      </c>
      <c r="G34" s="131" t="str">
        <f>IF('Financing inputs'!G34="","",(IF('Financing inputs'!$B34="USD",'Financing inputs'!G34*Loc_USD,0)+IF('Financing inputs'!$B34="Local Currency",'Financing inputs'!G34,0)+IF('Financing inputs'!$B34="Euro",'Financing inputs'!G34*Loc_Euro,0)))</f>
        <v/>
      </c>
      <c r="H34" s="131" t="str">
        <f>IF('Financing inputs'!H34="","",(IF('Financing inputs'!$B34="USD",'Financing inputs'!H34*Loc_USD,0)+IF('Financing inputs'!$B34="Local Currency",'Financing inputs'!H34,0)+IF('Financing inputs'!$B34="Euro",'Financing inputs'!H34*Loc_Euro,0)))</f>
        <v/>
      </c>
      <c r="I34" s="131" t="str">
        <f>IF('Financing inputs'!I34="","",(IF('Financing inputs'!$B34="USD",'Financing inputs'!I34*Loc_USD,0)+IF('Financing inputs'!$B34="Local Currency",'Financing inputs'!I34,0)+IF('Financing inputs'!$B34="Euro",'Financing inputs'!I34*Loc_Euro,0)))</f>
        <v/>
      </c>
      <c r="J34" s="131" t="str">
        <f>IF('Financing inputs'!J34="","",(IF('Financing inputs'!$B34="USD",'Financing inputs'!J34*Loc_USD,0)+IF('Financing inputs'!$B34="Local Currency",'Financing inputs'!J34,0)+IF('Financing inputs'!$B34="Euro",'Financing inputs'!J34*Loc_Euro,0)))</f>
        <v/>
      </c>
      <c r="K34" s="131" t="str">
        <f>IF('Financing inputs'!K34="","",(IF('Financing inputs'!$B34="USD",'Financing inputs'!K34*Loc_USD,0)+IF('Financing inputs'!$B34="Local Currency",'Financing inputs'!K34,0)+IF('Financing inputs'!$B34="Euro",'Financing inputs'!K34/Loc_Euro,0)))</f>
        <v/>
      </c>
      <c r="L34" s="131" t="str">
        <f>IF('Financing inputs'!L34="","",(IF('Financing inputs'!$B34="USD",'Financing inputs'!L34*Loc_USD,0)+IF('Financing inputs'!$B34="Local Currency",'Financing inputs'!L34,0)+IF('Financing inputs'!$B34="Euro",'Financing inputs'!L34/Loc_Euro,0)))</f>
        <v/>
      </c>
      <c r="M34" s="131" t="str">
        <f>IF('Financing inputs'!M34="","",(IF('Financing inputs'!$B34="USD",'Financing inputs'!M34*Loc_USD,0)+IF('Financing inputs'!$B34="Local Currency",'Financing inputs'!M34,0)+IF('Financing inputs'!$B34="Euro",'Financing inputs'!M34/Loc_Euro,0)))</f>
        <v/>
      </c>
      <c r="N34" s="131" t="str">
        <f>IF('Financing inputs'!N34="","",(IF('Financing inputs'!$B34="USD",'Financing inputs'!N34*Loc_USD,0)+IF('Financing inputs'!$B34="Local Currency",'Financing inputs'!N34,0)+IF('Financing inputs'!$B34="Euro",'Financing inputs'!N34/Loc_Euro,0)))</f>
        <v/>
      </c>
      <c r="O34" s="131">
        <f t="shared" si="5"/>
        <v>0</v>
      </c>
      <c r="P34" s="35" t="str">
        <f t="shared" si="4"/>
        <v>Autre 2</v>
      </c>
      <c r="R34" s="75" t="e">
        <f t="shared" si="6"/>
        <v>#DIV/0!</v>
      </c>
    </row>
    <row r="35" spans="1:19" x14ac:dyDescent="0.25">
      <c r="A35" s="133" t="str">
        <f>'Financing inputs'!A35</f>
        <v>Fonds alloués par PSI</v>
      </c>
      <c r="B35" s="130"/>
      <c r="C35" s="131" t="str">
        <f>IF('Financing inputs'!C35="","",(IF('Financing inputs'!$B35="USD",'Financing inputs'!C35*Loc_USD,0)+IF('Financing inputs'!$B35="Local Currency",'Financing inputs'!C35,0)+IF('Financing inputs'!$B35="Euro",'Financing inputs'!C35*Loc_Euro,0)))</f>
        <v/>
      </c>
      <c r="D35" s="131" t="str">
        <f>IF('Financing inputs'!D35="","",(IF('Financing inputs'!$B35="USD",'Financing inputs'!D35*Loc_USD,0)+IF('Financing inputs'!$B35="Local Currency",'Financing inputs'!D35,0)+IF('Financing inputs'!$B35="Euro",'Financing inputs'!D35*Loc_Euro,0)))</f>
        <v/>
      </c>
      <c r="E35" s="131" t="str">
        <f>IF('Financing inputs'!E35="","",(IF('Financing inputs'!$B35="USD",'Financing inputs'!E35*Loc_USD,0)+IF('Financing inputs'!$B35="Local Currency",'Financing inputs'!E35,0)+IF('Financing inputs'!$B35="Euro",'Financing inputs'!E35*Loc_Euro,0)))</f>
        <v/>
      </c>
      <c r="F35" s="131" t="str">
        <f>IF('Financing inputs'!F35="","",(IF('Financing inputs'!$B35="USD",'Financing inputs'!F35*Loc_USD,0)+IF('Financing inputs'!$B35="Local Currency",'Financing inputs'!F35,0)+IF('Financing inputs'!$B35="Euro",'Financing inputs'!F35*Loc_Euro,0)))</f>
        <v/>
      </c>
      <c r="G35" s="131" t="str">
        <f>IF('Financing inputs'!G35="","",(IF('Financing inputs'!$B35="USD",'Financing inputs'!G35*Loc_USD,0)+IF('Financing inputs'!$B35="Local Currency",'Financing inputs'!G35,0)+IF('Financing inputs'!$B35="Euro",'Financing inputs'!G35*Loc_Euro,0)))</f>
        <v/>
      </c>
      <c r="H35" s="131" t="str">
        <f>IF('Financing inputs'!H35="","",(IF('Financing inputs'!$B35="USD",'Financing inputs'!H35*Loc_USD,0)+IF('Financing inputs'!$B35="Local Currency",'Financing inputs'!H35,0)+IF('Financing inputs'!$B35="Euro",'Financing inputs'!H35*Loc_Euro,0)))</f>
        <v/>
      </c>
      <c r="I35" s="131" t="str">
        <f>IF('Financing inputs'!I35="","",(IF('Financing inputs'!$B35="USD",'Financing inputs'!I35*Loc_USD,0)+IF('Financing inputs'!$B35="Local Currency",'Financing inputs'!I35,0)+IF('Financing inputs'!$B35="Euro",'Financing inputs'!I35*Loc_Euro,0)))</f>
        <v/>
      </c>
      <c r="J35" s="131" t="str">
        <f>IF('Financing inputs'!J35="","",(IF('Financing inputs'!$B35="USD",'Financing inputs'!J35*Loc_USD,0)+IF('Financing inputs'!$B35="Local Currency",'Financing inputs'!J35,0)+IF('Financing inputs'!$B35="Euro",'Financing inputs'!J35*Loc_Euro,0)))</f>
        <v/>
      </c>
      <c r="K35" s="131" t="str">
        <f>IF('Financing inputs'!K35="","",(IF('Financing inputs'!$B35="USD",'Financing inputs'!K35*Loc_USD,0)+IF('Financing inputs'!$B35="Local Currency",'Financing inputs'!K35,0)+IF('Financing inputs'!$B35="Euro",'Financing inputs'!K35/Loc_Euro,0)))</f>
        <v/>
      </c>
      <c r="L35" s="131" t="str">
        <f>IF('Financing inputs'!L35="","",(IF('Financing inputs'!$B35="USD",'Financing inputs'!L35*Loc_USD,0)+IF('Financing inputs'!$B35="Local Currency",'Financing inputs'!L35,0)+IF('Financing inputs'!$B35="Euro",'Financing inputs'!L35/Loc_Euro,0)))</f>
        <v/>
      </c>
      <c r="M35" s="131" t="str">
        <f>IF('Financing inputs'!M35="","",(IF('Financing inputs'!$B35="USD",'Financing inputs'!M35*Loc_USD,0)+IF('Financing inputs'!$B35="Local Currency",'Financing inputs'!M35,0)+IF('Financing inputs'!$B35="Euro",'Financing inputs'!M35/Loc_Euro,0)))</f>
        <v/>
      </c>
      <c r="N35" s="131" t="str">
        <f>IF('Financing inputs'!N35="","",(IF('Financing inputs'!$B35="USD",'Financing inputs'!N35*Loc_USD,0)+IF('Financing inputs'!$B35="Local Currency",'Financing inputs'!N35,0)+IF('Financing inputs'!$B35="Euro",'Financing inputs'!N35/Loc_Euro,0)))</f>
        <v/>
      </c>
      <c r="O35" s="131">
        <f t="shared" si="5"/>
        <v>0</v>
      </c>
      <c r="P35" s="35" t="str">
        <f t="shared" si="4"/>
        <v>Autre 2</v>
      </c>
      <c r="R35" s="75" t="e">
        <f t="shared" si="6"/>
        <v>#DIV/0!</v>
      </c>
    </row>
    <row r="36" spans="1:19" x14ac:dyDescent="0.25">
      <c r="A36" s="133" t="str">
        <f>'Financing inputs'!A36</f>
        <v xml:space="preserve">Fonds alloués par DKT International </v>
      </c>
      <c r="B36" s="130"/>
      <c r="C36" s="131" t="str">
        <f>IF('Financing inputs'!C36="","",(IF('Financing inputs'!$B36="USD",'Financing inputs'!C36*Loc_USD,0)+IF('Financing inputs'!$B36="Local Currency",'Financing inputs'!C36,0)+IF('Financing inputs'!$B36="Euro",'Financing inputs'!C36*Loc_Euro,0)))</f>
        <v/>
      </c>
      <c r="D36" s="131" t="str">
        <f>IF('Financing inputs'!D36="","",(IF('Financing inputs'!$B36="USD",'Financing inputs'!D36*Loc_USD,0)+IF('Financing inputs'!$B36="Local Currency",'Financing inputs'!D36,0)+IF('Financing inputs'!$B36="Euro",'Financing inputs'!D36*Loc_Euro,0)))</f>
        <v/>
      </c>
      <c r="E36" s="131" t="str">
        <f>IF('Financing inputs'!E36="","",(IF('Financing inputs'!$B36="USD",'Financing inputs'!E36*Loc_USD,0)+IF('Financing inputs'!$B36="Local Currency",'Financing inputs'!E36,0)+IF('Financing inputs'!$B36="Euro",'Financing inputs'!E36*Loc_Euro,0)))</f>
        <v/>
      </c>
      <c r="F36" s="131" t="str">
        <f>IF('Financing inputs'!F36="","",(IF('Financing inputs'!$B36="USD",'Financing inputs'!F36*Loc_USD,0)+IF('Financing inputs'!$B36="Local Currency",'Financing inputs'!F36,0)+IF('Financing inputs'!$B36="Euro",'Financing inputs'!F36*Loc_Euro,0)))</f>
        <v/>
      </c>
      <c r="G36" s="131" t="str">
        <f>IF('Financing inputs'!G36="","",(IF('Financing inputs'!$B36="USD",'Financing inputs'!G36*Loc_USD,0)+IF('Financing inputs'!$B36="Local Currency",'Financing inputs'!G36,0)+IF('Financing inputs'!$B36="Euro",'Financing inputs'!G36*Loc_Euro,0)))</f>
        <v/>
      </c>
      <c r="H36" s="131" t="str">
        <f>IF('Financing inputs'!H36="","",(IF('Financing inputs'!$B36="USD",'Financing inputs'!H36*Loc_USD,0)+IF('Financing inputs'!$B36="Local Currency",'Financing inputs'!H36,0)+IF('Financing inputs'!$B36="Euro",'Financing inputs'!H36*Loc_Euro,0)))</f>
        <v/>
      </c>
      <c r="I36" s="131" t="str">
        <f>IF('Financing inputs'!I36="","",(IF('Financing inputs'!$B36="USD",'Financing inputs'!I36*Loc_USD,0)+IF('Financing inputs'!$B36="Local Currency",'Financing inputs'!I36,0)+IF('Financing inputs'!$B36="Euro",'Financing inputs'!I36*Loc_Euro,0)))</f>
        <v/>
      </c>
      <c r="J36" s="131" t="str">
        <f>IF('Financing inputs'!J36="","",(IF('Financing inputs'!$B36="USD",'Financing inputs'!J36*Loc_USD,0)+IF('Financing inputs'!$B36="Local Currency",'Financing inputs'!J36,0)+IF('Financing inputs'!$B36="Euro",'Financing inputs'!J36*Loc_Euro,0)))</f>
        <v/>
      </c>
      <c r="K36" s="131" t="str">
        <f>IF('Financing inputs'!K36="","",(IF('Financing inputs'!$B36="USD",'Financing inputs'!K36*Loc_USD,0)+IF('Financing inputs'!$B36="Local Currency",'Financing inputs'!K36,0)+IF('Financing inputs'!$B36="Euro",'Financing inputs'!K36/Loc_Euro,0)))</f>
        <v/>
      </c>
      <c r="L36" s="131" t="str">
        <f>IF('Financing inputs'!L36="","",(IF('Financing inputs'!$B36="USD",'Financing inputs'!L36*Loc_USD,0)+IF('Financing inputs'!$B36="Local Currency",'Financing inputs'!L36,0)+IF('Financing inputs'!$B36="Euro",'Financing inputs'!L36/Loc_Euro,0)))</f>
        <v/>
      </c>
      <c r="M36" s="131" t="str">
        <f>IF('Financing inputs'!M36="","",(IF('Financing inputs'!$B36="USD",'Financing inputs'!M36*Loc_USD,0)+IF('Financing inputs'!$B36="Local Currency",'Financing inputs'!M36,0)+IF('Financing inputs'!$B36="Euro",'Financing inputs'!M36/Loc_Euro,0)))</f>
        <v/>
      </c>
      <c r="N36" s="131" t="str">
        <f>IF('Financing inputs'!N36="","",(IF('Financing inputs'!$B36="USD",'Financing inputs'!N36*Loc_USD,0)+IF('Financing inputs'!$B36="Local Currency",'Financing inputs'!N36,0)+IF('Financing inputs'!$B36="Euro",'Financing inputs'!N36/Loc_Euro,0)))</f>
        <v/>
      </c>
      <c r="O36" s="131">
        <f t="shared" si="5"/>
        <v>0</v>
      </c>
      <c r="P36" s="35" t="str">
        <f t="shared" si="4"/>
        <v>Autre 2</v>
      </c>
      <c r="R36" s="75" t="e">
        <f t="shared" si="6"/>
        <v>#DIV/0!</v>
      </c>
    </row>
    <row r="37" spans="1:19" x14ac:dyDescent="0.25">
      <c r="A37" s="133" t="str">
        <f>'Financing inputs'!A37</f>
        <v>Fonds alloués par MSI</v>
      </c>
      <c r="B37" s="130"/>
      <c r="C37" s="131" t="str">
        <f>IF('Financing inputs'!C37="","",(IF('Financing inputs'!$B37="USD",'Financing inputs'!C37*Loc_USD,0)+IF('Financing inputs'!$B37="Local Currency",'Financing inputs'!C37,0)+IF('Financing inputs'!$B37="Euro",'Financing inputs'!C37*Loc_Euro,0)))</f>
        <v/>
      </c>
      <c r="D37" s="131" t="str">
        <f>IF('Financing inputs'!D37="","",(IF('Financing inputs'!$B37="USD",'Financing inputs'!D37*Loc_USD,0)+IF('Financing inputs'!$B37="Local Currency",'Financing inputs'!D37,0)+IF('Financing inputs'!$B37="Euro",'Financing inputs'!D37*Loc_Euro,0)))</f>
        <v/>
      </c>
      <c r="E37" s="131" t="str">
        <f>IF('Financing inputs'!E37="","",(IF('Financing inputs'!$B37="USD",'Financing inputs'!E37*Loc_USD,0)+IF('Financing inputs'!$B37="Local Currency",'Financing inputs'!E37,0)+IF('Financing inputs'!$B37="Euro",'Financing inputs'!E37*Loc_Euro,0)))</f>
        <v/>
      </c>
      <c r="F37" s="131" t="str">
        <f>IF('Financing inputs'!F37="","",(IF('Financing inputs'!$B37="USD",'Financing inputs'!F37*Loc_USD,0)+IF('Financing inputs'!$B37="Local Currency",'Financing inputs'!F37,0)+IF('Financing inputs'!$B37="Euro",'Financing inputs'!F37*Loc_Euro,0)))</f>
        <v/>
      </c>
      <c r="G37" s="131" t="str">
        <f>IF('Financing inputs'!G37="","",(IF('Financing inputs'!$B37="USD",'Financing inputs'!G37*Loc_USD,0)+IF('Financing inputs'!$B37="Local Currency",'Financing inputs'!G37,0)+IF('Financing inputs'!$B37="Euro",'Financing inputs'!G37*Loc_Euro,0)))</f>
        <v/>
      </c>
      <c r="H37" s="131" t="str">
        <f>IF('Financing inputs'!H37="","",(IF('Financing inputs'!$B37="USD",'Financing inputs'!H37*Loc_USD,0)+IF('Financing inputs'!$B37="Local Currency",'Financing inputs'!H37,0)+IF('Financing inputs'!$B37="Euro",'Financing inputs'!H37*Loc_Euro,0)))</f>
        <v/>
      </c>
      <c r="I37" s="131" t="str">
        <f>IF('Financing inputs'!I37="","",(IF('Financing inputs'!$B37="USD",'Financing inputs'!I37*Loc_USD,0)+IF('Financing inputs'!$B37="Local Currency",'Financing inputs'!I37,0)+IF('Financing inputs'!$B37="Euro",'Financing inputs'!I37*Loc_Euro,0)))</f>
        <v/>
      </c>
      <c r="J37" s="131" t="str">
        <f>IF('Financing inputs'!J37="","",(IF('Financing inputs'!$B37="USD",'Financing inputs'!J37*Loc_USD,0)+IF('Financing inputs'!$B37="Local Currency",'Financing inputs'!J37,0)+IF('Financing inputs'!$B37="Euro",'Financing inputs'!J37*Loc_Euro,0)))</f>
        <v/>
      </c>
      <c r="K37" s="131" t="str">
        <f>IF('Financing inputs'!K37="","",(IF('Financing inputs'!$B37="USD",'Financing inputs'!K37*Loc_USD,0)+IF('Financing inputs'!$B37="Local Currency",'Financing inputs'!K37,0)+IF('Financing inputs'!$B37="Euro",'Financing inputs'!K37/Loc_Euro,0)))</f>
        <v/>
      </c>
      <c r="L37" s="131" t="str">
        <f>IF('Financing inputs'!L37="","",(IF('Financing inputs'!$B37="USD",'Financing inputs'!L37*Loc_USD,0)+IF('Financing inputs'!$B37="Local Currency",'Financing inputs'!L37,0)+IF('Financing inputs'!$B37="Euro",'Financing inputs'!L37/Loc_Euro,0)))</f>
        <v/>
      </c>
      <c r="M37" s="131" t="str">
        <f>IF('Financing inputs'!M37="","",(IF('Financing inputs'!$B37="USD",'Financing inputs'!M37*Loc_USD,0)+IF('Financing inputs'!$B37="Local Currency",'Financing inputs'!M37,0)+IF('Financing inputs'!$B37="Euro",'Financing inputs'!M37/Loc_Euro,0)))</f>
        <v/>
      </c>
      <c r="N37" s="131" t="str">
        <f>IF('Financing inputs'!N37="","",(IF('Financing inputs'!$B37="USD",'Financing inputs'!N37*Loc_USD,0)+IF('Financing inputs'!$B37="Local Currency",'Financing inputs'!N37,0)+IF('Financing inputs'!$B37="Euro",'Financing inputs'!N37/Loc_Euro,0)))</f>
        <v/>
      </c>
      <c r="O37" s="131">
        <f t="shared" si="5"/>
        <v>0</v>
      </c>
      <c r="P37" s="35" t="str">
        <f t="shared" si="4"/>
        <v>Autre 2</v>
      </c>
      <c r="R37" s="75" t="e">
        <f t="shared" si="6"/>
        <v>#DIV/0!</v>
      </c>
    </row>
    <row r="38" spans="1:19" x14ac:dyDescent="0.25">
      <c r="A38" s="133" t="str">
        <f>'Financing inputs'!A38</f>
        <v>Fonds alloués par la Fondation Gates</v>
      </c>
      <c r="B38" s="130"/>
      <c r="C38" s="131" t="str">
        <f>IF('Financing inputs'!C38="","",(IF('Financing inputs'!$B38="USD",'Financing inputs'!C38*Loc_USD,0)+IF('Financing inputs'!$B38="Local Currency",'Financing inputs'!C38,0)+IF('Financing inputs'!$B38="Euro",'Financing inputs'!C38*Loc_Euro,0)))</f>
        <v/>
      </c>
      <c r="D38" s="131" t="str">
        <f>IF('Financing inputs'!D38="","",(IF('Financing inputs'!$B38="USD",'Financing inputs'!D38*Loc_USD,0)+IF('Financing inputs'!$B38="Local Currency",'Financing inputs'!D38,0)+IF('Financing inputs'!$B38="Euro",'Financing inputs'!D38*Loc_Euro,0)))</f>
        <v/>
      </c>
      <c r="E38" s="131" t="str">
        <f>IF('Financing inputs'!E38="","",(IF('Financing inputs'!$B38="USD",'Financing inputs'!E38*Loc_USD,0)+IF('Financing inputs'!$B38="Local Currency",'Financing inputs'!E38,0)+IF('Financing inputs'!$B38="Euro",'Financing inputs'!E38*Loc_Euro,0)))</f>
        <v/>
      </c>
      <c r="F38" s="131" t="str">
        <f>IF('Financing inputs'!F38="","",(IF('Financing inputs'!$B38="USD",'Financing inputs'!F38*Loc_USD,0)+IF('Financing inputs'!$B38="Local Currency",'Financing inputs'!F38,0)+IF('Financing inputs'!$B38="Euro",'Financing inputs'!F38*Loc_Euro,0)))</f>
        <v/>
      </c>
      <c r="G38" s="131" t="str">
        <f>IF('Financing inputs'!G38="","",(IF('Financing inputs'!$B38="USD",'Financing inputs'!G38*Loc_USD,0)+IF('Financing inputs'!$B38="Local Currency",'Financing inputs'!G38,0)+IF('Financing inputs'!$B38="Euro",'Financing inputs'!G38*Loc_Euro,0)))</f>
        <v/>
      </c>
      <c r="H38" s="131" t="str">
        <f>IF('Financing inputs'!H38="","",(IF('Financing inputs'!$B38="USD",'Financing inputs'!H38*Loc_USD,0)+IF('Financing inputs'!$B38="Local Currency",'Financing inputs'!H38,0)+IF('Financing inputs'!$B38="Euro",'Financing inputs'!H38*Loc_Euro,0)))</f>
        <v/>
      </c>
      <c r="I38" s="131" t="str">
        <f>IF('Financing inputs'!I38="","",(IF('Financing inputs'!$B38="USD",'Financing inputs'!I38*Loc_USD,0)+IF('Financing inputs'!$B38="Local Currency",'Financing inputs'!I38,0)+IF('Financing inputs'!$B38="Euro",'Financing inputs'!I38*Loc_Euro,0)))</f>
        <v/>
      </c>
      <c r="J38" s="131" t="str">
        <f>IF('Financing inputs'!J38="","",(IF('Financing inputs'!$B38="USD",'Financing inputs'!J38*Loc_USD,0)+IF('Financing inputs'!$B38="Local Currency",'Financing inputs'!J38,0)+IF('Financing inputs'!$B38="Euro",'Financing inputs'!J38*Loc_Euro,0)))</f>
        <v/>
      </c>
      <c r="K38" s="131" t="str">
        <f>IF('Financing inputs'!K38="","",(IF('Financing inputs'!$B38="USD",'Financing inputs'!K38*Loc_USD,0)+IF('Financing inputs'!$B38="Local Currency",'Financing inputs'!K38,0)+IF('Financing inputs'!$B38="Euro",'Financing inputs'!K38/Loc_Euro,0)))</f>
        <v/>
      </c>
      <c r="L38" s="131" t="str">
        <f>IF('Financing inputs'!L38="","",(IF('Financing inputs'!$B38="USD",'Financing inputs'!L38*Loc_USD,0)+IF('Financing inputs'!$B38="Local Currency",'Financing inputs'!L38,0)+IF('Financing inputs'!$B38="Euro",'Financing inputs'!L38/Loc_Euro,0)))</f>
        <v/>
      </c>
      <c r="M38" s="131" t="str">
        <f>IF('Financing inputs'!M38="","",(IF('Financing inputs'!$B38="USD",'Financing inputs'!M38*Loc_USD,0)+IF('Financing inputs'!$B38="Local Currency",'Financing inputs'!M38,0)+IF('Financing inputs'!$B38="Euro",'Financing inputs'!M38/Loc_Euro,0)))</f>
        <v/>
      </c>
      <c r="N38" s="131" t="str">
        <f>IF('Financing inputs'!N38="","",(IF('Financing inputs'!$B38="USD",'Financing inputs'!N38*Loc_USD,0)+IF('Financing inputs'!$B38="Local Currency",'Financing inputs'!N38,0)+IF('Financing inputs'!$B38="Euro",'Financing inputs'!N38/Loc_Euro,0)))</f>
        <v/>
      </c>
      <c r="O38" s="131">
        <f t="shared" si="5"/>
        <v>0</v>
      </c>
      <c r="P38" s="35" t="str">
        <f t="shared" si="4"/>
        <v>Autre 2</v>
      </c>
      <c r="R38" s="75" t="e">
        <f t="shared" si="6"/>
        <v>#DIV/0!</v>
      </c>
    </row>
    <row r="39" spans="1:19" x14ac:dyDescent="0.25">
      <c r="A39" s="133" t="str">
        <f>'Financing inputs'!A39</f>
        <v>Fonds alloués par la fondation Packard</v>
      </c>
      <c r="B39" s="130"/>
      <c r="C39" s="131" t="str">
        <f>IF('Financing inputs'!C39="","",(IF('Financing inputs'!$B39="USD",'Financing inputs'!C39*Loc_USD,0)+IF('Financing inputs'!$B39="Local Currency",'Financing inputs'!C39,0)+IF('Financing inputs'!$B39="Euro",'Financing inputs'!C39*Loc_Euro,0)))</f>
        <v/>
      </c>
      <c r="D39" s="131" t="str">
        <f>IF('Financing inputs'!D39="","",(IF('Financing inputs'!$B39="USD",'Financing inputs'!D39*Loc_USD,0)+IF('Financing inputs'!$B39="Local Currency",'Financing inputs'!D39,0)+IF('Financing inputs'!$B39="Euro",'Financing inputs'!D39*Loc_Euro,0)))</f>
        <v/>
      </c>
      <c r="E39" s="131" t="str">
        <f>IF('Financing inputs'!E39="","",(IF('Financing inputs'!$B39="USD",'Financing inputs'!E39*Loc_USD,0)+IF('Financing inputs'!$B39="Local Currency",'Financing inputs'!E39,0)+IF('Financing inputs'!$B39="Euro",'Financing inputs'!E39*Loc_Euro,0)))</f>
        <v/>
      </c>
      <c r="F39" s="131" t="str">
        <f>IF('Financing inputs'!F39="","",(IF('Financing inputs'!$B39="USD",'Financing inputs'!F39*Loc_USD,0)+IF('Financing inputs'!$B39="Local Currency",'Financing inputs'!F39,0)+IF('Financing inputs'!$B39="Euro",'Financing inputs'!F39*Loc_Euro,0)))</f>
        <v/>
      </c>
      <c r="G39" s="131" t="str">
        <f>IF('Financing inputs'!G39="","",(IF('Financing inputs'!$B39="USD",'Financing inputs'!G39*Loc_USD,0)+IF('Financing inputs'!$B39="Local Currency",'Financing inputs'!G39,0)+IF('Financing inputs'!$B39="Euro",'Financing inputs'!G39*Loc_Euro,0)))</f>
        <v/>
      </c>
      <c r="H39" s="131" t="str">
        <f>IF('Financing inputs'!H39="","",(IF('Financing inputs'!$B39="USD",'Financing inputs'!H39*Loc_USD,0)+IF('Financing inputs'!$B39="Local Currency",'Financing inputs'!H39,0)+IF('Financing inputs'!$B39="Euro",'Financing inputs'!H39*Loc_Euro,0)))</f>
        <v/>
      </c>
      <c r="I39" s="131" t="str">
        <f>IF('Financing inputs'!I39="","",(IF('Financing inputs'!$B39="USD",'Financing inputs'!I39*Loc_USD,0)+IF('Financing inputs'!$B39="Local Currency",'Financing inputs'!I39,0)+IF('Financing inputs'!$B39="Euro",'Financing inputs'!I39*Loc_Euro,0)))</f>
        <v/>
      </c>
      <c r="J39" s="131" t="str">
        <f>IF('Financing inputs'!J39="","",(IF('Financing inputs'!$B39="USD",'Financing inputs'!J39*Loc_USD,0)+IF('Financing inputs'!$B39="Local Currency",'Financing inputs'!J39,0)+IF('Financing inputs'!$B39="Euro",'Financing inputs'!J39*Loc_Euro,0)))</f>
        <v/>
      </c>
      <c r="K39" s="131" t="str">
        <f>IF('Financing inputs'!K39="","",(IF('Financing inputs'!$B39="USD",'Financing inputs'!K39*Loc_USD,0)+IF('Financing inputs'!$B39="Local Currency",'Financing inputs'!K39,0)+IF('Financing inputs'!$B39="Euro",'Financing inputs'!K39/Loc_Euro,0)))</f>
        <v/>
      </c>
      <c r="L39" s="131" t="str">
        <f>IF('Financing inputs'!L39="","",(IF('Financing inputs'!$B39="USD",'Financing inputs'!L39*Loc_USD,0)+IF('Financing inputs'!$B39="Local Currency",'Financing inputs'!L39,0)+IF('Financing inputs'!$B39="Euro",'Financing inputs'!L39/Loc_Euro,0)))</f>
        <v/>
      </c>
      <c r="M39" s="131" t="str">
        <f>IF('Financing inputs'!M39="","",(IF('Financing inputs'!$B39="USD",'Financing inputs'!M39*Loc_USD,0)+IF('Financing inputs'!$B39="Local Currency",'Financing inputs'!M39,0)+IF('Financing inputs'!$B39="Euro",'Financing inputs'!M39/Loc_Euro,0)))</f>
        <v/>
      </c>
      <c r="N39" s="131" t="str">
        <f>IF('Financing inputs'!N39="","",(IF('Financing inputs'!$B39="USD",'Financing inputs'!N39*Loc_USD,0)+IF('Financing inputs'!$B39="Local Currency",'Financing inputs'!N39,0)+IF('Financing inputs'!$B39="Euro",'Financing inputs'!N39/Loc_Euro,0)))</f>
        <v/>
      </c>
      <c r="O39" s="131">
        <f t="shared" si="5"/>
        <v>0</v>
      </c>
      <c r="P39" s="35" t="str">
        <f t="shared" si="4"/>
        <v>Autre 2</v>
      </c>
      <c r="R39" s="75" t="e">
        <f t="shared" si="6"/>
        <v>#DIV/0!</v>
      </c>
    </row>
    <row r="40" spans="1:19" x14ac:dyDescent="0.25">
      <c r="A40" s="133" t="str">
        <f>'Financing inputs'!A40</f>
        <v>Other</v>
      </c>
      <c r="B40" s="130"/>
      <c r="C40" s="131" t="str">
        <f>IF('Financing inputs'!C40="","",(IF('Financing inputs'!$B40="USD",'Financing inputs'!C40*Loc_USD,0)+IF('Financing inputs'!$B40="Local Currency",'Financing inputs'!C40,0)+IF('Financing inputs'!$B40="Euro",'Financing inputs'!C40*Loc_Euro,0)))</f>
        <v/>
      </c>
      <c r="D40" s="131" t="str">
        <f>IF('Financing inputs'!D40="","",(IF('Financing inputs'!$B40="USD",'Financing inputs'!D40*Loc_USD,0)+IF('Financing inputs'!$B40="Local Currency",'Financing inputs'!D40,0)+IF('Financing inputs'!$B40="Euro",'Financing inputs'!D40*Loc_Euro,0)))</f>
        <v/>
      </c>
      <c r="E40" s="131" t="str">
        <f>IF('Financing inputs'!E40="","",(IF('Financing inputs'!$B40="USD",'Financing inputs'!E40*Loc_USD,0)+IF('Financing inputs'!$B40="Local Currency",'Financing inputs'!E40,0)+IF('Financing inputs'!$B40="Euro",'Financing inputs'!E40*Loc_Euro,0)))</f>
        <v/>
      </c>
      <c r="F40" s="131" t="str">
        <f>IF('Financing inputs'!F40="","",(IF('Financing inputs'!$B40="USD",'Financing inputs'!F40*Loc_USD,0)+IF('Financing inputs'!$B40="Local Currency",'Financing inputs'!F40,0)+IF('Financing inputs'!$B40="Euro",'Financing inputs'!F40*Loc_Euro,0)))</f>
        <v/>
      </c>
      <c r="G40" s="131" t="str">
        <f>IF('Financing inputs'!G40="","",(IF('Financing inputs'!$B40="USD",'Financing inputs'!G40*Loc_USD,0)+IF('Financing inputs'!$B40="Local Currency",'Financing inputs'!G40,0)+IF('Financing inputs'!$B40="Euro",'Financing inputs'!G40*Loc_Euro,0)))</f>
        <v/>
      </c>
      <c r="H40" s="131" t="str">
        <f>IF('Financing inputs'!H40="","",(IF('Financing inputs'!$B40="USD",'Financing inputs'!H40*Loc_USD,0)+IF('Financing inputs'!$B40="Local Currency",'Financing inputs'!H40,0)+IF('Financing inputs'!$B40="Euro",'Financing inputs'!H40*Loc_Euro,0)))</f>
        <v/>
      </c>
      <c r="I40" s="131" t="str">
        <f>IF('Financing inputs'!I40="","",(IF('Financing inputs'!$B40="USD",'Financing inputs'!I40*Loc_USD,0)+IF('Financing inputs'!$B40="Local Currency",'Financing inputs'!I40,0)+IF('Financing inputs'!$B40="Euro",'Financing inputs'!I40*Loc_Euro,0)))</f>
        <v/>
      </c>
      <c r="J40" s="131" t="str">
        <f>IF('Financing inputs'!J40="","",(IF('Financing inputs'!$B40="USD",'Financing inputs'!J40*Loc_USD,0)+IF('Financing inputs'!$B40="Local Currency",'Financing inputs'!J40,0)+IF('Financing inputs'!$B40="Euro",'Financing inputs'!J40*Loc_Euro,0)))</f>
        <v/>
      </c>
      <c r="K40" s="131" t="str">
        <f>IF('Financing inputs'!K40="","",(IF('Financing inputs'!$B40="USD",'Financing inputs'!K40*Loc_USD,0)+IF('Financing inputs'!$B40="Local Currency",'Financing inputs'!K40,0)+IF('Financing inputs'!$B40="Euro",'Financing inputs'!K40/Loc_Euro,0)))</f>
        <v/>
      </c>
      <c r="L40" s="131" t="str">
        <f>IF('Financing inputs'!L40="","",(IF('Financing inputs'!$B40="USD",'Financing inputs'!L40*Loc_USD,0)+IF('Financing inputs'!$B40="Local Currency",'Financing inputs'!L40,0)+IF('Financing inputs'!$B40="Euro",'Financing inputs'!L40/Loc_Euro,0)))</f>
        <v/>
      </c>
      <c r="M40" s="131" t="str">
        <f>IF('Financing inputs'!M40="","",(IF('Financing inputs'!$B40="USD",'Financing inputs'!M40*Loc_USD,0)+IF('Financing inputs'!$B40="Local Currency",'Financing inputs'!M40,0)+IF('Financing inputs'!$B40="Euro",'Financing inputs'!M40/Loc_Euro,0)))</f>
        <v/>
      </c>
      <c r="N40" s="131" t="str">
        <f>IF('Financing inputs'!N40="","",(IF('Financing inputs'!$B40="USD",'Financing inputs'!N40*Loc_USD,0)+IF('Financing inputs'!$B40="Local Currency",'Financing inputs'!N40,0)+IF('Financing inputs'!$B40="Euro",'Financing inputs'!N40/Loc_Euro,0)))</f>
        <v/>
      </c>
      <c r="O40" s="131">
        <f t="shared" si="5"/>
        <v>0</v>
      </c>
      <c r="P40" s="35" t="str">
        <f t="shared" si="4"/>
        <v>Autre 2</v>
      </c>
      <c r="R40" s="75" t="e">
        <f t="shared" si="6"/>
        <v>#DIV/0!</v>
      </c>
    </row>
    <row r="41" spans="1:19" x14ac:dyDescent="0.25">
      <c r="A41" s="133" t="str">
        <f>'Financing inputs'!A41</f>
        <v>Other</v>
      </c>
      <c r="B41" s="130"/>
      <c r="C41" s="131" t="str">
        <f>IF('Financing inputs'!C41="","",(IF('Financing inputs'!$B41="USD",'Financing inputs'!C41*Loc_USD,0)+IF('Financing inputs'!$B41="Local Currency",'Financing inputs'!C41,0)+IF('Financing inputs'!$B41="Euro",'Financing inputs'!C41*Loc_Euro,0)))</f>
        <v/>
      </c>
      <c r="D41" s="131" t="str">
        <f>IF('Financing inputs'!D41="","",(IF('Financing inputs'!$B41="USD",'Financing inputs'!D41*Loc_USD,0)+IF('Financing inputs'!$B41="Local Currency",'Financing inputs'!D41,0)+IF('Financing inputs'!$B41="Euro",'Financing inputs'!D41*Loc_Euro,0)))</f>
        <v/>
      </c>
      <c r="E41" s="131" t="str">
        <f>IF('Financing inputs'!E41="","",(IF('Financing inputs'!$B41="USD",'Financing inputs'!E41*Loc_USD,0)+IF('Financing inputs'!$B41="Local Currency",'Financing inputs'!E41,0)+IF('Financing inputs'!$B41="Euro",'Financing inputs'!E41*Loc_Euro,0)))</f>
        <v/>
      </c>
      <c r="F41" s="131" t="str">
        <f>IF('Financing inputs'!F41="","",(IF('Financing inputs'!$B41="USD",'Financing inputs'!F41*Loc_USD,0)+IF('Financing inputs'!$B41="Local Currency",'Financing inputs'!F41,0)+IF('Financing inputs'!$B41="Euro",'Financing inputs'!F41*Loc_Euro,0)))</f>
        <v/>
      </c>
      <c r="G41" s="131" t="str">
        <f>IF('Financing inputs'!G41="","",(IF('Financing inputs'!$B41="USD",'Financing inputs'!G41*Loc_USD,0)+IF('Financing inputs'!$B41="Local Currency",'Financing inputs'!G41,0)+IF('Financing inputs'!$B41="Euro",'Financing inputs'!G41*Loc_Euro,0)))</f>
        <v/>
      </c>
      <c r="H41" s="131" t="str">
        <f>IF('Financing inputs'!H41="","",(IF('Financing inputs'!$B41="USD",'Financing inputs'!H41*Loc_USD,0)+IF('Financing inputs'!$B41="Local Currency",'Financing inputs'!H41,0)+IF('Financing inputs'!$B41="Euro",'Financing inputs'!H41*Loc_Euro,0)))</f>
        <v/>
      </c>
      <c r="I41" s="131" t="str">
        <f>IF('Financing inputs'!I41="","",(IF('Financing inputs'!$B41="USD",'Financing inputs'!I41*Loc_USD,0)+IF('Financing inputs'!$B41="Local Currency",'Financing inputs'!I41,0)+IF('Financing inputs'!$B41="Euro",'Financing inputs'!I41*Loc_Euro,0)))</f>
        <v/>
      </c>
      <c r="J41" s="131" t="str">
        <f>IF('Financing inputs'!J41="","",(IF('Financing inputs'!$B41="USD",'Financing inputs'!J41*Loc_USD,0)+IF('Financing inputs'!$B41="Local Currency",'Financing inputs'!J41,0)+IF('Financing inputs'!$B41="Euro",'Financing inputs'!J41*Loc_Euro,0)))</f>
        <v/>
      </c>
      <c r="K41" s="131" t="str">
        <f>IF('Financing inputs'!K41="","",(IF('Financing inputs'!$B41="USD",'Financing inputs'!K41*Loc_USD,0)+IF('Financing inputs'!$B41="Local Currency",'Financing inputs'!K41,0)+IF('Financing inputs'!$B41="Euro",'Financing inputs'!K41/Loc_Euro,0)))</f>
        <v/>
      </c>
      <c r="L41" s="131" t="str">
        <f>IF('Financing inputs'!L41="","",(IF('Financing inputs'!$B41="USD",'Financing inputs'!L41*Loc_USD,0)+IF('Financing inputs'!$B41="Local Currency",'Financing inputs'!L41,0)+IF('Financing inputs'!$B41="Euro",'Financing inputs'!L41/Loc_Euro,0)))</f>
        <v/>
      </c>
      <c r="M41" s="131" t="str">
        <f>IF('Financing inputs'!M41="","",(IF('Financing inputs'!$B41="USD",'Financing inputs'!M41*Loc_USD,0)+IF('Financing inputs'!$B41="Local Currency",'Financing inputs'!M41,0)+IF('Financing inputs'!$B41="Euro",'Financing inputs'!M41/Loc_Euro,0)))</f>
        <v/>
      </c>
      <c r="N41" s="131" t="str">
        <f>IF('Financing inputs'!N41="","",(IF('Financing inputs'!$B41="USD",'Financing inputs'!N41*Loc_USD,0)+IF('Financing inputs'!$B41="Local Currency",'Financing inputs'!N41,0)+IF('Financing inputs'!$B41="Euro",'Financing inputs'!N41/Loc_Euro,0)))</f>
        <v/>
      </c>
      <c r="O41" s="132">
        <f t="shared" si="5"/>
        <v>0</v>
      </c>
      <c r="P41" s="35" t="str">
        <f t="shared" si="4"/>
        <v>Autre 2</v>
      </c>
      <c r="R41" s="75" t="e">
        <f t="shared" si="6"/>
        <v>#DIV/0!</v>
      </c>
    </row>
    <row r="42" spans="1:19" x14ac:dyDescent="0.25">
      <c r="A42" s="133" t="str">
        <f>'Financing inputs'!A42</f>
        <v>Other</v>
      </c>
      <c r="B42" s="130"/>
      <c r="C42" s="131" t="str">
        <f>IF('Financing inputs'!C42="","",(IF('Financing inputs'!$B42="USD",'Financing inputs'!C42*Loc_USD,0)+IF('Financing inputs'!$B42="Local Currency",'Financing inputs'!C42,0)+IF('Financing inputs'!$B42="Euro",'Financing inputs'!C42*Loc_Euro,0)))</f>
        <v/>
      </c>
      <c r="D42" s="131" t="str">
        <f>IF('Financing inputs'!D42="","",(IF('Financing inputs'!$B42="USD",'Financing inputs'!D42*Loc_USD,0)+IF('Financing inputs'!$B42="Local Currency",'Financing inputs'!D42,0)+IF('Financing inputs'!$B42="Euro",'Financing inputs'!D42*Loc_Euro,0)))</f>
        <v/>
      </c>
      <c r="E42" s="131" t="str">
        <f>IF('Financing inputs'!E42="","",(IF('Financing inputs'!$B42="USD",'Financing inputs'!E42*Loc_USD,0)+IF('Financing inputs'!$B42="Local Currency",'Financing inputs'!E42,0)+IF('Financing inputs'!$B42="Euro",'Financing inputs'!E42*Loc_Euro,0)))</f>
        <v/>
      </c>
      <c r="F42" s="131" t="str">
        <f>IF('Financing inputs'!F42="","",(IF('Financing inputs'!$B42="USD",'Financing inputs'!F42*Loc_USD,0)+IF('Financing inputs'!$B42="Local Currency",'Financing inputs'!F42,0)+IF('Financing inputs'!$B42="Euro",'Financing inputs'!F42*Loc_Euro,0)))</f>
        <v/>
      </c>
      <c r="G42" s="131" t="str">
        <f>IF('Financing inputs'!G42="","",(IF('Financing inputs'!$B42="USD",'Financing inputs'!G42*Loc_USD,0)+IF('Financing inputs'!$B42="Local Currency",'Financing inputs'!G42,0)+IF('Financing inputs'!$B42="Euro",'Financing inputs'!G42*Loc_Euro,0)))</f>
        <v/>
      </c>
      <c r="H42" s="131" t="str">
        <f>IF('Financing inputs'!H42="","",(IF('Financing inputs'!$B42="USD",'Financing inputs'!H42*Loc_USD,0)+IF('Financing inputs'!$B42="Local Currency",'Financing inputs'!H42,0)+IF('Financing inputs'!$B42="Euro",'Financing inputs'!H42*Loc_Euro,0)))</f>
        <v/>
      </c>
      <c r="I42" s="131" t="str">
        <f>IF('Financing inputs'!I42="","",(IF('Financing inputs'!$B42="USD",'Financing inputs'!I42*Loc_USD,0)+IF('Financing inputs'!$B42="Local Currency",'Financing inputs'!I42,0)+IF('Financing inputs'!$B42="Euro",'Financing inputs'!I42*Loc_Euro,0)))</f>
        <v/>
      </c>
      <c r="J42" s="131" t="str">
        <f>IF('Financing inputs'!J42="","",(IF('Financing inputs'!$B42="USD",'Financing inputs'!J42*Loc_USD,0)+IF('Financing inputs'!$B42="Local Currency",'Financing inputs'!J42,0)+IF('Financing inputs'!$B42="Euro",'Financing inputs'!J42*Loc_Euro,0)))</f>
        <v/>
      </c>
      <c r="K42" s="131" t="str">
        <f>IF('Financing inputs'!K42="","",(IF('Financing inputs'!$B42="USD",'Financing inputs'!K42*Loc_USD,0)+IF('Financing inputs'!$B42="Local Currency",'Financing inputs'!K42,0)+IF('Financing inputs'!$B42="Euro",'Financing inputs'!K42/Loc_Euro,0)))</f>
        <v/>
      </c>
      <c r="L42" s="131" t="str">
        <f>IF('Financing inputs'!L42="","",(IF('Financing inputs'!$B42="USD",'Financing inputs'!L42*Loc_USD,0)+IF('Financing inputs'!$B42="Local Currency",'Financing inputs'!L42,0)+IF('Financing inputs'!$B42="Euro",'Financing inputs'!L42/Loc_Euro,0)))</f>
        <v/>
      </c>
      <c r="M42" s="131" t="str">
        <f>IF('Financing inputs'!M42="","",(IF('Financing inputs'!$B42="USD",'Financing inputs'!M42*Loc_USD,0)+IF('Financing inputs'!$B42="Local Currency",'Financing inputs'!M42,0)+IF('Financing inputs'!$B42="Euro",'Financing inputs'!M42/Loc_Euro,0)))</f>
        <v/>
      </c>
      <c r="N42" s="131" t="str">
        <f>IF('Financing inputs'!N42="","",(IF('Financing inputs'!$B42="USD",'Financing inputs'!N42*Loc_USD,0)+IF('Financing inputs'!$B42="Local Currency",'Financing inputs'!N42,0)+IF('Financing inputs'!$B42="Euro",'Financing inputs'!N42/Loc_Euro,0)))</f>
        <v/>
      </c>
      <c r="O42" s="132">
        <f t="shared" si="5"/>
        <v>0</v>
      </c>
      <c r="P42" s="35" t="str">
        <f t="shared" si="4"/>
        <v>Autre 2</v>
      </c>
      <c r="R42" s="75" t="e">
        <f t="shared" si="6"/>
        <v>#DIV/0!</v>
      </c>
    </row>
    <row r="43" spans="1:19" x14ac:dyDescent="0.25">
      <c r="A43" s="133" t="str">
        <f>'Financing inputs'!A43</f>
        <v>Other</v>
      </c>
      <c r="B43" s="130"/>
      <c r="C43" s="131" t="str">
        <f>IF('Financing inputs'!C43="","",(IF('Financing inputs'!$B43="USD",'Financing inputs'!C43*Loc_USD,0)+IF('Financing inputs'!$B43="Local Currency",'Financing inputs'!C43,0)+IF('Financing inputs'!$B43="Euro",'Financing inputs'!C43*Loc_Euro,0)))</f>
        <v/>
      </c>
      <c r="D43" s="131" t="str">
        <f>IF('Financing inputs'!D43="","",(IF('Financing inputs'!$B43="USD",'Financing inputs'!D43*Loc_USD,0)+IF('Financing inputs'!$B43="Local Currency",'Financing inputs'!D43,0)+IF('Financing inputs'!$B43="Euro",'Financing inputs'!D43*Loc_Euro,0)))</f>
        <v/>
      </c>
      <c r="E43" s="131" t="str">
        <f>IF('Financing inputs'!E43="","",(IF('Financing inputs'!$B43="USD",'Financing inputs'!E43*Loc_USD,0)+IF('Financing inputs'!$B43="Local Currency",'Financing inputs'!E43,0)+IF('Financing inputs'!$B43="Euro",'Financing inputs'!E43*Loc_Euro,0)))</f>
        <v/>
      </c>
      <c r="F43" s="131" t="str">
        <f>IF('Financing inputs'!F43="","",(IF('Financing inputs'!$B43="USD",'Financing inputs'!F43*Loc_USD,0)+IF('Financing inputs'!$B43="Local Currency",'Financing inputs'!F43,0)+IF('Financing inputs'!$B43="Euro",'Financing inputs'!F43*Loc_Euro,0)))</f>
        <v/>
      </c>
      <c r="G43" s="131" t="str">
        <f>IF('Financing inputs'!G43="","",(IF('Financing inputs'!$B43="USD",'Financing inputs'!G43*Loc_USD,0)+IF('Financing inputs'!$B43="Local Currency",'Financing inputs'!G43,0)+IF('Financing inputs'!$B43="Euro",'Financing inputs'!G43*Loc_Euro,0)))</f>
        <v/>
      </c>
      <c r="H43" s="131" t="str">
        <f>IF('Financing inputs'!H43="","",(IF('Financing inputs'!$B43="USD",'Financing inputs'!H43*Loc_USD,0)+IF('Financing inputs'!$B43="Local Currency",'Financing inputs'!H43,0)+IF('Financing inputs'!$B43="Euro",'Financing inputs'!H43*Loc_Euro,0)))</f>
        <v/>
      </c>
      <c r="I43" s="131" t="str">
        <f>IF('Financing inputs'!I43="","",(IF('Financing inputs'!$B43="USD",'Financing inputs'!I43*Loc_USD,0)+IF('Financing inputs'!$B43="Local Currency",'Financing inputs'!I43,0)+IF('Financing inputs'!$B43="Euro",'Financing inputs'!I43*Loc_Euro,0)))</f>
        <v/>
      </c>
      <c r="J43" s="131" t="str">
        <f>IF('Financing inputs'!J43="","",(IF('Financing inputs'!$B43="USD",'Financing inputs'!J43*Loc_USD,0)+IF('Financing inputs'!$B43="Local Currency",'Financing inputs'!J43,0)+IF('Financing inputs'!$B43="Euro",'Financing inputs'!J43*Loc_Euro,0)))</f>
        <v/>
      </c>
      <c r="K43" s="131" t="str">
        <f>IF('Financing inputs'!K43="","",(IF('Financing inputs'!$B43="USD",'Financing inputs'!K43*Loc_USD,0)+IF('Financing inputs'!$B43="Local Currency",'Financing inputs'!K43,0)+IF('Financing inputs'!$B43="Euro",'Financing inputs'!K43/Loc_Euro,0)))</f>
        <v/>
      </c>
      <c r="L43" s="131" t="str">
        <f>IF('Financing inputs'!L43="","",(IF('Financing inputs'!$B43="USD",'Financing inputs'!L43*Loc_USD,0)+IF('Financing inputs'!$B43="Local Currency",'Financing inputs'!L43,0)+IF('Financing inputs'!$B43="Euro",'Financing inputs'!L43/Loc_Euro,0)))</f>
        <v/>
      </c>
      <c r="M43" s="131" t="str">
        <f>IF('Financing inputs'!M43="","",(IF('Financing inputs'!$B43="USD",'Financing inputs'!M43*Loc_USD,0)+IF('Financing inputs'!$B43="Local Currency",'Financing inputs'!M43,0)+IF('Financing inputs'!$B43="Euro",'Financing inputs'!M43/Loc_Euro,0)))</f>
        <v/>
      </c>
      <c r="N43" s="131" t="str">
        <f>IF('Financing inputs'!N43="","",(IF('Financing inputs'!$B43="USD",'Financing inputs'!N43*Loc_USD,0)+IF('Financing inputs'!$B43="Local Currency",'Financing inputs'!N43,0)+IF('Financing inputs'!$B43="Euro",'Financing inputs'!N43/Loc_Euro,0)))</f>
        <v/>
      </c>
      <c r="O43" s="132">
        <f t="shared" si="5"/>
        <v>0</v>
      </c>
      <c r="P43" s="35" t="str">
        <f t="shared" si="4"/>
        <v>Autre 2</v>
      </c>
      <c r="R43" s="75" t="e">
        <f t="shared" si="6"/>
        <v>#DIV/0!</v>
      </c>
    </row>
    <row r="44" spans="1:19" x14ac:dyDescent="0.25">
      <c r="A44" s="133" t="str">
        <f>'Financing inputs'!A44</f>
        <v>Other</v>
      </c>
      <c r="B44" s="130"/>
      <c r="C44" s="131" t="str">
        <f>IF('Financing inputs'!C44="","",(IF('Financing inputs'!$B44="USD",'Financing inputs'!C44*Loc_USD,0)+IF('Financing inputs'!$B44="Local Currency",'Financing inputs'!C44,0)+IF('Financing inputs'!$B44="Euro",'Financing inputs'!C44*Loc_Euro,0)))</f>
        <v/>
      </c>
      <c r="D44" s="131" t="str">
        <f>IF('Financing inputs'!D44="","",(IF('Financing inputs'!$B44="USD",'Financing inputs'!D44*Loc_USD,0)+IF('Financing inputs'!$B44="Local Currency",'Financing inputs'!D44,0)+IF('Financing inputs'!$B44="Euro",'Financing inputs'!D44*Loc_Euro,0)))</f>
        <v/>
      </c>
      <c r="E44" s="131" t="str">
        <f>IF('Financing inputs'!E44="","",(IF('Financing inputs'!$B44="USD",'Financing inputs'!E44*Loc_USD,0)+IF('Financing inputs'!$B44="Local Currency",'Financing inputs'!E44,0)+IF('Financing inputs'!$B44="Euro",'Financing inputs'!E44*Loc_Euro,0)))</f>
        <v/>
      </c>
      <c r="F44" s="131" t="str">
        <f>IF('Financing inputs'!F44="","",(IF('Financing inputs'!$B44="USD",'Financing inputs'!F44*Loc_USD,0)+IF('Financing inputs'!$B44="Local Currency",'Financing inputs'!F44,0)+IF('Financing inputs'!$B44="Euro",'Financing inputs'!F44*Loc_Euro,0)))</f>
        <v/>
      </c>
      <c r="G44" s="131" t="str">
        <f>IF('Financing inputs'!G44="","",(IF('Financing inputs'!$B44="USD",'Financing inputs'!G44*Loc_USD,0)+IF('Financing inputs'!$B44="Local Currency",'Financing inputs'!G44,0)+IF('Financing inputs'!$B44="Euro",'Financing inputs'!G44*Loc_Euro,0)))</f>
        <v/>
      </c>
      <c r="H44" s="131" t="str">
        <f>IF('Financing inputs'!H44="","",(IF('Financing inputs'!$B44="USD",'Financing inputs'!H44*Loc_USD,0)+IF('Financing inputs'!$B44="Local Currency",'Financing inputs'!H44,0)+IF('Financing inputs'!$B44="Euro",'Financing inputs'!H44*Loc_Euro,0)))</f>
        <v/>
      </c>
      <c r="I44" s="131" t="str">
        <f>IF('Financing inputs'!I44="","",(IF('Financing inputs'!$B44="USD",'Financing inputs'!I44*Loc_USD,0)+IF('Financing inputs'!$B44="Local Currency",'Financing inputs'!I44,0)+IF('Financing inputs'!$B44="Euro",'Financing inputs'!I44*Loc_Euro,0)))</f>
        <v/>
      </c>
      <c r="J44" s="131" t="str">
        <f>IF('Financing inputs'!J44="","",(IF('Financing inputs'!$B44="USD",'Financing inputs'!J44*Loc_USD,0)+IF('Financing inputs'!$B44="Local Currency",'Financing inputs'!J44,0)+IF('Financing inputs'!$B44="Euro",'Financing inputs'!J44*Loc_Euro,0)))</f>
        <v/>
      </c>
      <c r="K44" s="131" t="str">
        <f>IF('Financing inputs'!K44="","",(IF('Financing inputs'!$B44="USD",'Financing inputs'!K44*Loc_USD,0)+IF('Financing inputs'!$B44="Local Currency",'Financing inputs'!K44,0)+IF('Financing inputs'!$B44="Euro",'Financing inputs'!K44/Loc_Euro,0)))</f>
        <v/>
      </c>
      <c r="L44" s="131" t="str">
        <f>IF('Financing inputs'!L44="","",(IF('Financing inputs'!$B44="USD",'Financing inputs'!L44*Loc_USD,0)+IF('Financing inputs'!$B44="Local Currency",'Financing inputs'!L44,0)+IF('Financing inputs'!$B44="Euro",'Financing inputs'!L44/Loc_Euro,0)))</f>
        <v/>
      </c>
      <c r="M44" s="131" t="str">
        <f>IF('Financing inputs'!M44="","",(IF('Financing inputs'!$B44="USD",'Financing inputs'!M44*Loc_USD,0)+IF('Financing inputs'!$B44="Local Currency",'Financing inputs'!M44,0)+IF('Financing inputs'!$B44="Euro",'Financing inputs'!M44/Loc_Euro,0)))</f>
        <v/>
      </c>
      <c r="N44" s="131" t="str">
        <f>IF('Financing inputs'!N44="","",(IF('Financing inputs'!$B44="USD",'Financing inputs'!N44*Loc_USD,0)+IF('Financing inputs'!$B44="Local Currency",'Financing inputs'!N44,0)+IF('Financing inputs'!$B44="Euro",'Financing inputs'!N44/Loc_Euro,0)))</f>
        <v/>
      </c>
      <c r="O44" s="131">
        <f t="shared" si="5"/>
        <v>0</v>
      </c>
      <c r="P44" s="35" t="str">
        <f t="shared" si="4"/>
        <v>Autre 2</v>
      </c>
      <c r="R44" s="75" t="e">
        <f t="shared" si="6"/>
        <v>#DIV/0!</v>
      </c>
    </row>
    <row r="45" spans="1:19" x14ac:dyDescent="0.25">
      <c r="A45" s="133" t="str">
        <f>'Financing inputs'!A45</f>
        <v>Other</v>
      </c>
      <c r="B45" s="130"/>
      <c r="C45" s="131" t="str">
        <f>IF('Financing inputs'!C45="","",(IF('Financing inputs'!$B45="USD",'Financing inputs'!C45*Loc_USD,0)+IF('Financing inputs'!$B45="Local Currency",'Financing inputs'!C45,0)+IF('Financing inputs'!$B45="Euro",'Financing inputs'!C45*Loc_Euro,0)))</f>
        <v/>
      </c>
      <c r="D45" s="131" t="str">
        <f>IF('Financing inputs'!D45="","",(IF('Financing inputs'!$B45="USD",'Financing inputs'!D45*Loc_USD,0)+IF('Financing inputs'!$B45="Local Currency",'Financing inputs'!D45,0)+IF('Financing inputs'!$B45="Euro",'Financing inputs'!D45*Loc_Euro,0)))</f>
        <v/>
      </c>
      <c r="E45" s="131" t="str">
        <f>IF('Financing inputs'!E45="","",(IF('Financing inputs'!$B45="USD",'Financing inputs'!E45*Loc_USD,0)+IF('Financing inputs'!$B45="Local Currency",'Financing inputs'!E45,0)+IF('Financing inputs'!$B45="Euro",'Financing inputs'!E45*Loc_Euro,0)))</f>
        <v/>
      </c>
      <c r="F45" s="131" t="str">
        <f>IF('Financing inputs'!F45="","",(IF('Financing inputs'!$B45="USD",'Financing inputs'!F45*Loc_USD,0)+IF('Financing inputs'!$B45="Local Currency",'Financing inputs'!F45,0)+IF('Financing inputs'!$B45="Euro",'Financing inputs'!F45*Loc_Euro,0)))</f>
        <v/>
      </c>
      <c r="G45" s="131" t="str">
        <f>IF('Financing inputs'!G45="","",(IF('Financing inputs'!$B45="USD",'Financing inputs'!G45*Loc_USD,0)+IF('Financing inputs'!$B45="Local Currency",'Financing inputs'!G45,0)+IF('Financing inputs'!$B45="Euro",'Financing inputs'!G45*Loc_Euro,0)))</f>
        <v/>
      </c>
      <c r="H45" s="131" t="str">
        <f>IF('Financing inputs'!H45="","",(IF('Financing inputs'!$B45="USD",'Financing inputs'!H45*Loc_USD,0)+IF('Financing inputs'!$B45="Local Currency",'Financing inputs'!H45,0)+IF('Financing inputs'!$B45="Euro",'Financing inputs'!H45*Loc_Euro,0)))</f>
        <v/>
      </c>
      <c r="I45" s="131" t="str">
        <f>IF('Financing inputs'!I45="","",(IF('Financing inputs'!$B45="USD",'Financing inputs'!I45*Loc_USD,0)+IF('Financing inputs'!$B45="Local Currency",'Financing inputs'!I45,0)+IF('Financing inputs'!$B45="Euro",'Financing inputs'!I45*Loc_Euro,0)))</f>
        <v/>
      </c>
      <c r="J45" s="131" t="str">
        <f>IF('Financing inputs'!J45="","",(IF('Financing inputs'!$B45="USD",'Financing inputs'!J45*Loc_USD,0)+IF('Financing inputs'!$B45="Local Currency",'Financing inputs'!J45,0)+IF('Financing inputs'!$B45="Euro",'Financing inputs'!J45*Loc_Euro,0)))</f>
        <v/>
      </c>
      <c r="K45" s="131" t="str">
        <f>IF('Financing inputs'!K45="","",(IF('Financing inputs'!$B45="USD",'Financing inputs'!K45*Loc_USD,0)+IF('Financing inputs'!$B45="Local Currency",'Financing inputs'!K45,0)+IF('Financing inputs'!$B45="Euro",'Financing inputs'!K45/Loc_Euro,0)))</f>
        <v/>
      </c>
      <c r="L45" s="131" t="str">
        <f>IF('Financing inputs'!L45="","",(IF('Financing inputs'!$B45="USD",'Financing inputs'!L45*Loc_USD,0)+IF('Financing inputs'!$B45="Local Currency",'Financing inputs'!L45,0)+IF('Financing inputs'!$B45="Euro",'Financing inputs'!L45/Loc_Euro,0)))</f>
        <v/>
      </c>
      <c r="M45" s="131" t="str">
        <f>IF('Financing inputs'!M45="","",(IF('Financing inputs'!$B45="USD",'Financing inputs'!M45*Loc_USD,0)+IF('Financing inputs'!$B45="Local Currency",'Financing inputs'!M45,0)+IF('Financing inputs'!$B45="Euro",'Financing inputs'!M45/Loc_Euro,0)))</f>
        <v/>
      </c>
      <c r="N45" s="131" t="str">
        <f>IF('Financing inputs'!N45="","",(IF('Financing inputs'!$B45="USD",'Financing inputs'!N45*Loc_USD,0)+IF('Financing inputs'!$B45="Local Currency",'Financing inputs'!N45,0)+IF('Financing inputs'!$B45="Euro",'Financing inputs'!N45/Loc_Euro,0)))</f>
        <v/>
      </c>
      <c r="O45" s="131">
        <f t="shared" si="5"/>
        <v>0</v>
      </c>
      <c r="P45" s="35" t="str">
        <f t="shared" si="4"/>
        <v>Autre 2</v>
      </c>
      <c r="R45" s="75" t="e">
        <f t="shared" si="6"/>
        <v>#DIV/0!</v>
      </c>
    </row>
    <row r="46" spans="1:19" x14ac:dyDescent="0.25">
      <c r="A46" s="133" t="str">
        <f>'Financing inputs'!A46</f>
        <v>Other</v>
      </c>
      <c r="B46" s="130"/>
      <c r="C46" s="131" t="str">
        <f>IF('Financing inputs'!C46="","",(IF('Financing inputs'!$B46="USD",'Financing inputs'!C46*Loc_USD,0)+IF('Financing inputs'!$B46="Local Currency",'Financing inputs'!C46,0)+IF('Financing inputs'!$B46="Euro",'Financing inputs'!C46*Loc_Euro,0)))</f>
        <v/>
      </c>
      <c r="D46" s="131" t="str">
        <f>IF('Financing inputs'!D46="","",(IF('Financing inputs'!$B46="USD",'Financing inputs'!D46*Loc_USD,0)+IF('Financing inputs'!$B46="Local Currency",'Financing inputs'!D46,0)+IF('Financing inputs'!$B46="Euro",'Financing inputs'!D46*Loc_Euro,0)))</f>
        <v/>
      </c>
      <c r="E46" s="131" t="str">
        <f>IF('Financing inputs'!E46="","",(IF('Financing inputs'!$B46="USD",'Financing inputs'!E46*Loc_USD,0)+IF('Financing inputs'!$B46="Local Currency",'Financing inputs'!E46,0)+IF('Financing inputs'!$B46="Euro",'Financing inputs'!E46*Loc_Euro,0)))</f>
        <v/>
      </c>
      <c r="F46" s="131" t="str">
        <f>IF('Financing inputs'!F46="","",(IF('Financing inputs'!$B46="USD",'Financing inputs'!F46*Loc_USD,0)+IF('Financing inputs'!$B46="Local Currency",'Financing inputs'!F46,0)+IF('Financing inputs'!$B46="Euro",'Financing inputs'!F46*Loc_Euro,0)))</f>
        <v/>
      </c>
      <c r="G46" s="131" t="str">
        <f>IF('Financing inputs'!G46="","",(IF('Financing inputs'!$B46="USD",'Financing inputs'!G46*Loc_USD,0)+IF('Financing inputs'!$B46="Local Currency",'Financing inputs'!G46,0)+IF('Financing inputs'!$B46="Euro",'Financing inputs'!G46*Loc_Euro,0)))</f>
        <v/>
      </c>
      <c r="H46" s="131" t="str">
        <f>IF('Financing inputs'!H46="","",(IF('Financing inputs'!$B46="USD",'Financing inputs'!H46*Loc_USD,0)+IF('Financing inputs'!$B46="Local Currency",'Financing inputs'!H46,0)+IF('Financing inputs'!$B46="Euro",'Financing inputs'!H46*Loc_Euro,0)))</f>
        <v/>
      </c>
      <c r="I46" s="131" t="str">
        <f>IF('Financing inputs'!I46="","",(IF('Financing inputs'!$B46="USD",'Financing inputs'!I46*Loc_USD,0)+IF('Financing inputs'!$B46="Local Currency",'Financing inputs'!I46,0)+IF('Financing inputs'!$B46="Euro",'Financing inputs'!I46*Loc_Euro,0)))</f>
        <v/>
      </c>
      <c r="J46" s="131" t="str">
        <f>IF('Financing inputs'!J46="","",(IF('Financing inputs'!$B46="USD",'Financing inputs'!J46*Loc_USD,0)+IF('Financing inputs'!$B46="Local Currency",'Financing inputs'!J46,0)+IF('Financing inputs'!$B46="Euro",'Financing inputs'!J46*Loc_Euro,0)))</f>
        <v/>
      </c>
      <c r="K46" s="131" t="str">
        <f>IF('Financing inputs'!K46="","",(IF('Financing inputs'!$B46="USD",'Financing inputs'!K46*Loc_USD,0)+IF('Financing inputs'!$B46="Local Currency",'Financing inputs'!K46,0)+IF('Financing inputs'!$B46="Euro",'Financing inputs'!K46/Loc_Euro,0)))</f>
        <v/>
      </c>
      <c r="L46" s="131" t="str">
        <f>IF('Financing inputs'!L46="","",(IF('Financing inputs'!$B46="USD",'Financing inputs'!L46*Loc_USD,0)+IF('Financing inputs'!$B46="Local Currency",'Financing inputs'!L46,0)+IF('Financing inputs'!$B46="Euro",'Financing inputs'!L46/Loc_Euro,0)))</f>
        <v/>
      </c>
      <c r="M46" s="131" t="str">
        <f>IF('Financing inputs'!M46="","",(IF('Financing inputs'!$B46="USD",'Financing inputs'!M46*Loc_USD,0)+IF('Financing inputs'!$B46="Local Currency",'Financing inputs'!M46,0)+IF('Financing inputs'!$B46="Euro",'Financing inputs'!M46/Loc_Euro,0)))</f>
        <v/>
      </c>
      <c r="N46" s="131" t="str">
        <f>IF('Financing inputs'!N46="","",(IF('Financing inputs'!$B46="USD",'Financing inputs'!N46*Loc_USD,0)+IF('Financing inputs'!$B46="Local Currency",'Financing inputs'!N46,0)+IF('Financing inputs'!$B46="Euro",'Financing inputs'!N46/Loc_Euro,0)))</f>
        <v/>
      </c>
      <c r="O46" s="131">
        <f t="shared" si="5"/>
        <v>0</v>
      </c>
      <c r="P46" s="35" t="str">
        <f t="shared" si="4"/>
        <v>Autre 2</v>
      </c>
      <c r="R46" s="75" t="e">
        <f t="shared" si="6"/>
        <v>#DIV/0!</v>
      </c>
    </row>
    <row r="47" spans="1:19" x14ac:dyDescent="0.25">
      <c r="A47" s="133" t="str">
        <f>'Financing inputs'!A47</f>
        <v>Other</v>
      </c>
      <c r="B47" s="130"/>
      <c r="C47" s="131" t="str">
        <f>IF('Financing inputs'!C47="","",(IF('Financing inputs'!$B47="USD",'Financing inputs'!C47*Loc_USD,0)+IF('Financing inputs'!$B47="Local Currency",'Financing inputs'!C47,0)+IF('Financing inputs'!$B47="Euro",'Financing inputs'!C47*Loc_Euro,0)))</f>
        <v/>
      </c>
      <c r="D47" s="131" t="str">
        <f>IF('Financing inputs'!D47="","",(IF('Financing inputs'!$B47="USD",'Financing inputs'!D47*Loc_USD,0)+IF('Financing inputs'!$B47="Local Currency",'Financing inputs'!D47,0)+IF('Financing inputs'!$B47="Euro",'Financing inputs'!D47*Loc_Euro,0)))</f>
        <v/>
      </c>
      <c r="E47" s="131" t="str">
        <f>IF('Financing inputs'!E47="","",(IF('Financing inputs'!$B47="USD",'Financing inputs'!E47*Loc_USD,0)+IF('Financing inputs'!$B47="Local Currency",'Financing inputs'!E47,0)+IF('Financing inputs'!$B47="Euro",'Financing inputs'!E47*Loc_Euro,0)))</f>
        <v/>
      </c>
      <c r="F47" s="131" t="str">
        <f>IF('Financing inputs'!F47="","",(IF('Financing inputs'!$B47="USD",'Financing inputs'!F47*Loc_USD,0)+IF('Financing inputs'!$B47="Local Currency",'Financing inputs'!F47,0)+IF('Financing inputs'!$B47="Euro",'Financing inputs'!F47*Loc_Euro,0)))</f>
        <v/>
      </c>
      <c r="G47" s="131" t="str">
        <f>IF('Financing inputs'!G47="","",(IF('Financing inputs'!$B47="USD",'Financing inputs'!G47*Loc_USD,0)+IF('Financing inputs'!$B47="Local Currency",'Financing inputs'!G47,0)+IF('Financing inputs'!$B47="Euro",'Financing inputs'!G47*Loc_Euro,0)))</f>
        <v/>
      </c>
      <c r="H47" s="131" t="str">
        <f>IF('Financing inputs'!H47="","",(IF('Financing inputs'!$B47="USD",'Financing inputs'!H47*Loc_USD,0)+IF('Financing inputs'!$B47="Local Currency",'Financing inputs'!H47,0)+IF('Financing inputs'!$B47="Euro",'Financing inputs'!H47*Loc_Euro,0)))</f>
        <v/>
      </c>
      <c r="I47" s="131" t="str">
        <f>IF('Financing inputs'!I47="","",(IF('Financing inputs'!$B47="USD",'Financing inputs'!I47*Loc_USD,0)+IF('Financing inputs'!$B47="Local Currency",'Financing inputs'!I47,0)+IF('Financing inputs'!$B47="Euro",'Financing inputs'!I47*Loc_Euro,0)))</f>
        <v/>
      </c>
      <c r="J47" s="131" t="str">
        <f>IF('Financing inputs'!J47="","",(IF('Financing inputs'!$B47="USD",'Financing inputs'!J47*Loc_USD,0)+IF('Financing inputs'!$B47="Local Currency",'Financing inputs'!J47,0)+IF('Financing inputs'!$B47="Euro",'Financing inputs'!J47*Loc_Euro,0)))</f>
        <v/>
      </c>
      <c r="K47" s="131" t="str">
        <f>IF('Financing inputs'!K47="","",(IF('Financing inputs'!$B47="USD",'Financing inputs'!K47*Loc_USD,0)+IF('Financing inputs'!$B47="Local Currency",'Financing inputs'!K47,0)+IF('Financing inputs'!$B47="Euro",'Financing inputs'!K47/Loc_Euro,0)))</f>
        <v/>
      </c>
      <c r="L47" s="131" t="str">
        <f>IF('Financing inputs'!L47="","",(IF('Financing inputs'!$B47="USD",'Financing inputs'!L47*Loc_USD,0)+IF('Financing inputs'!$B47="Local Currency",'Financing inputs'!L47,0)+IF('Financing inputs'!$B47="Euro",'Financing inputs'!L47/Loc_Euro,0)))</f>
        <v/>
      </c>
      <c r="M47" s="131" t="str">
        <f>IF('Financing inputs'!M47="","",(IF('Financing inputs'!$B47="USD",'Financing inputs'!M47*Loc_USD,0)+IF('Financing inputs'!$B47="Local Currency",'Financing inputs'!M47,0)+IF('Financing inputs'!$B47="Euro",'Financing inputs'!M47/Loc_Euro,0)))</f>
        <v/>
      </c>
      <c r="N47" s="131" t="str">
        <f>IF('Financing inputs'!N47="","",(IF('Financing inputs'!$B47="USD",'Financing inputs'!N47*Loc_USD,0)+IF('Financing inputs'!$B47="Local Currency",'Financing inputs'!N47,0)+IF('Financing inputs'!$B47="Euro",'Financing inputs'!N47/Loc_Euro,0)))</f>
        <v/>
      </c>
      <c r="O47" s="131">
        <f t="shared" si="5"/>
        <v>0</v>
      </c>
      <c r="P47" s="35" t="str">
        <f t="shared" si="4"/>
        <v>Autre 2</v>
      </c>
      <c r="R47" s="75" t="e">
        <f>O47/SUM($O$28:$O$47)</f>
        <v>#DIV/0!</v>
      </c>
    </row>
    <row r="48" spans="1:19" x14ac:dyDescent="0.25">
      <c r="A48" s="144" t="s">
        <v>42</v>
      </c>
      <c r="B48" s="145"/>
      <c r="C48" s="146">
        <f>SUM(C29:C47)</f>
        <v>0</v>
      </c>
      <c r="D48" s="146">
        <f t="shared" ref="D48:O48" si="7">SUM(D29:D47)</f>
        <v>0</v>
      </c>
      <c r="E48" s="146">
        <f t="shared" si="7"/>
        <v>0</v>
      </c>
      <c r="F48" s="146">
        <f t="shared" si="7"/>
        <v>0</v>
      </c>
      <c r="G48" s="146">
        <f t="shared" si="7"/>
        <v>0</v>
      </c>
      <c r="H48" s="146">
        <f t="shared" si="7"/>
        <v>0</v>
      </c>
      <c r="I48" s="146">
        <f t="shared" si="7"/>
        <v>0</v>
      </c>
      <c r="J48" s="146">
        <f t="shared" si="7"/>
        <v>0</v>
      </c>
      <c r="K48" s="146">
        <f t="shared" si="7"/>
        <v>0</v>
      </c>
      <c r="L48" s="146">
        <f t="shared" si="7"/>
        <v>0</v>
      </c>
      <c r="M48" s="146">
        <f t="shared" si="7"/>
        <v>0</v>
      </c>
      <c r="N48" s="146">
        <f t="shared" si="7"/>
        <v>0</v>
      </c>
      <c r="O48" s="146">
        <f t="shared" si="7"/>
        <v>0</v>
      </c>
      <c r="P48" s="35" t="str">
        <f>$A$26</f>
        <v>Autre 2</v>
      </c>
      <c r="R48" s="74"/>
      <c r="S48" s="78" t="e">
        <f>IF(ROUND(SUM(R28:R47),0)&lt;&gt;1,"Check","Okay")</f>
        <v>#DIV/0!</v>
      </c>
    </row>
    <row r="49" spans="1:18" x14ac:dyDescent="0.25">
      <c r="A49" s="171" t="str">
        <f>'Financing inputs'!A49:O49</f>
        <v>Autre 3</v>
      </c>
      <c r="B49" s="171"/>
      <c r="C49" s="171"/>
      <c r="D49" s="171"/>
      <c r="E49" s="171"/>
      <c r="F49" s="171"/>
      <c r="G49" s="171"/>
      <c r="H49" s="171"/>
      <c r="I49" s="171"/>
      <c r="J49" s="171"/>
      <c r="K49" s="171"/>
      <c r="L49" s="171"/>
      <c r="M49" s="171"/>
      <c r="N49" s="171"/>
      <c r="O49" s="171"/>
      <c r="P49" s="35"/>
      <c r="R49" s="35"/>
    </row>
    <row r="50" spans="1:18" x14ac:dyDescent="0.25">
      <c r="A50" s="129" t="str">
        <f>'Financing inputs'!A50</f>
        <v>Coûts du Plan PF Budgétisé</v>
      </c>
      <c r="B50" s="130"/>
      <c r="C50" s="131" t="str">
        <f>IF('Financing inputs'!C50="","",(IF('Financing inputs'!$B50="USD",'Financing inputs'!C50*Loc_USD,0)+IF('Financing inputs'!$B50="Local Currency",'Financing inputs'!C50,0)+IF('Financing inputs'!$B50="Euro",'Financing inputs'!C50*Loc_Euro,0)))</f>
        <v/>
      </c>
      <c r="D50" s="131" t="str">
        <f>IF('Financing inputs'!D50="","",(IF('Financing inputs'!$B50="USD",'Financing inputs'!D50*Loc_USD,0)+IF('Financing inputs'!$B50="Local Currency",'Financing inputs'!D50,0)+IF('Financing inputs'!$B50="Euro",'Financing inputs'!D50*Loc_Euro,0)))</f>
        <v/>
      </c>
      <c r="E50" s="131" t="str">
        <f>IF('Financing inputs'!E50="","",(IF('Financing inputs'!$B50="USD",'Financing inputs'!E50*Loc_USD,0)+IF('Financing inputs'!$B50="Local Currency",'Financing inputs'!E50,0)+IF('Financing inputs'!$B50="Euro",'Financing inputs'!E50*Loc_Euro,0)))</f>
        <v/>
      </c>
      <c r="F50" s="131" t="str">
        <f>IF('Financing inputs'!F50="","",(IF('Financing inputs'!$B50="USD",'Financing inputs'!F50*Loc_USD,0)+IF('Financing inputs'!$B50="Local Currency",'Financing inputs'!F50,0)+IF('Financing inputs'!$B50="Euro",'Financing inputs'!F50*Loc_Euro,0)))</f>
        <v/>
      </c>
      <c r="G50" s="131" t="str">
        <f>IF('Financing inputs'!G50="","",(IF('Financing inputs'!$B50="USD",'Financing inputs'!G50*Loc_USD,0)+IF('Financing inputs'!$B50="Local Currency",'Financing inputs'!G50,0)+IF('Financing inputs'!$B50="Euro",'Financing inputs'!G50*Loc_Euro,0)))</f>
        <v/>
      </c>
      <c r="H50" s="131" t="str">
        <f>IF('Financing inputs'!H50="","",(IF('Financing inputs'!$B50="USD",'Financing inputs'!H50*Loc_USD,0)+IF('Financing inputs'!$B50="Local Currency",'Financing inputs'!H50,0)+IF('Financing inputs'!$B50="Euro",'Financing inputs'!H50*Loc_Euro,0)))</f>
        <v/>
      </c>
      <c r="I50" s="131" t="str">
        <f>IF('Financing inputs'!I50="","",(IF('Financing inputs'!$B50="USD",'Financing inputs'!I50*Loc_USD,0)+IF('Financing inputs'!$B50="Local Currency",'Financing inputs'!I50,0)+IF('Financing inputs'!$B50="Euro",'Financing inputs'!I50*Loc_Euro,0)))</f>
        <v/>
      </c>
      <c r="J50" s="131" t="str">
        <f>IF('Financing inputs'!J50="","",(IF('Financing inputs'!$B50="USD",'Financing inputs'!J50*Loc_USD,0)+IF('Financing inputs'!$B50="Local Currency",'Financing inputs'!J50,0)+IF('Financing inputs'!$B50="Euro",'Financing inputs'!J50*Loc_Euro,0)))</f>
        <v/>
      </c>
      <c r="K50" s="131" t="str">
        <f>IF('Financing inputs'!K50="","",(IF('Financing inputs'!$B50="USD",'Financing inputs'!K50*Loc_USD,0)+IF('Financing inputs'!$B50="Local Currency",'Financing inputs'!K50,0)+IF('Financing inputs'!$B50="Euro",'Financing inputs'!K50/Loc_Euro,0)))</f>
        <v/>
      </c>
      <c r="L50" s="131" t="str">
        <f>IF('Financing inputs'!L50="","",(IF('Financing inputs'!$B50="USD",'Financing inputs'!L50*Loc_USD,0)+IF('Financing inputs'!$B50="Local Currency",'Financing inputs'!L50,0)+IF('Financing inputs'!$B50="Euro",'Financing inputs'!L50/Loc_Euro,0)))</f>
        <v/>
      </c>
      <c r="M50" s="131" t="str">
        <f>IF('Financing inputs'!M50="","",(IF('Financing inputs'!$B50="USD",'Financing inputs'!M50*Loc_USD,0)+IF('Financing inputs'!$B50="Local Currency",'Financing inputs'!M50,0)+IF('Financing inputs'!$B50="Euro",'Financing inputs'!M50/Loc_Euro,0)))</f>
        <v/>
      </c>
      <c r="N50" s="131" t="str">
        <f>IF('Financing inputs'!N50="","",(IF('Financing inputs'!$B50="USD",'Financing inputs'!N50*Loc_USD,0)+IF('Financing inputs'!$B50="Local Currency",'Financing inputs'!N50,0)+IF('Financing inputs'!$B50="Euro",'Financing inputs'!N50/Loc_Euro,0)))</f>
        <v/>
      </c>
      <c r="O50" s="132">
        <f>SUM(C50:N50)</f>
        <v>0</v>
      </c>
      <c r="P50" s="35" t="str">
        <f t="shared" ref="P50:P70" si="8">$A$49</f>
        <v>Autre 3</v>
      </c>
      <c r="R50" s="35"/>
    </row>
    <row r="51" spans="1:18" x14ac:dyDescent="0.25">
      <c r="A51" s="129" t="str">
        <f>'Financing inputs'!A51</f>
        <v xml:space="preserve">Fonds alloués par le Gouvernement </v>
      </c>
      <c r="B51" s="130"/>
      <c r="C51" s="131" t="str">
        <f>IF('Financing inputs'!C51="","",(IF('Financing inputs'!$B51="USD",'Financing inputs'!C51*Loc_USD,0)+IF('Financing inputs'!$B51="Local Currency",'Financing inputs'!C51,0)+IF('Financing inputs'!$B51="Euro",'Financing inputs'!C51*Loc_Euro,0)))</f>
        <v/>
      </c>
      <c r="D51" s="131" t="str">
        <f>IF('Financing inputs'!D51="","",(IF('Financing inputs'!$B51="USD",'Financing inputs'!D51*Loc_USD,0)+IF('Financing inputs'!$B51="Local Currency",'Financing inputs'!D51,0)+IF('Financing inputs'!$B51="Euro",'Financing inputs'!D51*Loc_Euro,0)))</f>
        <v/>
      </c>
      <c r="E51" s="131" t="str">
        <f>IF('Financing inputs'!E51="","",(IF('Financing inputs'!$B51="USD",'Financing inputs'!E51*Loc_USD,0)+IF('Financing inputs'!$B51="Local Currency",'Financing inputs'!E51,0)+IF('Financing inputs'!$B51="Euro",'Financing inputs'!E51*Loc_Euro,0)))</f>
        <v/>
      </c>
      <c r="F51" s="131" t="str">
        <f>IF('Financing inputs'!F51="","",(IF('Financing inputs'!$B51="USD",'Financing inputs'!F51*Loc_USD,0)+IF('Financing inputs'!$B51="Local Currency",'Financing inputs'!F51,0)+IF('Financing inputs'!$B51="Euro",'Financing inputs'!F51*Loc_Euro,0)))</f>
        <v/>
      </c>
      <c r="G51" s="131" t="str">
        <f>IF('Financing inputs'!G51="","",(IF('Financing inputs'!$B51="USD",'Financing inputs'!G51*Loc_USD,0)+IF('Financing inputs'!$B51="Local Currency",'Financing inputs'!G51,0)+IF('Financing inputs'!$B51="Euro",'Financing inputs'!G51*Loc_Euro,0)))</f>
        <v/>
      </c>
      <c r="H51" s="131" t="str">
        <f>IF('Financing inputs'!H51="","",(IF('Financing inputs'!$B51="USD",'Financing inputs'!H51*Loc_USD,0)+IF('Financing inputs'!$B51="Local Currency",'Financing inputs'!H51,0)+IF('Financing inputs'!$B51="Euro",'Financing inputs'!H51*Loc_Euro,0)))</f>
        <v/>
      </c>
      <c r="I51" s="131" t="str">
        <f>IF('Financing inputs'!I51="","",(IF('Financing inputs'!$B51="USD",'Financing inputs'!I51*Loc_USD,0)+IF('Financing inputs'!$B51="Local Currency",'Financing inputs'!I51,0)+IF('Financing inputs'!$B51="Euro",'Financing inputs'!I51*Loc_Euro,0)))</f>
        <v/>
      </c>
      <c r="J51" s="131" t="str">
        <f>IF('Financing inputs'!J51="","",(IF('Financing inputs'!$B51="USD",'Financing inputs'!J51*Loc_USD,0)+IF('Financing inputs'!$B51="Local Currency",'Financing inputs'!J51,0)+IF('Financing inputs'!$B51="Euro",'Financing inputs'!J51*Loc_Euro,0)))</f>
        <v/>
      </c>
      <c r="K51" s="131" t="str">
        <f>IF('Financing inputs'!K51="","",(IF('Financing inputs'!$B51="USD",'Financing inputs'!K51*Loc_USD,0)+IF('Financing inputs'!$B51="Local Currency",'Financing inputs'!K51,0)+IF('Financing inputs'!$B51="Euro",'Financing inputs'!K51/Loc_Euro,0)))</f>
        <v/>
      </c>
      <c r="L51" s="131" t="str">
        <f>IF('Financing inputs'!L51="","",(IF('Financing inputs'!$B51="USD",'Financing inputs'!L51*Loc_USD,0)+IF('Financing inputs'!$B51="Local Currency",'Financing inputs'!L51,0)+IF('Financing inputs'!$B51="Euro",'Financing inputs'!L51/Loc_Euro,0)))</f>
        <v/>
      </c>
      <c r="M51" s="131" t="str">
        <f>IF('Financing inputs'!M51="","",(IF('Financing inputs'!$B51="USD",'Financing inputs'!M51*Loc_USD,0)+IF('Financing inputs'!$B51="Local Currency",'Financing inputs'!M51,0)+IF('Financing inputs'!$B51="Euro",'Financing inputs'!M51/Loc_Euro,0)))</f>
        <v/>
      </c>
      <c r="N51" s="131" t="str">
        <f>IF('Financing inputs'!N51="","",(IF('Financing inputs'!$B51="USD",'Financing inputs'!N51*Loc_USD,0)+IF('Financing inputs'!$B51="Local Currency",'Financing inputs'!N51,0)+IF('Financing inputs'!$B51="Euro",'Financing inputs'!N51/Loc_Euro,0)))</f>
        <v/>
      </c>
      <c r="O51" s="132">
        <f>SUM(C51:N51)</f>
        <v>0</v>
      </c>
      <c r="P51" s="35" t="str">
        <f t="shared" si="8"/>
        <v>Autre 3</v>
      </c>
      <c r="R51" s="75" t="e">
        <f>O51/SUM($O$51:$O$70)</f>
        <v>#DIV/0!</v>
      </c>
    </row>
    <row r="52" spans="1:18" x14ac:dyDescent="0.25">
      <c r="A52" s="133" t="str">
        <f>'Financing inputs'!A52</f>
        <v xml:space="preserve">Fonds alloués par l'USAID </v>
      </c>
      <c r="B52" s="130"/>
      <c r="C52" s="131" t="str">
        <f>IF('Financing inputs'!C52="","",(IF('Financing inputs'!$B52="USD",'Financing inputs'!C52*Loc_USD,0)+IF('Financing inputs'!$B52="Local Currency",'Financing inputs'!C52,0)+IF('Financing inputs'!$B52="Euro",'Financing inputs'!C52*Loc_Euro,0)))</f>
        <v/>
      </c>
      <c r="D52" s="131" t="str">
        <f>IF('Financing inputs'!D52="","",(IF('Financing inputs'!$B52="USD",'Financing inputs'!D52*Loc_USD,0)+IF('Financing inputs'!$B52="Local Currency",'Financing inputs'!D52,0)+IF('Financing inputs'!$B52="Euro",'Financing inputs'!D52*Loc_Euro,0)))</f>
        <v/>
      </c>
      <c r="E52" s="131" t="str">
        <f>IF('Financing inputs'!E52="","",(IF('Financing inputs'!$B52="USD",'Financing inputs'!E52*Loc_USD,0)+IF('Financing inputs'!$B52="Local Currency",'Financing inputs'!E52,0)+IF('Financing inputs'!$B52="Euro",'Financing inputs'!E52*Loc_Euro,0)))</f>
        <v/>
      </c>
      <c r="F52" s="131" t="str">
        <f>IF('Financing inputs'!F52="","",(IF('Financing inputs'!$B52="USD",'Financing inputs'!F52*Loc_USD,0)+IF('Financing inputs'!$B52="Local Currency",'Financing inputs'!F52,0)+IF('Financing inputs'!$B52="Euro",'Financing inputs'!F52*Loc_Euro,0)))</f>
        <v/>
      </c>
      <c r="G52" s="131" t="str">
        <f>IF('Financing inputs'!G52="","",(IF('Financing inputs'!$B52="USD",'Financing inputs'!G52*Loc_USD,0)+IF('Financing inputs'!$B52="Local Currency",'Financing inputs'!G52,0)+IF('Financing inputs'!$B52="Euro",'Financing inputs'!G52*Loc_Euro,0)))</f>
        <v/>
      </c>
      <c r="H52" s="131" t="str">
        <f>IF('Financing inputs'!H52="","",(IF('Financing inputs'!$B52="USD",'Financing inputs'!H52*Loc_USD,0)+IF('Financing inputs'!$B52="Local Currency",'Financing inputs'!H52,0)+IF('Financing inputs'!$B52="Euro",'Financing inputs'!H52*Loc_Euro,0)))</f>
        <v/>
      </c>
      <c r="I52" s="131" t="str">
        <f>IF('Financing inputs'!I52="","",(IF('Financing inputs'!$B52="USD",'Financing inputs'!I52*Loc_USD,0)+IF('Financing inputs'!$B52="Local Currency",'Financing inputs'!I52,0)+IF('Financing inputs'!$B52="Euro",'Financing inputs'!I52*Loc_Euro,0)))</f>
        <v/>
      </c>
      <c r="J52" s="131" t="str">
        <f>IF('Financing inputs'!J52="","",(IF('Financing inputs'!$B52="USD",'Financing inputs'!J52*Loc_USD,0)+IF('Financing inputs'!$B52="Local Currency",'Financing inputs'!J52,0)+IF('Financing inputs'!$B52="Euro",'Financing inputs'!J52*Loc_Euro,0)))</f>
        <v/>
      </c>
      <c r="K52" s="131" t="str">
        <f>IF('Financing inputs'!K52="","",(IF('Financing inputs'!$B52="USD",'Financing inputs'!K52*Loc_USD,0)+IF('Financing inputs'!$B52="Local Currency",'Financing inputs'!K52,0)+IF('Financing inputs'!$B52="Euro",'Financing inputs'!K52/Loc_Euro,0)))</f>
        <v/>
      </c>
      <c r="L52" s="131" t="str">
        <f>IF('Financing inputs'!L52="","",(IF('Financing inputs'!$B52="USD",'Financing inputs'!L52*Loc_USD,0)+IF('Financing inputs'!$B52="Local Currency",'Financing inputs'!L52,0)+IF('Financing inputs'!$B52="Euro",'Financing inputs'!L52/Loc_Euro,0)))</f>
        <v/>
      </c>
      <c r="M52" s="131" t="str">
        <f>IF('Financing inputs'!M52="","",(IF('Financing inputs'!$B52="USD",'Financing inputs'!M52*Loc_USD,0)+IF('Financing inputs'!$B52="Local Currency",'Financing inputs'!M52,0)+IF('Financing inputs'!$B52="Euro",'Financing inputs'!M52/Loc_Euro,0)))</f>
        <v/>
      </c>
      <c r="N52" s="131" t="str">
        <f>IF('Financing inputs'!N52="","",(IF('Financing inputs'!$B52="USD",'Financing inputs'!N52*Loc_USD,0)+IF('Financing inputs'!$B52="Local Currency",'Financing inputs'!N52,0)+IF('Financing inputs'!$B52="Euro",'Financing inputs'!N52/Loc_Euro,0)))</f>
        <v/>
      </c>
      <c r="O52" s="131">
        <f t="shared" ref="O52:O70" si="9">SUM(C52:N52)</f>
        <v>0</v>
      </c>
      <c r="P52" s="35" t="str">
        <f t="shared" si="8"/>
        <v>Autre 3</v>
      </c>
      <c r="R52" s="75" t="e">
        <f t="shared" ref="R52:R70" si="10">O52/SUM($O$51:$O$70)</f>
        <v>#DIV/0!</v>
      </c>
    </row>
    <row r="53" spans="1:18" x14ac:dyDescent="0.25">
      <c r="A53" s="133" t="str">
        <f>'Financing inputs'!A53</f>
        <v>Fonds alloués par l'UNFPA</v>
      </c>
      <c r="B53" s="130"/>
      <c r="C53" s="131" t="str">
        <f>IF('Financing inputs'!C53="","",(IF('Financing inputs'!$B53="USD",'Financing inputs'!C53*Loc_USD,0)+IF('Financing inputs'!$B53="Local Currency",'Financing inputs'!C53,0)+IF('Financing inputs'!$B53="Euro",'Financing inputs'!C53*Loc_Euro,0)))</f>
        <v/>
      </c>
      <c r="D53" s="131" t="str">
        <f>IF('Financing inputs'!D53="","",(IF('Financing inputs'!$B53="USD",'Financing inputs'!D53*Loc_USD,0)+IF('Financing inputs'!$B53="Local Currency",'Financing inputs'!D53,0)+IF('Financing inputs'!$B53="Euro",'Financing inputs'!D53*Loc_Euro,0)))</f>
        <v/>
      </c>
      <c r="E53" s="131" t="str">
        <f>IF('Financing inputs'!E53="","",(IF('Financing inputs'!$B53="USD",'Financing inputs'!E53*Loc_USD,0)+IF('Financing inputs'!$B53="Local Currency",'Financing inputs'!E53,0)+IF('Financing inputs'!$B53="Euro",'Financing inputs'!E53*Loc_Euro,0)))</f>
        <v/>
      </c>
      <c r="F53" s="131" t="str">
        <f>IF('Financing inputs'!F53="","",(IF('Financing inputs'!$B53="USD",'Financing inputs'!F53*Loc_USD,0)+IF('Financing inputs'!$B53="Local Currency",'Financing inputs'!F53,0)+IF('Financing inputs'!$B53="Euro",'Financing inputs'!F53*Loc_Euro,0)))</f>
        <v/>
      </c>
      <c r="G53" s="131" t="str">
        <f>IF('Financing inputs'!G53="","",(IF('Financing inputs'!$B53="USD",'Financing inputs'!G53*Loc_USD,0)+IF('Financing inputs'!$B53="Local Currency",'Financing inputs'!G53,0)+IF('Financing inputs'!$B53="Euro",'Financing inputs'!G53*Loc_Euro,0)))</f>
        <v/>
      </c>
      <c r="H53" s="131" t="str">
        <f>IF('Financing inputs'!H53="","",(IF('Financing inputs'!$B53="USD",'Financing inputs'!H53*Loc_USD,0)+IF('Financing inputs'!$B53="Local Currency",'Financing inputs'!H53,0)+IF('Financing inputs'!$B53="Euro",'Financing inputs'!H53*Loc_Euro,0)))</f>
        <v/>
      </c>
      <c r="I53" s="131" t="str">
        <f>IF('Financing inputs'!I53="","",(IF('Financing inputs'!$B53="USD",'Financing inputs'!I53*Loc_USD,0)+IF('Financing inputs'!$B53="Local Currency",'Financing inputs'!I53,0)+IF('Financing inputs'!$B53="Euro",'Financing inputs'!I53*Loc_Euro,0)))</f>
        <v/>
      </c>
      <c r="J53" s="131" t="str">
        <f>IF('Financing inputs'!J53="","",(IF('Financing inputs'!$B53="USD",'Financing inputs'!J53*Loc_USD,0)+IF('Financing inputs'!$B53="Local Currency",'Financing inputs'!J53,0)+IF('Financing inputs'!$B53="Euro",'Financing inputs'!J53*Loc_Euro,0)))</f>
        <v/>
      </c>
      <c r="K53" s="131" t="str">
        <f>IF('Financing inputs'!K53="","",(IF('Financing inputs'!$B53="USD",'Financing inputs'!K53*Loc_USD,0)+IF('Financing inputs'!$B53="Local Currency",'Financing inputs'!K53,0)+IF('Financing inputs'!$B53="Euro",'Financing inputs'!K53/Loc_Euro,0)))</f>
        <v/>
      </c>
      <c r="L53" s="131" t="str">
        <f>IF('Financing inputs'!L53="","",(IF('Financing inputs'!$B53="USD",'Financing inputs'!L53*Loc_USD,0)+IF('Financing inputs'!$B53="Local Currency",'Financing inputs'!L53,0)+IF('Financing inputs'!$B53="Euro",'Financing inputs'!L53/Loc_Euro,0)))</f>
        <v/>
      </c>
      <c r="M53" s="131" t="str">
        <f>IF('Financing inputs'!M53="","",(IF('Financing inputs'!$B53="USD",'Financing inputs'!M53*Loc_USD,0)+IF('Financing inputs'!$B53="Local Currency",'Financing inputs'!M53,0)+IF('Financing inputs'!$B53="Euro",'Financing inputs'!M53/Loc_Euro,0)))</f>
        <v/>
      </c>
      <c r="N53" s="131" t="str">
        <f>IF('Financing inputs'!N53="","",(IF('Financing inputs'!$B53="USD",'Financing inputs'!N53*Loc_USD,0)+IF('Financing inputs'!$B53="Local Currency",'Financing inputs'!N53,0)+IF('Financing inputs'!$B53="Euro",'Financing inputs'!N53/Loc_Euro,0)))</f>
        <v/>
      </c>
      <c r="O53" s="131">
        <f t="shared" si="9"/>
        <v>0</v>
      </c>
      <c r="P53" s="35" t="str">
        <f t="shared" si="8"/>
        <v>Autre 3</v>
      </c>
      <c r="R53" s="75" t="e">
        <f t="shared" si="10"/>
        <v>#DIV/0!</v>
      </c>
    </row>
    <row r="54" spans="1:18" x14ac:dyDescent="0.25">
      <c r="A54" s="133" t="str">
        <f>'Financing inputs'!A54</f>
        <v>Fonds alloués par la KfW</v>
      </c>
      <c r="B54" s="130"/>
      <c r="C54" s="131" t="str">
        <f>IF('Financing inputs'!C54="","",(IF('Financing inputs'!$B54="USD",'Financing inputs'!C54*Loc_USD,0)+IF('Financing inputs'!$B54="Local Currency",'Financing inputs'!C54,0)+IF('Financing inputs'!$B54="Euro",'Financing inputs'!C54*Loc_Euro,0)))</f>
        <v/>
      </c>
      <c r="D54" s="131" t="str">
        <f>IF('Financing inputs'!D54="","",(IF('Financing inputs'!$B54="USD",'Financing inputs'!D54*Loc_USD,0)+IF('Financing inputs'!$B54="Local Currency",'Financing inputs'!D54,0)+IF('Financing inputs'!$B54="Euro",'Financing inputs'!D54*Loc_Euro,0)))</f>
        <v/>
      </c>
      <c r="E54" s="131" t="str">
        <f>IF('Financing inputs'!E54="","",(IF('Financing inputs'!$B54="USD",'Financing inputs'!E54*Loc_USD,0)+IF('Financing inputs'!$B54="Local Currency",'Financing inputs'!E54,0)+IF('Financing inputs'!$B54="Euro",'Financing inputs'!E54*Loc_Euro,0)))</f>
        <v/>
      </c>
      <c r="F54" s="131" t="str">
        <f>IF('Financing inputs'!F54="","",(IF('Financing inputs'!$B54="USD",'Financing inputs'!F54*Loc_USD,0)+IF('Financing inputs'!$B54="Local Currency",'Financing inputs'!F54,0)+IF('Financing inputs'!$B54="Euro",'Financing inputs'!F54*Loc_Euro,0)))</f>
        <v/>
      </c>
      <c r="G54" s="131" t="str">
        <f>IF('Financing inputs'!G54="","",(IF('Financing inputs'!$B54="USD",'Financing inputs'!G54*Loc_USD,0)+IF('Financing inputs'!$B54="Local Currency",'Financing inputs'!G54,0)+IF('Financing inputs'!$B54="Euro",'Financing inputs'!G54*Loc_Euro,0)))</f>
        <v/>
      </c>
      <c r="H54" s="131" t="str">
        <f>IF('Financing inputs'!H54="","",(IF('Financing inputs'!$B54="USD",'Financing inputs'!H54*Loc_USD,0)+IF('Financing inputs'!$B54="Local Currency",'Financing inputs'!H54,0)+IF('Financing inputs'!$B54="Euro",'Financing inputs'!H54*Loc_Euro,0)))</f>
        <v/>
      </c>
      <c r="I54" s="131" t="str">
        <f>IF('Financing inputs'!I54="","",(IF('Financing inputs'!$B54="USD",'Financing inputs'!I54*Loc_USD,0)+IF('Financing inputs'!$B54="Local Currency",'Financing inputs'!I54,0)+IF('Financing inputs'!$B54="Euro",'Financing inputs'!I54*Loc_Euro,0)))</f>
        <v/>
      </c>
      <c r="J54" s="131" t="str">
        <f>IF('Financing inputs'!J54="","",(IF('Financing inputs'!$B54="USD",'Financing inputs'!J54*Loc_USD,0)+IF('Financing inputs'!$B54="Local Currency",'Financing inputs'!J54,0)+IF('Financing inputs'!$B54="Euro",'Financing inputs'!J54*Loc_Euro,0)))</f>
        <v/>
      </c>
      <c r="K54" s="131" t="str">
        <f>IF('Financing inputs'!K54="","",(IF('Financing inputs'!$B54="USD",'Financing inputs'!K54*Loc_USD,0)+IF('Financing inputs'!$B54="Local Currency",'Financing inputs'!K54,0)+IF('Financing inputs'!$B54="Euro",'Financing inputs'!K54/Loc_Euro,0)))</f>
        <v/>
      </c>
      <c r="L54" s="131" t="str">
        <f>IF('Financing inputs'!L54="","",(IF('Financing inputs'!$B54="USD",'Financing inputs'!L54*Loc_USD,0)+IF('Financing inputs'!$B54="Local Currency",'Financing inputs'!L54,0)+IF('Financing inputs'!$B54="Euro",'Financing inputs'!L54/Loc_Euro,0)))</f>
        <v/>
      </c>
      <c r="M54" s="131" t="str">
        <f>IF('Financing inputs'!M54="","",(IF('Financing inputs'!$B54="USD",'Financing inputs'!M54*Loc_USD,0)+IF('Financing inputs'!$B54="Local Currency",'Financing inputs'!M54,0)+IF('Financing inputs'!$B54="Euro",'Financing inputs'!M54/Loc_Euro,0)))</f>
        <v/>
      </c>
      <c r="N54" s="131" t="str">
        <f>IF('Financing inputs'!N54="","",(IF('Financing inputs'!$B54="USD",'Financing inputs'!N54*Loc_USD,0)+IF('Financing inputs'!$B54="Local Currency",'Financing inputs'!N54,0)+IF('Financing inputs'!$B54="Euro",'Financing inputs'!N54/Loc_Euro,0)))</f>
        <v/>
      </c>
      <c r="O54" s="131">
        <f t="shared" si="9"/>
        <v>0</v>
      </c>
      <c r="P54" s="35" t="str">
        <f t="shared" si="8"/>
        <v>Autre 3</v>
      </c>
      <c r="R54" s="75" t="e">
        <f t="shared" si="10"/>
        <v>#DIV/0!</v>
      </c>
    </row>
    <row r="55" spans="1:18" x14ac:dyDescent="0.25">
      <c r="A55" s="133" t="str">
        <f>'Financing inputs'!A55</f>
        <v>Fonds alloués par DfID</v>
      </c>
      <c r="B55" s="130"/>
      <c r="C55" s="131" t="str">
        <f>IF('Financing inputs'!C55="","",(IF('Financing inputs'!$B55="USD",'Financing inputs'!C55*Loc_USD,0)+IF('Financing inputs'!$B55="Local Currency",'Financing inputs'!C55,0)+IF('Financing inputs'!$B55="Euro",'Financing inputs'!C55*Loc_Euro,0)))</f>
        <v/>
      </c>
      <c r="D55" s="131" t="str">
        <f>IF('Financing inputs'!D55="","",(IF('Financing inputs'!$B55="USD",'Financing inputs'!D55*Loc_USD,0)+IF('Financing inputs'!$B55="Local Currency",'Financing inputs'!D55,0)+IF('Financing inputs'!$B55="Euro",'Financing inputs'!D55*Loc_Euro,0)))</f>
        <v/>
      </c>
      <c r="E55" s="131" t="str">
        <f>IF('Financing inputs'!E55="","",(IF('Financing inputs'!$B55="USD",'Financing inputs'!E55*Loc_USD,0)+IF('Financing inputs'!$B55="Local Currency",'Financing inputs'!E55,0)+IF('Financing inputs'!$B55="Euro",'Financing inputs'!E55*Loc_Euro,0)))</f>
        <v/>
      </c>
      <c r="F55" s="131" t="str">
        <f>IF('Financing inputs'!F55="","",(IF('Financing inputs'!$B55="USD",'Financing inputs'!F55*Loc_USD,0)+IF('Financing inputs'!$B55="Local Currency",'Financing inputs'!F55,0)+IF('Financing inputs'!$B55="Euro",'Financing inputs'!F55*Loc_Euro,0)))</f>
        <v/>
      </c>
      <c r="G55" s="131" t="str">
        <f>IF('Financing inputs'!G55="","",(IF('Financing inputs'!$B55="USD",'Financing inputs'!G55*Loc_USD,0)+IF('Financing inputs'!$B55="Local Currency",'Financing inputs'!G55,0)+IF('Financing inputs'!$B55="Euro",'Financing inputs'!G55*Loc_Euro,0)))</f>
        <v/>
      </c>
      <c r="H55" s="131" t="str">
        <f>IF('Financing inputs'!H55="","",(IF('Financing inputs'!$B55="USD",'Financing inputs'!H55*Loc_USD,0)+IF('Financing inputs'!$B55="Local Currency",'Financing inputs'!H55,0)+IF('Financing inputs'!$B55="Euro",'Financing inputs'!H55*Loc_Euro,0)))</f>
        <v/>
      </c>
      <c r="I55" s="131" t="str">
        <f>IF('Financing inputs'!I55="","",(IF('Financing inputs'!$B55="USD",'Financing inputs'!I55*Loc_USD,0)+IF('Financing inputs'!$B55="Local Currency",'Financing inputs'!I55,0)+IF('Financing inputs'!$B55="Euro",'Financing inputs'!I55*Loc_Euro,0)))</f>
        <v/>
      </c>
      <c r="J55" s="131" t="str">
        <f>IF('Financing inputs'!J55="","",(IF('Financing inputs'!$B55="USD",'Financing inputs'!J55*Loc_USD,0)+IF('Financing inputs'!$B55="Local Currency",'Financing inputs'!J55,0)+IF('Financing inputs'!$B55="Euro",'Financing inputs'!J55*Loc_Euro,0)))</f>
        <v/>
      </c>
      <c r="K55" s="131" t="str">
        <f>IF('Financing inputs'!K55="","",(IF('Financing inputs'!$B55="USD",'Financing inputs'!K55*Loc_USD,0)+IF('Financing inputs'!$B55="Local Currency",'Financing inputs'!K55,0)+IF('Financing inputs'!$B55="Euro",'Financing inputs'!K55/Loc_Euro,0)))</f>
        <v/>
      </c>
      <c r="L55" s="131" t="str">
        <f>IF('Financing inputs'!L55="","",(IF('Financing inputs'!$B55="USD",'Financing inputs'!L55*Loc_USD,0)+IF('Financing inputs'!$B55="Local Currency",'Financing inputs'!L55,0)+IF('Financing inputs'!$B55="Euro",'Financing inputs'!L55/Loc_Euro,0)))</f>
        <v/>
      </c>
      <c r="M55" s="131" t="str">
        <f>IF('Financing inputs'!M55="","",(IF('Financing inputs'!$B55="USD",'Financing inputs'!M55*Loc_USD,0)+IF('Financing inputs'!$B55="Local Currency",'Financing inputs'!M55,0)+IF('Financing inputs'!$B55="Euro",'Financing inputs'!M55/Loc_Euro,0)))</f>
        <v/>
      </c>
      <c r="N55" s="131" t="str">
        <f>IF('Financing inputs'!N55="","",(IF('Financing inputs'!$B55="USD",'Financing inputs'!N55*Loc_USD,0)+IF('Financing inputs'!$B55="Local Currency",'Financing inputs'!N55,0)+IF('Financing inputs'!$B55="Euro",'Financing inputs'!N55/Loc_Euro,0)))</f>
        <v/>
      </c>
      <c r="O55" s="131">
        <f t="shared" si="9"/>
        <v>0</v>
      </c>
      <c r="P55" s="35" t="str">
        <f t="shared" si="8"/>
        <v>Autre 3</v>
      </c>
      <c r="R55" s="75" t="e">
        <f t="shared" si="10"/>
        <v>#DIV/0!</v>
      </c>
    </row>
    <row r="56" spans="1:18" x14ac:dyDescent="0.25">
      <c r="A56" s="133" t="str">
        <f>'Financing inputs'!A56</f>
        <v xml:space="preserve">Fonds alloués par l'EU </v>
      </c>
      <c r="B56" s="130"/>
      <c r="C56" s="131" t="str">
        <f>IF('Financing inputs'!C56="","",(IF('Financing inputs'!$B56="USD",'Financing inputs'!C56*Loc_USD,0)+IF('Financing inputs'!$B56="Local Currency",'Financing inputs'!C56,0)+IF('Financing inputs'!$B56="Euro",'Financing inputs'!C56*Loc_Euro,0)))</f>
        <v/>
      </c>
      <c r="D56" s="131" t="str">
        <f>IF('Financing inputs'!D56="","",(IF('Financing inputs'!$B56="USD",'Financing inputs'!D56*Loc_USD,0)+IF('Financing inputs'!$B56="Local Currency",'Financing inputs'!D56,0)+IF('Financing inputs'!$B56="Euro",'Financing inputs'!D56*Loc_Euro,0)))</f>
        <v/>
      </c>
      <c r="E56" s="131" t="str">
        <f>IF('Financing inputs'!E56="","",(IF('Financing inputs'!$B56="USD",'Financing inputs'!E56*Loc_USD,0)+IF('Financing inputs'!$B56="Local Currency",'Financing inputs'!E56,0)+IF('Financing inputs'!$B56="Euro",'Financing inputs'!E56*Loc_Euro,0)))</f>
        <v/>
      </c>
      <c r="F56" s="131" t="str">
        <f>IF('Financing inputs'!F56="","",(IF('Financing inputs'!$B56="USD",'Financing inputs'!F56*Loc_USD,0)+IF('Financing inputs'!$B56="Local Currency",'Financing inputs'!F56,0)+IF('Financing inputs'!$B56="Euro",'Financing inputs'!F56*Loc_Euro,0)))</f>
        <v/>
      </c>
      <c r="G56" s="131" t="str">
        <f>IF('Financing inputs'!G56="","",(IF('Financing inputs'!$B56="USD",'Financing inputs'!G56*Loc_USD,0)+IF('Financing inputs'!$B56="Local Currency",'Financing inputs'!G56,0)+IF('Financing inputs'!$B56="Euro",'Financing inputs'!G56*Loc_Euro,0)))</f>
        <v/>
      </c>
      <c r="H56" s="131" t="str">
        <f>IF('Financing inputs'!H56="","",(IF('Financing inputs'!$B56="USD",'Financing inputs'!H56*Loc_USD,0)+IF('Financing inputs'!$B56="Local Currency",'Financing inputs'!H56,0)+IF('Financing inputs'!$B56="Euro",'Financing inputs'!H56*Loc_Euro,0)))</f>
        <v/>
      </c>
      <c r="I56" s="131" t="str">
        <f>IF('Financing inputs'!I56="","",(IF('Financing inputs'!$B56="USD",'Financing inputs'!I56*Loc_USD,0)+IF('Financing inputs'!$B56="Local Currency",'Financing inputs'!I56,0)+IF('Financing inputs'!$B56="Euro",'Financing inputs'!I56*Loc_Euro,0)))</f>
        <v/>
      </c>
      <c r="J56" s="131" t="str">
        <f>IF('Financing inputs'!J56="","",(IF('Financing inputs'!$B56="USD",'Financing inputs'!J56*Loc_USD,0)+IF('Financing inputs'!$B56="Local Currency",'Financing inputs'!J56,0)+IF('Financing inputs'!$B56="Euro",'Financing inputs'!J56*Loc_Euro,0)))</f>
        <v/>
      </c>
      <c r="K56" s="131" t="str">
        <f>IF('Financing inputs'!K56="","",(IF('Financing inputs'!$B56="USD",'Financing inputs'!K56*Loc_USD,0)+IF('Financing inputs'!$B56="Local Currency",'Financing inputs'!K56,0)+IF('Financing inputs'!$B56="Euro",'Financing inputs'!K56/Loc_Euro,0)))</f>
        <v/>
      </c>
      <c r="L56" s="131" t="str">
        <f>IF('Financing inputs'!L56="","",(IF('Financing inputs'!$B56="USD",'Financing inputs'!L56*Loc_USD,0)+IF('Financing inputs'!$B56="Local Currency",'Financing inputs'!L56,0)+IF('Financing inputs'!$B56="Euro",'Financing inputs'!L56/Loc_Euro,0)))</f>
        <v/>
      </c>
      <c r="M56" s="131" t="str">
        <f>IF('Financing inputs'!M56="","",(IF('Financing inputs'!$B56="USD",'Financing inputs'!M56*Loc_USD,0)+IF('Financing inputs'!$B56="Local Currency",'Financing inputs'!M56,0)+IF('Financing inputs'!$B56="Euro",'Financing inputs'!M56/Loc_Euro,0)))</f>
        <v/>
      </c>
      <c r="N56" s="131" t="str">
        <f>IF('Financing inputs'!N56="","",(IF('Financing inputs'!$B56="USD",'Financing inputs'!N56*Loc_USD,0)+IF('Financing inputs'!$B56="Local Currency",'Financing inputs'!N56,0)+IF('Financing inputs'!$B56="Euro",'Financing inputs'!N56/Loc_Euro,0)))</f>
        <v/>
      </c>
      <c r="O56" s="131">
        <f t="shared" si="9"/>
        <v>0</v>
      </c>
      <c r="P56" s="35" t="str">
        <f t="shared" si="8"/>
        <v>Autre 3</v>
      </c>
      <c r="R56" s="75" t="e">
        <f t="shared" si="10"/>
        <v>#DIV/0!</v>
      </c>
    </row>
    <row r="57" spans="1:18" x14ac:dyDescent="0.25">
      <c r="A57" s="133" t="str">
        <f>'Financing inputs'!A57</f>
        <v>Fonds alloués par l'ACDI</v>
      </c>
      <c r="B57" s="130"/>
      <c r="C57" s="131" t="str">
        <f>IF('Financing inputs'!C57="","",(IF('Financing inputs'!$B57="USD",'Financing inputs'!C57*Loc_USD,0)+IF('Financing inputs'!$B57="Local Currency",'Financing inputs'!C57,0)+IF('Financing inputs'!$B57="Euro",'Financing inputs'!C57*Loc_Euro,0)))</f>
        <v/>
      </c>
      <c r="D57" s="131" t="str">
        <f>IF('Financing inputs'!D57="","",(IF('Financing inputs'!$B57="USD",'Financing inputs'!D57*Loc_USD,0)+IF('Financing inputs'!$B57="Local Currency",'Financing inputs'!D57,0)+IF('Financing inputs'!$B57="Euro",'Financing inputs'!D57*Loc_Euro,0)))</f>
        <v/>
      </c>
      <c r="E57" s="131" t="str">
        <f>IF('Financing inputs'!E57="","",(IF('Financing inputs'!$B57="USD",'Financing inputs'!E57*Loc_USD,0)+IF('Financing inputs'!$B57="Local Currency",'Financing inputs'!E57,0)+IF('Financing inputs'!$B57="Euro",'Financing inputs'!E57*Loc_Euro,0)))</f>
        <v/>
      </c>
      <c r="F57" s="131" t="str">
        <f>IF('Financing inputs'!F57="","",(IF('Financing inputs'!$B57="USD",'Financing inputs'!F57*Loc_USD,0)+IF('Financing inputs'!$B57="Local Currency",'Financing inputs'!F57,0)+IF('Financing inputs'!$B57="Euro",'Financing inputs'!F57*Loc_Euro,0)))</f>
        <v/>
      </c>
      <c r="G57" s="131" t="str">
        <f>IF('Financing inputs'!G57="","",(IF('Financing inputs'!$B57="USD",'Financing inputs'!G57*Loc_USD,0)+IF('Financing inputs'!$B57="Local Currency",'Financing inputs'!G57,0)+IF('Financing inputs'!$B57="Euro",'Financing inputs'!G57*Loc_Euro,0)))</f>
        <v/>
      </c>
      <c r="H57" s="131" t="str">
        <f>IF('Financing inputs'!H57="","",(IF('Financing inputs'!$B57="USD",'Financing inputs'!H57*Loc_USD,0)+IF('Financing inputs'!$B57="Local Currency",'Financing inputs'!H57,0)+IF('Financing inputs'!$B57="Euro",'Financing inputs'!H57*Loc_Euro,0)))</f>
        <v/>
      </c>
      <c r="I57" s="131" t="str">
        <f>IF('Financing inputs'!I57="","",(IF('Financing inputs'!$B57="USD",'Financing inputs'!I57*Loc_USD,0)+IF('Financing inputs'!$B57="Local Currency",'Financing inputs'!I57,0)+IF('Financing inputs'!$B57="Euro",'Financing inputs'!I57*Loc_Euro,0)))</f>
        <v/>
      </c>
      <c r="J57" s="131" t="str">
        <f>IF('Financing inputs'!J57="","",(IF('Financing inputs'!$B57="USD",'Financing inputs'!J57*Loc_USD,0)+IF('Financing inputs'!$B57="Local Currency",'Financing inputs'!J57,0)+IF('Financing inputs'!$B57="Euro",'Financing inputs'!J57*Loc_Euro,0)))</f>
        <v/>
      </c>
      <c r="K57" s="131" t="str">
        <f>IF('Financing inputs'!K57="","",(IF('Financing inputs'!$B57="USD",'Financing inputs'!K57*Loc_USD,0)+IF('Financing inputs'!$B57="Local Currency",'Financing inputs'!K57,0)+IF('Financing inputs'!$B57="Euro",'Financing inputs'!K57/Loc_Euro,0)))</f>
        <v/>
      </c>
      <c r="L57" s="131" t="str">
        <f>IF('Financing inputs'!L57="","",(IF('Financing inputs'!$B57="USD",'Financing inputs'!L57*Loc_USD,0)+IF('Financing inputs'!$B57="Local Currency",'Financing inputs'!L57,0)+IF('Financing inputs'!$B57="Euro",'Financing inputs'!L57/Loc_Euro,0)))</f>
        <v/>
      </c>
      <c r="M57" s="131" t="str">
        <f>IF('Financing inputs'!M57="","",(IF('Financing inputs'!$B57="USD",'Financing inputs'!M57*Loc_USD,0)+IF('Financing inputs'!$B57="Local Currency",'Financing inputs'!M57,0)+IF('Financing inputs'!$B57="Euro",'Financing inputs'!M57/Loc_Euro,0)))</f>
        <v/>
      </c>
      <c r="N57" s="131" t="str">
        <f>IF('Financing inputs'!N57="","",(IF('Financing inputs'!$B57="USD",'Financing inputs'!N57*Loc_USD,0)+IF('Financing inputs'!$B57="Local Currency",'Financing inputs'!N57,0)+IF('Financing inputs'!$B57="Euro",'Financing inputs'!N57/Loc_Euro,0)))</f>
        <v/>
      </c>
      <c r="O57" s="131">
        <f t="shared" si="9"/>
        <v>0</v>
      </c>
      <c r="P57" s="35" t="str">
        <f t="shared" si="8"/>
        <v>Autre 3</v>
      </c>
      <c r="R57" s="75" t="e">
        <f t="shared" si="10"/>
        <v>#DIV/0!</v>
      </c>
    </row>
    <row r="58" spans="1:18" x14ac:dyDescent="0.25">
      <c r="A58" s="133" t="str">
        <f>'Financing inputs'!A58</f>
        <v>Fonds alloués par PSI</v>
      </c>
      <c r="B58" s="130"/>
      <c r="C58" s="131" t="str">
        <f>IF('Financing inputs'!C58="","",(IF('Financing inputs'!$B58="USD",'Financing inputs'!C58*Loc_USD,0)+IF('Financing inputs'!$B58="Local Currency",'Financing inputs'!C58,0)+IF('Financing inputs'!$B58="Euro",'Financing inputs'!C58*Loc_Euro,0)))</f>
        <v/>
      </c>
      <c r="D58" s="131" t="str">
        <f>IF('Financing inputs'!D58="","",(IF('Financing inputs'!$B58="USD",'Financing inputs'!D58*Loc_USD,0)+IF('Financing inputs'!$B58="Local Currency",'Financing inputs'!D58,0)+IF('Financing inputs'!$B58="Euro",'Financing inputs'!D58*Loc_Euro,0)))</f>
        <v/>
      </c>
      <c r="E58" s="131" t="str">
        <f>IF('Financing inputs'!E58="","",(IF('Financing inputs'!$B58="USD",'Financing inputs'!E58*Loc_USD,0)+IF('Financing inputs'!$B58="Local Currency",'Financing inputs'!E58,0)+IF('Financing inputs'!$B58="Euro",'Financing inputs'!E58*Loc_Euro,0)))</f>
        <v/>
      </c>
      <c r="F58" s="131" t="str">
        <f>IF('Financing inputs'!F58="","",(IF('Financing inputs'!$B58="USD",'Financing inputs'!F58*Loc_USD,0)+IF('Financing inputs'!$B58="Local Currency",'Financing inputs'!F58,0)+IF('Financing inputs'!$B58="Euro",'Financing inputs'!F58*Loc_Euro,0)))</f>
        <v/>
      </c>
      <c r="G58" s="131" t="str">
        <f>IF('Financing inputs'!G58="","",(IF('Financing inputs'!$B58="USD",'Financing inputs'!G58*Loc_USD,0)+IF('Financing inputs'!$B58="Local Currency",'Financing inputs'!G58,0)+IF('Financing inputs'!$B58="Euro",'Financing inputs'!G58*Loc_Euro,0)))</f>
        <v/>
      </c>
      <c r="H58" s="131" t="str">
        <f>IF('Financing inputs'!H58="","",(IF('Financing inputs'!$B58="USD",'Financing inputs'!H58*Loc_USD,0)+IF('Financing inputs'!$B58="Local Currency",'Financing inputs'!H58,0)+IF('Financing inputs'!$B58="Euro",'Financing inputs'!H58*Loc_Euro,0)))</f>
        <v/>
      </c>
      <c r="I58" s="131" t="str">
        <f>IF('Financing inputs'!I58="","",(IF('Financing inputs'!$B58="USD",'Financing inputs'!I58*Loc_USD,0)+IF('Financing inputs'!$B58="Local Currency",'Financing inputs'!I58,0)+IF('Financing inputs'!$B58="Euro",'Financing inputs'!I58*Loc_Euro,0)))</f>
        <v/>
      </c>
      <c r="J58" s="131" t="str">
        <f>IF('Financing inputs'!J58="","",(IF('Financing inputs'!$B58="USD",'Financing inputs'!J58*Loc_USD,0)+IF('Financing inputs'!$B58="Local Currency",'Financing inputs'!J58,0)+IF('Financing inputs'!$B58="Euro",'Financing inputs'!J58*Loc_Euro,0)))</f>
        <v/>
      </c>
      <c r="K58" s="131" t="str">
        <f>IF('Financing inputs'!K58="","",(IF('Financing inputs'!$B58="USD",'Financing inputs'!K58*Loc_USD,0)+IF('Financing inputs'!$B58="Local Currency",'Financing inputs'!K58,0)+IF('Financing inputs'!$B58="Euro",'Financing inputs'!K58/Loc_Euro,0)))</f>
        <v/>
      </c>
      <c r="L58" s="131" t="str">
        <f>IF('Financing inputs'!L58="","",(IF('Financing inputs'!$B58="USD",'Financing inputs'!L58*Loc_USD,0)+IF('Financing inputs'!$B58="Local Currency",'Financing inputs'!L58,0)+IF('Financing inputs'!$B58="Euro",'Financing inputs'!L58/Loc_Euro,0)))</f>
        <v/>
      </c>
      <c r="M58" s="131" t="str">
        <f>IF('Financing inputs'!M58="","",(IF('Financing inputs'!$B58="USD",'Financing inputs'!M58*Loc_USD,0)+IF('Financing inputs'!$B58="Local Currency",'Financing inputs'!M58,0)+IF('Financing inputs'!$B58="Euro",'Financing inputs'!M58/Loc_Euro,0)))</f>
        <v/>
      </c>
      <c r="N58" s="131" t="str">
        <f>IF('Financing inputs'!N58="","",(IF('Financing inputs'!$B58="USD",'Financing inputs'!N58*Loc_USD,0)+IF('Financing inputs'!$B58="Local Currency",'Financing inputs'!N58,0)+IF('Financing inputs'!$B58="Euro",'Financing inputs'!N58/Loc_Euro,0)))</f>
        <v/>
      </c>
      <c r="O58" s="131">
        <f t="shared" si="9"/>
        <v>0</v>
      </c>
      <c r="P58" s="35" t="str">
        <f t="shared" si="8"/>
        <v>Autre 3</v>
      </c>
      <c r="R58" s="75" t="e">
        <f t="shared" si="10"/>
        <v>#DIV/0!</v>
      </c>
    </row>
    <row r="59" spans="1:18" x14ac:dyDescent="0.25">
      <c r="A59" s="133" t="str">
        <f>'Financing inputs'!A59</f>
        <v xml:space="preserve">Fonds alloués par DKT International </v>
      </c>
      <c r="B59" s="130"/>
      <c r="C59" s="131" t="str">
        <f>IF('Financing inputs'!C59="","",(IF('Financing inputs'!$B59="USD",'Financing inputs'!C59*Loc_USD,0)+IF('Financing inputs'!$B59="Local Currency",'Financing inputs'!C59,0)+IF('Financing inputs'!$B59="Euro",'Financing inputs'!C59*Loc_Euro,0)))</f>
        <v/>
      </c>
      <c r="D59" s="131" t="str">
        <f>IF('Financing inputs'!D59="","",(IF('Financing inputs'!$B59="USD",'Financing inputs'!D59*Loc_USD,0)+IF('Financing inputs'!$B59="Local Currency",'Financing inputs'!D59,0)+IF('Financing inputs'!$B59="Euro",'Financing inputs'!D59*Loc_Euro,0)))</f>
        <v/>
      </c>
      <c r="E59" s="131" t="str">
        <f>IF('Financing inputs'!E59="","",(IF('Financing inputs'!$B59="USD",'Financing inputs'!E59*Loc_USD,0)+IF('Financing inputs'!$B59="Local Currency",'Financing inputs'!E59,0)+IF('Financing inputs'!$B59="Euro",'Financing inputs'!E59*Loc_Euro,0)))</f>
        <v/>
      </c>
      <c r="F59" s="131" t="str">
        <f>IF('Financing inputs'!F59="","",(IF('Financing inputs'!$B59="USD",'Financing inputs'!F59*Loc_USD,0)+IF('Financing inputs'!$B59="Local Currency",'Financing inputs'!F59,0)+IF('Financing inputs'!$B59="Euro",'Financing inputs'!F59*Loc_Euro,0)))</f>
        <v/>
      </c>
      <c r="G59" s="131" t="str">
        <f>IF('Financing inputs'!G59="","",(IF('Financing inputs'!$B59="USD",'Financing inputs'!G59*Loc_USD,0)+IF('Financing inputs'!$B59="Local Currency",'Financing inputs'!G59,0)+IF('Financing inputs'!$B59="Euro",'Financing inputs'!G59*Loc_Euro,0)))</f>
        <v/>
      </c>
      <c r="H59" s="131" t="str">
        <f>IF('Financing inputs'!H59="","",(IF('Financing inputs'!$B59="USD",'Financing inputs'!H59*Loc_USD,0)+IF('Financing inputs'!$B59="Local Currency",'Financing inputs'!H59,0)+IF('Financing inputs'!$B59="Euro",'Financing inputs'!H59*Loc_Euro,0)))</f>
        <v/>
      </c>
      <c r="I59" s="131" t="str">
        <f>IF('Financing inputs'!I59="","",(IF('Financing inputs'!$B59="USD",'Financing inputs'!I59*Loc_USD,0)+IF('Financing inputs'!$B59="Local Currency",'Financing inputs'!I59,0)+IF('Financing inputs'!$B59="Euro",'Financing inputs'!I59*Loc_Euro,0)))</f>
        <v/>
      </c>
      <c r="J59" s="131" t="str">
        <f>IF('Financing inputs'!J59="","",(IF('Financing inputs'!$B59="USD",'Financing inputs'!J59*Loc_USD,0)+IF('Financing inputs'!$B59="Local Currency",'Financing inputs'!J59,0)+IF('Financing inputs'!$B59="Euro",'Financing inputs'!J59*Loc_Euro,0)))</f>
        <v/>
      </c>
      <c r="K59" s="131" t="str">
        <f>IF('Financing inputs'!K59="","",(IF('Financing inputs'!$B59="USD",'Financing inputs'!K59*Loc_USD,0)+IF('Financing inputs'!$B59="Local Currency",'Financing inputs'!K59,0)+IF('Financing inputs'!$B59="Euro",'Financing inputs'!K59/Loc_Euro,0)))</f>
        <v/>
      </c>
      <c r="L59" s="131" t="str">
        <f>IF('Financing inputs'!L59="","",(IF('Financing inputs'!$B59="USD",'Financing inputs'!L59*Loc_USD,0)+IF('Financing inputs'!$B59="Local Currency",'Financing inputs'!L59,0)+IF('Financing inputs'!$B59="Euro",'Financing inputs'!L59/Loc_Euro,0)))</f>
        <v/>
      </c>
      <c r="M59" s="131" t="str">
        <f>IF('Financing inputs'!M59="","",(IF('Financing inputs'!$B59="USD",'Financing inputs'!M59*Loc_USD,0)+IF('Financing inputs'!$B59="Local Currency",'Financing inputs'!M59,0)+IF('Financing inputs'!$B59="Euro",'Financing inputs'!M59/Loc_Euro,0)))</f>
        <v/>
      </c>
      <c r="N59" s="131" t="str">
        <f>IF('Financing inputs'!N59="","",(IF('Financing inputs'!$B59="USD",'Financing inputs'!N59*Loc_USD,0)+IF('Financing inputs'!$B59="Local Currency",'Financing inputs'!N59,0)+IF('Financing inputs'!$B59="Euro",'Financing inputs'!N59/Loc_Euro,0)))</f>
        <v/>
      </c>
      <c r="O59" s="131">
        <f t="shared" si="9"/>
        <v>0</v>
      </c>
      <c r="P59" s="35" t="str">
        <f t="shared" si="8"/>
        <v>Autre 3</v>
      </c>
      <c r="R59" s="75" t="e">
        <f t="shared" si="10"/>
        <v>#DIV/0!</v>
      </c>
    </row>
    <row r="60" spans="1:18" x14ac:dyDescent="0.25">
      <c r="A60" s="133" t="str">
        <f>'Financing inputs'!A60</f>
        <v>Fonds alloués par MSI</v>
      </c>
      <c r="B60" s="130"/>
      <c r="C60" s="131" t="str">
        <f>IF('Financing inputs'!C60="","",(IF('Financing inputs'!$B60="USD",'Financing inputs'!C60*Loc_USD,0)+IF('Financing inputs'!$B60="Local Currency",'Financing inputs'!C60,0)+IF('Financing inputs'!$B60="Euro",'Financing inputs'!C60*Loc_Euro,0)))</f>
        <v/>
      </c>
      <c r="D60" s="131" t="str">
        <f>IF('Financing inputs'!D60="","",(IF('Financing inputs'!$B60="USD",'Financing inputs'!D60*Loc_USD,0)+IF('Financing inputs'!$B60="Local Currency",'Financing inputs'!D60,0)+IF('Financing inputs'!$B60="Euro",'Financing inputs'!D60*Loc_Euro,0)))</f>
        <v/>
      </c>
      <c r="E60" s="131" t="str">
        <f>IF('Financing inputs'!E60="","",(IF('Financing inputs'!$B60="USD",'Financing inputs'!E60*Loc_USD,0)+IF('Financing inputs'!$B60="Local Currency",'Financing inputs'!E60,0)+IF('Financing inputs'!$B60="Euro",'Financing inputs'!E60*Loc_Euro,0)))</f>
        <v/>
      </c>
      <c r="F60" s="131" t="str">
        <f>IF('Financing inputs'!F60="","",(IF('Financing inputs'!$B60="USD",'Financing inputs'!F60*Loc_USD,0)+IF('Financing inputs'!$B60="Local Currency",'Financing inputs'!F60,0)+IF('Financing inputs'!$B60="Euro",'Financing inputs'!F60*Loc_Euro,0)))</f>
        <v/>
      </c>
      <c r="G60" s="131" t="str">
        <f>IF('Financing inputs'!G60="","",(IF('Financing inputs'!$B60="USD",'Financing inputs'!G60*Loc_USD,0)+IF('Financing inputs'!$B60="Local Currency",'Financing inputs'!G60,0)+IF('Financing inputs'!$B60="Euro",'Financing inputs'!G60*Loc_Euro,0)))</f>
        <v/>
      </c>
      <c r="H60" s="131" t="str">
        <f>IF('Financing inputs'!H60="","",(IF('Financing inputs'!$B60="USD",'Financing inputs'!H60*Loc_USD,0)+IF('Financing inputs'!$B60="Local Currency",'Financing inputs'!H60,0)+IF('Financing inputs'!$B60="Euro",'Financing inputs'!H60*Loc_Euro,0)))</f>
        <v/>
      </c>
      <c r="I60" s="131" t="str">
        <f>IF('Financing inputs'!I60="","",(IF('Financing inputs'!$B60="USD",'Financing inputs'!I60*Loc_USD,0)+IF('Financing inputs'!$B60="Local Currency",'Financing inputs'!I60,0)+IF('Financing inputs'!$B60="Euro",'Financing inputs'!I60*Loc_Euro,0)))</f>
        <v/>
      </c>
      <c r="J60" s="131" t="str">
        <f>IF('Financing inputs'!J60="","",(IF('Financing inputs'!$B60="USD",'Financing inputs'!J60*Loc_USD,0)+IF('Financing inputs'!$B60="Local Currency",'Financing inputs'!J60,0)+IF('Financing inputs'!$B60="Euro",'Financing inputs'!J60*Loc_Euro,0)))</f>
        <v/>
      </c>
      <c r="K60" s="131" t="str">
        <f>IF('Financing inputs'!K60="","",(IF('Financing inputs'!$B60="USD",'Financing inputs'!K60*Loc_USD,0)+IF('Financing inputs'!$B60="Local Currency",'Financing inputs'!K60,0)+IF('Financing inputs'!$B60="Euro",'Financing inputs'!K60/Loc_Euro,0)))</f>
        <v/>
      </c>
      <c r="L60" s="131" t="str">
        <f>IF('Financing inputs'!L60="","",(IF('Financing inputs'!$B60="USD",'Financing inputs'!L60*Loc_USD,0)+IF('Financing inputs'!$B60="Local Currency",'Financing inputs'!L60,0)+IF('Financing inputs'!$B60="Euro",'Financing inputs'!L60/Loc_Euro,0)))</f>
        <v/>
      </c>
      <c r="M60" s="131" t="str">
        <f>IF('Financing inputs'!M60="","",(IF('Financing inputs'!$B60="USD",'Financing inputs'!M60*Loc_USD,0)+IF('Financing inputs'!$B60="Local Currency",'Financing inputs'!M60,0)+IF('Financing inputs'!$B60="Euro",'Financing inputs'!M60/Loc_Euro,0)))</f>
        <v/>
      </c>
      <c r="N60" s="131" t="str">
        <f>IF('Financing inputs'!N60="","",(IF('Financing inputs'!$B60="USD",'Financing inputs'!N60*Loc_USD,0)+IF('Financing inputs'!$B60="Local Currency",'Financing inputs'!N60,0)+IF('Financing inputs'!$B60="Euro",'Financing inputs'!N60/Loc_Euro,0)))</f>
        <v/>
      </c>
      <c r="O60" s="131">
        <f t="shared" si="9"/>
        <v>0</v>
      </c>
      <c r="P60" s="35" t="str">
        <f t="shared" si="8"/>
        <v>Autre 3</v>
      </c>
      <c r="R60" s="75" t="e">
        <f t="shared" si="10"/>
        <v>#DIV/0!</v>
      </c>
    </row>
    <row r="61" spans="1:18" x14ac:dyDescent="0.25">
      <c r="A61" s="133" t="str">
        <f>'Financing inputs'!A61</f>
        <v>Fonds alloués par la Fondation Gates</v>
      </c>
      <c r="B61" s="130"/>
      <c r="C61" s="131" t="str">
        <f>IF('Financing inputs'!C61="","",(IF('Financing inputs'!$B61="USD",'Financing inputs'!C61*Loc_USD,0)+IF('Financing inputs'!$B61="Local Currency",'Financing inputs'!C61,0)+IF('Financing inputs'!$B61="Euro",'Financing inputs'!C61*Loc_Euro,0)))</f>
        <v/>
      </c>
      <c r="D61" s="131" t="str">
        <f>IF('Financing inputs'!D61="","",(IF('Financing inputs'!$B61="USD",'Financing inputs'!D61*Loc_USD,0)+IF('Financing inputs'!$B61="Local Currency",'Financing inputs'!D61,0)+IF('Financing inputs'!$B61="Euro",'Financing inputs'!D61*Loc_Euro,0)))</f>
        <v/>
      </c>
      <c r="E61" s="131" t="str">
        <f>IF('Financing inputs'!E61="","",(IF('Financing inputs'!$B61="USD",'Financing inputs'!E61*Loc_USD,0)+IF('Financing inputs'!$B61="Local Currency",'Financing inputs'!E61,0)+IF('Financing inputs'!$B61="Euro",'Financing inputs'!E61*Loc_Euro,0)))</f>
        <v/>
      </c>
      <c r="F61" s="131" t="str">
        <f>IF('Financing inputs'!F61="","",(IF('Financing inputs'!$B61="USD",'Financing inputs'!F61*Loc_USD,0)+IF('Financing inputs'!$B61="Local Currency",'Financing inputs'!F61,0)+IF('Financing inputs'!$B61="Euro",'Financing inputs'!F61*Loc_Euro,0)))</f>
        <v/>
      </c>
      <c r="G61" s="131" t="str">
        <f>IF('Financing inputs'!G61="","",(IF('Financing inputs'!$B61="USD",'Financing inputs'!G61*Loc_USD,0)+IF('Financing inputs'!$B61="Local Currency",'Financing inputs'!G61,0)+IF('Financing inputs'!$B61="Euro",'Financing inputs'!G61*Loc_Euro,0)))</f>
        <v/>
      </c>
      <c r="H61" s="131" t="str">
        <f>IF('Financing inputs'!H61="","",(IF('Financing inputs'!$B61="USD",'Financing inputs'!H61*Loc_USD,0)+IF('Financing inputs'!$B61="Local Currency",'Financing inputs'!H61,0)+IF('Financing inputs'!$B61="Euro",'Financing inputs'!H61*Loc_Euro,0)))</f>
        <v/>
      </c>
      <c r="I61" s="131" t="str">
        <f>IF('Financing inputs'!I61="","",(IF('Financing inputs'!$B61="USD",'Financing inputs'!I61*Loc_USD,0)+IF('Financing inputs'!$B61="Local Currency",'Financing inputs'!I61,0)+IF('Financing inputs'!$B61="Euro",'Financing inputs'!I61*Loc_Euro,0)))</f>
        <v/>
      </c>
      <c r="J61" s="131" t="str">
        <f>IF('Financing inputs'!J61="","",(IF('Financing inputs'!$B61="USD",'Financing inputs'!J61*Loc_USD,0)+IF('Financing inputs'!$B61="Local Currency",'Financing inputs'!J61,0)+IF('Financing inputs'!$B61="Euro",'Financing inputs'!J61*Loc_Euro,0)))</f>
        <v/>
      </c>
      <c r="K61" s="131" t="str">
        <f>IF('Financing inputs'!K61="","",(IF('Financing inputs'!$B61="USD",'Financing inputs'!K61*Loc_USD,0)+IF('Financing inputs'!$B61="Local Currency",'Financing inputs'!K61,0)+IF('Financing inputs'!$B61="Euro",'Financing inputs'!K61/Loc_Euro,0)))</f>
        <v/>
      </c>
      <c r="L61" s="131" t="str">
        <f>IF('Financing inputs'!L61="","",(IF('Financing inputs'!$B61="USD",'Financing inputs'!L61*Loc_USD,0)+IF('Financing inputs'!$B61="Local Currency",'Financing inputs'!L61,0)+IF('Financing inputs'!$B61="Euro",'Financing inputs'!L61/Loc_Euro,0)))</f>
        <v/>
      </c>
      <c r="M61" s="131" t="str">
        <f>IF('Financing inputs'!M61="","",(IF('Financing inputs'!$B61="USD",'Financing inputs'!M61*Loc_USD,0)+IF('Financing inputs'!$B61="Local Currency",'Financing inputs'!M61,0)+IF('Financing inputs'!$B61="Euro",'Financing inputs'!M61/Loc_Euro,0)))</f>
        <v/>
      </c>
      <c r="N61" s="131" t="str">
        <f>IF('Financing inputs'!N61="","",(IF('Financing inputs'!$B61="USD",'Financing inputs'!N61*Loc_USD,0)+IF('Financing inputs'!$B61="Local Currency",'Financing inputs'!N61,0)+IF('Financing inputs'!$B61="Euro",'Financing inputs'!N61/Loc_Euro,0)))</f>
        <v/>
      </c>
      <c r="O61" s="131">
        <f t="shared" si="9"/>
        <v>0</v>
      </c>
      <c r="P61" s="35" t="str">
        <f t="shared" si="8"/>
        <v>Autre 3</v>
      </c>
      <c r="R61" s="75" t="e">
        <f t="shared" si="10"/>
        <v>#DIV/0!</v>
      </c>
    </row>
    <row r="62" spans="1:18" x14ac:dyDescent="0.25">
      <c r="A62" s="133" t="str">
        <f>'Financing inputs'!A62</f>
        <v>Fonds alloués par la fondation Packard</v>
      </c>
      <c r="B62" s="130"/>
      <c r="C62" s="131" t="str">
        <f>IF('Financing inputs'!C62="","",(IF('Financing inputs'!$B62="USD",'Financing inputs'!C62*Loc_USD,0)+IF('Financing inputs'!$B62="Local Currency",'Financing inputs'!C62,0)+IF('Financing inputs'!$B62="Euro",'Financing inputs'!C62*Loc_Euro,0)))</f>
        <v/>
      </c>
      <c r="D62" s="131" t="str">
        <f>IF('Financing inputs'!D62="","",(IF('Financing inputs'!$B62="USD",'Financing inputs'!D62*Loc_USD,0)+IF('Financing inputs'!$B62="Local Currency",'Financing inputs'!D62,0)+IF('Financing inputs'!$B62="Euro",'Financing inputs'!D62*Loc_Euro,0)))</f>
        <v/>
      </c>
      <c r="E62" s="131" t="str">
        <f>IF('Financing inputs'!E62="","",(IF('Financing inputs'!$B62="USD",'Financing inputs'!E62*Loc_USD,0)+IF('Financing inputs'!$B62="Local Currency",'Financing inputs'!E62,0)+IF('Financing inputs'!$B62="Euro",'Financing inputs'!E62*Loc_Euro,0)))</f>
        <v/>
      </c>
      <c r="F62" s="131" t="str">
        <f>IF('Financing inputs'!F62="","",(IF('Financing inputs'!$B62="USD",'Financing inputs'!F62*Loc_USD,0)+IF('Financing inputs'!$B62="Local Currency",'Financing inputs'!F62,0)+IF('Financing inputs'!$B62="Euro",'Financing inputs'!F62*Loc_Euro,0)))</f>
        <v/>
      </c>
      <c r="G62" s="131" t="str">
        <f>IF('Financing inputs'!G62="","",(IF('Financing inputs'!$B62="USD",'Financing inputs'!G62*Loc_USD,0)+IF('Financing inputs'!$B62="Local Currency",'Financing inputs'!G62,0)+IF('Financing inputs'!$B62="Euro",'Financing inputs'!G62*Loc_Euro,0)))</f>
        <v/>
      </c>
      <c r="H62" s="131" t="str">
        <f>IF('Financing inputs'!H62="","",(IF('Financing inputs'!$B62="USD",'Financing inputs'!H62*Loc_USD,0)+IF('Financing inputs'!$B62="Local Currency",'Financing inputs'!H62,0)+IF('Financing inputs'!$B62="Euro",'Financing inputs'!H62*Loc_Euro,0)))</f>
        <v/>
      </c>
      <c r="I62" s="131" t="str">
        <f>IF('Financing inputs'!I62="","",(IF('Financing inputs'!$B62="USD",'Financing inputs'!I62*Loc_USD,0)+IF('Financing inputs'!$B62="Local Currency",'Financing inputs'!I62,0)+IF('Financing inputs'!$B62="Euro",'Financing inputs'!I62*Loc_Euro,0)))</f>
        <v/>
      </c>
      <c r="J62" s="131" t="str">
        <f>IF('Financing inputs'!J62="","",(IF('Financing inputs'!$B62="USD",'Financing inputs'!J62*Loc_USD,0)+IF('Financing inputs'!$B62="Local Currency",'Financing inputs'!J62,0)+IF('Financing inputs'!$B62="Euro",'Financing inputs'!J62*Loc_Euro,0)))</f>
        <v/>
      </c>
      <c r="K62" s="131" t="str">
        <f>IF('Financing inputs'!K62="","",(IF('Financing inputs'!$B62="USD",'Financing inputs'!K62*Loc_USD,0)+IF('Financing inputs'!$B62="Local Currency",'Financing inputs'!K62,0)+IF('Financing inputs'!$B62="Euro",'Financing inputs'!K62/Loc_Euro,0)))</f>
        <v/>
      </c>
      <c r="L62" s="131" t="str">
        <f>IF('Financing inputs'!L62="","",(IF('Financing inputs'!$B62="USD",'Financing inputs'!L62*Loc_USD,0)+IF('Financing inputs'!$B62="Local Currency",'Financing inputs'!L62,0)+IF('Financing inputs'!$B62="Euro",'Financing inputs'!L62/Loc_Euro,0)))</f>
        <v/>
      </c>
      <c r="M62" s="131" t="str">
        <f>IF('Financing inputs'!M62="","",(IF('Financing inputs'!$B62="USD",'Financing inputs'!M62*Loc_USD,0)+IF('Financing inputs'!$B62="Local Currency",'Financing inputs'!M62,0)+IF('Financing inputs'!$B62="Euro",'Financing inputs'!M62/Loc_Euro,0)))</f>
        <v/>
      </c>
      <c r="N62" s="131" t="str">
        <f>IF('Financing inputs'!N62="","",(IF('Financing inputs'!$B62="USD",'Financing inputs'!N62*Loc_USD,0)+IF('Financing inputs'!$B62="Local Currency",'Financing inputs'!N62,0)+IF('Financing inputs'!$B62="Euro",'Financing inputs'!N62/Loc_Euro,0)))</f>
        <v/>
      </c>
      <c r="O62" s="131">
        <f t="shared" si="9"/>
        <v>0</v>
      </c>
      <c r="P62" s="35" t="str">
        <f t="shared" si="8"/>
        <v>Autre 3</v>
      </c>
      <c r="R62" s="75" t="e">
        <f t="shared" si="10"/>
        <v>#DIV/0!</v>
      </c>
    </row>
    <row r="63" spans="1:18" x14ac:dyDescent="0.25">
      <c r="A63" s="133" t="str">
        <f>'Financing inputs'!A63</f>
        <v>Other</v>
      </c>
      <c r="B63" s="130"/>
      <c r="C63" s="131" t="str">
        <f>IF('Financing inputs'!C63="","",(IF('Financing inputs'!$B63="USD",'Financing inputs'!C63*Loc_USD,0)+IF('Financing inputs'!$B63="Local Currency",'Financing inputs'!C63,0)+IF('Financing inputs'!$B63="Euro",'Financing inputs'!C63*Loc_Euro,0)))</f>
        <v/>
      </c>
      <c r="D63" s="131" t="str">
        <f>IF('Financing inputs'!D63="","",(IF('Financing inputs'!$B63="USD",'Financing inputs'!D63*Loc_USD,0)+IF('Financing inputs'!$B63="Local Currency",'Financing inputs'!D63,0)+IF('Financing inputs'!$B63="Euro",'Financing inputs'!D63*Loc_Euro,0)))</f>
        <v/>
      </c>
      <c r="E63" s="131" t="str">
        <f>IF('Financing inputs'!E63="","",(IF('Financing inputs'!$B63="USD",'Financing inputs'!E63*Loc_USD,0)+IF('Financing inputs'!$B63="Local Currency",'Financing inputs'!E63,0)+IF('Financing inputs'!$B63="Euro",'Financing inputs'!E63*Loc_Euro,0)))</f>
        <v/>
      </c>
      <c r="F63" s="131" t="str">
        <f>IF('Financing inputs'!F63="","",(IF('Financing inputs'!$B63="USD",'Financing inputs'!F63*Loc_USD,0)+IF('Financing inputs'!$B63="Local Currency",'Financing inputs'!F63,0)+IF('Financing inputs'!$B63="Euro",'Financing inputs'!F63*Loc_Euro,0)))</f>
        <v/>
      </c>
      <c r="G63" s="131" t="str">
        <f>IF('Financing inputs'!G63="","",(IF('Financing inputs'!$B63="USD",'Financing inputs'!G63*Loc_USD,0)+IF('Financing inputs'!$B63="Local Currency",'Financing inputs'!G63,0)+IF('Financing inputs'!$B63="Euro",'Financing inputs'!G63*Loc_Euro,0)))</f>
        <v/>
      </c>
      <c r="H63" s="131" t="str">
        <f>IF('Financing inputs'!H63="","",(IF('Financing inputs'!$B63="USD",'Financing inputs'!H63*Loc_USD,0)+IF('Financing inputs'!$B63="Local Currency",'Financing inputs'!H63,0)+IF('Financing inputs'!$B63="Euro",'Financing inputs'!H63*Loc_Euro,0)))</f>
        <v/>
      </c>
      <c r="I63" s="131" t="str">
        <f>IF('Financing inputs'!I63="","",(IF('Financing inputs'!$B63="USD",'Financing inputs'!I63*Loc_USD,0)+IF('Financing inputs'!$B63="Local Currency",'Financing inputs'!I63,0)+IF('Financing inputs'!$B63="Euro",'Financing inputs'!I63*Loc_Euro,0)))</f>
        <v/>
      </c>
      <c r="J63" s="131" t="str">
        <f>IF('Financing inputs'!J63="","",(IF('Financing inputs'!$B63="USD",'Financing inputs'!J63*Loc_USD,0)+IF('Financing inputs'!$B63="Local Currency",'Financing inputs'!J63,0)+IF('Financing inputs'!$B63="Euro",'Financing inputs'!J63*Loc_Euro,0)))</f>
        <v/>
      </c>
      <c r="K63" s="131" t="str">
        <f>IF('Financing inputs'!K63="","",(IF('Financing inputs'!$B63="USD",'Financing inputs'!K63*Loc_USD,0)+IF('Financing inputs'!$B63="Local Currency",'Financing inputs'!K63,0)+IF('Financing inputs'!$B63="Euro",'Financing inputs'!K63/Loc_Euro,0)))</f>
        <v/>
      </c>
      <c r="L63" s="131" t="str">
        <f>IF('Financing inputs'!L63="","",(IF('Financing inputs'!$B63="USD",'Financing inputs'!L63*Loc_USD,0)+IF('Financing inputs'!$B63="Local Currency",'Financing inputs'!L63,0)+IF('Financing inputs'!$B63="Euro",'Financing inputs'!L63/Loc_Euro,0)))</f>
        <v/>
      </c>
      <c r="M63" s="131" t="str">
        <f>IF('Financing inputs'!M63="","",(IF('Financing inputs'!$B63="USD",'Financing inputs'!M63*Loc_USD,0)+IF('Financing inputs'!$B63="Local Currency",'Financing inputs'!M63,0)+IF('Financing inputs'!$B63="Euro",'Financing inputs'!M63/Loc_Euro,0)))</f>
        <v/>
      </c>
      <c r="N63" s="131" t="str">
        <f>IF('Financing inputs'!N63="","",(IF('Financing inputs'!$B63="USD",'Financing inputs'!N63*Loc_USD,0)+IF('Financing inputs'!$B63="Local Currency",'Financing inputs'!N63,0)+IF('Financing inputs'!$B63="Euro",'Financing inputs'!N63/Loc_Euro,0)))</f>
        <v/>
      </c>
      <c r="O63" s="131">
        <f t="shared" si="9"/>
        <v>0</v>
      </c>
      <c r="P63" s="35" t="str">
        <f t="shared" si="8"/>
        <v>Autre 3</v>
      </c>
      <c r="R63" s="75" t="e">
        <f t="shared" si="10"/>
        <v>#DIV/0!</v>
      </c>
    </row>
    <row r="64" spans="1:18" x14ac:dyDescent="0.25">
      <c r="A64" s="133" t="str">
        <f>'Financing inputs'!A64</f>
        <v>Other</v>
      </c>
      <c r="B64" s="130"/>
      <c r="C64" s="131" t="str">
        <f>IF('Financing inputs'!C64="","",(IF('Financing inputs'!$B64="USD",'Financing inputs'!C64*Loc_USD,0)+IF('Financing inputs'!$B64="Local Currency",'Financing inputs'!C64,0)+IF('Financing inputs'!$B64="Euro",'Financing inputs'!C64*Loc_Euro,0)))</f>
        <v/>
      </c>
      <c r="D64" s="131" t="str">
        <f>IF('Financing inputs'!D64="","",(IF('Financing inputs'!$B64="USD",'Financing inputs'!D64*Loc_USD,0)+IF('Financing inputs'!$B64="Local Currency",'Financing inputs'!D64,0)+IF('Financing inputs'!$B64="Euro",'Financing inputs'!D64*Loc_Euro,0)))</f>
        <v/>
      </c>
      <c r="E64" s="131" t="str">
        <f>IF('Financing inputs'!E64="","",(IF('Financing inputs'!$B64="USD",'Financing inputs'!E64*Loc_USD,0)+IF('Financing inputs'!$B64="Local Currency",'Financing inputs'!E64,0)+IF('Financing inputs'!$B64="Euro",'Financing inputs'!E64*Loc_Euro,0)))</f>
        <v/>
      </c>
      <c r="F64" s="131" t="str">
        <f>IF('Financing inputs'!F64="","",(IF('Financing inputs'!$B64="USD",'Financing inputs'!F64*Loc_USD,0)+IF('Financing inputs'!$B64="Local Currency",'Financing inputs'!F64,0)+IF('Financing inputs'!$B64="Euro",'Financing inputs'!F64*Loc_Euro,0)))</f>
        <v/>
      </c>
      <c r="G64" s="131" t="str">
        <f>IF('Financing inputs'!G64="","",(IF('Financing inputs'!$B64="USD",'Financing inputs'!G64*Loc_USD,0)+IF('Financing inputs'!$B64="Local Currency",'Financing inputs'!G64,0)+IF('Financing inputs'!$B64="Euro",'Financing inputs'!G64*Loc_Euro,0)))</f>
        <v/>
      </c>
      <c r="H64" s="131" t="str">
        <f>IF('Financing inputs'!H64="","",(IF('Financing inputs'!$B64="USD",'Financing inputs'!H64*Loc_USD,0)+IF('Financing inputs'!$B64="Local Currency",'Financing inputs'!H64,0)+IF('Financing inputs'!$B64="Euro",'Financing inputs'!H64*Loc_Euro,0)))</f>
        <v/>
      </c>
      <c r="I64" s="131" t="str">
        <f>IF('Financing inputs'!I64="","",(IF('Financing inputs'!$B64="USD",'Financing inputs'!I64*Loc_USD,0)+IF('Financing inputs'!$B64="Local Currency",'Financing inputs'!I64,0)+IF('Financing inputs'!$B64="Euro",'Financing inputs'!I64*Loc_Euro,0)))</f>
        <v/>
      </c>
      <c r="J64" s="131" t="str">
        <f>IF('Financing inputs'!J64="","",(IF('Financing inputs'!$B64="USD",'Financing inputs'!J64*Loc_USD,0)+IF('Financing inputs'!$B64="Local Currency",'Financing inputs'!J64,0)+IF('Financing inputs'!$B64="Euro",'Financing inputs'!J64*Loc_Euro,0)))</f>
        <v/>
      </c>
      <c r="K64" s="131" t="str">
        <f>IF('Financing inputs'!K64="","",(IF('Financing inputs'!$B64="USD",'Financing inputs'!K64*Loc_USD,0)+IF('Financing inputs'!$B64="Local Currency",'Financing inputs'!K64,0)+IF('Financing inputs'!$B64="Euro",'Financing inputs'!K64/Loc_Euro,0)))</f>
        <v/>
      </c>
      <c r="L64" s="131" t="str">
        <f>IF('Financing inputs'!L64="","",(IF('Financing inputs'!$B64="USD",'Financing inputs'!L64*Loc_USD,0)+IF('Financing inputs'!$B64="Local Currency",'Financing inputs'!L64,0)+IF('Financing inputs'!$B64="Euro",'Financing inputs'!L64/Loc_Euro,0)))</f>
        <v/>
      </c>
      <c r="M64" s="131" t="str">
        <f>IF('Financing inputs'!M64="","",(IF('Financing inputs'!$B64="USD",'Financing inputs'!M64*Loc_USD,0)+IF('Financing inputs'!$B64="Local Currency",'Financing inputs'!M64,0)+IF('Financing inputs'!$B64="Euro",'Financing inputs'!M64/Loc_Euro,0)))</f>
        <v/>
      </c>
      <c r="N64" s="131" t="str">
        <f>IF('Financing inputs'!N64="","",(IF('Financing inputs'!$B64="USD",'Financing inputs'!N64*Loc_USD,0)+IF('Financing inputs'!$B64="Local Currency",'Financing inputs'!N64,0)+IF('Financing inputs'!$B64="Euro",'Financing inputs'!N64/Loc_Euro,0)))</f>
        <v/>
      </c>
      <c r="O64" s="132">
        <f t="shared" si="9"/>
        <v>0</v>
      </c>
      <c r="P64" s="35" t="str">
        <f t="shared" si="8"/>
        <v>Autre 3</v>
      </c>
      <c r="R64" s="75" t="e">
        <f t="shared" si="10"/>
        <v>#DIV/0!</v>
      </c>
    </row>
    <row r="65" spans="1:19" x14ac:dyDescent="0.25">
      <c r="A65" s="133" t="str">
        <f>'Financing inputs'!A65</f>
        <v>Other</v>
      </c>
      <c r="B65" s="130"/>
      <c r="C65" s="131" t="str">
        <f>IF('Financing inputs'!C65="","",(IF('Financing inputs'!$B65="USD",'Financing inputs'!C65*Loc_USD,0)+IF('Financing inputs'!$B65="Local Currency",'Financing inputs'!C65,0)+IF('Financing inputs'!$B65="Euro",'Financing inputs'!C65*Loc_Euro,0)))</f>
        <v/>
      </c>
      <c r="D65" s="131" t="str">
        <f>IF('Financing inputs'!D65="","",(IF('Financing inputs'!$B65="USD",'Financing inputs'!D65*Loc_USD,0)+IF('Financing inputs'!$B65="Local Currency",'Financing inputs'!D65,0)+IF('Financing inputs'!$B65="Euro",'Financing inputs'!D65*Loc_Euro,0)))</f>
        <v/>
      </c>
      <c r="E65" s="131" t="str">
        <f>IF('Financing inputs'!E65="","",(IF('Financing inputs'!$B65="USD",'Financing inputs'!E65*Loc_USD,0)+IF('Financing inputs'!$B65="Local Currency",'Financing inputs'!E65,0)+IF('Financing inputs'!$B65="Euro",'Financing inputs'!E65*Loc_Euro,0)))</f>
        <v/>
      </c>
      <c r="F65" s="131" t="str">
        <f>IF('Financing inputs'!F65="","",(IF('Financing inputs'!$B65="USD",'Financing inputs'!F65*Loc_USD,0)+IF('Financing inputs'!$B65="Local Currency",'Financing inputs'!F65,0)+IF('Financing inputs'!$B65="Euro",'Financing inputs'!F65*Loc_Euro,0)))</f>
        <v/>
      </c>
      <c r="G65" s="131" t="str">
        <f>IF('Financing inputs'!G65="","",(IF('Financing inputs'!$B65="USD",'Financing inputs'!G65*Loc_USD,0)+IF('Financing inputs'!$B65="Local Currency",'Financing inputs'!G65,0)+IF('Financing inputs'!$B65="Euro",'Financing inputs'!G65*Loc_Euro,0)))</f>
        <v/>
      </c>
      <c r="H65" s="131" t="str">
        <f>IF('Financing inputs'!H65="","",(IF('Financing inputs'!$B65="USD",'Financing inputs'!H65*Loc_USD,0)+IF('Financing inputs'!$B65="Local Currency",'Financing inputs'!H65,0)+IF('Financing inputs'!$B65="Euro",'Financing inputs'!H65*Loc_Euro,0)))</f>
        <v/>
      </c>
      <c r="I65" s="131" t="str">
        <f>IF('Financing inputs'!I65="","",(IF('Financing inputs'!$B65="USD",'Financing inputs'!I65*Loc_USD,0)+IF('Financing inputs'!$B65="Local Currency",'Financing inputs'!I65,0)+IF('Financing inputs'!$B65="Euro",'Financing inputs'!I65*Loc_Euro,0)))</f>
        <v/>
      </c>
      <c r="J65" s="131" t="str">
        <f>IF('Financing inputs'!J65="","",(IF('Financing inputs'!$B65="USD",'Financing inputs'!J65*Loc_USD,0)+IF('Financing inputs'!$B65="Local Currency",'Financing inputs'!J65,0)+IF('Financing inputs'!$B65="Euro",'Financing inputs'!J65*Loc_Euro,0)))</f>
        <v/>
      </c>
      <c r="K65" s="131" t="str">
        <f>IF('Financing inputs'!K65="","",(IF('Financing inputs'!$B65="USD",'Financing inputs'!K65*Loc_USD,0)+IF('Financing inputs'!$B65="Local Currency",'Financing inputs'!K65,0)+IF('Financing inputs'!$B65="Euro",'Financing inputs'!K65/Loc_Euro,0)))</f>
        <v/>
      </c>
      <c r="L65" s="131" t="str">
        <f>IF('Financing inputs'!L65="","",(IF('Financing inputs'!$B65="USD",'Financing inputs'!L65*Loc_USD,0)+IF('Financing inputs'!$B65="Local Currency",'Financing inputs'!L65,0)+IF('Financing inputs'!$B65="Euro",'Financing inputs'!L65/Loc_Euro,0)))</f>
        <v/>
      </c>
      <c r="M65" s="131" t="str">
        <f>IF('Financing inputs'!M65="","",(IF('Financing inputs'!$B65="USD",'Financing inputs'!M65*Loc_USD,0)+IF('Financing inputs'!$B65="Local Currency",'Financing inputs'!M65,0)+IF('Financing inputs'!$B65="Euro",'Financing inputs'!M65/Loc_Euro,0)))</f>
        <v/>
      </c>
      <c r="N65" s="131" t="str">
        <f>IF('Financing inputs'!N65="","",(IF('Financing inputs'!$B65="USD",'Financing inputs'!N65*Loc_USD,0)+IF('Financing inputs'!$B65="Local Currency",'Financing inputs'!N65,0)+IF('Financing inputs'!$B65="Euro",'Financing inputs'!N65/Loc_Euro,0)))</f>
        <v/>
      </c>
      <c r="O65" s="132">
        <f t="shared" si="9"/>
        <v>0</v>
      </c>
      <c r="P65" s="35" t="str">
        <f t="shared" si="8"/>
        <v>Autre 3</v>
      </c>
      <c r="R65" s="75" t="e">
        <f t="shared" si="10"/>
        <v>#DIV/0!</v>
      </c>
    </row>
    <row r="66" spans="1:19" x14ac:dyDescent="0.25">
      <c r="A66" s="133" t="str">
        <f>'Financing inputs'!A66</f>
        <v>Other</v>
      </c>
      <c r="B66" s="130"/>
      <c r="C66" s="131" t="str">
        <f>IF('Financing inputs'!C66="","",(IF('Financing inputs'!$B66="USD",'Financing inputs'!C66*Loc_USD,0)+IF('Financing inputs'!$B66="Local Currency",'Financing inputs'!C66,0)+IF('Financing inputs'!$B66="Euro",'Financing inputs'!C66*Loc_Euro,0)))</f>
        <v/>
      </c>
      <c r="D66" s="131" t="str">
        <f>IF('Financing inputs'!D66="","",(IF('Financing inputs'!$B66="USD",'Financing inputs'!D66*Loc_USD,0)+IF('Financing inputs'!$B66="Local Currency",'Financing inputs'!D66,0)+IF('Financing inputs'!$B66="Euro",'Financing inputs'!D66*Loc_Euro,0)))</f>
        <v/>
      </c>
      <c r="E66" s="131" t="str">
        <f>IF('Financing inputs'!E66="","",(IF('Financing inputs'!$B66="USD",'Financing inputs'!E66*Loc_USD,0)+IF('Financing inputs'!$B66="Local Currency",'Financing inputs'!E66,0)+IF('Financing inputs'!$B66="Euro",'Financing inputs'!E66*Loc_Euro,0)))</f>
        <v/>
      </c>
      <c r="F66" s="131" t="str">
        <f>IF('Financing inputs'!F66="","",(IF('Financing inputs'!$B66="USD",'Financing inputs'!F66*Loc_USD,0)+IF('Financing inputs'!$B66="Local Currency",'Financing inputs'!F66,0)+IF('Financing inputs'!$B66="Euro",'Financing inputs'!F66*Loc_Euro,0)))</f>
        <v/>
      </c>
      <c r="G66" s="131" t="str">
        <f>IF('Financing inputs'!G66="","",(IF('Financing inputs'!$B66="USD",'Financing inputs'!G66*Loc_USD,0)+IF('Financing inputs'!$B66="Local Currency",'Financing inputs'!G66,0)+IF('Financing inputs'!$B66="Euro",'Financing inputs'!G66*Loc_Euro,0)))</f>
        <v/>
      </c>
      <c r="H66" s="131" t="str">
        <f>IF('Financing inputs'!H66="","",(IF('Financing inputs'!$B66="USD",'Financing inputs'!H66*Loc_USD,0)+IF('Financing inputs'!$B66="Local Currency",'Financing inputs'!H66,0)+IF('Financing inputs'!$B66="Euro",'Financing inputs'!H66*Loc_Euro,0)))</f>
        <v/>
      </c>
      <c r="I66" s="131" t="str">
        <f>IF('Financing inputs'!I66="","",(IF('Financing inputs'!$B66="USD",'Financing inputs'!I66*Loc_USD,0)+IF('Financing inputs'!$B66="Local Currency",'Financing inputs'!I66,0)+IF('Financing inputs'!$B66="Euro",'Financing inputs'!I66*Loc_Euro,0)))</f>
        <v/>
      </c>
      <c r="J66" s="131" t="str">
        <f>IF('Financing inputs'!J66="","",(IF('Financing inputs'!$B66="USD",'Financing inputs'!J66*Loc_USD,0)+IF('Financing inputs'!$B66="Local Currency",'Financing inputs'!J66,0)+IF('Financing inputs'!$B66="Euro",'Financing inputs'!J66*Loc_Euro,0)))</f>
        <v/>
      </c>
      <c r="K66" s="131" t="str">
        <f>IF('Financing inputs'!K66="","",(IF('Financing inputs'!$B66="USD",'Financing inputs'!K66*Loc_USD,0)+IF('Financing inputs'!$B66="Local Currency",'Financing inputs'!K66,0)+IF('Financing inputs'!$B66="Euro",'Financing inputs'!K66/Loc_Euro,0)))</f>
        <v/>
      </c>
      <c r="L66" s="131" t="str">
        <f>IF('Financing inputs'!L66="","",(IF('Financing inputs'!$B66="USD",'Financing inputs'!L66*Loc_USD,0)+IF('Financing inputs'!$B66="Local Currency",'Financing inputs'!L66,0)+IF('Financing inputs'!$B66="Euro",'Financing inputs'!L66/Loc_Euro,0)))</f>
        <v/>
      </c>
      <c r="M66" s="131" t="str">
        <f>IF('Financing inputs'!M66="","",(IF('Financing inputs'!$B66="USD",'Financing inputs'!M66*Loc_USD,0)+IF('Financing inputs'!$B66="Local Currency",'Financing inputs'!M66,0)+IF('Financing inputs'!$B66="Euro",'Financing inputs'!M66/Loc_Euro,0)))</f>
        <v/>
      </c>
      <c r="N66" s="131" t="str">
        <f>IF('Financing inputs'!N66="","",(IF('Financing inputs'!$B66="USD",'Financing inputs'!N66*Loc_USD,0)+IF('Financing inputs'!$B66="Local Currency",'Financing inputs'!N66,0)+IF('Financing inputs'!$B66="Euro",'Financing inputs'!N66/Loc_Euro,0)))</f>
        <v/>
      </c>
      <c r="O66" s="132">
        <f t="shared" si="9"/>
        <v>0</v>
      </c>
      <c r="P66" s="35" t="str">
        <f t="shared" si="8"/>
        <v>Autre 3</v>
      </c>
      <c r="R66" s="75" t="e">
        <f t="shared" si="10"/>
        <v>#DIV/0!</v>
      </c>
    </row>
    <row r="67" spans="1:19" x14ac:dyDescent="0.25">
      <c r="A67" s="133" t="str">
        <f>'Financing inputs'!A67</f>
        <v>Other</v>
      </c>
      <c r="B67" s="130"/>
      <c r="C67" s="131" t="str">
        <f>IF('Financing inputs'!C67="","",(IF('Financing inputs'!$B67="USD",'Financing inputs'!C67*Loc_USD,0)+IF('Financing inputs'!$B67="Local Currency",'Financing inputs'!C67,0)+IF('Financing inputs'!$B67="Euro",'Financing inputs'!C67*Loc_Euro,0)))</f>
        <v/>
      </c>
      <c r="D67" s="131" t="str">
        <f>IF('Financing inputs'!D67="","",(IF('Financing inputs'!$B67="USD",'Financing inputs'!D67*Loc_USD,0)+IF('Financing inputs'!$B67="Local Currency",'Financing inputs'!D67,0)+IF('Financing inputs'!$B67="Euro",'Financing inputs'!D67*Loc_Euro,0)))</f>
        <v/>
      </c>
      <c r="E67" s="131" t="str">
        <f>IF('Financing inputs'!E67="","",(IF('Financing inputs'!$B67="USD",'Financing inputs'!E67*Loc_USD,0)+IF('Financing inputs'!$B67="Local Currency",'Financing inputs'!E67,0)+IF('Financing inputs'!$B67="Euro",'Financing inputs'!E67*Loc_Euro,0)))</f>
        <v/>
      </c>
      <c r="F67" s="131" t="str">
        <f>IF('Financing inputs'!F67="","",(IF('Financing inputs'!$B67="USD",'Financing inputs'!F67*Loc_USD,0)+IF('Financing inputs'!$B67="Local Currency",'Financing inputs'!F67,0)+IF('Financing inputs'!$B67="Euro",'Financing inputs'!F67*Loc_Euro,0)))</f>
        <v/>
      </c>
      <c r="G67" s="131" t="str">
        <f>IF('Financing inputs'!G67="","",(IF('Financing inputs'!$B67="USD",'Financing inputs'!G67*Loc_USD,0)+IF('Financing inputs'!$B67="Local Currency",'Financing inputs'!G67,0)+IF('Financing inputs'!$B67="Euro",'Financing inputs'!G67*Loc_Euro,0)))</f>
        <v/>
      </c>
      <c r="H67" s="131" t="str">
        <f>IF('Financing inputs'!H67="","",(IF('Financing inputs'!$B67="USD",'Financing inputs'!H67*Loc_USD,0)+IF('Financing inputs'!$B67="Local Currency",'Financing inputs'!H67,0)+IF('Financing inputs'!$B67="Euro",'Financing inputs'!H67*Loc_Euro,0)))</f>
        <v/>
      </c>
      <c r="I67" s="131" t="str">
        <f>IF('Financing inputs'!I67="","",(IF('Financing inputs'!$B67="USD",'Financing inputs'!I67*Loc_USD,0)+IF('Financing inputs'!$B67="Local Currency",'Financing inputs'!I67,0)+IF('Financing inputs'!$B67="Euro",'Financing inputs'!I67*Loc_Euro,0)))</f>
        <v/>
      </c>
      <c r="J67" s="131" t="str">
        <f>IF('Financing inputs'!J67="","",(IF('Financing inputs'!$B67="USD",'Financing inputs'!J67*Loc_USD,0)+IF('Financing inputs'!$B67="Local Currency",'Financing inputs'!J67,0)+IF('Financing inputs'!$B67="Euro",'Financing inputs'!J67*Loc_Euro,0)))</f>
        <v/>
      </c>
      <c r="K67" s="131" t="str">
        <f>IF('Financing inputs'!K67="","",(IF('Financing inputs'!$B67="USD",'Financing inputs'!K67*Loc_USD,0)+IF('Financing inputs'!$B67="Local Currency",'Financing inputs'!K67,0)+IF('Financing inputs'!$B67="Euro",'Financing inputs'!K67/Loc_Euro,0)))</f>
        <v/>
      </c>
      <c r="L67" s="131" t="str">
        <f>IF('Financing inputs'!L67="","",(IF('Financing inputs'!$B67="USD",'Financing inputs'!L67*Loc_USD,0)+IF('Financing inputs'!$B67="Local Currency",'Financing inputs'!L67,0)+IF('Financing inputs'!$B67="Euro",'Financing inputs'!L67/Loc_Euro,0)))</f>
        <v/>
      </c>
      <c r="M67" s="131" t="str">
        <f>IF('Financing inputs'!M67="","",(IF('Financing inputs'!$B67="USD",'Financing inputs'!M67*Loc_USD,0)+IF('Financing inputs'!$B67="Local Currency",'Financing inputs'!M67,0)+IF('Financing inputs'!$B67="Euro",'Financing inputs'!M67/Loc_Euro,0)))</f>
        <v/>
      </c>
      <c r="N67" s="131" t="str">
        <f>IF('Financing inputs'!N67="","",(IF('Financing inputs'!$B67="USD",'Financing inputs'!N67*Loc_USD,0)+IF('Financing inputs'!$B67="Local Currency",'Financing inputs'!N67,0)+IF('Financing inputs'!$B67="Euro",'Financing inputs'!N67/Loc_Euro,0)))</f>
        <v/>
      </c>
      <c r="O67" s="131">
        <f t="shared" si="9"/>
        <v>0</v>
      </c>
      <c r="P67" s="35" t="str">
        <f t="shared" si="8"/>
        <v>Autre 3</v>
      </c>
      <c r="R67" s="75" t="e">
        <f t="shared" si="10"/>
        <v>#DIV/0!</v>
      </c>
    </row>
    <row r="68" spans="1:19" x14ac:dyDescent="0.25">
      <c r="A68" s="133" t="str">
        <f>'Financing inputs'!A68</f>
        <v>Other</v>
      </c>
      <c r="B68" s="130"/>
      <c r="C68" s="131" t="str">
        <f>IF('Financing inputs'!C68="","",(IF('Financing inputs'!$B68="USD",'Financing inputs'!C68*Loc_USD,0)+IF('Financing inputs'!$B68="Local Currency",'Financing inputs'!C68,0)+IF('Financing inputs'!$B68="Euro",'Financing inputs'!C68*Loc_Euro,0)))</f>
        <v/>
      </c>
      <c r="D68" s="131" t="str">
        <f>IF('Financing inputs'!D68="","",(IF('Financing inputs'!$B68="USD",'Financing inputs'!D68*Loc_USD,0)+IF('Financing inputs'!$B68="Local Currency",'Financing inputs'!D68,0)+IF('Financing inputs'!$B68="Euro",'Financing inputs'!D68*Loc_Euro,0)))</f>
        <v/>
      </c>
      <c r="E68" s="131" t="str">
        <f>IF('Financing inputs'!E68="","",(IF('Financing inputs'!$B68="USD",'Financing inputs'!E68*Loc_USD,0)+IF('Financing inputs'!$B68="Local Currency",'Financing inputs'!E68,0)+IF('Financing inputs'!$B68="Euro",'Financing inputs'!E68*Loc_Euro,0)))</f>
        <v/>
      </c>
      <c r="F68" s="131" t="str">
        <f>IF('Financing inputs'!F68="","",(IF('Financing inputs'!$B68="USD",'Financing inputs'!F68*Loc_USD,0)+IF('Financing inputs'!$B68="Local Currency",'Financing inputs'!F68,0)+IF('Financing inputs'!$B68="Euro",'Financing inputs'!F68*Loc_Euro,0)))</f>
        <v/>
      </c>
      <c r="G68" s="131" t="str">
        <f>IF('Financing inputs'!G68="","",(IF('Financing inputs'!$B68="USD",'Financing inputs'!G68*Loc_USD,0)+IF('Financing inputs'!$B68="Local Currency",'Financing inputs'!G68,0)+IF('Financing inputs'!$B68="Euro",'Financing inputs'!G68*Loc_Euro,0)))</f>
        <v/>
      </c>
      <c r="H68" s="131" t="str">
        <f>IF('Financing inputs'!H68="","",(IF('Financing inputs'!$B68="USD",'Financing inputs'!H68*Loc_USD,0)+IF('Financing inputs'!$B68="Local Currency",'Financing inputs'!H68,0)+IF('Financing inputs'!$B68="Euro",'Financing inputs'!H68*Loc_Euro,0)))</f>
        <v/>
      </c>
      <c r="I68" s="131" t="str">
        <f>IF('Financing inputs'!I68="","",(IF('Financing inputs'!$B68="USD",'Financing inputs'!I68*Loc_USD,0)+IF('Financing inputs'!$B68="Local Currency",'Financing inputs'!I68,0)+IF('Financing inputs'!$B68="Euro",'Financing inputs'!I68*Loc_Euro,0)))</f>
        <v/>
      </c>
      <c r="J68" s="131" t="str">
        <f>IF('Financing inputs'!J68="","",(IF('Financing inputs'!$B68="USD",'Financing inputs'!J68*Loc_USD,0)+IF('Financing inputs'!$B68="Local Currency",'Financing inputs'!J68,0)+IF('Financing inputs'!$B68="Euro",'Financing inputs'!J68*Loc_Euro,0)))</f>
        <v/>
      </c>
      <c r="K68" s="131" t="str">
        <f>IF('Financing inputs'!K68="","",(IF('Financing inputs'!$B68="USD",'Financing inputs'!K68*Loc_USD,0)+IF('Financing inputs'!$B68="Local Currency",'Financing inputs'!K68,0)+IF('Financing inputs'!$B68="Euro",'Financing inputs'!K68/Loc_Euro,0)))</f>
        <v/>
      </c>
      <c r="L68" s="131" t="str">
        <f>IF('Financing inputs'!L68="","",(IF('Financing inputs'!$B68="USD",'Financing inputs'!L68*Loc_USD,0)+IF('Financing inputs'!$B68="Local Currency",'Financing inputs'!L68,0)+IF('Financing inputs'!$B68="Euro",'Financing inputs'!L68/Loc_Euro,0)))</f>
        <v/>
      </c>
      <c r="M68" s="131" t="str">
        <f>IF('Financing inputs'!M68="","",(IF('Financing inputs'!$B68="USD",'Financing inputs'!M68*Loc_USD,0)+IF('Financing inputs'!$B68="Local Currency",'Financing inputs'!M68,0)+IF('Financing inputs'!$B68="Euro",'Financing inputs'!M68/Loc_Euro,0)))</f>
        <v/>
      </c>
      <c r="N68" s="131" t="str">
        <f>IF('Financing inputs'!N68="","",(IF('Financing inputs'!$B68="USD",'Financing inputs'!N68*Loc_USD,0)+IF('Financing inputs'!$B68="Local Currency",'Financing inputs'!N68,0)+IF('Financing inputs'!$B68="Euro",'Financing inputs'!N68/Loc_Euro,0)))</f>
        <v/>
      </c>
      <c r="O68" s="131">
        <f t="shared" si="9"/>
        <v>0</v>
      </c>
      <c r="P68" s="35" t="str">
        <f t="shared" si="8"/>
        <v>Autre 3</v>
      </c>
      <c r="R68" s="75" t="e">
        <f t="shared" si="10"/>
        <v>#DIV/0!</v>
      </c>
    </row>
    <row r="69" spans="1:19" x14ac:dyDescent="0.25">
      <c r="A69" s="133" t="str">
        <f>'Financing inputs'!A69</f>
        <v>Other</v>
      </c>
      <c r="B69" s="130"/>
      <c r="C69" s="131" t="str">
        <f>IF('Financing inputs'!C69="","",(IF('Financing inputs'!$B69="USD",'Financing inputs'!C69*Loc_USD,0)+IF('Financing inputs'!$B69="Local Currency",'Financing inputs'!C69,0)+IF('Financing inputs'!$B69="Euro",'Financing inputs'!C69*Loc_Euro,0)))</f>
        <v/>
      </c>
      <c r="D69" s="131" t="str">
        <f>IF('Financing inputs'!D69="","",(IF('Financing inputs'!$B69="USD",'Financing inputs'!D69*Loc_USD,0)+IF('Financing inputs'!$B69="Local Currency",'Financing inputs'!D69,0)+IF('Financing inputs'!$B69="Euro",'Financing inputs'!D69*Loc_Euro,0)))</f>
        <v/>
      </c>
      <c r="E69" s="131" t="str">
        <f>IF('Financing inputs'!E69="","",(IF('Financing inputs'!$B69="USD",'Financing inputs'!E69*Loc_USD,0)+IF('Financing inputs'!$B69="Local Currency",'Financing inputs'!E69,0)+IF('Financing inputs'!$B69="Euro",'Financing inputs'!E69*Loc_Euro,0)))</f>
        <v/>
      </c>
      <c r="F69" s="131" t="str">
        <f>IF('Financing inputs'!F69="","",(IF('Financing inputs'!$B69="USD",'Financing inputs'!F69*Loc_USD,0)+IF('Financing inputs'!$B69="Local Currency",'Financing inputs'!F69,0)+IF('Financing inputs'!$B69="Euro",'Financing inputs'!F69*Loc_Euro,0)))</f>
        <v/>
      </c>
      <c r="G69" s="131" t="str">
        <f>IF('Financing inputs'!G69="","",(IF('Financing inputs'!$B69="USD",'Financing inputs'!G69*Loc_USD,0)+IF('Financing inputs'!$B69="Local Currency",'Financing inputs'!G69,0)+IF('Financing inputs'!$B69="Euro",'Financing inputs'!G69*Loc_Euro,0)))</f>
        <v/>
      </c>
      <c r="H69" s="131" t="str">
        <f>IF('Financing inputs'!H69="","",(IF('Financing inputs'!$B69="USD",'Financing inputs'!H69*Loc_USD,0)+IF('Financing inputs'!$B69="Local Currency",'Financing inputs'!H69,0)+IF('Financing inputs'!$B69="Euro",'Financing inputs'!H69*Loc_Euro,0)))</f>
        <v/>
      </c>
      <c r="I69" s="131" t="str">
        <f>IF('Financing inputs'!I69="","",(IF('Financing inputs'!$B69="USD",'Financing inputs'!I69*Loc_USD,0)+IF('Financing inputs'!$B69="Local Currency",'Financing inputs'!I69,0)+IF('Financing inputs'!$B69="Euro",'Financing inputs'!I69*Loc_Euro,0)))</f>
        <v/>
      </c>
      <c r="J69" s="131" t="str">
        <f>IF('Financing inputs'!J69="","",(IF('Financing inputs'!$B69="USD",'Financing inputs'!J69*Loc_USD,0)+IF('Financing inputs'!$B69="Local Currency",'Financing inputs'!J69,0)+IF('Financing inputs'!$B69="Euro",'Financing inputs'!J69*Loc_Euro,0)))</f>
        <v/>
      </c>
      <c r="K69" s="131" t="str">
        <f>IF('Financing inputs'!K69="","",(IF('Financing inputs'!$B69="USD",'Financing inputs'!K69*Loc_USD,0)+IF('Financing inputs'!$B69="Local Currency",'Financing inputs'!K69,0)+IF('Financing inputs'!$B69="Euro",'Financing inputs'!K69/Loc_Euro,0)))</f>
        <v/>
      </c>
      <c r="L69" s="131" t="str">
        <f>IF('Financing inputs'!L69="","",(IF('Financing inputs'!$B69="USD",'Financing inputs'!L69*Loc_USD,0)+IF('Financing inputs'!$B69="Local Currency",'Financing inputs'!L69,0)+IF('Financing inputs'!$B69="Euro",'Financing inputs'!L69/Loc_Euro,0)))</f>
        <v/>
      </c>
      <c r="M69" s="131" t="str">
        <f>IF('Financing inputs'!M69="","",(IF('Financing inputs'!$B69="USD",'Financing inputs'!M69*Loc_USD,0)+IF('Financing inputs'!$B69="Local Currency",'Financing inputs'!M69,0)+IF('Financing inputs'!$B69="Euro",'Financing inputs'!M69/Loc_Euro,0)))</f>
        <v/>
      </c>
      <c r="N69" s="131" t="str">
        <f>IF('Financing inputs'!N69="","",(IF('Financing inputs'!$B69="USD",'Financing inputs'!N69*Loc_USD,0)+IF('Financing inputs'!$B69="Local Currency",'Financing inputs'!N69,0)+IF('Financing inputs'!$B69="Euro",'Financing inputs'!N69/Loc_Euro,0)))</f>
        <v/>
      </c>
      <c r="O69" s="131">
        <f t="shared" si="9"/>
        <v>0</v>
      </c>
      <c r="P69" s="35" t="str">
        <f t="shared" si="8"/>
        <v>Autre 3</v>
      </c>
      <c r="R69" s="75" t="e">
        <f t="shared" si="10"/>
        <v>#DIV/0!</v>
      </c>
    </row>
    <row r="70" spans="1:19" x14ac:dyDescent="0.25">
      <c r="A70" s="133" t="str">
        <f>'Financing inputs'!A70</f>
        <v>Other</v>
      </c>
      <c r="B70" s="130"/>
      <c r="C70" s="131" t="str">
        <f>IF('Financing inputs'!C70="","",(IF('Financing inputs'!$B70="USD",'Financing inputs'!C70*Loc_USD,0)+IF('Financing inputs'!$B70="Local Currency",'Financing inputs'!C70,0)+IF('Financing inputs'!$B70="Euro",'Financing inputs'!C70*Loc_Euro,0)))</f>
        <v/>
      </c>
      <c r="D70" s="131" t="str">
        <f>IF('Financing inputs'!D70="","",(IF('Financing inputs'!$B70="USD",'Financing inputs'!D70*Loc_USD,0)+IF('Financing inputs'!$B70="Local Currency",'Financing inputs'!D70,0)+IF('Financing inputs'!$B70="Euro",'Financing inputs'!D70*Loc_Euro,0)))</f>
        <v/>
      </c>
      <c r="E70" s="131" t="str">
        <f>IF('Financing inputs'!E70="","",(IF('Financing inputs'!$B70="USD",'Financing inputs'!E70*Loc_USD,0)+IF('Financing inputs'!$B70="Local Currency",'Financing inputs'!E70,0)+IF('Financing inputs'!$B70="Euro",'Financing inputs'!E70*Loc_Euro,0)))</f>
        <v/>
      </c>
      <c r="F70" s="131" t="str">
        <f>IF('Financing inputs'!F70="","",(IF('Financing inputs'!$B70="USD",'Financing inputs'!F70*Loc_USD,0)+IF('Financing inputs'!$B70="Local Currency",'Financing inputs'!F70,0)+IF('Financing inputs'!$B70="Euro",'Financing inputs'!F70*Loc_Euro,0)))</f>
        <v/>
      </c>
      <c r="G70" s="131" t="str">
        <f>IF('Financing inputs'!G70="","",(IF('Financing inputs'!$B70="USD",'Financing inputs'!G70*Loc_USD,0)+IF('Financing inputs'!$B70="Local Currency",'Financing inputs'!G70,0)+IF('Financing inputs'!$B70="Euro",'Financing inputs'!G70*Loc_Euro,0)))</f>
        <v/>
      </c>
      <c r="H70" s="131" t="str">
        <f>IF('Financing inputs'!H70="","",(IF('Financing inputs'!$B70="USD",'Financing inputs'!H70*Loc_USD,0)+IF('Financing inputs'!$B70="Local Currency",'Financing inputs'!H70,0)+IF('Financing inputs'!$B70="Euro",'Financing inputs'!H70*Loc_Euro,0)))</f>
        <v/>
      </c>
      <c r="I70" s="131" t="str">
        <f>IF('Financing inputs'!I70="","",(IF('Financing inputs'!$B70="USD",'Financing inputs'!I70*Loc_USD,0)+IF('Financing inputs'!$B70="Local Currency",'Financing inputs'!I70,0)+IF('Financing inputs'!$B70="Euro",'Financing inputs'!I70*Loc_Euro,0)))</f>
        <v/>
      </c>
      <c r="J70" s="131" t="str">
        <f>IF('Financing inputs'!J70="","",(IF('Financing inputs'!$B70="USD",'Financing inputs'!J70*Loc_USD,0)+IF('Financing inputs'!$B70="Local Currency",'Financing inputs'!J70,0)+IF('Financing inputs'!$B70="Euro",'Financing inputs'!J70*Loc_Euro,0)))</f>
        <v/>
      </c>
      <c r="K70" s="131" t="str">
        <f>IF('Financing inputs'!K70="","",(IF('Financing inputs'!$B70="USD",'Financing inputs'!K70*Loc_USD,0)+IF('Financing inputs'!$B70="Local Currency",'Financing inputs'!K70,0)+IF('Financing inputs'!$B70="Euro",'Financing inputs'!K70/Loc_Euro,0)))</f>
        <v/>
      </c>
      <c r="L70" s="131" t="str">
        <f>IF('Financing inputs'!L70="","",(IF('Financing inputs'!$B70="USD",'Financing inputs'!L70*Loc_USD,0)+IF('Financing inputs'!$B70="Local Currency",'Financing inputs'!L70,0)+IF('Financing inputs'!$B70="Euro",'Financing inputs'!L70/Loc_Euro,0)))</f>
        <v/>
      </c>
      <c r="M70" s="131" t="str">
        <f>IF('Financing inputs'!M70="","",(IF('Financing inputs'!$B70="USD",'Financing inputs'!M70*Loc_USD,0)+IF('Financing inputs'!$B70="Local Currency",'Financing inputs'!M70,0)+IF('Financing inputs'!$B70="Euro",'Financing inputs'!M70/Loc_Euro,0)))</f>
        <v/>
      </c>
      <c r="N70" s="131" t="str">
        <f>IF('Financing inputs'!N70="","",(IF('Financing inputs'!$B70="USD",'Financing inputs'!N70*Loc_USD,0)+IF('Financing inputs'!$B70="Local Currency",'Financing inputs'!N70,0)+IF('Financing inputs'!$B70="Euro",'Financing inputs'!N70/Loc_Euro,0)))</f>
        <v/>
      </c>
      <c r="O70" s="131">
        <f t="shared" si="9"/>
        <v>0</v>
      </c>
      <c r="P70" s="35" t="str">
        <f t="shared" si="8"/>
        <v>Autre 3</v>
      </c>
      <c r="R70" s="75" t="e">
        <f t="shared" si="10"/>
        <v>#DIV/0!</v>
      </c>
    </row>
    <row r="71" spans="1:19" x14ac:dyDescent="0.25">
      <c r="A71" s="144" t="s">
        <v>42</v>
      </c>
      <c r="B71" s="145"/>
      <c r="C71" s="146">
        <f>SUM(C52:C70)</f>
        <v>0</v>
      </c>
      <c r="D71" s="146">
        <f t="shared" ref="D71:O71" si="11">SUM(D52:D70)</f>
        <v>0</v>
      </c>
      <c r="E71" s="146">
        <f t="shared" si="11"/>
        <v>0</v>
      </c>
      <c r="F71" s="146">
        <f t="shared" si="11"/>
        <v>0</v>
      </c>
      <c r="G71" s="146">
        <f t="shared" si="11"/>
        <v>0</v>
      </c>
      <c r="H71" s="146">
        <f t="shared" si="11"/>
        <v>0</v>
      </c>
      <c r="I71" s="146">
        <f t="shared" si="11"/>
        <v>0</v>
      </c>
      <c r="J71" s="146">
        <f t="shared" si="11"/>
        <v>0</v>
      </c>
      <c r="K71" s="146">
        <f t="shared" si="11"/>
        <v>0</v>
      </c>
      <c r="L71" s="146">
        <f t="shared" si="11"/>
        <v>0</v>
      </c>
      <c r="M71" s="146">
        <f t="shared" si="11"/>
        <v>0</v>
      </c>
      <c r="N71" s="146">
        <f t="shared" si="11"/>
        <v>0</v>
      </c>
      <c r="O71" s="146">
        <f t="shared" si="11"/>
        <v>0</v>
      </c>
      <c r="P71" s="35" t="str">
        <f>$A$49</f>
        <v>Autre 3</v>
      </c>
      <c r="R71" s="74"/>
      <c r="S71" s="78" t="e">
        <f>IF(ROUND(SUM(R51:R70),0)&lt;&gt;1,"Check","Okay")</f>
        <v>#DIV/0!</v>
      </c>
    </row>
    <row r="72" spans="1:19" x14ac:dyDescent="0.25">
      <c r="A72" s="171" t="str">
        <f>'Financing inputs'!A72:O72</f>
        <v>Autre 4</v>
      </c>
      <c r="B72" s="171"/>
      <c r="C72" s="171"/>
      <c r="D72" s="171"/>
      <c r="E72" s="171"/>
      <c r="F72" s="171"/>
      <c r="G72" s="171"/>
      <c r="H72" s="171"/>
      <c r="I72" s="171"/>
      <c r="J72" s="171"/>
      <c r="K72" s="171"/>
      <c r="L72" s="171"/>
      <c r="M72" s="171"/>
      <c r="N72" s="171"/>
      <c r="O72" s="171"/>
      <c r="P72" s="35"/>
      <c r="R72" s="35"/>
    </row>
    <row r="73" spans="1:19" x14ac:dyDescent="0.25">
      <c r="A73" s="129" t="str">
        <f>'Financing inputs'!A73</f>
        <v>Coûts du Plan PF Budgétisé</v>
      </c>
      <c r="B73" s="130"/>
      <c r="C73" s="131" t="str">
        <f>IF('Financing inputs'!C73="","",(IF('Financing inputs'!$B73="USD",'Financing inputs'!C73*Loc_USD,0)+IF('Financing inputs'!$B73="Local Currency",'Financing inputs'!C73,0)+IF('Financing inputs'!$B73="Euro",'Financing inputs'!C73*Loc_Euro,0)))</f>
        <v/>
      </c>
      <c r="D73" s="131" t="str">
        <f>IF('Financing inputs'!D73="","",(IF('Financing inputs'!$B73="USD",'Financing inputs'!D73*Loc_USD,0)+IF('Financing inputs'!$B73="Local Currency",'Financing inputs'!D73,0)+IF('Financing inputs'!$B73="Euro",'Financing inputs'!D73*Loc_Euro,0)))</f>
        <v/>
      </c>
      <c r="E73" s="131" t="str">
        <f>IF('Financing inputs'!E73="","",(IF('Financing inputs'!$B73="USD",'Financing inputs'!E73*Loc_USD,0)+IF('Financing inputs'!$B73="Local Currency",'Financing inputs'!E73,0)+IF('Financing inputs'!$B73="Euro",'Financing inputs'!E73*Loc_Euro,0)))</f>
        <v/>
      </c>
      <c r="F73" s="131" t="str">
        <f>IF('Financing inputs'!F73="","",(IF('Financing inputs'!$B73="USD",'Financing inputs'!F73*Loc_USD,0)+IF('Financing inputs'!$B73="Local Currency",'Financing inputs'!F73,0)+IF('Financing inputs'!$B73="Euro",'Financing inputs'!F73*Loc_Euro,0)))</f>
        <v/>
      </c>
      <c r="G73" s="131" t="str">
        <f>IF('Financing inputs'!G73="","",(IF('Financing inputs'!$B73="USD",'Financing inputs'!G73*Loc_USD,0)+IF('Financing inputs'!$B73="Local Currency",'Financing inputs'!G73,0)+IF('Financing inputs'!$B73="Euro",'Financing inputs'!G73*Loc_Euro,0)))</f>
        <v/>
      </c>
      <c r="H73" s="131" t="str">
        <f>IF('Financing inputs'!H73="","",(IF('Financing inputs'!$B73="USD",'Financing inputs'!H73*Loc_USD,0)+IF('Financing inputs'!$B73="Local Currency",'Financing inputs'!H73,0)+IF('Financing inputs'!$B73="Euro",'Financing inputs'!H73*Loc_Euro,0)))</f>
        <v/>
      </c>
      <c r="I73" s="131" t="str">
        <f>IF('Financing inputs'!I73="","",(IF('Financing inputs'!$B73="USD",'Financing inputs'!I73*Loc_USD,0)+IF('Financing inputs'!$B73="Local Currency",'Financing inputs'!I73,0)+IF('Financing inputs'!$B73="Euro",'Financing inputs'!I73*Loc_Euro,0)))</f>
        <v/>
      </c>
      <c r="J73" s="131" t="str">
        <f>IF('Financing inputs'!J73="","",(IF('Financing inputs'!$B73="USD",'Financing inputs'!J73*Loc_USD,0)+IF('Financing inputs'!$B73="Local Currency",'Financing inputs'!J73,0)+IF('Financing inputs'!$B73="Euro",'Financing inputs'!J73*Loc_Euro,0)))</f>
        <v/>
      </c>
      <c r="K73" s="131" t="str">
        <f>IF('Financing inputs'!K73="","",(IF('Financing inputs'!$B73="USD",'Financing inputs'!K73*Loc_USD,0)+IF('Financing inputs'!$B73="Local Currency",'Financing inputs'!K73,0)+IF('Financing inputs'!$B73="Euro",'Financing inputs'!K73/Loc_Euro,0)))</f>
        <v/>
      </c>
      <c r="L73" s="131" t="str">
        <f>IF('Financing inputs'!L73="","",(IF('Financing inputs'!$B73="USD",'Financing inputs'!L73*Loc_USD,0)+IF('Financing inputs'!$B73="Local Currency",'Financing inputs'!L73,0)+IF('Financing inputs'!$B73="Euro",'Financing inputs'!L73/Loc_Euro,0)))</f>
        <v/>
      </c>
      <c r="M73" s="131" t="str">
        <f>IF('Financing inputs'!M73="","",(IF('Financing inputs'!$B73="USD",'Financing inputs'!M73*Loc_USD,0)+IF('Financing inputs'!$B73="Local Currency",'Financing inputs'!M73,0)+IF('Financing inputs'!$B73="Euro",'Financing inputs'!M73/Loc_Euro,0)))</f>
        <v/>
      </c>
      <c r="N73" s="131" t="str">
        <f>IF('Financing inputs'!N73="","",(IF('Financing inputs'!$B73="USD",'Financing inputs'!N73*Loc_USD,0)+IF('Financing inputs'!$B73="Local Currency",'Financing inputs'!N73,0)+IF('Financing inputs'!$B73="Euro",'Financing inputs'!N73/Loc_Euro,0)))</f>
        <v/>
      </c>
      <c r="O73" s="132">
        <f>SUM(C73:N73)</f>
        <v>0</v>
      </c>
      <c r="P73" s="35" t="str">
        <f t="shared" ref="P73:P93" si="12">$A$72</f>
        <v>Autre 4</v>
      </c>
      <c r="R73" s="35"/>
    </row>
    <row r="74" spans="1:19" x14ac:dyDescent="0.25">
      <c r="A74" s="129" t="str">
        <f>'Financing inputs'!A74</f>
        <v xml:space="preserve">Fonds alloués par le Gouvernement </v>
      </c>
      <c r="B74" s="130"/>
      <c r="C74" s="131" t="str">
        <f>IF('Financing inputs'!C74="","",(IF('Financing inputs'!$B74="USD",'Financing inputs'!C74*Loc_USD,0)+IF('Financing inputs'!$B74="Local Currency",'Financing inputs'!C74,0)+IF('Financing inputs'!$B74="Euro",'Financing inputs'!C74*Loc_Euro,0)))</f>
        <v/>
      </c>
      <c r="D74" s="131" t="str">
        <f>IF('Financing inputs'!D74="","",(IF('Financing inputs'!$B74="USD",'Financing inputs'!D74*Loc_USD,0)+IF('Financing inputs'!$B74="Local Currency",'Financing inputs'!D74,0)+IF('Financing inputs'!$B74="Euro",'Financing inputs'!D74*Loc_Euro,0)))</f>
        <v/>
      </c>
      <c r="E74" s="131" t="str">
        <f>IF('Financing inputs'!E74="","",(IF('Financing inputs'!$B74="USD",'Financing inputs'!E74*Loc_USD,0)+IF('Financing inputs'!$B74="Local Currency",'Financing inputs'!E74,0)+IF('Financing inputs'!$B74="Euro",'Financing inputs'!E74*Loc_Euro,0)))</f>
        <v/>
      </c>
      <c r="F74" s="131" t="str">
        <f>IF('Financing inputs'!F74="","",(IF('Financing inputs'!$B74="USD",'Financing inputs'!F74*Loc_USD,0)+IF('Financing inputs'!$B74="Local Currency",'Financing inputs'!F74,0)+IF('Financing inputs'!$B74="Euro",'Financing inputs'!F74*Loc_Euro,0)))</f>
        <v/>
      </c>
      <c r="G74" s="131" t="str">
        <f>IF('Financing inputs'!G74="","",(IF('Financing inputs'!$B74="USD",'Financing inputs'!G74*Loc_USD,0)+IF('Financing inputs'!$B74="Local Currency",'Financing inputs'!G74,0)+IF('Financing inputs'!$B74="Euro",'Financing inputs'!G74*Loc_Euro,0)))</f>
        <v/>
      </c>
      <c r="H74" s="131" t="str">
        <f>IF('Financing inputs'!H74="","",(IF('Financing inputs'!$B74="USD",'Financing inputs'!H74*Loc_USD,0)+IF('Financing inputs'!$B74="Local Currency",'Financing inputs'!H74,0)+IF('Financing inputs'!$B74="Euro",'Financing inputs'!H74*Loc_Euro,0)))</f>
        <v/>
      </c>
      <c r="I74" s="131" t="str">
        <f>IF('Financing inputs'!I74="","",(IF('Financing inputs'!$B74="USD",'Financing inputs'!I74*Loc_USD,0)+IF('Financing inputs'!$B74="Local Currency",'Financing inputs'!I74,0)+IF('Financing inputs'!$B74="Euro",'Financing inputs'!I74*Loc_Euro,0)))</f>
        <v/>
      </c>
      <c r="J74" s="131" t="str">
        <f>IF('Financing inputs'!J74="","",(IF('Financing inputs'!$B74="USD",'Financing inputs'!J74*Loc_USD,0)+IF('Financing inputs'!$B74="Local Currency",'Financing inputs'!J74,0)+IF('Financing inputs'!$B74="Euro",'Financing inputs'!J74*Loc_Euro,0)))</f>
        <v/>
      </c>
      <c r="K74" s="131" t="str">
        <f>IF('Financing inputs'!K74="","",(IF('Financing inputs'!$B74="USD",'Financing inputs'!K74*Loc_USD,0)+IF('Financing inputs'!$B74="Local Currency",'Financing inputs'!K74,0)+IF('Financing inputs'!$B74="Euro",'Financing inputs'!K74/Loc_Euro,0)))</f>
        <v/>
      </c>
      <c r="L74" s="131" t="str">
        <f>IF('Financing inputs'!L74="","",(IF('Financing inputs'!$B74="USD",'Financing inputs'!L74*Loc_USD,0)+IF('Financing inputs'!$B74="Local Currency",'Financing inputs'!L74,0)+IF('Financing inputs'!$B74="Euro",'Financing inputs'!L74/Loc_Euro,0)))</f>
        <v/>
      </c>
      <c r="M74" s="131" t="str">
        <f>IF('Financing inputs'!M74="","",(IF('Financing inputs'!$B74="USD",'Financing inputs'!M74*Loc_USD,0)+IF('Financing inputs'!$B74="Local Currency",'Financing inputs'!M74,0)+IF('Financing inputs'!$B74="Euro",'Financing inputs'!M74/Loc_Euro,0)))</f>
        <v/>
      </c>
      <c r="N74" s="131" t="str">
        <f>IF('Financing inputs'!N74="","",(IF('Financing inputs'!$B74="USD",'Financing inputs'!N74*Loc_USD,0)+IF('Financing inputs'!$B74="Local Currency",'Financing inputs'!N74,0)+IF('Financing inputs'!$B74="Euro",'Financing inputs'!N74/Loc_Euro,0)))</f>
        <v/>
      </c>
      <c r="O74" s="132">
        <f>SUM(C74:N74)</f>
        <v>0</v>
      </c>
      <c r="P74" s="35" t="str">
        <f t="shared" si="12"/>
        <v>Autre 4</v>
      </c>
      <c r="R74" s="75" t="e">
        <f>O74/SUM($O$74:$O$93)</f>
        <v>#DIV/0!</v>
      </c>
      <c r="S74" s="12"/>
    </row>
    <row r="75" spans="1:19" x14ac:dyDescent="0.25">
      <c r="A75" s="133" t="str">
        <f>'Financing inputs'!A75</f>
        <v xml:space="preserve">Fonds alloués par l'USAID </v>
      </c>
      <c r="B75" s="130"/>
      <c r="C75" s="131" t="str">
        <f>IF('Financing inputs'!C75="","",(IF('Financing inputs'!$B75="USD",'Financing inputs'!C75*Loc_USD,0)+IF('Financing inputs'!$B75="Local Currency",'Financing inputs'!C75,0)+IF('Financing inputs'!$B75="Euro",'Financing inputs'!C75*Loc_Euro,0)))</f>
        <v/>
      </c>
      <c r="D75" s="131" t="str">
        <f>IF('Financing inputs'!D75="","",(IF('Financing inputs'!$B75="USD",'Financing inputs'!D75*Loc_USD,0)+IF('Financing inputs'!$B75="Local Currency",'Financing inputs'!D75,0)+IF('Financing inputs'!$B75="Euro",'Financing inputs'!D75*Loc_Euro,0)))</f>
        <v/>
      </c>
      <c r="E75" s="131" t="str">
        <f>IF('Financing inputs'!E75="","",(IF('Financing inputs'!$B75="USD",'Financing inputs'!E75*Loc_USD,0)+IF('Financing inputs'!$B75="Local Currency",'Financing inputs'!E75,0)+IF('Financing inputs'!$B75="Euro",'Financing inputs'!E75*Loc_Euro,0)))</f>
        <v/>
      </c>
      <c r="F75" s="131" t="str">
        <f>IF('Financing inputs'!F75="","",(IF('Financing inputs'!$B75="USD",'Financing inputs'!F75*Loc_USD,0)+IF('Financing inputs'!$B75="Local Currency",'Financing inputs'!F75,0)+IF('Financing inputs'!$B75="Euro",'Financing inputs'!F75*Loc_Euro,0)))</f>
        <v/>
      </c>
      <c r="G75" s="131" t="str">
        <f>IF('Financing inputs'!G75="","",(IF('Financing inputs'!$B75="USD",'Financing inputs'!G75*Loc_USD,0)+IF('Financing inputs'!$B75="Local Currency",'Financing inputs'!G75,0)+IF('Financing inputs'!$B75="Euro",'Financing inputs'!G75*Loc_Euro,0)))</f>
        <v/>
      </c>
      <c r="H75" s="131" t="str">
        <f>IF('Financing inputs'!H75="","",(IF('Financing inputs'!$B75="USD",'Financing inputs'!H75*Loc_USD,0)+IF('Financing inputs'!$B75="Local Currency",'Financing inputs'!H75,0)+IF('Financing inputs'!$B75="Euro",'Financing inputs'!H75*Loc_Euro,0)))</f>
        <v/>
      </c>
      <c r="I75" s="131" t="str">
        <f>IF('Financing inputs'!I75="","",(IF('Financing inputs'!$B75="USD",'Financing inputs'!I75*Loc_USD,0)+IF('Financing inputs'!$B75="Local Currency",'Financing inputs'!I75,0)+IF('Financing inputs'!$B75="Euro",'Financing inputs'!I75*Loc_Euro,0)))</f>
        <v/>
      </c>
      <c r="J75" s="131" t="str">
        <f>IF('Financing inputs'!J75="","",(IF('Financing inputs'!$B75="USD",'Financing inputs'!J75*Loc_USD,0)+IF('Financing inputs'!$B75="Local Currency",'Financing inputs'!J75,0)+IF('Financing inputs'!$B75="Euro",'Financing inputs'!J75*Loc_Euro,0)))</f>
        <v/>
      </c>
      <c r="K75" s="131" t="str">
        <f>IF('Financing inputs'!K75="","",(IF('Financing inputs'!$B75="USD",'Financing inputs'!K75*Loc_USD,0)+IF('Financing inputs'!$B75="Local Currency",'Financing inputs'!K75,0)+IF('Financing inputs'!$B75="Euro",'Financing inputs'!K75/Loc_Euro,0)))</f>
        <v/>
      </c>
      <c r="L75" s="131" t="str">
        <f>IF('Financing inputs'!L75="","",(IF('Financing inputs'!$B75="USD",'Financing inputs'!L75*Loc_USD,0)+IF('Financing inputs'!$B75="Local Currency",'Financing inputs'!L75,0)+IF('Financing inputs'!$B75="Euro",'Financing inputs'!L75/Loc_Euro,0)))</f>
        <v/>
      </c>
      <c r="M75" s="131" t="str">
        <f>IF('Financing inputs'!M75="","",(IF('Financing inputs'!$B75="USD",'Financing inputs'!M75*Loc_USD,0)+IF('Financing inputs'!$B75="Local Currency",'Financing inputs'!M75,0)+IF('Financing inputs'!$B75="Euro",'Financing inputs'!M75/Loc_Euro,0)))</f>
        <v/>
      </c>
      <c r="N75" s="131" t="str">
        <f>IF('Financing inputs'!N75="","",(IF('Financing inputs'!$B75="USD",'Financing inputs'!N75*Loc_USD,0)+IF('Financing inputs'!$B75="Local Currency",'Financing inputs'!N75,0)+IF('Financing inputs'!$B75="Euro",'Financing inputs'!N75/Loc_Euro,0)))</f>
        <v/>
      </c>
      <c r="O75" s="131">
        <f t="shared" ref="O75:O93" si="13">SUM(C75:N75)</f>
        <v>0</v>
      </c>
      <c r="P75" s="35" t="str">
        <f t="shared" si="12"/>
        <v>Autre 4</v>
      </c>
      <c r="R75" s="75" t="e">
        <f t="shared" ref="R75:R93" si="14">O75/SUM($O$74:$O$93)</f>
        <v>#DIV/0!</v>
      </c>
      <c r="S75" s="12"/>
    </row>
    <row r="76" spans="1:19" x14ac:dyDescent="0.25">
      <c r="A76" s="133" t="str">
        <f>'Financing inputs'!A76</f>
        <v>Fonds alloués par l'UNFPA</v>
      </c>
      <c r="B76" s="130"/>
      <c r="C76" s="131" t="str">
        <f>IF('Financing inputs'!C76="","",(IF('Financing inputs'!$B76="USD",'Financing inputs'!C76*Loc_USD,0)+IF('Financing inputs'!$B76="Local Currency",'Financing inputs'!C76,0)+IF('Financing inputs'!$B76="Euro",'Financing inputs'!C76*Loc_Euro,0)))</f>
        <v/>
      </c>
      <c r="D76" s="131" t="str">
        <f>IF('Financing inputs'!D76="","",(IF('Financing inputs'!$B76="USD",'Financing inputs'!D76*Loc_USD,0)+IF('Financing inputs'!$B76="Local Currency",'Financing inputs'!D76,0)+IF('Financing inputs'!$B76="Euro",'Financing inputs'!D76*Loc_Euro,0)))</f>
        <v/>
      </c>
      <c r="E76" s="131" t="str">
        <f>IF('Financing inputs'!E76="","",(IF('Financing inputs'!$B76="USD",'Financing inputs'!E76*Loc_USD,0)+IF('Financing inputs'!$B76="Local Currency",'Financing inputs'!E76,0)+IF('Financing inputs'!$B76="Euro",'Financing inputs'!E76*Loc_Euro,0)))</f>
        <v/>
      </c>
      <c r="F76" s="131" t="str">
        <f>IF('Financing inputs'!F76="","",(IF('Financing inputs'!$B76="USD",'Financing inputs'!F76*Loc_USD,0)+IF('Financing inputs'!$B76="Local Currency",'Financing inputs'!F76,0)+IF('Financing inputs'!$B76="Euro",'Financing inputs'!F76*Loc_Euro,0)))</f>
        <v/>
      </c>
      <c r="G76" s="131" t="str">
        <f>IF('Financing inputs'!G76="","",(IF('Financing inputs'!$B76="USD",'Financing inputs'!G76*Loc_USD,0)+IF('Financing inputs'!$B76="Local Currency",'Financing inputs'!G76,0)+IF('Financing inputs'!$B76="Euro",'Financing inputs'!G76*Loc_Euro,0)))</f>
        <v/>
      </c>
      <c r="H76" s="131" t="str">
        <f>IF('Financing inputs'!H76="","",(IF('Financing inputs'!$B76="USD",'Financing inputs'!H76*Loc_USD,0)+IF('Financing inputs'!$B76="Local Currency",'Financing inputs'!H76,0)+IF('Financing inputs'!$B76="Euro",'Financing inputs'!H76*Loc_Euro,0)))</f>
        <v/>
      </c>
      <c r="I76" s="131" t="str">
        <f>IF('Financing inputs'!I76="","",(IF('Financing inputs'!$B76="USD",'Financing inputs'!I76*Loc_USD,0)+IF('Financing inputs'!$B76="Local Currency",'Financing inputs'!I76,0)+IF('Financing inputs'!$B76="Euro",'Financing inputs'!I76*Loc_Euro,0)))</f>
        <v/>
      </c>
      <c r="J76" s="131" t="str">
        <f>IF('Financing inputs'!J76="","",(IF('Financing inputs'!$B76="USD",'Financing inputs'!J76*Loc_USD,0)+IF('Financing inputs'!$B76="Local Currency",'Financing inputs'!J76,0)+IF('Financing inputs'!$B76="Euro",'Financing inputs'!J76*Loc_Euro,0)))</f>
        <v/>
      </c>
      <c r="K76" s="131" t="str">
        <f>IF('Financing inputs'!K76="","",(IF('Financing inputs'!$B76="USD",'Financing inputs'!K76*Loc_USD,0)+IF('Financing inputs'!$B76="Local Currency",'Financing inputs'!K76,0)+IF('Financing inputs'!$B76="Euro",'Financing inputs'!K76/Loc_Euro,0)))</f>
        <v/>
      </c>
      <c r="L76" s="131" t="str">
        <f>IF('Financing inputs'!L76="","",(IF('Financing inputs'!$B76="USD",'Financing inputs'!L76*Loc_USD,0)+IF('Financing inputs'!$B76="Local Currency",'Financing inputs'!L76,0)+IF('Financing inputs'!$B76="Euro",'Financing inputs'!L76/Loc_Euro,0)))</f>
        <v/>
      </c>
      <c r="M76" s="131" t="str">
        <f>IF('Financing inputs'!M76="","",(IF('Financing inputs'!$B76="USD",'Financing inputs'!M76*Loc_USD,0)+IF('Financing inputs'!$B76="Local Currency",'Financing inputs'!M76,0)+IF('Financing inputs'!$B76="Euro",'Financing inputs'!M76/Loc_Euro,0)))</f>
        <v/>
      </c>
      <c r="N76" s="131" t="str">
        <f>IF('Financing inputs'!N76="","",(IF('Financing inputs'!$B76="USD",'Financing inputs'!N76*Loc_USD,0)+IF('Financing inputs'!$B76="Local Currency",'Financing inputs'!N76,0)+IF('Financing inputs'!$B76="Euro",'Financing inputs'!N76/Loc_Euro,0)))</f>
        <v/>
      </c>
      <c r="O76" s="131">
        <f t="shared" si="13"/>
        <v>0</v>
      </c>
      <c r="P76" s="35" t="str">
        <f t="shared" si="12"/>
        <v>Autre 4</v>
      </c>
      <c r="R76" s="75" t="e">
        <f t="shared" si="14"/>
        <v>#DIV/0!</v>
      </c>
      <c r="S76" s="12"/>
    </row>
    <row r="77" spans="1:19" x14ac:dyDescent="0.25">
      <c r="A77" s="133" t="str">
        <f>'Financing inputs'!A77</f>
        <v>Fonds alloués par la KfW</v>
      </c>
      <c r="B77" s="130"/>
      <c r="C77" s="131" t="str">
        <f>IF('Financing inputs'!C77="","",(IF('Financing inputs'!$B77="USD",'Financing inputs'!C77*Loc_USD,0)+IF('Financing inputs'!$B77="Local Currency",'Financing inputs'!C77,0)+IF('Financing inputs'!$B77="Euro",'Financing inputs'!C77*Loc_Euro,0)))</f>
        <v/>
      </c>
      <c r="D77" s="131" t="str">
        <f>IF('Financing inputs'!D77="","",(IF('Financing inputs'!$B77="USD",'Financing inputs'!D77*Loc_USD,0)+IF('Financing inputs'!$B77="Local Currency",'Financing inputs'!D77,0)+IF('Financing inputs'!$B77="Euro",'Financing inputs'!D77*Loc_Euro,0)))</f>
        <v/>
      </c>
      <c r="E77" s="131" t="str">
        <f>IF('Financing inputs'!E77="","",(IF('Financing inputs'!$B77="USD",'Financing inputs'!E77*Loc_USD,0)+IF('Financing inputs'!$B77="Local Currency",'Financing inputs'!E77,0)+IF('Financing inputs'!$B77="Euro",'Financing inputs'!E77*Loc_Euro,0)))</f>
        <v/>
      </c>
      <c r="F77" s="131" t="str">
        <f>IF('Financing inputs'!F77="","",(IF('Financing inputs'!$B77="USD",'Financing inputs'!F77*Loc_USD,0)+IF('Financing inputs'!$B77="Local Currency",'Financing inputs'!F77,0)+IF('Financing inputs'!$B77="Euro",'Financing inputs'!F77*Loc_Euro,0)))</f>
        <v/>
      </c>
      <c r="G77" s="131" t="str">
        <f>IF('Financing inputs'!G77="","",(IF('Financing inputs'!$B77="USD",'Financing inputs'!G77*Loc_USD,0)+IF('Financing inputs'!$B77="Local Currency",'Financing inputs'!G77,0)+IF('Financing inputs'!$B77="Euro",'Financing inputs'!G77*Loc_Euro,0)))</f>
        <v/>
      </c>
      <c r="H77" s="131" t="str">
        <f>IF('Financing inputs'!H77="","",(IF('Financing inputs'!$B77="USD",'Financing inputs'!H77*Loc_USD,0)+IF('Financing inputs'!$B77="Local Currency",'Financing inputs'!H77,0)+IF('Financing inputs'!$B77="Euro",'Financing inputs'!H77*Loc_Euro,0)))</f>
        <v/>
      </c>
      <c r="I77" s="131" t="str">
        <f>IF('Financing inputs'!I77="","",(IF('Financing inputs'!$B77="USD",'Financing inputs'!I77*Loc_USD,0)+IF('Financing inputs'!$B77="Local Currency",'Financing inputs'!I77,0)+IF('Financing inputs'!$B77="Euro",'Financing inputs'!I77*Loc_Euro,0)))</f>
        <v/>
      </c>
      <c r="J77" s="131" t="str">
        <f>IF('Financing inputs'!J77="","",(IF('Financing inputs'!$B77="USD",'Financing inputs'!J77*Loc_USD,0)+IF('Financing inputs'!$B77="Local Currency",'Financing inputs'!J77,0)+IF('Financing inputs'!$B77="Euro",'Financing inputs'!J77*Loc_Euro,0)))</f>
        <v/>
      </c>
      <c r="K77" s="131" t="str">
        <f>IF('Financing inputs'!K77="","",(IF('Financing inputs'!$B77="USD",'Financing inputs'!K77*Loc_USD,0)+IF('Financing inputs'!$B77="Local Currency",'Financing inputs'!K77,0)+IF('Financing inputs'!$B77="Euro",'Financing inputs'!K77/Loc_Euro,0)))</f>
        <v/>
      </c>
      <c r="L77" s="131" t="str">
        <f>IF('Financing inputs'!L77="","",(IF('Financing inputs'!$B77="USD",'Financing inputs'!L77*Loc_USD,0)+IF('Financing inputs'!$B77="Local Currency",'Financing inputs'!L77,0)+IF('Financing inputs'!$B77="Euro",'Financing inputs'!L77/Loc_Euro,0)))</f>
        <v/>
      </c>
      <c r="M77" s="131" t="str">
        <f>IF('Financing inputs'!M77="","",(IF('Financing inputs'!$B77="USD",'Financing inputs'!M77*Loc_USD,0)+IF('Financing inputs'!$B77="Local Currency",'Financing inputs'!M77,0)+IF('Financing inputs'!$B77="Euro",'Financing inputs'!M77/Loc_Euro,0)))</f>
        <v/>
      </c>
      <c r="N77" s="131" t="str">
        <f>IF('Financing inputs'!N77="","",(IF('Financing inputs'!$B77="USD",'Financing inputs'!N77*Loc_USD,0)+IF('Financing inputs'!$B77="Local Currency",'Financing inputs'!N77,0)+IF('Financing inputs'!$B77="Euro",'Financing inputs'!N77/Loc_Euro,0)))</f>
        <v/>
      </c>
      <c r="O77" s="131">
        <f t="shared" si="13"/>
        <v>0</v>
      </c>
      <c r="P77" s="35" t="str">
        <f t="shared" si="12"/>
        <v>Autre 4</v>
      </c>
      <c r="R77" s="75" t="e">
        <f t="shared" si="14"/>
        <v>#DIV/0!</v>
      </c>
      <c r="S77" s="12"/>
    </row>
    <row r="78" spans="1:19" x14ac:dyDescent="0.25">
      <c r="A78" s="133" t="str">
        <f>'Financing inputs'!A78</f>
        <v>Fonds alloués par DfID</v>
      </c>
      <c r="B78" s="130"/>
      <c r="C78" s="131" t="str">
        <f>IF('Financing inputs'!C78="","",(IF('Financing inputs'!$B78="USD",'Financing inputs'!C78*Loc_USD,0)+IF('Financing inputs'!$B78="Local Currency",'Financing inputs'!C78,0)+IF('Financing inputs'!$B78="Euro",'Financing inputs'!C78*Loc_Euro,0)))</f>
        <v/>
      </c>
      <c r="D78" s="131" t="str">
        <f>IF('Financing inputs'!D78="","",(IF('Financing inputs'!$B78="USD",'Financing inputs'!D78*Loc_USD,0)+IF('Financing inputs'!$B78="Local Currency",'Financing inputs'!D78,0)+IF('Financing inputs'!$B78="Euro",'Financing inputs'!D78*Loc_Euro,0)))</f>
        <v/>
      </c>
      <c r="E78" s="131" t="str">
        <f>IF('Financing inputs'!E78="","",(IF('Financing inputs'!$B78="USD",'Financing inputs'!E78*Loc_USD,0)+IF('Financing inputs'!$B78="Local Currency",'Financing inputs'!E78,0)+IF('Financing inputs'!$B78="Euro",'Financing inputs'!E78*Loc_Euro,0)))</f>
        <v/>
      </c>
      <c r="F78" s="131" t="str">
        <f>IF('Financing inputs'!F78="","",(IF('Financing inputs'!$B78="USD",'Financing inputs'!F78*Loc_USD,0)+IF('Financing inputs'!$B78="Local Currency",'Financing inputs'!F78,0)+IF('Financing inputs'!$B78="Euro",'Financing inputs'!F78*Loc_Euro,0)))</f>
        <v/>
      </c>
      <c r="G78" s="131" t="str">
        <f>IF('Financing inputs'!G78="","",(IF('Financing inputs'!$B78="USD",'Financing inputs'!G78*Loc_USD,0)+IF('Financing inputs'!$B78="Local Currency",'Financing inputs'!G78,0)+IF('Financing inputs'!$B78="Euro",'Financing inputs'!G78*Loc_Euro,0)))</f>
        <v/>
      </c>
      <c r="H78" s="131" t="str">
        <f>IF('Financing inputs'!H78="","",(IF('Financing inputs'!$B78="USD",'Financing inputs'!H78*Loc_USD,0)+IF('Financing inputs'!$B78="Local Currency",'Financing inputs'!H78,0)+IF('Financing inputs'!$B78="Euro",'Financing inputs'!H78*Loc_Euro,0)))</f>
        <v/>
      </c>
      <c r="I78" s="131" t="str">
        <f>IF('Financing inputs'!I78="","",(IF('Financing inputs'!$B78="USD",'Financing inputs'!I78*Loc_USD,0)+IF('Financing inputs'!$B78="Local Currency",'Financing inputs'!I78,0)+IF('Financing inputs'!$B78="Euro",'Financing inputs'!I78*Loc_Euro,0)))</f>
        <v/>
      </c>
      <c r="J78" s="131" t="str">
        <f>IF('Financing inputs'!J78="","",(IF('Financing inputs'!$B78="USD",'Financing inputs'!J78*Loc_USD,0)+IF('Financing inputs'!$B78="Local Currency",'Financing inputs'!J78,0)+IF('Financing inputs'!$B78="Euro",'Financing inputs'!J78*Loc_Euro,0)))</f>
        <v/>
      </c>
      <c r="K78" s="131" t="str">
        <f>IF('Financing inputs'!K78="","",(IF('Financing inputs'!$B78="USD",'Financing inputs'!K78*Loc_USD,0)+IF('Financing inputs'!$B78="Local Currency",'Financing inputs'!K78,0)+IF('Financing inputs'!$B78="Euro",'Financing inputs'!K78/Loc_Euro,0)))</f>
        <v/>
      </c>
      <c r="L78" s="131" t="str">
        <f>IF('Financing inputs'!L78="","",(IF('Financing inputs'!$B78="USD",'Financing inputs'!L78*Loc_USD,0)+IF('Financing inputs'!$B78="Local Currency",'Financing inputs'!L78,0)+IF('Financing inputs'!$B78="Euro",'Financing inputs'!L78/Loc_Euro,0)))</f>
        <v/>
      </c>
      <c r="M78" s="131" t="str">
        <f>IF('Financing inputs'!M78="","",(IF('Financing inputs'!$B78="USD",'Financing inputs'!M78*Loc_USD,0)+IF('Financing inputs'!$B78="Local Currency",'Financing inputs'!M78,0)+IF('Financing inputs'!$B78="Euro",'Financing inputs'!M78/Loc_Euro,0)))</f>
        <v/>
      </c>
      <c r="N78" s="131" t="str">
        <f>IF('Financing inputs'!N78="","",(IF('Financing inputs'!$B78="USD",'Financing inputs'!N78*Loc_USD,0)+IF('Financing inputs'!$B78="Local Currency",'Financing inputs'!N78,0)+IF('Financing inputs'!$B78="Euro",'Financing inputs'!N78/Loc_Euro,0)))</f>
        <v/>
      </c>
      <c r="O78" s="131">
        <f t="shared" si="13"/>
        <v>0</v>
      </c>
      <c r="P78" s="35" t="str">
        <f t="shared" si="12"/>
        <v>Autre 4</v>
      </c>
      <c r="R78" s="75" t="e">
        <f t="shared" si="14"/>
        <v>#DIV/0!</v>
      </c>
      <c r="S78" s="12"/>
    </row>
    <row r="79" spans="1:19" x14ac:dyDescent="0.25">
      <c r="A79" s="133" t="str">
        <f>'Financing inputs'!A79</f>
        <v xml:space="preserve">Fonds alloués par l'EU </v>
      </c>
      <c r="B79" s="130"/>
      <c r="C79" s="131" t="str">
        <f>IF('Financing inputs'!C79="","",(IF('Financing inputs'!$B79="USD",'Financing inputs'!C79*Loc_USD,0)+IF('Financing inputs'!$B79="Local Currency",'Financing inputs'!C79,0)+IF('Financing inputs'!$B79="Euro",'Financing inputs'!C79*Loc_Euro,0)))</f>
        <v/>
      </c>
      <c r="D79" s="131" t="str">
        <f>IF('Financing inputs'!D79="","",(IF('Financing inputs'!$B79="USD",'Financing inputs'!D79*Loc_USD,0)+IF('Financing inputs'!$B79="Local Currency",'Financing inputs'!D79,0)+IF('Financing inputs'!$B79="Euro",'Financing inputs'!D79*Loc_Euro,0)))</f>
        <v/>
      </c>
      <c r="E79" s="131" t="str">
        <f>IF('Financing inputs'!E79="","",(IF('Financing inputs'!$B79="USD",'Financing inputs'!E79*Loc_USD,0)+IF('Financing inputs'!$B79="Local Currency",'Financing inputs'!E79,0)+IF('Financing inputs'!$B79="Euro",'Financing inputs'!E79*Loc_Euro,0)))</f>
        <v/>
      </c>
      <c r="F79" s="131" t="str">
        <f>IF('Financing inputs'!F79="","",(IF('Financing inputs'!$B79="USD",'Financing inputs'!F79*Loc_USD,0)+IF('Financing inputs'!$B79="Local Currency",'Financing inputs'!F79,0)+IF('Financing inputs'!$B79="Euro",'Financing inputs'!F79*Loc_Euro,0)))</f>
        <v/>
      </c>
      <c r="G79" s="131" t="str">
        <f>IF('Financing inputs'!G79="","",(IF('Financing inputs'!$B79="USD",'Financing inputs'!G79*Loc_USD,0)+IF('Financing inputs'!$B79="Local Currency",'Financing inputs'!G79,0)+IF('Financing inputs'!$B79="Euro",'Financing inputs'!G79*Loc_Euro,0)))</f>
        <v/>
      </c>
      <c r="H79" s="131" t="str">
        <f>IF('Financing inputs'!H79="","",(IF('Financing inputs'!$B79="USD",'Financing inputs'!H79*Loc_USD,0)+IF('Financing inputs'!$B79="Local Currency",'Financing inputs'!H79,0)+IF('Financing inputs'!$B79="Euro",'Financing inputs'!H79*Loc_Euro,0)))</f>
        <v/>
      </c>
      <c r="I79" s="131" t="str">
        <f>IF('Financing inputs'!I79="","",(IF('Financing inputs'!$B79="USD",'Financing inputs'!I79*Loc_USD,0)+IF('Financing inputs'!$B79="Local Currency",'Financing inputs'!I79,0)+IF('Financing inputs'!$B79="Euro",'Financing inputs'!I79*Loc_Euro,0)))</f>
        <v/>
      </c>
      <c r="J79" s="131" t="str">
        <f>IF('Financing inputs'!J79="","",(IF('Financing inputs'!$B79="USD",'Financing inputs'!J79*Loc_USD,0)+IF('Financing inputs'!$B79="Local Currency",'Financing inputs'!J79,0)+IF('Financing inputs'!$B79="Euro",'Financing inputs'!J79*Loc_Euro,0)))</f>
        <v/>
      </c>
      <c r="K79" s="131" t="str">
        <f>IF('Financing inputs'!K79="","",(IF('Financing inputs'!$B79="USD",'Financing inputs'!K79*Loc_USD,0)+IF('Financing inputs'!$B79="Local Currency",'Financing inputs'!K79,0)+IF('Financing inputs'!$B79="Euro",'Financing inputs'!K79/Loc_Euro,0)))</f>
        <v/>
      </c>
      <c r="L79" s="131" t="str">
        <f>IF('Financing inputs'!L79="","",(IF('Financing inputs'!$B79="USD",'Financing inputs'!L79*Loc_USD,0)+IF('Financing inputs'!$B79="Local Currency",'Financing inputs'!L79,0)+IF('Financing inputs'!$B79="Euro",'Financing inputs'!L79/Loc_Euro,0)))</f>
        <v/>
      </c>
      <c r="M79" s="131" t="str">
        <f>IF('Financing inputs'!M79="","",(IF('Financing inputs'!$B79="USD",'Financing inputs'!M79*Loc_USD,0)+IF('Financing inputs'!$B79="Local Currency",'Financing inputs'!M79,0)+IF('Financing inputs'!$B79="Euro",'Financing inputs'!M79/Loc_Euro,0)))</f>
        <v/>
      </c>
      <c r="N79" s="131" t="str">
        <f>IF('Financing inputs'!N79="","",(IF('Financing inputs'!$B79="USD",'Financing inputs'!N79*Loc_USD,0)+IF('Financing inputs'!$B79="Local Currency",'Financing inputs'!N79,0)+IF('Financing inputs'!$B79="Euro",'Financing inputs'!N79/Loc_Euro,0)))</f>
        <v/>
      </c>
      <c r="O79" s="131">
        <f t="shared" si="13"/>
        <v>0</v>
      </c>
      <c r="P79" s="35" t="str">
        <f t="shared" si="12"/>
        <v>Autre 4</v>
      </c>
      <c r="R79" s="75" t="e">
        <f t="shared" si="14"/>
        <v>#DIV/0!</v>
      </c>
      <c r="S79" s="12"/>
    </row>
    <row r="80" spans="1:19" x14ac:dyDescent="0.25">
      <c r="A80" s="133" t="str">
        <f>'Financing inputs'!A80</f>
        <v>Fonds alloués par l'ACDI</v>
      </c>
      <c r="B80" s="130"/>
      <c r="C80" s="131" t="str">
        <f>IF('Financing inputs'!C80="","",(IF('Financing inputs'!$B80="USD",'Financing inputs'!C80*Loc_USD,0)+IF('Financing inputs'!$B80="Local Currency",'Financing inputs'!C80,0)+IF('Financing inputs'!$B80="Euro",'Financing inputs'!C80*Loc_Euro,0)))</f>
        <v/>
      </c>
      <c r="D80" s="131" t="str">
        <f>IF('Financing inputs'!D80="","",(IF('Financing inputs'!$B80="USD",'Financing inputs'!D80*Loc_USD,0)+IF('Financing inputs'!$B80="Local Currency",'Financing inputs'!D80,0)+IF('Financing inputs'!$B80="Euro",'Financing inputs'!D80*Loc_Euro,0)))</f>
        <v/>
      </c>
      <c r="E80" s="131" t="str">
        <f>IF('Financing inputs'!E80="","",(IF('Financing inputs'!$B80="USD",'Financing inputs'!E80*Loc_USD,0)+IF('Financing inputs'!$B80="Local Currency",'Financing inputs'!E80,0)+IF('Financing inputs'!$B80="Euro",'Financing inputs'!E80*Loc_Euro,0)))</f>
        <v/>
      </c>
      <c r="F80" s="131" t="str">
        <f>IF('Financing inputs'!F80="","",(IF('Financing inputs'!$B80="USD",'Financing inputs'!F80*Loc_USD,0)+IF('Financing inputs'!$B80="Local Currency",'Financing inputs'!F80,0)+IF('Financing inputs'!$B80="Euro",'Financing inputs'!F80*Loc_Euro,0)))</f>
        <v/>
      </c>
      <c r="G80" s="131" t="str">
        <f>IF('Financing inputs'!G80="","",(IF('Financing inputs'!$B80="USD",'Financing inputs'!G80*Loc_USD,0)+IF('Financing inputs'!$B80="Local Currency",'Financing inputs'!G80,0)+IF('Financing inputs'!$B80="Euro",'Financing inputs'!G80*Loc_Euro,0)))</f>
        <v/>
      </c>
      <c r="H80" s="131" t="str">
        <f>IF('Financing inputs'!H80="","",(IF('Financing inputs'!$B80="USD",'Financing inputs'!H80*Loc_USD,0)+IF('Financing inputs'!$B80="Local Currency",'Financing inputs'!H80,0)+IF('Financing inputs'!$B80="Euro",'Financing inputs'!H80*Loc_Euro,0)))</f>
        <v/>
      </c>
      <c r="I80" s="131" t="str">
        <f>IF('Financing inputs'!I80="","",(IF('Financing inputs'!$B80="USD",'Financing inputs'!I80*Loc_USD,0)+IF('Financing inputs'!$B80="Local Currency",'Financing inputs'!I80,0)+IF('Financing inputs'!$B80="Euro",'Financing inputs'!I80*Loc_Euro,0)))</f>
        <v/>
      </c>
      <c r="J80" s="131" t="str">
        <f>IF('Financing inputs'!J80="","",(IF('Financing inputs'!$B80="USD",'Financing inputs'!J80*Loc_USD,0)+IF('Financing inputs'!$B80="Local Currency",'Financing inputs'!J80,0)+IF('Financing inputs'!$B80="Euro",'Financing inputs'!J80*Loc_Euro,0)))</f>
        <v/>
      </c>
      <c r="K80" s="131" t="str">
        <f>IF('Financing inputs'!K80="","",(IF('Financing inputs'!$B80="USD",'Financing inputs'!K80*Loc_USD,0)+IF('Financing inputs'!$B80="Local Currency",'Financing inputs'!K80,0)+IF('Financing inputs'!$B80="Euro",'Financing inputs'!K80/Loc_Euro,0)))</f>
        <v/>
      </c>
      <c r="L80" s="131" t="str">
        <f>IF('Financing inputs'!L80="","",(IF('Financing inputs'!$B80="USD",'Financing inputs'!L80*Loc_USD,0)+IF('Financing inputs'!$B80="Local Currency",'Financing inputs'!L80,0)+IF('Financing inputs'!$B80="Euro",'Financing inputs'!L80/Loc_Euro,0)))</f>
        <v/>
      </c>
      <c r="M80" s="131" t="str">
        <f>IF('Financing inputs'!M80="","",(IF('Financing inputs'!$B80="USD",'Financing inputs'!M80*Loc_USD,0)+IF('Financing inputs'!$B80="Local Currency",'Financing inputs'!M80,0)+IF('Financing inputs'!$B80="Euro",'Financing inputs'!M80/Loc_Euro,0)))</f>
        <v/>
      </c>
      <c r="N80" s="131" t="str">
        <f>IF('Financing inputs'!N80="","",(IF('Financing inputs'!$B80="USD",'Financing inputs'!N80*Loc_USD,0)+IF('Financing inputs'!$B80="Local Currency",'Financing inputs'!N80,0)+IF('Financing inputs'!$B80="Euro",'Financing inputs'!N80/Loc_Euro,0)))</f>
        <v/>
      </c>
      <c r="O80" s="131">
        <f t="shared" si="13"/>
        <v>0</v>
      </c>
      <c r="P80" s="35" t="str">
        <f t="shared" si="12"/>
        <v>Autre 4</v>
      </c>
      <c r="R80" s="75" t="e">
        <f t="shared" si="14"/>
        <v>#DIV/0!</v>
      </c>
      <c r="S80" s="12"/>
    </row>
    <row r="81" spans="1:19" x14ac:dyDescent="0.25">
      <c r="A81" s="133" t="str">
        <f>'Financing inputs'!A81</f>
        <v>Fonds alloués par PSI</v>
      </c>
      <c r="B81" s="130"/>
      <c r="C81" s="131" t="str">
        <f>IF('Financing inputs'!C81="","",(IF('Financing inputs'!$B81="USD",'Financing inputs'!C81*Loc_USD,0)+IF('Financing inputs'!$B81="Local Currency",'Financing inputs'!C81,0)+IF('Financing inputs'!$B81="Euro",'Financing inputs'!C81*Loc_Euro,0)))</f>
        <v/>
      </c>
      <c r="D81" s="131" t="str">
        <f>IF('Financing inputs'!D81="","",(IF('Financing inputs'!$B81="USD",'Financing inputs'!D81*Loc_USD,0)+IF('Financing inputs'!$B81="Local Currency",'Financing inputs'!D81,0)+IF('Financing inputs'!$B81="Euro",'Financing inputs'!D81*Loc_Euro,0)))</f>
        <v/>
      </c>
      <c r="E81" s="131" t="str">
        <f>IF('Financing inputs'!E81="","",(IF('Financing inputs'!$B81="USD",'Financing inputs'!E81*Loc_USD,0)+IF('Financing inputs'!$B81="Local Currency",'Financing inputs'!E81,0)+IF('Financing inputs'!$B81="Euro",'Financing inputs'!E81*Loc_Euro,0)))</f>
        <v/>
      </c>
      <c r="F81" s="131" t="str">
        <f>IF('Financing inputs'!F81="","",(IF('Financing inputs'!$B81="USD",'Financing inputs'!F81*Loc_USD,0)+IF('Financing inputs'!$B81="Local Currency",'Financing inputs'!F81,0)+IF('Financing inputs'!$B81="Euro",'Financing inputs'!F81*Loc_Euro,0)))</f>
        <v/>
      </c>
      <c r="G81" s="131" t="str">
        <f>IF('Financing inputs'!G81="","",(IF('Financing inputs'!$B81="USD",'Financing inputs'!G81*Loc_USD,0)+IF('Financing inputs'!$B81="Local Currency",'Financing inputs'!G81,0)+IF('Financing inputs'!$B81="Euro",'Financing inputs'!G81*Loc_Euro,0)))</f>
        <v/>
      </c>
      <c r="H81" s="131" t="str">
        <f>IF('Financing inputs'!H81="","",(IF('Financing inputs'!$B81="USD",'Financing inputs'!H81*Loc_USD,0)+IF('Financing inputs'!$B81="Local Currency",'Financing inputs'!H81,0)+IF('Financing inputs'!$B81="Euro",'Financing inputs'!H81*Loc_Euro,0)))</f>
        <v/>
      </c>
      <c r="I81" s="131" t="str">
        <f>IF('Financing inputs'!I81="","",(IF('Financing inputs'!$B81="USD",'Financing inputs'!I81*Loc_USD,0)+IF('Financing inputs'!$B81="Local Currency",'Financing inputs'!I81,0)+IF('Financing inputs'!$B81="Euro",'Financing inputs'!I81*Loc_Euro,0)))</f>
        <v/>
      </c>
      <c r="J81" s="131" t="str">
        <f>IF('Financing inputs'!J81="","",(IF('Financing inputs'!$B81="USD",'Financing inputs'!J81*Loc_USD,0)+IF('Financing inputs'!$B81="Local Currency",'Financing inputs'!J81,0)+IF('Financing inputs'!$B81="Euro",'Financing inputs'!J81*Loc_Euro,0)))</f>
        <v/>
      </c>
      <c r="K81" s="131" t="str">
        <f>IF('Financing inputs'!K81="","",(IF('Financing inputs'!$B81="USD",'Financing inputs'!K81*Loc_USD,0)+IF('Financing inputs'!$B81="Local Currency",'Financing inputs'!K81,0)+IF('Financing inputs'!$B81="Euro",'Financing inputs'!K81/Loc_Euro,0)))</f>
        <v/>
      </c>
      <c r="L81" s="131" t="str">
        <f>IF('Financing inputs'!L81="","",(IF('Financing inputs'!$B81="USD",'Financing inputs'!L81*Loc_USD,0)+IF('Financing inputs'!$B81="Local Currency",'Financing inputs'!L81,0)+IF('Financing inputs'!$B81="Euro",'Financing inputs'!L81/Loc_Euro,0)))</f>
        <v/>
      </c>
      <c r="M81" s="131" t="str">
        <f>IF('Financing inputs'!M81="","",(IF('Financing inputs'!$B81="USD",'Financing inputs'!M81*Loc_USD,0)+IF('Financing inputs'!$B81="Local Currency",'Financing inputs'!M81,0)+IF('Financing inputs'!$B81="Euro",'Financing inputs'!M81/Loc_Euro,0)))</f>
        <v/>
      </c>
      <c r="N81" s="131" t="str">
        <f>IF('Financing inputs'!N81="","",(IF('Financing inputs'!$B81="USD",'Financing inputs'!N81*Loc_USD,0)+IF('Financing inputs'!$B81="Local Currency",'Financing inputs'!N81,0)+IF('Financing inputs'!$B81="Euro",'Financing inputs'!N81/Loc_Euro,0)))</f>
        <v/>
      </c>
      <c r="O81" s="131">
        <f t="shared" si="13"/>
        <v>0</v>
      </c>
      <c r="P81" s="35" t="str">
        <f t="shared" si="12"/>
        <v>Autre 4</v>
      </c>
      <c r="R81" s="75" t="e">
        <f t="shared" si="14"/>
        <v>#DIV/0!</v>
      </c>
      <c r="S81" s="12"/>
    </row>
    <row r="82" spans="1:19" x14ac:dyDescent="0.25">
      <c r="A82" s="133" t="str">
        <f>'Financing inputs'!A82</f>
        <v xml:space="preserve">Fonds alloués par DKT International </v>
      </c>
      <c r="B82" s="130"/>
      <c r="C82" s="131" t="str">
        <f>IF('Financing inputs'!C82="","",(IF('Financing inputs'!$B82="USD",'Financing inputs'!C82*Loc_USD,0)+IF('Financing inputs'!$B82="Local Currency",'Financing inputs'!C82,0)+IF('Financing inputs'!$B82="Euro",'Financing inputs'!C82*Loc_Euro,0)))</f>
        <v/>
      </c>
      <c r="D82" s="131" t="str">
        <f>IF('Financing inputs'!D82="","",(IF('Financing inputs'!$B82="USD",'Financing inputs'!D82*Loc_USD,0)+IF('Financing inputs'!$B82="Local Currency",'Financing inputs'!D82,0)+IF('Financing inputs'!$B82="Euro",'Financing inputs'!D82*Loc_Euro,0)))</f>
        <v/>
      </c>
      <c r="E82" s="131" t="str">
        <f>IF('Financing inputs'!E82="","",(IF('Financing inputs'!$B82="USD",'Financing inputs'!E82*Loc_USD,0)+IF('Financing inputs'!$B82="Local Currency",'Financing inputs'!E82,0)+IF('Financing inputs'!$B82="Euro",'Financing inputs'!E82*Loc_Euro,0)))</f>
        <v/>
      </c>
      <c r="F82" s="131" t="str">
        <f>IF('Financing inputs'!F82="","",(IF('Financing inputs'!$B82="USD",'Financing inputs'!F82*Loc_USD,0)+IF('Financing inputs'!$B82="Local Currency",'Financing inputs'!F82,0)+IF('Financing inputs'!$B82="Euro",'Financing inputs'!F82*Loc_Euro,0)))</f>
        <v/>
      </c>
      <c r="G82" s="131" t="str">
        <f>IF('Financing inputs'!G82="","",(IF('Financing inputs'!$B82="USD",'Financing inputs'!G82*Loc_USD,0)+IF('Financing inputs'!$B82="Local Currency",'Financing inputs'!G82,0)+IF('Financing inputs'!$B82="Euro",'Financing inputs'!G82*Loc_Euro,0)))</f>
        <v/>
      </c>
      <c r="H82" s="131" t="str">
        <f>IF('Financing inputs'!H82="","",(IF('Financing inputs'!$B82="USD",'Financing inputs'!H82*Loc_USD,0)+IF('Financing inputs'!$B82="Local Currency",'Financing inputs'!H82,0)+IF('Financing inputs'!$B82="Euro",'Financing inputs'!H82*Loc_Euro,0)))</f>
        <v/>
      </c>
      <c r="I82" s="131" t="str">
        <f>IF('Financing inputs'!I82="","",(IF('Financing inputs'!$B82="USD",'Financing inputs'!I82*Loc_USD,0)+IF('Financing inputs'!$B82="Local Currency",'Financing inputs'!I82,0)+IF('Financing inputs'!$B82="Euro",'Financing inputs'!I82*Loc_Euro,0)))</f>
        <v/>
      </c>
      <c r="J82" s="131" t="str">
        <f>IF('Financing inputs'!J82="","",(IF('Financing inputs'!$B82="USD",'Financing inputs'!J82*Loc_USD,0)+IF('Financing inputs'!$B82="Local Currency",'Financing inputs'!J82,0)+IF('Financing inputs'!$B82="Euro",'Financing inputs'!J82*Loc_Euro,0)))</f>
        <v/>
      </c>
      <c r="K82" s="131" t="str">
        <f>IF('Financing inputs'!K82="","",(IF('Financing inputs'!$B82="USD",'Financing inputs'!K82*Loc_USD,0)+IF('Financing inputs'!$B82="Local Currency",'Financing inputs'!K82,0)+IF('Financing inputs'!$B82="Euro",'Financing inputs'!K82/Loc_Euro,0)))</f>
        <v/>
      </c>
      <c r="L82" s="131" t="str">
        <f>IF('Financing inputs'!L82="","",(IF('Financing inputs'!$B82="USD",'Financing inputs'!L82*Loc_USD,0)+IF('Financing inputs'!$B82="Local Currency",'Financing inputs'!L82,0)+IF('Financing inputs'!$B82="Euro",'Financing inputs'!L82/Loc_Euro,0)))</f>
        <v/>
      </c>
      <c r="M82" s="131" t="str">
        <f>IF('Financing inputs'!M82="","",(IF('Financing inputs'!$B82="USD",'Financing inputs'!M82*Loc_USD,0)+IF('Financing inputs'!$B82="Local Currency",'Financing inputs'!M82,0)+IF('Financing inputs'!$B82="Euro",'Financing inputs'!M82/Loc_Euro,0)))</f>
        <v/>
      </c>
      <c r="N82" s="131" t="str">
        <f>IF('Financing inputs'!N82="","",(IF('Financing inputs'!$B82="USD",'Financing inputs'!N82*Loc_USD,0)+IF('Financing inputs'!$B82="Local Currency",'Financing inputs'!N82,0)+IF('Financing inputs'!$B82="Euro",'Financing inputs'!N82/Loc_Euro,0)))</f>
        <v/>
      </c>
      <c r="O82" s="131">
        <f t="shared" si="13"/>
        <v>0</v>
      </c>
      <c r="P82" s="35" t="str">
        <f t="shared" si="12"/>
        <v>Autre 4</v>
      </c>
      <c r="R82" s="75" t="e">
        <f t="shared" si="14"/>
        <v>#DIV/0!</v>
      </c>
      <c r="S82" s="12"/>
    </row>
    <row r="83" spans="1:19" x14ac:dyDescent="0.25">
      <c r="A83" s="133" t="str">
        <f>'Financing inputs'!A83</f>
        <v>Fonds alloués par MSI</v>
      </c>
      <c r="B83" s="130"/>
      <c r="C83" s="131" t="str">
        <f>IF('Financing inputs'!C83="","",(IF('Financing inputs'!$B83="USD",'Financing inputs'!C83*Loc_USD,0)+IF('Financing inputs'!$B83="Local Currency",'Financing inputs'!C83,0)+IF('Financing inputs'!$B83="Euro",'Financing inputs'!C83*Loc_Euro,0)))</f>
        <v/>
      </c>
      <c r="D83" s="131" t="str">
        <f>IF('Financing inputs'!D83="","",(IF('Financing inputs'!$B83="USD",'Financing inputs'!D83*Loc_USD,0)+IF('Financing inputs'!$B83="Local Currency",'Financing inputs'!D83,0)+IF('Financing inputs'!$B83="Euro",'Financing inputs'!D83*Loc_Euro,0)))</f>
        <v/>
      </c>
      <c r="E83" s="131" t="str">
        <f>IF('Financing inputs'!E83="","",(IF('Financing inputs'!$B83="USD",'Financing inputs'!E83*Loc_USD,0)+IF('Financing inputs'!$B83="Local Currency",'Financing inputs'!E83,0)+IF('Financing inputs'!$B83="Euro",'Financing inputs'!E83*Loc_Euro,0)))</f>
        <v/>
      </c>
      <c r="F83" s="131" t="str">
        <f>IF('Financing inputs'!F83="","",(IF('Financing inputs'!$B83="USD",'Financing inputs'!F83*Loc_USD,0)+IF('Financing inputs'!$B83="Local Currency",'Financing inputs'!F83,0)+IF('Financing inputs'!$B83="Euro",'Financing inputs'!F83*Loc_Euro,0)))</f>
        <v/>
      </c>
      <c r="G83" s="131" t="str">
        <f>IF('Financing inputs'!G83="","",(IF('Financing inputs'!$B83="USD",'Financing inputs'!G83*Loc_USD,0)+IF('Financing inputs'!$B83="Local Currency",'Financing inputs'!G83,0)+IF('Financing inputs'!$B83="Euro",'Financing inputs'!G83*Loc_Euro,0)))</f>
        <v/>
      </c>
      <c r="H83" s="131" t="str">
        <f>IF('Financing inputs'!H83="","",(IF('Financing inputs'!$B83="USD",'Financing inputs'!H83*Loc_USD,0)+IF('Financing inputs'!$B83="Local Currency",'Financing inputs'!H83,0)+IF('Financing inputs'!$B83="Euro",'Financing inputs'!H83*Loc_Euro,0)))</f>
        <v/>
      </c>
      <c r="I83" s="131" t="str">
        <f>IF('Financing inputs'!I83="","",(IF('Financing inputs'!$B83="USD",'Financing inputs'!I83*Loc_USD,0)+IF('Financing inputs'!$B83="Local Currency",'Financing inputs'!I83,0)+IF('Financing inputs'!$B83="Euro",'Financing inputs'!I83*Loc_Euro,0)))</f>
        <v/>
      </c>
      <c r="J83" s="131" t="str">
        <f>IF('Financing inputs'!J83="","",(IF('Financing inputs'!$B83="USD",'Financing inputs'!J83*Loc_USD,0)+IF('Financing inputs'!$B83="Local Currency",'Financing inputs'!J83,0)+IF('Financing inputs'!$B83="Euro",'Financing inputs'!J83*Loc_Euro,0)))</f>
        <v/>
      </c>
      <c r="K83" s="131" t="str">
        <f>IF('Financing inputs'!K83="","",(IF('Financing inputs'!$B83="USD",'Financing inputs'!K83*Loc_USD,0)+IF('Financing inputs'!$B83="Local Currency",'Financing inputs'!K83,0)+IF('Financing inputs'!$B83="Euro",'Financing inputs'!K83/Loc_Euro,0)))</f>
        <v/>
      </c>
      <c r="L83" s="131" t="str">
        <f>IF('Financing inputs'!L83="","",(IF('Financing inputs'!$B83="USD",'Financing inputs'!L83*Loc_USD,0)+IF('Financing inputs'!$B83="Local Currency",'Financing inputs'!L83,0)+IF('Financing inputs'!$B83="Euro",'Financing inputs'!L83/Loc_Euro,0)))</f>
        <v/>
      </c>
      <c r="M83" s="131" t="str">
        <f>IF('Financing inputs'!M83="","",(IF('Financing inputs'!$B83="USD",'Financing inputs'!M83*Loc_USD,0)+IF('Financing inputs'!$B83="Local Currency",'Financing inputs'!M83,0)+IF('Financing inputs'!$B83="Euro",'Financing inputs'!M83/Loc_Euro,0)))</f>
        <v/>
      </c>
      <c r="N83" s="131" t="str">
        <f>IF('Financing inputs'!N83="","",(IF('Financing inputs'!$B83="USD",'Financing inputs'!N83*Loc_USD,0)+IF('Financing inputs'!$B83="Local Currency",'Financing inputs'!N83,0)+IF('Financing inputs'!$B83="Euro",'Financing inputs'!N83/Loc_Euro,0)))</f>
        <v/>
      </c>
      <c r="O83" s="131">
        <f t="shared" si="13"/>
        <v>0</v>
      </c>
      <c r="P83" s="35" t="str">
        <f t="shared" si="12"/>
        <v>Autre 4</v>
      </c>
      <c r="R83" s="75" t="e">
        <f t="shared" si="14"/>
        <v>#DIV/0!</v>
      </c>
      <c r="S83" s="12"/>
    </row>
    <row r="84" spans="1:19" x14ac:dyDescent="0.25">
      <c r="A84" s="133" t="str">
        <f>'Financing inputs'!A84</f>
        <v>Fonds alloués par la Fondation Gates</v>
      </c>
      <c r="B84" s="130"/>
      <c r="C84" s="131" t="str">
        <f>IF('Financing inputs'!C84="","",(IF('Financing inputs'!$B84="USD",'Financing inputs'!C84*Loc_USD,0)+IF('Financing inputs'!$B84="Local Currency",'Financing inputs'!C84,0)+IF('Financing inputs'!$B84="Euro",'Financing inputs'!C84*Loc_Euro,0)))</f>
        <v/>
      </c>
      <c r="D84" s="131" t="str">
        <f>IF('Financing inputs'!D84="","",(IF('Financing inputs'!$B84="USD",'Financing inputs'!D84*Loc_USD,0)+IF('Financing inputs'!$B84="Local Currency",'Financing inputs'!D84,0)+IF('Financing inputs'!$B84="Euro",'Financing inputs'!D84*Loc_Euro,0)))</f>
        <v/>
      </c>
      <c r="E84" s="131" t="str">
        <f>IF('Financing inputs'!E84="","",(IF('Financing inputs'!$B84="USD",'Financing inputs'!E84*Loc_USD,0)+IF('Financing inputs'!$B84="Local Currency",'Financing inputs'!E84,0)+IF('Financing inputs'!$B84="Euro",'Financing inputs'!E84*Loc_Euro,0)))</f>
        <v/>
      </c>
      <c r="F84" s="131" t="str">
        <f>IF('Financing inputs'!F84="","",(IF('Financing inputs'!$B84="USD",'Financing inputs'!F84*Loc_USD,0)+IF('Financing inputs'!$B84="Local Currency",'Financing inputs'!F84,0)+IF('Financing inputs'!$B84="Euro",'Financing inputs'!F84*Loc_Euro,0)))</f>
        <v/>
      </c>
      <c r="G84" s="131" t="str">
        <f>IF('Financing inputs'!G84="","",(IF('Financing inputs'!$B84="USD",'Financing inputs'!G84*Loc_USD,0)+IF('Financing inputs'!$B84="Local Currency",'Financing inputs'!G84,0)+IF('Financing inputs'!$B84="Euro",'Financing inputs'!G84*Loc_Euro,0)))</f>
        <v/>
      </c>
      <c r="H84" s="131" t="str">
        <f>IF('Financing inputs'!H84="","",(IF('Financing inputs'!$B84="USD",'Financing inputs'!H84*Loc_USD,0)+IF('Financing inputs'!$B84="Local Currency",'Financing inputs'!H84,0)+IF('Financing inputs'!$B84="Euro",'Financing inputs'!H84*Loc_Euro,0)))</f>
        <v/>
      </c>
      <c r="I84" s="131" t="str">
        <f>IF('Financing inputs'!I84="","",(IF('Financing inputs'!$B84="USD",'Financing inputs'!I84*Loc_USD,0)+IF('Financing inputs'!$B84="Local Currency",'Financing inputs'!I84,0)+IF('Financing inputs'!$B84="Euro",'Financing inputs'!I84*Loc_Euro,0)))</f>
        <v/>
      </c>
      <c r="J84" s="131" t="str">
        <f>IF('Financing inputs'!J84="","",(IF('Financing inputs'!$B84="USD",'Financing inputs'!J84*Loc_USD,0)+IF('Financing inputs'!$B84="Local Currency",'Financing inputs'!J84,0)+IF('Financing inputs'!$B84="Euro",'Financing inputs'!J84*Loc_Euro,0)))</f>
        <v/>
      </c>
      <c r="K84" s="131" t="str">
        <f>IF('Financing inputs'!K84="","",(IF('Financing inputs'!$B84="USD",'Financing inputs'!K84*Loc_USD,0)+IF('Financing inputs'!$B84="Local Currency",'Financing inputs'!K84,0)+IF('Financing inputs'!$B84="Euro",'Financing inputs'!K84/Loc_Euro,0)))</f>
        <v/>
      </c>
      <c r="L84" s="131" t="str">
        <f>IF('Financing inputs'!L84="","",(IF('Financing inputs'!$B84="USD",'Financing inputs'!L84*Loc_USD,0)+IF('Financing inputs'!$B84="Local Currency",'Financing inputs'!L84,0)+IF('Financing inputs'!$B84="Euro",'Financing inputs'!L84/Loc_Euro,0)))</f>
        <v/>
      </c>
      <c r="M84" s="131" t="str">
        <f>IF('Financing inputs'!M84="","",(IF('Financing inputs'!$B84="USD",'Financing inputs'!M84*Loc_USD,0)+IF('Financing inputs'!$B84="Local Currency",'Financing inputs'!M84,0)+IF('Financing inputs'!$B84="Euro",'Financing inputs'!M84/Loc_Euro,0)))</f>
        <v/>
      </c>
      <c r="N84" s="131" t="str">
        <f>IF('Financing inputs'!N84="","",(IF('Financing inputs'!$B84="USD",'Financing inputs'!N84*Loc_USD,0)+IF('Financing inputs'!$B84="Local Currency",'Financing inputs'!N84,0)+IF('Financing inputs'!$B84="Euro",'Financing inputs'!N84/Loc_Euro,0)))</f>
        <v/>
      </c>
      <c r="O84" s="131">
        <f t="shared" si="13"/>
        <v>0</v>
      </c>
      <c r="P84" s="35" t="str">
        <f t="shared" si="12"/>
        <v>Autre 4</v>
      </c>
      <c r="R84" s="75" t="e">
        <f t="shared" si="14"/>
        <v>#DIV/0!</v>
      </c>
      <c r="S84" s="12"/>
    </row>
    <row r="85" spans="1:19" x14ac:dyDescent="0.25">
      <c r="A85" s="133" t="str">
        <f>'Financing inputs'!A85</f>
        <v>Fonds alloués par la fondation Packard</v>
      </c>
      <c r="B85" s="130"/>
      <c r="C85" s="131" t="str">
        <f>IF('Financing inputs'!C85="","",(IF('Financing inputs'!$B85="USD",'Financing inputs'!C85*Loc_USD,0)+IF('Financing inputs'!$B85="Local Currency",'Financing inputs'!C85,0)+IF('Financing inputs'!$B85="Euro",'Financing inputs'!C85*Loc_Euro,0)))</f>
        <v/>
      </c>
      <c r="D85" s="131" t="str">
        <f>IF('Financing inputs'!D85="","",(IF('Financing inputs'!$B85="USD",'Financing inputs'!D85*Loc_USD,0)+IF('Financing inputs'!$B85="Local Currency",'Financing inputs'!D85,0)+IF('Financing inputs'!$B85="Euro",'Financing inputs'!D85*Loc_Euro,0)))</f>
        <v/>
      </c>
      <c r="E85" s="131" t="str">
        <f>IF('Financing inputs'!E85="","",(IF('Financing inputs'!$B85="USD",'Financing inputs'!E85*Loc_USD,0)+IF('Financing inputs'!$B85="Local Currency",'Financing inputs'!E85,0)+IF('Financing inputs'!$B85="Euro",'Financing inputs'!E85*Loc_Euro,0)))</f>
        <v/>
      </c>
      <c r="F85" s="131" t="str">
        <f>IF('Financing inputs'!F85="","",(IF('Financing inputs'!$B85="USD",'Financing inputs'!F85*Loc_USD,0)+IF('Financing inputs'!$B85="Local Currency",'Financing inputs'!F85,0)+IF('Financing inputs'!$B85="Euro",'Financing inputs'!F85*Loc_Euro,0)))</f>
        <v/>
      </c>
      <c r="G85" s="131" t="str">
        <f>IF('Financing inputs'!G85="","",(IF('Financing inputs'!$B85="USD",'Financing inputs'!G85*Loc_USD,0)+IF('Financing inputs'!$B85="Local Currency",'Financing inputs'!G85,0)+IF('Financing inputs'!$B85="Euro",'Financing inputs'!G85*Loc_Euro,0)))</f>
        <v/>
      </c>
      <c r="H85" s="131" t="str">
        <f>IF('Financing inputs'!H85="","",(IF('Financing inputs'!$B85="USD",'Financing inputs'!H85*Loc_USD,0)+IF('Financing inputs'!$B85="Local Currency",'Financing inputs'!H85,0)+IF('Financing inputs'!$B85="Euro",'Financing inputs'!H85*Loc_Euro,0)))</f>
        <v/>
      </c>
      <c r="I85" s="131" t="str">
        <f>IF('Financing inputs'!I85="","",(IF('Financing inputs'!$B85="USD",'Financing inputs'!I85*Loc_USD,0)+IF('Financing inputs'!$B85="Local Currency",'Financing inputs'!I85,0)+IF('Financing inputs'!$B85="Euro",'Financing inputs'!I85*Loc_Euro,0)))</f>
        <v/>
      </c>
      <c r="J85" s="131" t="str">
        <f>IF('Financing inputs'!J85="","",(IF('Financing inputs'!$B85="USD",'Financing inputs'!J85*Loc_USD,0)+IF('Financing inputs'!$B85="Local Currency",'Financing inputs'!J85,0)+IF('Financing inputs'!$B85="Euro",'Financing inputs'!J85*Loc_Euro,0)))</f>
        <v/>
      </c>
      <c r="K85" s="131" t="str">
        <f>IF('Financing inputs'!K85="","",(IF('Financing inputs'!$B85="USD",'Financing inputs'!K85*Loc_USD,0)+IF('Financing inputs'!$B85="Local Currency",'Financing inputs'!K85,0)+IF('Financing inputs'!$B85="Euro",'Financing inputs'!K85/Loc_Euro,0)))</f>
        <v/>
      </c>
      <c r="L85" s="131" t="str">
        <f>IF('Financing inputs'!L85="","",(IF('Financing inputs'!$B85="USD",'Financing inputs'!L85*Loc_USD,0)+IF('Financing inputs'!$B85="Local Currency",'Financing inputs'!L85,0)+IF('Financing inputs'!$B85="Euro",'Financing inputs'!L85/Loc_Euro,0)))</f>
        <v/>
      </c>
      <c r="M85" s="131" t="str">
        <f>IF('Financing inputs'!M85="","",(IF('Financing inputs'!$B85="USD",'Financing inputs'!M85*Loc_USD,0)+IF('Financing inputs'!$B85="Local Currency",'Financing inputs'!M85,0)+IF('Financing inputs'!$B85="Euro",'Financing inputs'!M85/Loc_Euro,0)))</f>
        <v/>
      </c>
      <c r="N85" s="131" t="str">
        <f>IF('Financing inputs'!N85="","",(IF('Financing inputs'!$B85="USD",'Financing inputs'!N85*Loc_USD,0)+IF('Financing inputs'!$B85="Local Currency",'Financing inputs'!N85,0)+IF('Financing inputs'!$B85="Euro",'Financing inputs'!N85/Loc_Euro,0)))</f>
        <v/>
      </c>
      <c r="O85" s="131">
        <f t="shared" si="13"/>
        <v>0</v>
      </c>
      <c r="P85" s="35" t="str">
        <f t="shared" si="12"/>
        <v>Autre 4</v>
      </c>
      <c r="R85" s="75" t="e">
        <f t="shared" si="14"/>
        <v>#DIV/0!</v>
      </c>
      <c r="S85" s="12"/>
    </row>
    <row r="86" spans="1:19" x14ac:dyDescent="0.25">
      <c r="A86" s="133" t="str">
        <f>'Financing inputs'!A86</f>
        <v>Other</v>
      </c>
      <c r="B86" s="130"/>
      <c r="C86" s="131" t="str">
        <f>IF('Financing inputs'!C86="","",(IF('Financing inputs'!$B86="USD",'Financing inputs'!C86*Loc_USD,0)+IF('Financing inputs'!$B86="Local Currency",'Financing inputs'!C86,0)+IF('Financing inputs'!$B86="Euro",'Financing inputs'!C86*Loc_Euro,0)))</f>
        <v/>
      </c>
      <c r="D86" s="131" t="str">
        <f>IF('Financing inputs'!D86="","",(IF('Financing inputs'!$B86="USD",'Financing inputs'!D86*Loc_USD,0)+IF('Financing inputs'!$B86="Local Currency",'Financing inputs'!D86,0)+IF('Financing inputs'!$B86="Euro",'Financing inputs'!D86*Loc_Euro,0)))</f>
        <v/>
      </c>
      <c r="E86" s="131" t="str">
        <f>IF('Financing inputs'!E86="","",(IF('Financing inputs'!$B86="USD",'Financing inputs'!E86*Loc_USD,0)+IF('Financing inputs'!$B86="Local Currency",'Financing inputs'!E86,0)+IF('Financing inputs'!$B86="Euro",'Financing inputs'!E86*Loc_Euro,0)))</f>
        <v/>
      </c>
      <c r="F86" s="131" t="str">
        <f>IF('Financing inputs'!F86="","",(IF('Financing inputs'!$B86="USD",'Financing inputs'!F86*Loc_USD,0)+IF('Financing inputs'!$B86="Local Currency",'Financing inputs'!F86,0)+IF('Financing inputs'!$B86="Euro",'Financing inputs'!F86*Loc_Euro,0)))</f>
        <v/>
      </c>
      <c r="G86" s="131" t="str">
        <f>IF('Financing inputs'!G86="","",(IF('Financing inputs'!$B86="USD",'Financing inputs'!G86*Loc_USD,0)+IF('Financing inputs'!$B86="Local Currency",'Financing inputs'!G86,0)+IF('Financing inputs'!$B86="Euro",'Financing inputs'!G86*Loc_Euro,0)))</f>
        <v/>
      </c>
      <c r="H86" s="131" t="str">
        <f>IF('Financing inputs'!H86="","",(IF('Financing inputs'!$B86="USD",'Financing inputs'!H86*Loc_USD,0)+IF('Financing inputs'!$B86="Local Currency",'Financing inputs'!H86,0)+IF('Financing inputs'!$B86="Euro",'Financing inputs'!H86*Loc_Euro,0)))</f>
        <v/>
      </c>
      <c r="I86" s="131" t="str">
        <f>IF('Financing inputs'!I86="","",(IF('Financing inputs'!$B86="USD",'Financing inputs'!I86*Loc_USD,0)+IF('Financing inputs'!$B86="Local Currency",'Financing inputs'!I86,0)+IF('Financing inputs'!$B86="Euro",'Financing inputs'!I86*Loc_Euro,0)))</f>
        <v/>
      </c>
      <c r="J86" s="131" t="str">
        <f>IF('Financing inputs'!J86="","",(IF('Financing inputs'!$B86="USD",'Financing inputs'!J86*Loc_USD,0)+IF('Financing inputs'!$B86="Local Currency",'Financing inputs'!J86,0)+IF('Financing inputs'!$B86="Euro",'Financing inputs'!J86*Loc_Euro,0)))</f>
        <v/>
      </c>
      <c r="K86" s="131" t="str">
        <f>IF('Financing inputs'!K86="","",(IF('Financing inputs'!$B86="USD",'Financing inputs'!K86*Loc_USD,0)+IF('Financing inputs'!$B86="Local Currency",'Financing inputs'!K86,0)+IF('Financing inputs'!$B86="Euro",'Financing inputs'!K86/Loc_Euro,0)))</f>
        <v/>
      </c>
      <c r="L86" s="131" t="str">
        <f>IF('Financing inputs'!L86="","",(IF('Financing inputs'!$B86="USD",'Financing inputs'!L86*Loc_USD,0)+IF('Financing inputs'!$B86="Local Currency",'Financing inputs'!L86,0)+IF('Financing inputs'!$B86="Euro",'Financing inputs'!L86/Loc_Euro,0)))</f>
        <v/>
      </c>
      <c r="M86" s="131" t="str">
        <f>IF('Financing inputs'!M86="","",(IF('Financing inputs'!$B86="USD",'Financing inputs'!M86*Loc_USD,0)+IF('Financing inputs'!$B86="Local Currency",'Financing inputs'!M86,0)+IF('Financing inputs'!$B86="Euro",'Financing inputs'!M86/Loc_Euro,0)))</f>
        <v/>
      </c>
      <c r="N86" s="131" t="str">
        <f>IF('Financing inputs'!N86="","",(IF('Financing inputs'!$B86="USD",'Financing inputs'!N86*Loc_USD,0)+IF('Financing inputs'!$B86="Local Currency",'Financing inputs'!N86,0)+IF('Financing inputs'!$B86="Euro",'Financing inputs'!N86/Loc_Euro,0)))</f>
        <v/>
      </c>
      <c r="O86" s="131">
        <f t="shared" si="13"/>
        <v>0</v>
      </c>
      <c r="P86" s="35" t="str">
        <f t="shared" si="12"/>
        <v>Autre 4</v>
      </c>
      <c r="R86" s="75" t="e">
        <f t="shared" si="14"/>
        <v>#DIV/0!</v>
      </c>
      <c r="S86" s="12"/>
    </row>
    <row r="87" spans="1:19" x14ac:dyDescent="0.25">
      <c r="A87" s="133" t="str">
        <f>'Financing inputs'!A87</f>
        <v>Other</v>
      </c>
      <c r="B87" s="130"/>
      <c r="C87" s="131" t="str">
        <f>IF('Financing inputs'!C87="","",(IF('Financing inputs'!$B87="USD",'Financing inputs'!C87*Loc_USD,0)+IF('Financing inputs'!$B87="Local Currency",'Financing inputs'!C87,0)+IF('Financing inputs'!$B87="Euro",'Financing inputs'!C87*Loc_Euro,0)))</f>
        <v/>
      </c>
      <c r="D87" s="131" t="str">
        <f>IF('Financing inputs'!D87="","",(IF('Financing inputs'!$B87="USD",'Financing inputs'!D87*Loc_USD,0)+IF('Financing inputs'!$B87="Local Currency",'Financing inputs'!D87,0)+IF('Financing inputs'!$B87="Euro",'Financing inputs'!D87*Loc_Euro,0)))</f>
        <v/>
      </c>
      <c r="E87" s="131" t="str">
        <f>IF('Financing inputs'!E87="","",(IF('Financing inputs'!$B87="USD",'Financing inputs'!E87*Loc_USD,0)+IF('Financing inputs'!$B87="Local Currency",'Financing inputs'!E87,0)+IF('Financing inputs'!$B87="Euro",'Financing inputs'!E87*Loc_Euro,0)))</f>
        <v/>
      </c>
      <c r="F87" s="131" t="str">
        <f>IF('Financing inputs'!F87="","",(IF('Financing inputs'!$B87="USD",'Financing inputs'!F87*Loc_USD,0)+IF('Financing inputs'!$B87="Local Currency",'Financing inputs'!F87,0)+IF('Financing inputs'!$B87="Euro",'Financing inputs'!F87*Loc_Euro,0)))</f>
        <v/>
      </c>
      <c r="G87" s="131" t="str">
        <f>IF('Financing inputs'!G87="","",(IF('Financing inputs'!$B87="USD",'Financing inputs'!G87*Loc_USD,0)+IF('Financing inputs'!$B87="Local Currency",'Financing inputs'!G87,0)+IF('Financing inputs'!$B87="Euro",'Financing inputs'!G87*Loc_Euro,0)))</f>
        <v/>
      </c>
      <c r="H87" s="131" t="str">
        <f>IF('Financing inputs'!H87="","",(IF('Financing inputs'!$B87="USD",'Financing inputs'!H87*Loc_USD,0)+IF('Financing inputs'!$B87="Local Currency",'Financing inputs'!H87,0)+IF('Financing inputs'!$B87="Euro",'Financing inputs'!H87*Loc_Euro,0)))</f>
        <v/>
      </c>
      <c r="I87" s="131" t="str">
        <f>IF('Financing inputs'!I87="","",(IF('Financing inputs'!$B87="USD",'Financing inputs'!I87*Loc_USD,0)+IF('Financing inputs'!$B87="Local Currency",'Financing inputs'!I87,0)+IF('Financing inputs'!$B87="Euro",'Financing inputs'!I87*Loc_Euro,0)))</f>
        <v/>
      </c>
      <c r="J87" s="131" t="str">
        <f>IF('Financing inputs'!J87="","",(IF('Financing inputs'!$B87="USD",'Financing inputs'!J87*Loc_USD,0)+IF('Financing inputs'!$B87="Local Currency",'Financing inputs'!J87,0)+IF('Financing inputs'!$B87="Euro",'Financing inputs'!J87*Loc_Euro,0)))</f>
        <v/>
      </c>
      <c r="K87" s="131" t="str">
        <f>IF('Financing inputs'!K87="","",(IF('Financing inputs'!$B87="USD",'Financing inputs'!K87*Loc_USD,0)+IF('Financing inputs'!$B87="Local Currency",'Financing inputs'!K87,0)+IF('Financing inputs'!$B87="Euro",'Financing inputs'!K87/Loc_Euro,0)))</f>
        <v/>
      </c>
      <c r="L87" s="131" t="str">
        <f>IF('Financing inputs'!L87="","",(IF('Financing inputs'!$B87="USD",'Financing inputs'!L87*Loc_USD,0)+IF('Financing inputs'!$B87="Local Currency",'Financing inputs'!L87,0)+IF('Financing inputs'!$B87="Euro",'Financing inputs'!L87/Loc_Euro,0)))</f>
        <v/>
      </c>
      <c r="M87" s="131" t="str">
        <f>IF('Financing inputs'!M87="","",(IF('Financing inputs'!$B87="USD",'Financing inputs'!M87*Loc_USD,0)+IF('Financing inputs'!$B87="Local Currency",'Financing inputs'!M87,0)+IF('Financing inputs'!$B87="Euro",'Financing inputs'!M87/Loc_Euro,0)))</f>
        <v/>
      </c>
      <c r="N87" s="131" t="str">
        <f>IF('Financing inputs'!N87="","",(IF('Financing inputs'!$B87="USD",'Financing inputs'!N87*Loc_USD,0)+IF('Financing inputs'!$B87="Local Currency",'Financing inputs'!N87,0)+IF('Financing inputs'!$B87="Euro",'Financing inputs'!N87/Loc_Euro,0)))</f>
        <v/>
      </c>
      <c r="O87" s="132">
        <f t="shared" si="13"/>
        <v>0</v>
      </c>
      <c r="P87" s="35" t="str">
        <f t="shared" si="12"/>
        <v>Autre 4</v>
      </c>
      <c r="R87" s="75" t="e">
        <f t="shared" si="14"/>
        <v>#DIV/0!</v>
      </c>
      <c r="S87" s="12"/>
    </row>
    <row r="88" spans="1:19" x14ac:dyDescent="0.25">
      <c r="A88" s="133" t="str">
        <f>'Financing inputs'!A88</f>
        <v>Other</v>
      </c>
      <c r="B88" s="130"/>
      <c r="C88" s="131" t="str">
        <f>IF('Financing inputs'!C88="","",(IF('Financing inputs'!$B88="USD",'Financing inputs'!C88*Loc_USD,0)+IF('Financing inputs'!$B88="Local Currency",'Financing inputs'!C88,0)+IF('Financing inputs'!$B88="Euro",'Financing inputs'!C88*Loc_Euro,0)))</f>
        <v/>
      </c>
      <c r="D88" s="131" t="str">
        <f>IF('Financing inputs'!D88="","",(IF('Financing inputs'!$B88="USD",'Financing inputs'!D88*Loc_USD,0)+IF('Financing inputs'!$B88="Local Currency",'Financing inputs'!D88,0)+IF('Financing inputs'!$B88="Euro",'Financing inputs'!D88*Loc_Euro,0)))</f>
        <v/>
      </c>
      <c r="E88" s="131" t="str">
        <f>IF('Financing inputs'!E88="","",(IF('Financing inputs'!$B88="USD",'Financing inputs'!E88*Loc_USD,0)+IF('Financing inputs'!$B88="Local Currency",'Financing inputs'!E88,0)+IF('Financing inputs'!$B88="Euro",'Financing inputs'!E88*Loc_Euro,0)))</f>
        <v/>
      </c>
      <c r="F88" s="131" t="str">
        <f>IF('Financing inputs'!F88="","",(IF('Financing inputs'!$B88="USD",'Financing inputs'!F88*Loc_USD,0)+IF('Financing inputs'!$B88="Local Currency",'Financing inputs'!F88,0)+IF('Financing inputs'!$B88="Euro",'Financing inputs'!F88*Loc_Euro,0)))</f>
        <v/>
      </c>
      <c r="G88" s="131" t="str">
        <f>IF('Financing inputs'!G88="","",(IF('Financing inputs'!$B88="USD",'Financing inputs'!G88*Loc_USD,0)+IF('Financing inputs'!$B88="Local Currency",'Financing inputs'!G88,0)+IF('Financing inputs'!$B88="Euro",'Financing inputs'!G88*Loc_Euro,0)))</f>
        <v/>
      </c>
      <c r="H88" s="131" t="str">
        <f>IF('Financing inputs'!H88="","",(IF('Financing inputs'!$B88="USD",'Financing inputs'!H88*Loc_USD,0)+IF('Financing inputs'!$B88="Local Currency",'Financing inputs'!H88,0)+IF('Financing inputs'!$B88="Euro",'Financing inputs'!H88*Loc_Euro,0)))</f>
        <v/>
      </c>
      <c r="I88" s="131" t="str">
        <f>IF('Financing inputs'!I88="","",(IF('Financing inputs'!$B88="USD",'Financing inputs'!I88*Loc_USD,0)+IF('Financing inputs'!$B88="Local Currency",'Financing inputs'!I88,0)+IF('Financing inputs'!$B88="Euro",'Financing inputs'!I88*Loc_Euro,0)))</f>
        <v/>
      </c>
      <c r="J88" s="131" t="str">
        <f>IF('Financing inputs'!J88="","",(IF('Financing inputs'!$B88="USD",'Financing inputs'!J88*Loc_USD,0)+IF('Financing inputs'!$B88="Local Currency",'Financing inputs'!J88,0)+IF('Financing inputs'!$B88="Euro",'Financing inputs'!J88*Loc_Euro,0)))</f>
        <v/>
      </c>
      <c r="K88" s="131" t="str">
        <f>IF('Financing inputs'!K88="","",(IF('Financing inputs'!$B88="USD",'Financing inputs'!K88*Loc_USD,0)+IF('Financing inputs'!$B88="Local Currency",'Financing inputs'!K88,0)+IF('Financing inputs'!$B88="Euro",'Financing inputs'!K88/Loc_Euro,0)))</f>
        <v/>
      </c>
      <c r="L88" s="131" t="str">
        <f>IF('Financing inputs'!L88="","",(IF('Financing inputs'!$B88="USD",'Financing inputs'!L88*Loc_USD,0)+IF('Financing inputs'!$B88="Local Currency",'Financing inputs'!L88,0)+IF('Financing inputs'!$B88="Euro",'Financing inputs'!L88/Loc_Euro,0)))</f>
        <v/>
      </c>
      <c r="M88" s="131" t="str">
        <f>IF('Financing inputs'!M88="","",(IF('Financing inputs'!$B88="USD",'Financing inputs'!M88*Loc_USD,0)+IF('Financing inputs'!$B88="Local Currency",'Financing inputs'!M88,0)+IF('Financing inputs'!$B88="Euro",'Financing inputs'!M88/Loc_Euro,0)))</f>
        <v/>
      </c>
      <c r="N88" s="131" t="str">
        <f>IF('Financing inputs'!N88="","",(IF('Financing inputs'!$B88="USD",'Financing inputs'!N88*Loc_USD,0)+IF('Financing inputs'!$B88="Local Currency",'Financing inputs'!N88,0)+IF('Financing inputs'!$B88="Euro",'Financing inputs'!N88/Loc_Euro,0)))</f>
        <v/>
      </c>
      <c r="O88" s="132">
        <f t="shared" si="13"/>
        <v>0</v>
      </c>
      <c r="P88" s="35" t="str">
        <f t="shared" si="12"/>
        <v>Autre 4</v>
      </c>
      <c r="R88" s="75" t="e">
        <f t="shared" si="14"/>
        <v>#DIV/0!</v>
      </c>
      <c r="S88" s="12"/>
    </row>
    <row r="89" spans="1:19" x14ac:dyDescent="0.25">
      <c r="A89" s="133" t="str">
        <f>'Financing inputs'!A89</f>
        <v>Other</v>
      </c>
      <c r="B89" s="130"/>
      <c r="C89" s="131" t="str">
        <f>IF('Financing inputs'!C89="","",(IF('Financing inputs'!$B89="USD",'Financing inputs'!C89*Loc_USD,0)+IF('Financing inputs'!$B89="Local Currency",'Financing inputs'!C89,0)+IF('Financing inputs'!$B89="Euro",'Financing inputs'!C89*Loc_Euro,0)))</f>
        <v/>
      </c>
      <c r="D89" s="131" t="str">
        <f>IF('Financing inputs'!D89="","",(IF('Financing inputs'!$B89="USD",'Financing inputs'!D89*Loc_USD,0)+IF('Financing inputs'!$B89="Local Currency",'Financing inputs'!D89,0)+IF('Financing inputs'!$B89="Euro",'Financing inputs'!D89*Loc_Euro,0)))</f>
        <v/>
      </c>
      <c r="E89" s="131" t="str">
        <f>IF('Financing inputs'!E89="","",(IF('Financing inputs'!$B89="USD",'Financing inputs'!E89*Loc_USD,0)+IF('Financing inputs'!$B89="Local Currency",'Financing inputs'!E89,0)+IF('Financing inputs'!$B89="Euro",'Financing inputs'!E89*Loc_Euro,0)))</f>
        <v/>
      </c>
      <c r="F89" s="131" t="str">
        <f>IF('Financing inputs'!F89="","",(IF('Financing inputs'!$B89="USD",'Financing inputs'!F89*Loc_USD,0)+IF('Financing inputs'!$B89="Local Currency",'Financing inputs'!F89,0)+IF('Financing inputs'!$B89="Euro",'Financing inputs'!F89*Loc_Euro,0)))</f>
        <v/>
      </c>
      <c r="G89" s="131" t="str">
        <f>IF('Financing inputs'!G89="","",(IF('Financing inputs'!$B89="USD",'Financing inputs'!G89*Loc_USD,0)+IF('Financing inputs'!$B89="Local Currency",'Financing inputs'!G89,0)+IF('Financing inputs'!$B89="Euro",'Financing inputs'!G89*Loc_Euro,0)))</f>
        <v/>
      </c>
      <c r="H89" s="131" t="str">
        <f>IF('Financing inputs'!H89="","",(IF('Financing inputs'!$B89="USD",'Financing inputs'!H89*Loc_USD,0)+IF('Financing inputs'!$B89="Local Currency",'Financing inputs'!H89,0)+IF('Financing inputs'!$B89="Euro",'Financing inputs'!H89*Loc_Euro,0)))</f>
        <v/>
      </c>
      <c r="I89" s="131" t="str">
        <f>IF('Financing inputs'!I89="","",(IF('Financing inputs'!$B89="USD",'Financing inputs'!I89*Loc_USD,0)+IF('Financing inputs'!$B89="Local Currency",'Financing inputs'!I89,0)+IF('Financing inputs'!$B89="Euro",'Financing inputs'!I89*Loc_Euro,0)))</f>
        <v/>
      </c>
      <c r="J89" s="131" t="str">
        <f>IF('Financing inputs'!J89="","",(IF('Financing inputs'!$B89="USD",'Financing inputs'!J89*Loc_USD,0)+IF('Financing inputs'!$B89="Local Currency",'Financing inputs'!J89,0)+IF('Financing inputs'!$B89="Euro",'Financing inputs'!J89*Loc_Euro,0)))</f>
        <v/>
      </c>
      <c r="K89" s="131" t="str">
        <f>IF('Financing inputs'!K89="","",(IF('Financing inputs'!$B89="USD",'Financing inputs'!K89*Loc_USD,0)+IF('Financing inputs'!$B89="Local Currency",'Financing inputs'!K89,0)+IF('Financing inputs'!$B89="Euro",'Financing inputs'!K89/Loc_Euro,0)))</f>
        <v/>
      </c>
      <c r="L89" s="131" t="str">
        <f>IF('Financing inputs'!L89="","",(IF('Financing inputs'!$B89="USD",'Financing inputs'!L89*Loc_USD,0)+IF('Financing inputs'!$B89="Local Currency",'Financing inputs'!L89,0)+IF('Financing inputs'!$B89="Euro",'Financing inputs'!L89/Loc_Euro,0)))</f>
        <v/>
      </c>
      <c r="M89" s="131" t="str">
        <f>IF('Financing inputs'!M89="","",(IF('Financing inputs'!$B89="USD",'Financing inputs'!M89*Loc_USD,0)+IF('Financing inputs'!$B89="Local Currency",'Financing inputs'!M89,0)+IF('Financing inputs'!$B89="Euro",'Financing inputs'!M89/Loc_Euro,0)))</f>
        <v/>
      </c>
      <c r="N89" s="131" t="str">
        <f>IF('Financing inputs'!N89="","",(IF('Financing inputs'!$B89="USD",'Financing inputs'!N89*Loc_USD,0)+IF('Financing inputs'!$B89="Local Currency",'Financing inputs'!N89,0)+IF('Financing inputs'!$B89="Euro",'Financing inputs'!N89/Loc_Euro,0)))</f>
        <v/>
      </c>
      <c r="O89" s="132">
        <f t="shared" si="13"/>
        <v>0</v>
      </c>
      <c r="P89" s="35" t="str">
        <f t="shared" si="12"/>
        <v>Autre 4</v>
      </c>
      <c r="R89" s="75" t="e">
        <f t="shared" si="14"/>
        <v>#DIV/0!</v>
      </c>
      <c r="S89" s="12"/>
    </row>
    <row r="90" spans="1:19" x14ac:dyDescent="0.25">
      <c r="A90" s="133" t="str">
        <f>'Financing inputs'!A90</f>
        <v>Other</v>
      </c>
      <c r="B90" s="130"/>
      <c r="C90" s="131" t="str">
        <f>IF('Financing inputs'!C90="","",(IF('Financing inputs'!$B90="USD",'Financing inputs'!C90*Loc_USD,0)+IF('Financing inputs'!$B90="Local Currency",'Financing inputs'!C90,0)+IF('Financing inputs'!$B90="Euro",'Financing inputs'!C90*Loc_Euro,0)))</f>
        <v/>
      </c>
      <c r="D90" s="131" t="str">
        <f>IF('Financing inputs'!D90="","",(IF('Financing inputs'!$B90="USD",'Financing inputs'!D90*Loc_USD,0)+IF('Financing inputs'!$B90="Local Currency",'Financing inputs'!D90,0)+IF('Financing inputs'!$B90="Euro",'Financing inputs'!D90*Loc_Euro,0)))</f>
        <v/>
      </c>
      <c r="E90" s="131" t="str">
        <f>IF('Financing inputs'!E90="","",(IF('Financing inputs'!$B90="USD",'Financing inputs'!E90*Loc_USD,0)+IF('Financing inputs'!$B90="Local Currency",'Financing inputs'!E90,0)+IF('Financing inputs'!$B90="Euro",'Financing inputs'!E90*Loc_Euro,0)))</f>
        <v/>
      </c>
      <c r="F90" s="131" t="str">
        <f>IF('Financing inputs'!F90="","",(IF('Financing inputs'!$B90="USD",'Financing inputs'!F90*Loc_USD,0)+IF('Financing inputs'!$B90="Local Currency",'Financing inputs'!F90,0)+IF('Financing inputs'!$B90="Euro",'Financing inputs'!F90*Loc_Euro,0)))</f>
        <v/>
      </c>
      <c r="G90" s="131" t="str">
        <f>IF('Financing inputs'!G90="","",(IF('Financing inputs'!$B90="USD",'Financing inputs'!G90*Loc_USD,0)+IF('Financing inputs'!$B90="Local Currency",'Financing inputs'!G90,0)+IF('Financing inputs'!$B90="Euro",'Financing inputs'!G90*Loc_Euro,0)))</f>
        <v/>
      </c>
      <c r="H90" s="131" t="str">
        <f>IF('Financing inputs'!H90="","",(IF('Financing inputs'!$B90="USD",'Financing inputs'!H90*Loc_USD,0)+IF('Financing inputs'!$B90="Local Currency",'Financing inputs'!H90,0)+IF('Financing inputs'!$B90="Euro",'Financing inputs'!H90*Loc_Euro,0)))</f>
        <v/>
      </c>
      <c r="I90" s="131" t="str">
        <f>IF('Financing inputs'!I90="","",(IF('Financing inputs'!$B90="USD",'Financing inputs'!I90*Loc_USD,0)+IF('Financing inputs'!$B90="Local Currency",'Financing inputs'!I90,0)+IF('Financing inputs'!$B90="Euro",'Financing inputs'!I90*Loc_Euro,0)))</f>
        <v/>
      </c>
      <c r="J90" s="131" t="str">
        <f>IF('Financing inputs'!J90="","",(IF('Financing inputs'!$B90="USD",'Financing inputs'!J90*Loc_USD,0)+IF('Financing inputs'!$B90="Local Currency",'Financing inputs'!J90,0)+IF('Financing inputs'!$B90="Euro",'Financing inputs'!J90*Loc_Euro,0)))</f>
        <v/>
      </c>
      <c r="K90" s="131" t="str">
        <f>IF('Financing inputs'!K90="","",(IF('Financing inputs'!$B90="USD",'Financing inputs'!K90*Loc_USD,0)+IF('Financing inputs'!$B90="Local Currency",'Financing inputs'!K90,0)+IF('Financing inputs'!$B90="Euro",'Financing inputs'!K90/Loc_Euro,0)))</f>
        <v/>
      </c>
      <c r="L90" s="131" t="str">
        <f>IF('Financing inputs'!L90="","",(IF('Financing inputs'!$B90="USD",'Financing inputs'!L90*Loc_USD,0)+IF('Financing inputs'!$B90="Local Currency",'Financing inputs'!L90,0)+IF('Financing inputs'!$B90="Euro",'Financing inputs'!L90/Loc_Euro,0)))</f>
        <v/>
      </c>
      <c r="M90" s="131" t="str">
        <f>IF('Financing inputs'!M90="","",(IF('Financing inputs'!$B90="USD",'Financing inputs'!M90*Loc_USD,0)+IF('Financing inputs'!$B90="Local Currency",'Financing inputs'!M90,0)+IF('Financing inputs'!$B90="Euro",'Financing inputs'!M90/Loc_Euro,0)))</f>
        <v/>
      </c>
      <c r="N90" s="131" t="str">
        <f>IF('Financing inputs'!N90="","",(IF('Financing inputs'!$B90="USD",'Financing inputs'!N90*Loc_USD,0)+IF('Financing inputs'!$B90="Local Currency",'Financing inputs'!N90,0)+IF('Financing inputs'!$B90="Euro",'Financing inputs'!N90/Loc_Euro,0)))</f>
        <v/>
      </c>
      <c r="O90" s="131">
        <f t="shared" si="13"/>
        <v>0</v>
      </c>
      <c r="P90" s="35" t="str">
        <f t="shared" si="12"/>
        <v>Autre 4</v>
      </c>
      <c r="R90" s="75" t="e">
        <f t="shared" si="14"/>
        <v>#DIV/0!</v>
      </c>
      <c r="S90" s="12"/>
    </row>
    <row r="91" spans="1:19" x14ac:dyDescent="0.25">
      <c r="A91" s="133" t="str">
        <f>'Financing inputs'!A91</f>
        <v>Other</v>
      </c>
      <c r="B91" s="130"/>
      <c r="C91" s="131" t="str">
        <f>IF('Financing inputs'!C91="","",(IF('Financing inputs'!$B91="USD",'Financing inputs'!C91*Loc_USD,0)+IF('Financing inputs'!$B91="Local Currency",'Financing inputs'!C91,0)+IF('Financing inputs'!$B91="Euro",'Financing inputs'!C91*Loc_Euro,0)))</f>
        <v/>
      </c>
      <c r="D91" s="131" t="str">
        <f>IF('Financing inputs'!D91="","",(IF('Financing inputs'!$B91="USD",'Financing inputs'!D91*Loc_USD,0)+IF('Financing inputs'!$B91="Local Currency",'Financing inputs'!D91,0)+IF('Financing inputs'!$B91="Euro",'Financing inputs'!D91*Loc_Euro,0)))</f>
        <v/>
      </c>
      <c r="E91" s="131" t="str">
        <f>IF('Financing inputs'!E91="","",(IF('Financing inputs'!$B91="USD",'Financing inputs'!E91*Loc_USD,0)+IF('Financing inputs'!$B91="Local Currency",'Financing inputs'!E91,0)+IF('Financing inputs'!$B91="Euro",'Financing inputs'!E91*Loc_Euro,0)))</f>
        <v/>
      </c>
      <c r="F91" s="131" t="str">
        <f>IF('Financing inputs'!F91="","",(IF('Financing inputs'!$B91="USD",'Financing inputs'!F91*Loc_USD,0)+IF('Financing inputs'!$B91="Local Currency",'Financing inputs'!F91,0)+IF('Financing inputs'!$B91="Euro",'Financing inputs'!F91*Loc_Euro,0)))</f>
        <v/>
      </c>
      <c r="G91" s="131" t="str">
        <f>IF('Financing inputs'!G91="","",(IF('Financing inputs'!$B91="USD",'Financing inputs'!G91*Loc_USD,0)+IF('Financing inputs'!$B91="Local Currency",'Financing inputs'!G91,0)+IF('Financing inputs'!$B91="Euro",'Financing inputs'!G91*Loc_Euro,0)))</f>
        <v/>
      </c>
      <c r="H91" s="131" t="str">
        <f>IF('Financing inputs'!H91="","",(IF('Financing inputs'!$B91="USD",'Financing inputs'!H91*Loc_USD,0)+IF('Financing inputs'!$B91="Local Currency",'Financing inputs'!H91,0)+IF('Financing inputs'!$B91="Euro",'Financing inputs'!H91*Loc_Euro,0)))</f>
        <v/>
      </c>
      <c r="I91" s="131" t="str">
        <f>IF('Financing inputs'!I91="","",(IF('Financing inputs'!$B91="USD",'Financing inputs'!I91*Loc_USD,0)+IF('Financing inputs'!$B91="Local Currency",'Financing inputs'!I91,0)+IF('Financing inputs'!$B91="Euro",'Financing inputs'!I91*Loc_Euro,0)))</f>
        <v/>
      </c>
      <c r="J91" s="131" t="str">
        <f>IF('Financing inputs'!J91="","",(IF('Financing inputs'!$B91="USD",'Financing inputs'!J91*Loc_USD,0)+IF('Financing inputs'!$B91="Local Currency",'Financing inputs'!J91,0)+IF('Financing inputs'!$B91="Euro",'Financing inputs'!J91*Loc_Euro,0)))</f>
        <v/>
      </c>
      <c r="K91" s="131" t="str">
        <f>IF('Financing inputs'!K91="","",(IF('Financing inputs'!$B91="USD",'Financing inputs'!K91*Loc_USD,0)+IF('Financing inputs'!$B91="Local Currency",'Financing inputs'!K91,0)+IF('Financing inputs'!$B91="Euro",'Financing inputs'!K91/Loc_Euro,0)))</f>
        <v/>
      </c>
      <c r="L91" s="131" t="str">
        <f>IF('Financing inputs'!L91="","",(IF('Financing inputs'!$B91="USD",'Financing inputs'!L91*Loc_USD,0)+IF('Financing inputs'!$B91="Local Currency",'Financing inputs'!L91,0)+IF('Financing inputs'!$B91="Euro",'Financing inputs'!L91/Loc_Euro,0)))</f>
        <v/>
      </c>
      <c r="M91" s="131" t="str">
        <f>IF('Financing inputs'!M91="","",(IF('Financing inputs'!$B91="USD",'Financing inputs'!M91*Loc_USD,0)+IF('Financing inputs'!$B91="Local Currency",'Financing inputs'!M91,0)+IF('Financing inputs'!$B91="Euro",'Financing inputs'!M91/Loc_Euro,0)))</f>
        <v/>
      </c>
      <c r="N91" s="131" t="str">
        <f>IF('Financing inputs'!N91="","",(IF('Financing inputs'!$B91="USD",'Financing inputs'!N91*Loc_USD,0)+IF('Financing inputs'!$B91="Local Currency",'Financing inputs'!N91,0)+IF('Financing inputs'!$B91="Euro",'Financing inputs'!N91/Loc_Euro,0)))</f>
        <v/>
      </c>
      <c r="O91" s="131">
        <f t="shared" si="13"/>
        <v>0</v>
      </c>
      <c r="P91" s="35" t="str">
        <f t="shared" si="12"/>
        <v>Autre 4</v>
      </c>
      <c r="R91" s="75" t="e">
        <f t="shared" si="14"/>
        <v>#DIV/0!</v>
      </c>
      <c r="S91" s="12"/>
    </row>
    <row r="92" spans="1:19" x14ac:dyDescent="0.25">
      <c r="A92" s="133" t="str">
        <f>'Financing inputs'!A92</f>
        <v>Other</v>
      </c>
      <c r="B92" s="130"/>
      <c r="C92" s="131" t="str">
        <f>IF('Financing inputs'!C92="","",(IF('Financing inputs'!$B92="USD",'Financing inputs'!C92*Loc_USD,0)+IF('Financing inputs'!$B92="Local Currency",'Financing inputs'!C92,0)+IF('Financing inputs'!$B92="Euro",'Financing inputs'!C92*Loc_Euro,0)))</f>
        <v/>
      </c>
      <c r="D92" s="131" t="str">
        <f>IF('Financing inputs'!D92="","",(IF('Financing inputs'!$B92="USD",'Financing inputs'!D92*Loc_USD,0)+IF('Financing inputs'!$B92="Local Currency",'Financing inputs'!D92,0)+IF('Financing inputs'!$B92="Euro",'Financing inputs'!D92*Loc_Euro,0)))</f>
        <v/>
      </c>
      <c r="E92" s="131" t="str">
        <f>IF('Financing inputs'!E92="","",(IF('Financing inputs'!$B92="USD",'Financing inputs'!E92*Loc_USD,0)+IF('Financing inputs'!$B92="Local Currency",'Financing inputs'!E92,0)+IF('Financing inputs'!$B92="Euro",'Financing inputs'!E92*Loc_Euro,0)))</f>
        <v/>
      </c>
      <c r="F92" s="131" t="str">
        <f>IF('Financing inputs'!F92="","",(IF('Financing inputs'!$B92="USD",'Financing inputs'!F92*Loc_USD,0)+IF('Financing inputs'!$B92="Local Currency",'Financing inputs'!F92,0)+IF('Financing inputs'!$B92="Euro",'Financing inputs'!F92*Loc_Euro,0)))</f>
        <v/>
      </c>
      <c r="G92" s="131" t="str">
        <f>IF('Financing inputs'!G92="","",(IF('Financing inputs'!$B92="USD",'Financing inputs'!G92*Loc_USD,0)+IF('Financing inputs'!$B92="Local Currency",'Financing inputs'!G92,0)+IF('Financing inputs'!$B92="Euro",'Financing inputs'!G92*Loc_Euro,0)))</f>
        <v/>
      </c>
      <c r="H92" s="131" t="str">
        <f>IF('Financing inputs'!H92="","",(IF('Financing inputs'!$B92="USD",'Financing inputs'!H92*Loc_USD,0)+IF('Financing inputs'!$B92="Local Currency",'Financing inputs'!H92,0)+IF('Financing inputs'!$B92="Euro",'Financing inputs'!H92*Loc_Euro,0)))</f>
        <v/>
      </c>
      <c r="I92" s="131" t="str">
        <f>IF('Financing inputs'!I92="","",(IF('Financing inputs'!$B92="USD",'Financing inputs'!I92*Loc_USD,0)+IF('Financing inputs'!$B92="Local Currency",'Financing inputs'!I92,0)+IF('Financing inputs'!$B92="Euro",'Financing inputs'!I92*Loc_Euro,0)))</f>
        <v/>
      </c>
      <c r="J92" s="131" t="str">
        <f>IF('Financing inputs'!J92="","",(IF('Financing inputs'!$B92="USD",'Financing inputs'!J92*Loc_USD,0)+IF('Financing inputs'!$B92="Local Currency",'Financing inputs'!J92,0)+IF('Financing inputs'!$B92="Euro",'Financing inputs'!J92*Loc_Euro,0)))</f>
        <v/>
      </c>
      <c r="K92" s="131" t="str">
        <f>IF('Financing inputs'!K92="","",(IF('Financing inputs'!$B92="USD",'Financing inputs'!K92*Loc_USD,0)+IF('Financing inputs'!$B92="Local Currency",'Financing inputs'!K92,0)+IF('Financing inputs'!$B92="Euro",'Financing inputs'!K92/Loc_Euro,0)))</f>
        <v/>
      </c>
      <c r="L92" s="131" t="str">
        <f>IF('Financing inputs'!L92="","",(IF('Financing inputs'!$B92="USD",'Financing inputs'!L92*Loc_USD,0)+IF('Financing inputs'!$B92="Local Currency",'Financing inputs'!L92,0)+IF('Financing inputs'!$B92="Euro",'Financing inputs'!L92/Loc_Euro,0)))</f>
        <v/>
      </c>
      <c r="M92" s="131" t="str">
        <f>IF('Financing inputs'!M92="","",(IF('Financing inputs'!$B92="USD",'Financing inputs'!M92*Loc_USD,0)+IF('Financing inputs'!$B92="Local Currency",'Financing inputs'!M92,0)+IF('Financing inputs'!$B92="Euro",'Financing inputs'!M92/Loc_Euro,0)))</f>
        <v/>
      </c>
      <c r="N92" s="131" t="str">
        <f>IF('Financing inputs'!N92="","",(IF('Financing inputs'!$B92="USD",'Financing inputs'!N92*Loc_USD,0)+IF('Financing inputs'!$B92="Local Currency",'Financing inputs'!N92,0)+IF('Financing inputs'!$B92="Euro",'Financing inputs'!N92/Loc_Euro,0)))</f>
        <v/>
      </c>
      <c r="O92" s="131">
        <f t="shared" si="13"/>
        <v>0</v>
      </c>
      <c r="P92" s="35" t="str">
        <f t="shared" si="12"/>
        <v>Autre 4</v>
      </c>
      <c r="R92" s="75" t="e">
        <f t="shared" si="14"/>
        <v>#DIV/0!</v>
      </c>
      <c r="S92" s="12"/>
    </row>
    <row r="93" spans="1:19" x14ac:dyDescent="0.25">
      <c r="A93" s="133" t="str">
        <f>'Financing inputs'!A93</f>
        <v>Other</v>
      </c>
      <c r="B93" s="130"/>
      <c r="C93" s="131" t="str">
        <f>IF('Financing inputs'!C93="","",(IF('Financing inputs'!$B93="USD",'Financing inputs'!C93*Loc_USD,0)+IF('Financing inputs'!$B93="Local Currency",'Financing inputs'!C93,0)+IF('Financing inputs'!$B93="Euro",'Financing inputs'!C93*Loc_Euro,0)))</f>
        <v/>
      </c>
      <c r="D93" s="131" t="str">
        <f>IF('Financing inputs'!D93="","",(IF('Financing inputs'!$B93="USD",'Financing inputs'!D93*Loc_USD,0)+IF('Financing inputs'!$B93="Local Currency",'Financing inputs'!D93,0)+IF('Financing inputs'!$B93="Euro",'Financing inputs'!D93*Loc_Euro,0)))</f>
        <v/>
      </c>
      <c r="E93" s="131" t="str">
        <f>IF('Financing inputs'!E93="","",(IF('Financing inputs'!$B93="USD",'Financing inputs'!E93*Loc_USD,0)+IF('Financing inputs'!$B93="Local Currency",'Financing inputs'!E93,0)+IF('Financing inputs'!$B93="Euro",'Financing inputs'!E93*Loc_Euro,0)))</f>
        <v/>
      </c>
      <c r="F93" s="131" t="str">
        <f>IF('Financing inputs'!F93="","",(IF('Financing inputs'!$B93="USD",'Financing inputs'!F93*Loc_USD,0)+IF('Financing inputs'!$B93="Local Currency",'Financing inputs'!F93,0)+IF('Financing inputs'!$B93="Euro",'Financing inputs'!F93*Loc_Euro,0)))</f>
        <v/>
      </c>
      <c r="G93" s="131" t="str">
        <f>IF('Financing inputs'!G93="","",(IF('Financing inputs'!$B93="USD",'Financing inputs'!G93*Loc_USD,0)+IF('Financing inputs'!$B93="Local Currency",'Financing inputs'!G93,0)+IF('Financing inputs'!$B93="Euro",'Financing inputs'!G93*Loc_Euro,0)))</f>
        <v/>
      </c>
      <c r="H93" s="131" t="str">
        <f>IF('Financing inputs'!H93="","",(IF('Financing inputs'!$B93="USD",'Financing inputs'!H93*Loc_USD,0)+IF('Financing inputs'!$B93="Local Currency",'Financing inputs'!H93,0)+IF('Financing inputs'!$B93="Euro",'Financing inputs'!H93*Loc_Euro,0)))</f>
        <v/>
      </c>
      <c r="I93" s="131" t="str">
        <f>IF('Financing inputs'!I93="","",(IF('Financing inputs'!$B93="USD",'Financing inputs'!I93*Loc_USD,0)+IF('Financing inputs'!$B93="Local Currency",'Financing inputs'!I93,0)+IF('Financing inputs'!$B93="Euro",'Financing inputs'!I93*Loc_Euro,0)))</f>
        <v/>
      </c>
      <c r="J93" s="131" t="str">
        <f>IF('Financing inputs'!J93="","",(IF('Financing inputs'!$B93="USD",'Financing inputs'!J93*Loc_USD,0)+IF('Financing inputs'!$B93="Local Currency",'Financing inputs'!J93,0)+IF('Financing inputs'!$B93="Euro",'Financing inputs'!J93*Loc_Euro,0)))</f>
        <v/>
      </c>
      <c r="K93" s="131" t="str">
        <f>IF('Financing inputs'!K93="","",(IF('Financing inputs'!$B93="USD",'Financing inputs'!K93*Loc_USD,0)+IF('Financing inputs'!$B93="Local Currency",'Financing inputs'!K93,0)+IF('Financing inputs'!$B93="Euro",'Financing inputs'!K93/Loc_Euro,0)))</f>
        <v/>
      </c>
      <c r="L93" s="131" t="str">
        <f>IF('Financing inputs'!L93="","",(IF('Financing inputs'!$B93="USD",'Financing inputs'!L93*Loc_USD,0)+IF('Financing inputs'!$B93="Local Currency",'Financing inputs'!L93,0)+IF('Financing inputs'!$B93="Euro",'Financing inputs'!L93/Loc_Euro,0)))</f>
        <v/>
      </c>
      <c r="M93" s="131" t="str">
        <f>IF('Financing inputs'!M93="","",(IF('Financing inputs'!$B93="USD",'Financing inputs'!M93*Loc_USD,0)+IF('Financing inputs'!$B93="Local Currency",'Financing inputs'!M93,0)+IF('Financing inputs'!$B93="Euro",'Financing inputs'!M93/Loc_Euro,0)))</f>
        <v/>
      </c>
      <c r="N93" s="131" t="str">
        <f>IF('Financing inputs'!N93="","",(IF('Financing inputs'!$B93="USD",'Financing inputs'!N93*Loc_USD,0)+IF('Financing inputs'!$B93="Local Currency",'Financing inputs'!N93,0)+IF('Financing inputs'!$B93="Euro",'Financing inputs'!N93/Loc_Euro,0)))</f>
        <v/>
      </c>
      <c r="O93" s="131">
        <f t="shared" si="13"/>
        <v>0</v>
      </c>
      <c r="P93" s="35" t="str">
        <f t="shared" si="12"/>
        <v>Autre 4</v>
      </c>
      <c r="R93" s="75" t="e">
        <f t="shared" si="14"/>
        <v>#DIV/0!</v>
      </c>
      <c r="S93" s="12"/>
    </row>
    <row r="94" spans="1:19" x14ac:dyDescent="0.25">
      <c r="A94" s="144" t="s">
        <v>42</v>
      </c>
      <c r="B94" s="145"/>
      <c r="C94" s="146">
        <f>SUM(C75:C93)</f>
        <v>0</v>
      </c>
      <c r="D94" s="146">
        <f t="shared" ref="D94:O94" si="15">SUM(D75:D93)</f>
        <v>0</v>
      </c>
      <c r="E94" s="146">
        <f t="shared" si="15"/>
        <v>0</v>
      </c>
      <c r="F94" s="146">
        <f t="shared" si="15"/>
        <v>0</v>
      </c>
      <c r="G94" s="146">
        <f t="shared" si="15"/>
        <v>0</v>
      </c>
      <c r="H94" s="146">
        <f t="shared" si="15"/>
        <v>0</v>
      </c>
      <c r="I94" s="146">
        <f t="shared" si="15"/>
        <v>0</v>
      </c>
      <c r="J94" s="146">
        <f t="shared" si="15"/>
        <v>0</v>
      </c>
      <c r="K94" s="146">
        <f t="shared" si="15"/>
        <v>0</v>
      </c>
      <c r="L94" s="146">
        <f t="shared" si="15"/>
        <v>0</v>
      </c>
      <c r="M94" s="146">
        <f t="shared" si="15"/>
        <v>0</v>
      </c>
      <c r="N94" s="146">
        <f t="shared" si="15"/>
        <v>0</v>
      </c>
      <c r="O94" s="146">
        <f t="shared" si="15"/>
        <v>0</v>
      </c>
      <c r="P94" s="35" t="str">
        <f>$A$72</f>
        <v>Autre 4</v>
      </c>
      <c r="R94" s="74"/>
      <c r="S94" s="78" t="e">
        <f>IF(ROUND(SUM(R74:R93),0)&lt;&gt;1,"Check","Okay")</f>
        <v>#DIV/0!</v>
      </c>
    </row>
    <row r="95" spans="1:19" x14ac:dyDescent="0.25">
      <c r="A95" s="171" t="str">
        <f>'Financing inputs'!A95:O95</f>
        <v>Autre 5</v>
      </c>
      <c r="B95" s="171"/>
      <c r="C95" s="171"/>
      <c r="D95" s="171"/>
      <c r="E95" s="171"/>
      <c r="F95" s="171"/>
      <c r="G95" s="171"/>
      <c r="H95" s="171"/>
      <c r="I95" s="171"/>
      <c r="J95" s="171"/>
      <c r="K95" s="171"/>
      <c r="L95" s="171"/>
      <c r="M95" s="171"/>
      <c r="N95" s="171"/>
      <c r="O95" s="171"/>
      <c r="P95" s="35"/>
      <c r="R95" s="35"/>
    </row>
    <row r="96" spans="1:19" x14ac:dyDescent="0.25">
      <c r="A96" s="129" t="str">
        <f>'Financing inputs'!A96</f>
        <v>Coûts du Plan PF Budgétisé</v>
      </c>
      <c r="B96" s="130"/>
      <c r="C96" s="131" t="str">
        <f>IF('Financing inputs'!C96="","",(IF('Financing inputs'!$B96="USD",'Financing inputs'!C96*Loc_USD,0)+IF('Financing inputs'!$B96="Local Currency",'Financing inputs'!C96,0)+IF('Financing inputs'!$B96="Euro",'Financing inputs'!C96*Loc_Euro,0)))</f>
        <v/>
      </c>
      <c r="D96" s="131" t="str">
        <f>IF('Financing inputs'!D96="","",(IF('Financing inputs'!$B96="USD",'Financing inputs'!D96*Loc_USD,0)+IF('Financing inputs'!$B96="Local Currency",'Financing inputs'!D96,0)+IF('Financing inputs'!$B96="Euro",'Financing inputs'!D96*Loc_Euro,0)))</f>
        <v/>
      </c>
      <c r="E96" s="131" t="str">
        <f>IF('Financing inputs'!E96="","",(IF('Financing inputs'!$B96="USD",'Financing inputs'!E96*Loc_USD,0)+IF('Financing inputs'!$B96="Local Currency",'Financing inputs'!E96,0)+IF('Financing inputs'!$B96="Euro",'Financing inputs'!E96*Loc_Euro,0)))</f>
        <v/>
      </c>
      <c r="F96" s="131" t="str">
        <f>IF('Financing inputs'!F96="","",(IF('Financing inputs'!$B96="USD",'Financing inputs'!F96*Loc_USD,0)+IF('Financing inputs'!$B96="Local Currency",'Financing inputs'!F96,0)+IF('Financing inputs'!$B96="Euro",'Financing inputs'!F96*Loc_Euro,0)))</f>
        <v/>
      </c>
      <c r="G96" s="131" t="str">
        <f>IF('Financing inputs'!G96="","",(IF('Financing inputs'!$B96="USD",'Financing inputs'!G96*Loc_USD,0)+IF('Financing inputs'!$B96="Local Currency",'Financing inputs'!G96,0)+IF('Financing inputs'!$B96="Euro",'Financing inputs'!G96*Loc_Euro,0)))</f>
        <v/>
      </c>
      <c r="H96" s="131" t="str">
        <f>IF('Financing inputs'!H96="","",(IF('Financing inputs'!$B96="USD",'Financing inputs'!H96*Loc_USD,0)+IF('Financing inputs'!$B96="Local Currency",'Financing inputs'!H96,0)+IF('Financing inputs'!$B96="Euro",'Financing inputs'!H96*Loc_Euro,0)))</f>
        <v/>
      </c>
      <c r="I96" s="131" t="str">
        <f>IF('Financing inputs'!I96="","",(IF('Financing inputs'!$B96="USD",'Financing inputs'!I96*Loc_USD,0)+IF('Financing inputs'!$B96="Local Currency",'Financing inputs'!I96,0)+IF('Financing inputs'!$B96="Euro",'Financing inputs'!I96*Loc_Euro,0)))</f>
        <v/>
      </c>
      <c r="J96" s="131" t="str">
        <f>IF('Financing inputs'!J96="","",(IF('Financing inputs'!$B96="USD",'Financing inputs'!J96*Loc_USD,0)+IF('Financing inputs'!$B96="Local Currency",'Financing inputs'!J96,0)+IF('Financing inputs'!$B96="Euro",'Financing inputs'!J96*Loc_Euro,0)))</f>
        <v/>
      </c>
      <c r="K96" s="131" t="str">
        <f>IF('Financing inputs'!K96="","",(IF('Financing inputs'!$B96="USD",'Financing inputs'!K96*Loc_USD,0)+IF('Financing inputs'!$B96="Local Currency",'Financing inputs'!K96,0)+IF('Financing inputs'!$B96="Euro",'Financing inputs'!K96/Loc_Euro,0)))</f>
        <v/>
      </c>
      <c r="L96" s="131" t="str">
        <f>IF('Financing inputs'!L96="","",(IF('Financing inputs'!$B96="USD",'Financing inputs'!L96*Loc_USD,0)+IF('Financing inputs'!$B96="Local Currency",'Financing inputs'!L96,0)+IF('Financing inputs'!$B96="Euro",'Financing inputs'!L96/Loc_Euro,0)))</f>
        <v/>
      </c>
      <c r="M96" s="131" t="str">
        <f>IF('Financing inputs'!M96="","",(IF('Financing inputs'!$B96="USD",'Financing inputs'!M96*Loc_USD,0)+IF('Financing inputs'!$B96="Local Currency",'Financing inputs'!M96,0)+IF('Financing inputs'!$B96="Euro",'Financing inputs'!M96/Loc_Euro,0)))</f>
        <v/>
      </c>
      <c r="N96" s="131" t="str">
        <f>IF('Financing inputs'!N96="","",(IF('Financing inputs'!$B96="USD",'Financing inputs'!N96*Loc_USD,0)+IF('Financing inputs'!$B96="Local Currency",'Financing inputs'!N96,0)+IF('Financing inputs'!$B96="Euro",'Financing inputs'!N96/Loc_Euro,0)))</f>
        <v/>
      </c>
      <c r="O96" s="132">
        <f>SUM(C96:N96)</f>
        <v>0</v>
      </c>
      <c r="P96" s="35" t="str">
        <f t="shared" ref="P96:P116" si="16">$A$95</f>
        <v>Autre 5</v>
      </c>
      <c r="R96" s="35"/>
    </row>
    <row r="97" spans="1:19" x14ac:dyDescent="0.25">
      <c r="A97" s="129" t="str">
        <f>'Financing inputs'!A97</f>
        <v xml:space="preserve">Fonds alloués par le Gouvernement </v>
      </c>
      <c r="B97" s="130"/>
      <c r="C97" s="131" t="str">
        <f>IF('Financing inputs'!C97="","",(IF('Financing inputs'!$B97="USD",'Financing inputs'!C97*Loc_USD,0)+IF('Financing inputs'!$B97="Local Currency",'Financing inputs'!C97,0)+IF('Financing inputs'!$B97="Euro",'Financing inputs'!C97*Loc_Euro,0)))</f>
        <v/>
      </c>
      <c r="D97" s="131" t="str">
        <f>IF('Financing inputs'!D97="","",(IF('Financing inputs'!$B97="USD",'Financing inputs'!D97*Loc_USD,0)+IF('Financing inputs'!$B97="Local Currency",'Financing inputs'!D97,0)+IF('Financing inputs'!$B97="Euro",'Financing inputs'!D97*Loc_Euro,0)))</f>
        <v/>
      </c>
      <c r="E97" s="131" t="str">
        <f>IF('Financing inputs'!E97="","",(IF('Financing inputs'!$B97="USD",'Financing inputs'!E97*Loc_USD,0)+IF('Financing inputs'!$B97="Local Currency",'Financing inputs'!E97,0)+IF('Financing inputs'!$B97="Euro",'Financing inputs'!E97*Loc_Euro,0)))</f>
        <v/>
      </c>
      <c r="F97" s="131" t="str">
        <f>IF('Financing inputs'!F97="","",(IF('Financing inputs'!$B97="USD",'Financing inputs'!F97*Loc_USD,0)+IF('Financing inputs'!$B97="Local Currency",'Financing inputs'!F97,0)+IF('Financing inputs'!$B97="Euro",'Financing inputs'!F97*Loc_Euro,0)))</f>
        <v/>
      </c>
      <c r="G97" s="131" t="str">
        <f>IF('Financing inputs'!G97="","",(IF('Financing inputs'!$B97="USD",'Financing inputs'!G97*Loc_USD,0)+IF('Financing inputs'!$B97="Local Currency",'Financing inputs'!G97,0)+IF('Financing inputs'!$B97="Euro",'Financing inputs'!G97*Loc_Euro,0)))</f>
        <v/>
      </c>
      <c r="H97" s="131" t="str">
        <f>IF('Financing inputs'!H97="","",(IF('Financing inputs'!$B97="USD",'Financing inputs'!H97*Loc_USD,0)+IF('Financing inputs'!$B97="Local Currency",'Financing inputs'!H97,0)+IF('Financing inputs'!$B97="Euro",'Financing inputs'!H97*Loc_Euro,0)))</f>
        <v/>
      </c>
      <c r="I97" s="131" t="str">
        <f>IF('Financing inputs'!I97="","",(IF('Financing inputs'!$B97="USD",'Financing inputs'!I97*Loc_USD,0)+IF('Financing inputs'!$B97="Local Currency",'Financing inputs'!I97,0)+IF('Financing inputs'!$B97="Euro",'Financing inputs'!I97*Loc_Euro,0)))</f>
        <v/>
      </c>
      <c r="J97" s="131" t="str">
        <f>IF('Financing inputs'!J97="","",(IF('Financing inputs'!$B97="USD",'Financing inputs'!J97*Loc_USD,0)+IF('Financing inputs'!$B97="Local Currency",'Financing inputs'!J97,0)+IF('Financing inputs'!$B97="Euro",'Financing inputs'!J97*Loc_Euro,0)))</f>
        <v/>
      </c>
      <c r="K97" s="131" t="str">
        <f>IF('Financing inputs'!K97="","",(IF('Financing inputs'!$B97="USD",'Financing inputs'!K97*Loc_USD,0)+IF('Financing inputs'!$B97="Local Currency",'Financing inputs'!K97,0)+IF('Financing inputs'!$B97="Euro",'Financing inputs'!K97/Loc_Euro,0)))</f>
        <v/>
      </c>
      <c r="L97" s="131" t="str">
        <f>IF('Financing inputs'!L97="","",(IF('Financing inputs'!$B97="USD",'Financing inputs'!L97*Loc_USD,0)+IF('Financing inputs'!$B97="Local Currency",'Financing inputs'!L97,0)+IF('Financing inputs'!$B97="Euro",'Financing inputs'!L97/Loc_Euro,0)))</f>
        <v/>
      </c>
      <c r="M97" s="131" t="str">
        <f>IF('Financing inputs'!M97="","",(IF('Financing inputs'!$B97="USD",'Financing inputs'!M97*Loc_USD,0)+IF('Financing inputs'!$B97="Local Currency",'Financing inputs'!M97,0)+IF('Financing inputs'!$B97="Euro",'Financing inputs'!M97/Loc_Euro,0)))</f>
        <v/>
      </c>
      <c r="N97" s="131" t="str">
        <f>IF('Financing inputs'!N97="","",(IF('Financing inputs'!$B97="USD",'Financing inputs'!N97*Loc_USD,0)+IF('Financing inputs'!$B97="Local Currency",'Financing inputs'!N97,0)+IF('Financing inputs'!$B97="Euro",'Financing inputs'!N97/Loc_Euro,0)))</f>
        <v/>
      </c>
      <c r="O97" s="132">
        <f>SUM(C97:N97)</f>
        <v>0</v>
      </c>
      <c r="P97" s="35" t="str">
        <f t="shared" si="16"/>
        <v>Autre 5</v>
      </c>
      <c r="R97" s="75" t="e">
        <f>O97/SUM($O$97:$O$116)</f>
        <v>#DIV/0!</v>
      </c>
      <c r="S97" s="12"/>
    </row>
    <row r="98" spans="1:19" x14ac:dyDescent="0.25">
      <c r="A98" s="133" t="str">
        <f>'Financing inputs'!A98</f>
        <v xml:space="preserve">Fonds alloués par l'USAID </v>
      </c>
      <c r="B98" s="130"/>
      <c r="C98" s="131" t="str">
        <f>IF('Financing inputs'!C98="","",(IF('Financing inputs'!$B98="USD",'Financing inputs'!C98*Loc_USD,0)+IF('Financing inputs'!$B98="Local Currency",'Financing inputs'!C98,0)+IF('Financing inputs'!$B98="Euro",'Financing inputs'!C98*Loc_Euro,0)))</f>
        <v/>
      </c>
      <c r="D98" s="131" t="str">
        <f>IF('Financing inputs'!D98="","",(IF('Financing inputs'!$B98="USD",'Financing inputs'!D98*Loc_USD,0)+IF('Financing inputs'!$B98="Local Currency",'Financing inputs'!D98,0)+IF('Financing inputs'!$B98="Euro",'Financing inputs'!D98*Loc_Euro,0)))</f>
        <v/>
      </c>
      <c r="E98" s="131" t="str">
        <f>IF('Financing inputs'!E98="","",(IF('Financing inputs'!$B98="USD",'Financing inputs'!E98*Loc_USD,0)+IF('Financing inputs'!$B98="Local Currency",'Financing inputs'!E98,0)+IF('Financing inputs'!$B98="Euro",'Financing inputs'!E98*Loc_Euro,0)))</f>
        <v/>
      </c>
      <c r="F98" s="131" t="str">
        <f>IF('Financing inputs'!F98="","",(IF('Financing inputs'!$B98="USD",'Financing inputs'!F98*Loc_USD,0)+IF('Financing inputs'!$B98="Local Currency",'Financing inputs'!F98,0)+IF('Financing inputs'!$B98="Euro",'Financing inputs'!F98*Loc_Euro,0)))</f>
        <v/>
      </c>
      <c r="G98" s="131" t="str">
        <f>IF('Financing inputs'!G98="","",(IF('Financing inputs'!$B98="USD",'Financing inputs'!G98*Loc_USD,0)+IF('Financing inputs'!$B98="Local Currency",'Financing inputs'!G98,0)+IF('Financing inputs'!$B98="Euro",'Financing inputs'!G98*Loc_Euro,0)))</f>
        <v/>
      </c>
      <c r="H98" s="131" t="str">
        <f>IF('Financing inputs'!H98="","",(IF('Financing inputs'!$B98="USD",'Financing inputs'!H98*Loc_USD,0)+IF('Financing inputs'!$B98="Local Currency",'Financing inputs'!H98,0)+IF('Financing inputs'!$B98="Euro",'Financing inputs'!H98*Loc_Euro,0)))</f>
        <v/>
      </c>
      <c r="I98" s="131" t="str">
        <f>IF('Financing inputs'!I98="","",(IF('Financing inputs'!$B98="USD",'Financing inputs'!I98*Loc_USD,0)+IF('Financing inputs'!$B98="Local Currency",'Financing inputs'!I98,0)+IF('Financing inputs'!$B98="Euro",'Financing inputs'!I98*Loc_Euro,0)))</f>
        <v/>
      </c>
      <c r="J98" s="131" t="str">
        <f>IF('Financing inputs'!J98="","",(IF('Financing inputs'!$B98="USD",'Financing inputs'!J98*Loc_USD,0)+IF('Financing inputs'!$B98="Local Currency",'Financing inputs'!J98,0)+IF('Financing inputs'!$B98="Euro",'Financing inputs'!J98*Loc_Euro,0)))</f>
        <v/>
      </c>
      <c r="K98" s="131" t="str">
        <f>IF('Financing inputs'!K98="","",(IF('Financing inputs'!$B98="USD",'Financing inputs'!K98*Loc_USD,0)+IF('Financing inputs'!$B98="Local Currency",'Financing inputs'!K98,0)+IF('Financing inputs'!$B98="Euro",'Financing inputs'!K98/Loc_Euro,0)))</f>
        <v/>
      </c>
      <c r="L98" s="131" t="str">
        <f>IF('Financing inputs'!L98="","",(IF('Financing inputs'!$B98="USD",'Financing inputs'!L98*Loc_USD,0)+IF('Financing inputs'!$B98="Local Currency",'Financing inputs'!L98,0)+IF('Financing inputs'!$B98="Euro",'Financing inputs'!L98/Loc_Euro,0)))</f>
        <v/>
      </c>
      <c r="M98" s="131" t="str">
        <f>IF('Financing inputs'!M98="","",(IF('Financing inputs'!$B98="USD",'Financing inputs'!M98*Loc_USD,0)+IF('Financing inputs'!$B98="Local Currency",'Financing inputs'!M98,0)+IF('Financing inputs'!$B98="Euro",'Financing inputs'!M98/Loc_Euro,0)))</f>
        <v/>
      </c>
      <c r="N98" s="131" t="str">
        <f>IF('Financing inputs'!N98="","",(IF('Financing inputs'!$B98="USD",'Financing inputs'!N98*Loc_USD,0)+IF('Financing inputs'!$B98="Local Currency",'Financing inputs'!N98,0)+IF('Financing inputs'!$B98="Euro",'Financing inputs'!N98/Loc_Euro,0)))</f>
        <v/>
      </c>
      <c r="O98" s="131">
        <f t="shared" ref="O98:O116" si="17">SUM(C98:N98)</f>
        <v>0</v>
      </c>
      <c r="P98" s="35" t="str">
        <f t="shared" si="16"/>
        <v>Autre 5</v>
      </c>
      <c r="R98" s="75" t="e">
        <f t="shared" ref="R98:R116" si="18">O98/SUM($O$97:$O$116)</f>
        <v>#DIV/0!</v>
      </c>
      <c r="S98" s="12"/>
    </row>
    <row r="99" spans="1:19" x14ac:dyDescent="0.25">
      <c r="A99" s="133" t="str">
        <f>'Financing inputs'!A99</f>
        <v>Fonds alloués par l'UNFPA</v>
      </c>
      <c r="B99" s="130"/>
      <c r="C99" s="131" t="str">
        <f>IF('Financing inputs'!C99="","",(IF('Financing inputs'!$B99="USD",'Financing inputs'!C99*Loc_USD,0)+IF('Financing inputs'!$B99="Local Currency",'Financing inputs'!C99,0)+IF('Financing inputs'!$B99="Euro",'Financing inputs'!C99*Loc_Euro,0)))</f>
        <v/>
      </c>
      <c r="D99" s="131" t="str">
        <f>IF('Financing inputs'!D99="","",(IF('Financing inputs'!$B99="USD",'Financing inputs'!D99*Loc_USD,0)+IF('Financing inputs'!$B99="Local Currency",'Financing inputs'!D99,0)+IF('Financing inputs'!$B99="Euro",'Financing inputs'!D99*Loc_Euro,0)))</f>
        <v/>
      </c>
      <c r="E99" s="131" t="str">
        <f>IF('Financing inputs'!E99="","",(IF('Financing inputs'!$B99="USD",'Financing inputs'!E99*Loc_USD,0)+IF('Financing inputs'!$B99="Local Currency",'Financing inputs'!E99,0)+IF('Financing inputs'!$B99="Euro",'Financing inputs'!E99*Loc_Euro,0)))</f>
        <v/>
      </c>
      <c r="F99" s="131" t="str">
        <f>IF('Financing inputs'!F99="","",(IF('Financing inputs'!$B99="USD",'Financing inputs'!F99*Loc_USD,0)+IF('Financing inputs'!$B99="Local Currency",'Financing inputs'!F99,0)+IF('Financing inputs'!$B99="Euro",'Financing inputs'!F99*Loc_Euro,0)))</f>
        <v/>
      </c>
      <c r="G99" s="131" t="str">
        <f>IF('Financing inputs'!G99="","",(IF('Financing inputs'!$B99="USD",'Financing inputs'!G99*Loc_USD,0)+IF('Financing inputs'!$B99="Local Currency",'Financing inputs'!G99,0)+IF('Financing inputs'!$B99="Euro",'Financing inputs'!G99*Loc_Euro,0)))</f>
        <v/>
      </c>
      <c r="H99" s="131" t="str">
        <f>IF('Financing inputs'!H99="","",(IF('Financing inputs'!$B99="USD",'Financing inputs'!H99*Loc_USD,0)+IF('Financing inputs'!$B99="Local Currency",'Financing inputs'!H99,0)+IF('Financing inputs'!$B99="Euro",'Financing inputs'!H99*Loc_Euro,0)))</f>
        <v/>
      </c>
      <c r="I99" s="131" t="str">
        <f>IF('Financing inputs'!I99="","",(IF('Financing inputs'!$B99="USD",'Financing inputs'!I99*Loc_USD,0)+IF('Financing inputs'!$B99="Local Currency",'Financing inputs'!I99,0)+IF('Financing inputs'!$B99="Euro",'Financing inputs'!I99*Loc_Euro,0)))</f>
        <v/>
      </c>
      <c r="J99" s="131" t="str">
        <f>IF('Financing inputs'!J99="","",(IF('Financing inputs'!$B99="USD",'Financing inputs'!J99*Loc_USD,0)+IF('Financing inputs'!$B99="Local Currency",'Financing inputs'!J99,0)+IF('Financing inputs'!$B99="Euro",'Financing inputs'!J99*Loc_Euro,0)))</f>
        <v/>
      </c>
      <c r="K99" s="131" t="str">
        <f>IF('Financing inputs'!K99="","",(IF('Financing inputs'!$B99="USD",'Financing inputs'!K99*Loc_USD,0)+IF('Financing inputs'!$B99="Local Currency",'Financing inputs'!K99,0)+IF('Financing inputs'!$B99="Euro",'Financing inputs'!K99/Loc_Euro,0)))</f>
        <v/>
      </c>
      <c r="L99" s="131" t="str">
        <f>IF('Financing inputs'!L99="","",(IF('Financing inputs'!$B99="USD",'Financing inputs'!L99*Loc_USD,0)+IF('Financing inputs'!$B99="Local Currency",'Financing inputs'!L99,0)+IF('Financing inputs'!$B99="Euro",'Financing inputs'!L99/Loc_Euro,0)))</f>
        <v/>
      </c>
      <c r="M99" s="131" t="str">
        <f>IF('Financing inputs'!M99="","",(IF('Financing inputs'!$B99="USD",'Financing inputs'!M99*Loc_USD,0)+IF('Financing inputs'!$B99="Local Currency",'Financing inputs'!M99,0)+IF('Financing inputs'!$B99="Euro",'Financing inputs'!M99/Loc_Euro,0)))</f>
        <v/>
      </c>
      <c r="N99" s="131" t="str">
        <f>IF('Financing inputs'!N99="","",(IF('Financing inputs'!$B99="USD",'Financing inputs'!N99*Loc_USD,0)+IF('Financing inputs'!$B99="Local Currency",'Financing inputs'!N99,0)+IF('Financing inputs'!$B99="Euro",'Financing inputs'!N99/Loc_Euro,0)))</f>
        <v/>
      </c>
      <c r="O99" s="131">
        <f t="shared" si="17"/>
        <v>0</v>
      </c>
      <c r="P99" s="35" t="str">
        <f t="shared" si="16"/>
        <v>Autre 5</v>
      </c>
      <c r="R99" s="75" t="e">
        <f t="shared" si="18"/>
        <v>#DIV/0!</v>
      </c>
      <c r="S99" s="12"/>
    </row>
    <row r="100" spans="1:19" x14ac:dyDescent="0.25">
      <c r="A100" s="133" t="str">
        <f>'Financing inputs'!A100</f>
        <v>Fonds alloués par la KfW</v>
      </c>
      <c r="B100" s="130"/>
      <c r="C100" s="131" t="str">
        <f>IF('Financing inputs'!C100="","",(IF('Financing inputs'!$B100="USD",'Financing inputs'!C100*Loc_USD,0)+IF('Financing inputs'!$B100="Local Currency",'Financing inputs'!C100,0)+IF('Financing inputs'!$B100="Euro",'Financing inputs'!C100*Loc_Euro,0)))</f>
        <v/>
      </c>
      <c r="D100" s="131" t="str">
        <f>IF('Financing inputs'!D100="","",(IF('Financing inputs'!$B100="USD",'Financing inputs'!D100*Loc_USD,0)+IF('Financing inputs'!$B100="Local Currency",'Financing inputs'!D100,0)+IF('Financing inputs'!$B100="Euro",'Financing inputs'!D100*Loc_Euro,0)))</f>
        <v/>
      </c>
      <c r="E100" s="131" t="str">
        <f>IF('Financing inputs'!E100="","",(IF('Financing inputs'!$B100="USD",'Financing inputs'!E100*Loc_USD,0)+IF('Financing inputs'!$B100="Local Currency",'Financing inputs'!E100,0)+IF('Financing inputs'!$B100="Euro",'Financing inputs'!E100*Loc_Euro,0)))</f>
        <v/>
      </c>
      <c r="F100" s="131" t="str">
        <f>IF('Financing inputs'!F100="","",(IF('Financing inputs'!$B100="USD",'Financing inputs'!F100*Loc_USD,0)+IF('Financing inputs'!$B100="Local Currency",'Financing inputs'!F100,0)+IF('Financing inputs'!$B100="Euro",'Financing inputs'!F100*Loc_Euro,0)))</f>
        <v/>
      </c>
      <c r="G100" s="131" t="str">
        <f>IF('Financing inputs'!G100="","",(IF('Financing inputs'!$B100="USD",'Financing inputs'!G100*Loc_USD,0)+IF('Financing inputs'!$B100="Local Currency",'Financing inputs'!G100,0)+IF('Financing inputs'!$B100="Euro",'Financing inputs'!G100*Loc_Euro,0)))</f>
        <v/>
      </c>
      <c r="H100" s="131" t="str">
        <f>IF('Financing inputs'!H100="","",(IF('Financing inputs'!$B100="USD",'Financing inputs'!H100*Loc_USD,0)+IF('Financing inputs'!$B100="Local Currency",'Financing inputs'!H100,0)+IF('Financing inputs'!$B100="Euro",'Financing inputs'!H100*Loc_Euro,0)))</f>
        <v/>
      </c>
      <c r="I100" s="131" t="str">
        <f>IF('Financing inputs'!I100="","",(IF('Financing inputs'!$B100="USD",'Financing inputs'!I100*Loc_USD,0)+IF('Financing inputs'!$B100="Local Currency",'Financing inputs'!I100,0)+IF('Financing inputs'!$B100="Euro",'Financing inputs'!I100*Loc_Euro,0)))</f>
        <v/>
      </c>
      <c r="J100" s="131" t="str">
        <f>IF('Financing inputs'!J100="","",(IF('Financing inputs'!$B100="USD",'Financing inputs'!J100*Loc_USD,0)+IF('Financing inputs'!$B100="Local Currency",'Financing inputs'!J100,0)+IF('Financing inputs'!$B100="Euro",'Financing inputs'!J100*Loc_Euro,0)))</f>
        <v/>
      </c>
      <c r="K100" s="131" t="str">
        <f>IF('Financing inputs'!K100="","",(IF('Financing inputs'!$B100="USD",'Financing inputs'!K100*Loc_USD,0)+IF('Financing inputs'!$B100="Local Currency",'Financing inputs'!K100,0)+IF('Financing inputs'!$B100="Euro",'Financing inputs'!K100/Loc_Euro,0)))</f>
        <v/>
      </c>
      <c r="L100" s="131" t="str">
        <f>IF('Financing inputs'!L100="","",(IF('Financing inputs'!$B100="USD",'Financing inputs'!L100*Loc_USD,0)+IF('Financing inputs'!$B100="Local Currency",'Financing inputs'!L100,0)+IF('Financing inputs'!$B100="Euro",'Financing inputs'!L100/Loc_Euro,0)))</f>
        <v/>
      </c>
      <c r="M100" s="131" t="str">
        <f>IF('Financing inputs'!M100="","",(IF('Financing inputs'!$B100="USD",'Financing inputs'!M100*Loc_USD,0)+IF('Financing inputs'!$B100="Local Currency",'Financing inputs'!M100,0)+IF('Financing inputs'!$B100="Euro",'Financing inputs'!M100/Loc_Euro,0)))</f>
        <v/>
      </c>
      <c r="N100" s="131" t="str">
        <f>IF('Financing inputs'!N100="","",(IF('Financing inputs'!$B100="USD",'Financing inputs'!N100*Loc_USD,0)+IF('Financing inputs'!$B100="Local Currency",'Financing inputs'!N100,0)+IF('Financing inputs'!$B100="Euro",'Financing inputs'!N100/Loc_Euro,0)))</f>
        <v/>
      </c>
      <c r="O100" s="131">
        <f t="shared" si="17"/>
        <v>0</v>
      </c>
      <c r="P100" s="35" t="str">
        <f t="shared" si="16"/>
        <v>Autre 5</v>
      </c>
      <c r="R100" s="75" t="e">
        <f t="shared" si="18"/>
        <v>#DIV/0!</v>
      </c>
      <c r="S100" s="12"/>
    </row>
    <row r="101" spans="1:19" x14ac:dyDescent="0.25">
      <c r="A101" s="133" t="str">
        <f>'Financing inputs'!A101</f>
        <v>Fonds alloués par DfID</v>
      </c>
      <c r="B101" s="130"/>
      <c r="C101" s="131" t="str">
        <f>IF('Financing inputs'!C101="","",(IF('Financing inputs'!$B101="USD",'Financing inputs'!C101*Loc_USD,0)+IF('Financing inputs'!$B101="Local Currency",'Financing inputs'!C101,0)+IF('Financing inputs'!$B101="Euro",'Financing inputs'!C101*Loc_Euro,0)))</f>
        <v/>
      </c>
      <c r="D101" s="131" t="str">
        <f>IF('Financing inputs'!D101="","",(IF('Financing inputs'!$B101="USD",'Financing inputs'!D101*Loc_USD,0)+IF('Financing inputs'!$B101="Local Currency",'Financing inputs'!D101,0)+IF('Financing inputs'!$B101="Euro",'Financing inputs'!D101*Loc_Euro,0)))</f>
        <v/>
      </c>
      <c r="E101" s="131" t="str">
        <f>IF('Financing inputs'!E101="","",(IF('Financing inputs'!$B101="USD",'Financing inputs'!E101*Loc_USD,0)+IF('Financing inputs'!$B101="Local Currency",'Financing inputs'!E101,0)+IF('Financing inputs'!$B101="Euro",'Financing inputs'!E101*Loc_Euro,0)))</f>
        <v/>
      </c>
      <c r="F101" s="131" t="str">
        <f>IF('Financing inputs'!F101="","",(IF('Financing inputs'!$B101="USD",'Financing inputs'!F101*Loc_USD,0)+IF('Financing inputs'!$B101="Local Currency",'Financing inputs'!F101,0)+IF('Financing inputs'!$B101="Euro",'Financing inputs'!F101*Loc_Euro,0)))</f>
        <v/>
      </c>
      <c r="G101" s="131" t="str">
        <f>IF('Financing inputs'!G101="","",(IF('Financing inputs'!$B101="USD",'Financing inputs'!G101*Loc_USD,0)+IF('Financing inputs'!$B101="Local Currency",'Financing inputs'!G101,0)+IF('Financing inputs'!$B101="Euro",'Financing inputs'!G101*Loc_Euro,0)))</f>
        <v/>
      </c>
      <c r="H101" s="131" t="str">
        <f>IF('Financing inputs'!H101="","",(IF('Financing inputs'!$B101="USD",'Financing inputs'!H101*Loc_USD,0)+IF('Financing inputs'!$B101="Local Currency",'Financing inputs'!H101,0)+IF('Financing inputs'!$B101="Euro",'Financing inputs'!H101*Loc_Euro,0)))</f>
        <v/>
      </c>
      <c r="I101" s="131" t="str">
        <f>IF('Financing inputs'!I101="","",(IF('Financing inputs'!$B101="USD",'Financing inputs'!I101*Loc_USD,0)+IF('Financing inputs'!$B101="Local Currency",'Financing inputs'!I101,0)+IF('Financing inputs'!$B101="Euro",'Financing inputs'!I101*Loc_Euro,0)))</f>
        <v/>
      </c>
      <c r="J101" s="131" t="str">
        <f>IF('Financing inputs'!J101="","",(IF('Financing inputs'!$B101="USD",'Financing inputs'!J101*Loc_USD,0)+IF('Financing inputs'!$B101="Local Currency",'Financing inputs'!J101,0)+IF('Financing inputs'!$B101="Euro",'Financing inputs'!J101*Loc_Euro,0)))</f>
        <v/>
      </c>
      <c r="K101" s="131" t="str">
        <f>IF('Financing inputs'!K101="","",(IF('Financing inputs'!$B101="USD",'Financing inputs'!K101*Loc_USD,0)+IF('Financing inputs'!$B101="Local Currency",'Financing inputs'!K101,0)+IF('Financing inputs'!$B101="Euro",'Financing inputs'!K101/Loc_Euro,0)))</f>
        <v/>
      </c>
      <c r="L101" s="131" t="str">
        <f>IF('Financing inputs'!L101="","",(IF('Financing inputs'!$B101="USD",'Financing inputs'!L101*Loc_USD,0)+IF('Financing inputs'!$B101="Local Currency",'Financing inputs'!L101,0)+IF('Financing inputs'!$B101="Euro",'Financing inputs'!L101/Loc_Euro,0)))</f>
        <v/>
      </c>
      <c r="M101" s="131" t="str">
        <f>IF('Financing inputs'!M101="","",(IF('Financing inputs'!$B101="USD",'Financing inputs'!M101*Loc_USD,0)+IF('Financing inputs'!$B101="Local Currency",'Financing inputs'!M101,0)+IF('Financing inputs'!$B101="Euro",'Financing inputs'!M101/Loc_Euro,0)))</f>
        <v/>
      </c>
      <c r="N101" s="131" t="str">
        <f>IF('Financing inputs'!N101="","",(IF('Financing inputs'!$B101="USD",'Financing inputs'!N101*Loc_USD,0)+IF('Financing inputs'!$B101="Local Currency",'Financing inputs'!N101,0)+IF('Financing inputs'!$B101="Euro",'Financing inputs'!N101/Loc_Euro,0)))</f>
        <v/>
      </c>
      <c r="O101" s="131">
        <f t="shared" si="17"/>
        <v>0</v>
      </c>
      <c r="P101" s="35" t="str">
        <f t="shared" si="16"/>
        <v>Autre 5</v>
      </c>
      <c r="R101" s="75" t="e">
        <f t="shared" si="18"/>
        <v>#DIV/0!</v>
      </c>
      <c r="S101" s="12"/>
    </row>
    <row r="102" spans="1:19" x14ac:dyDescent="0.25">
      <c r="A102" s="133" t="str">
        <f>'Financing inputs'!A102</f>
        <v xml:space="preserve">Fonds alloués par l'EU </v>
      </c>
      <c r="B102" s="130"/>
      <c r="C102" s="131" t="str">
        <f>IF('Financing inputs'!C102="","",(IF('Financing inputs'!$B102="USD",'Financing inputs'!C102*Loc_USD,0)+IF('Financing inputs'!$B102="Local Currency",'Financing inputs'!C102,0)+IF('Financing inputs'!$B102="Euro",'Financing inputs'!C102*Loc_Euro,0)))</f>
        <v/>
      </c>
      <c r="D102" s="131" t="str">
        <f>IF('Financing inputs'!D102="","",(IF('Financing inputs'!$B102="USD",'Financing inputs'!D102*Loc_USD,0)+IF('Financing inputs'!$B102="Local Currency",'Financing inputs'!D102,0)+IF('Financing inputs'!$B102="Euro",'Financing inputs'!D102*Loc_Euro,0)))</f>
        <v/>
      </c>
      <c r="E102" s="131" t="str">
        <f>IF('Financing inputs'!E102="","",(IF('Financing inputs'!$B102="USD",'Financing inputs'!E102*Loc_USD,0)+IF('Financing inputs'!$B102="Local Currency",'Financing inputs'!E102,0)+IF('Financing inputs'!$B102="Euro",'Financing inputs'!E102*Loc_Euro,0)))</f>
        <v/>
      </c>
      <c r="F102" s="131" t="str">
        <f>IF('Financing inputs'!F102="","",(IF('Financing inputs'!$B102="USD",'Financing inputs'!F102*Loc_USD,0)+IF('Financing inputs'!$B102="Local Currency",'Financing inputs'!F102,0)+IF('Financing inputs'!$B102="Euro",'Financing inputs'!F102*Loc_Euro,0)))</f>
        <v/>
      </c>
      <c r="G102" s="131" t="str">
        <f>IF('Financing inputs'!G102="","",(IF('Financing inputs'!$B102="USD",'Financing inputs'!G102*Loc_USD,0)+IF('Financing inputs'!$B102="Local Currency",'Financing inputs'!G102,0)+IF('Financing inputs'!$B102="Euro",'Financing inputs'!G102*Loc_Euro,0)))</f>
        <v/>
      </c>
      <c r="H102" s="131" t="str">
        <f>IF('Financing inputs'!H102="","",(IF('Financing inputs'!$B102="USD",'Financing inputs'!H102*Loc_USD,0)+IF('Financing inputs'!$B102="Local Currency",'Financing inputs'!H102,0)+IF('Financing inputs'!$B102="Euro",'Financing inputs'!H102*Loc_Euro,0)))</f>
        <v/>
      </c>
      <c r="I102" s="131" t="str">
        <f>IF('Financing inputs'!I102="","",(IF('Financing inputs'!$B102="USD",'Financing inputs'!I102*Loc_USD,0)+IF('Financing inputs'!$B102="Local Currency",'Financing inputs'!I102,0)+IF('Financing inputs'!$B102="Euro",'Financing inputs'!I102*Loc_Euro,0)))</f>
        <v/>
      </c>
      <c r="J102" s="131" t="str">
        <f>IF('Financing inputs'!J102="","",(IF('Financing inputs'!$B102="USD",'Financing inputs'!J102*Loc_USD,0)+IF('Financing inputs'!$B102="Local Currency",'Financing inputs'!J102,0)+IF('Financing inputs'!$B102="Euro",'Financing inputs'!J102*Loc_Euro,0)))</f>
        <v/>
      </c>
      <c r="K102" s="131" t="str">
        <f>IF('Financing inputs'!K102="","",(IF('Financing inputs'!$B102="USD",'Financing inputs'!K102*Loc_USD,0)+IF('Financing inputs'!$B102="Local Currency",'Financing inputs'!K102,0)+IF('Financing inputs'!$B102="Euro",'Financing inputs'!K102/Loc_Euro,0)))</f>
        <v/>
      </c>
      <c r="L102" s="131" t="str">
        <f>IF('Financing inputs'!L102="","",(IF('Financing inputs'!$B102="USD",'Financing inputs'!L102*Loc_USD,0)+IF('Financing inputs'!$B102="Local Currency",'Financing inputs'!L102,0)+IF('Financing inputs'!$B102="Euro",'Financing inputs'!L102/Loc_Euro,0)))</f>
        <v/>
      </c>
      <c r="M102" s="131" t="str">
        <f>IF('Financing inputs'!M102="","",(IF('Financing inputs'!$B102="USD",'Financing inputs'!M102*Loc_USD,0)+IF('Financing inputs'!$B102="Local Currency",'Financing inputs'!M102,0)+IF('Financing inputs'!$B102="Euro",'Financing inputs'!M102/Loc_Euro,0)))</f>
        <v/>
      </c>
      <c r="N102" s="131" t="str">
        <f>IF('Financing inputs'!N102="","",(IF('Financing inputs'!$B102="USD",'Financing inputs'!N102*Loc_USD,0)+IF('Financing inputs'!$B102="Local Currency",'Financing inputs'!N102,0)+IF('Financing inputs'!$B102="Euro",'Financing inputs'!N102/Loc_Euro,0)))</f>
        <v/>
      </c>
      <c r="O102" s="131">
        <f t="shared" si="17"/>
        <v>0</v>
      </c>
      <c r="P102" s="35" t="str">
        <f t="shared" si="16"/>
        <v>Autre 5</v>
      </c>
      <c r="R102" s="75" t="e">
        <f t="shared" si="18"/>
        <v>#DIV/0!</v>
      </c>
      <c r="S102" s="12"/>
    </row>
    <row r="103" spans="1:19" x14ac:dyDescent="0.25">
      <c r="A103" s="133" t="str">
        <f>'Financing inputs'!A103</f>
        <v>Fonds alloués par l'ACDI</v>
      </c>
      <c r="B103" s="130"/>
      <c r="C103" s="131" t="str">
        <f>IF('Financing inputs'!C103="","",(IF('Financing inputs'!$B103="USD",'Financing inputs'!C103*Loc_USD,0)+IF('Financing inputs'!$B103="Local Currency",'Financing inputs'!C103,0)+IF('Financing inputs'!$B103="Euro",'Financing inputs'!C103*Loc_Euro,0)))</f>
        <v/>
      </c>
      <c r="D103" s="131" t="str">
        <f>IF('Financing inputs'!D103="","",(IF('Financing inputs'!$B103="USD",'Financing inputs'!D103*Loc_USD,0)+IF('Financing inputs'!$B103="Local Currency",'Financing inputs'!D103,0)+IF('Financing inputs'!$B103="Euro",'Financing inputs'!D103*Loc_Euro,0)))</f>
        <v/>
      </c>
      <c r="E103" s="131" t="str">
        <f>IF('Financing inputs'!E103="","",(IF('Financing inputs'!$B103="USD",'Financing inputs'!E103*Loc_USD,0)+IF('Financing inputs'!$B103="Local Currency",'Financing inputs'!E103,0)+IF('Financing inputs'!$B103="Euro",'Financing inputs'!E103*Loc_Euro,0)))</f>
        <v/>
      </c>
      <c r="F103" s="131" t="str">
        <f>IF('Financing inputs'!F103="","",(IF('Financing inputs'!$B103="USD",'Financing inputs'!F103*Loc_USD,0)+IF('Financing inputs'!$B103="Local Currency",'Financing inputs'!F103,0)+IF('Financing inputs'!$B103="Euro",'Financing inputs'!F103*Loc_Euro,0)))</f>
        <v/>
      </c>
      <c r="G103" s="131" t="str">
        <f>IF('Financing inputs'!G103="","",(IF('Financing inputs'!$B103="USD",'Financing inputs'!G103*Loc_USD,0)+IF('Financing inputs'!$B103="Local Currency",'Financing inputs'!G103,0)+IF('Financing inputs'!$B103="Euro",'Financing inputs'!G103*Loc_Euro,0)))</f>
        <v/>
      </c>
      <c r="H103" s="131" t="str">
        <f>IF('Financing inputs'!H103="","",(IF('Financing inputs'!$B103="USD",'Financing inputs'!H103*Loc_USD,0)+IF('Financing inputs'!$B103="Local Currency",'Financing inputs'!H103,0)+IF('Financing inputs'!$B103="Euro",'Financing inputs'!H103*Loc_Euro,0)))</f>
        <v/>
      </c>
      <c r="I103" s="131" t="str">
        <f>IF('Financing inputs'!I103="","",(IF('Financing inputs'!$B103="USD",'Financing inputs'!I103*Loc_USD,0)+IF('Financing inputs'!$B103="Local Currency",'Financing inputs'!I103,0)+IF('Financing inputs'!$B103="Euro",'Financing inputs'!I103*Loc_Euro,0)))</f>
        <v/>
      </c>
      <c r="J103" s="131" t="str">
        <f>IF('Financing inputs'!J103="","",(IF('Financing inputs'!$B103="USD",'Financing inputs'!J103*Loc_USD,0)+IF('Financing inputs'!$B103="Local Currency",'Financing inputs'!J103,0)+IF('Financing inputs'!$B103="Euro",'Financing inputs'!J103*Loc_Euro,0)))</f>
        <v/>
      </c>
      <c r="K103" s="131" t="str">
        <f>IF('Financing inputs'!K103="","",(IF('Financing inputs'!$B103="USD",'Financing inputs'!K103*Loc_USD,0)+IF('Financing inputs'!$B103="Local Currency",'Financing inputs'!K103,0)+IF('Financing inputs'!$B103="Euro",'Financing inputs'!K103/Loc_Euro,0)))</f>
        <v/>
      </c>
      <c r="L103" s="131" t="str">
        <f>IF('Financing inputs'!L103="","",(IF('Financing inputs'!$B103="USD",'Financing inputs'!L103*Loc_USD,0)+IF('Financing inputs'!$B103="Local Currency",'Financing inputs'!L103,0)+IF('Financing inputs'!$B103="Euro",'Financing inputs'!L103/Loc_Euro,0)))</f>
        <v/>
      </c>
      <c r="M103" s="131" t="str">
        <f>IF('Financing inputs'!M103="","",(IF('Financing inputs'!$B103="USD",'Financing inputs'!M103*Loc_USD,0)+IF('Financing inputs'!$B103="Local Currency",'Financing inputs'!M103,0)+IF('Financing inputs'!$B103="Euro",'Financing inputs'!M103/Loc_Euro,0)))</f>
        <v/>
      </c>
      <c r="N103" s="131" t="str">
        <f>IF('Financing inputs'!N103="","",(IF('Financing inputs'!$B103="USD",'Financing inputs'!N103*Loc_USD,0)+IF('Financing inputs'!$B103="Local Currency",'Financing inputs'!N103,0)+IF('Financing inputs'!$B103="Euro",'Financing inputs'!N103/Loc_Euro,0)))</f>
        <v/>
      </c>
      <c r="O103" s="131">
        <f t="shared" si="17"/>
        <v>0</v>
      </c>
      <c r="P103" s="35" t="str">
        <f t="shared" si="16"/>
        <v>Autre 5</v>
      </c>
      <c r="R103" s="75" t="e">
        <f t="shared" si="18"/>
        <v>#DIV/0!</v>
      </c>
      <c r="S103" s="12"/>
    </row>
    <row r="104" spans="1:19" x14ac:dyDescent="0.25">
      <c r="A104" s="133" t="str">
        <f>'Financing inputs'!A104</f>
        <v>Fonds alloués par PSI</v>
      </c>
      <c r="B104" s="130"/>
      <c r="C104" s="131" t="str">
        <f>IF('Financing inputs'!C104="","",(IF('Financing inputs'!$B104="USD",'Financing inputs'!C104*Loc_USD,0)+IF('Financing inputs'!$B104="Local Currency",'Financing inputs'!C104,0)+IF('Financing inputs'!$B104="Euro",'Financing inputs'!C104*Loc_Euro,0)))</f>
        <v/>
      </c>
      <c r="D104" s="131" t="str">
        <f>IF('Financing inputs'!D104="","",(IF('Financing inputs'!$B104="USD",'Financing inputs'!D104*Loc_USD,0)+IF('Financing inputs'!$B104="Local Currency",'Financing inputs'!D104,0)+IF('Financing inputs'!$B104="Euro",'Financing inputs'!D104*Loc_Euro,0)))</f>
        <v/>
      </c>
      <c r="E104" s="131" t="str">
        <f>IF('Financing inputs'!E104="","",(IF('Financing inputs'!$B104="USD",'Financing inputs'!E104*Loc_USD,0)+IF('Financing inputs'!$B104="Local Currency",'Financing inputs'!E104,0)+IF('Financing inputs'!$B104="Euro",'Financing inputs'!E104*Loc_Euro,0)))</f>
        <v/>
      </c>
      <c r="F104" s="131" t="str">
        <f>IF('Financing inputs'!F104="","",(IF('Financing inputs'!$B104="USD",'Financing inputs'!F104*Loc_USD,0)+IF('Financing inputs'!$B104="Local Currency",'Financing inputs'!F104,0)+IF('Financing inputs'!$B104="Euro",'Financing inputs'!F104*Loc_Euro,0)))</f>
        <v/>
      </c>
      <c r="G104" s="131" t="str">
        <f>IF('Financing inputs'!G104="","",(IF('Financing inputs'!$B104="USD",'Financing inputs'!G104*Loc_USD,0)+IF('Financing inputs'!$B104="Local Currency",'Financing inputs'!G104,0)+IF('Financing inputs'!$B104="Euro",'Financing inputs'!G104*Loc_Euro,0)))</f>
        <v/>
      </c>
      <c r="H104" s="131" t="str">
        <f>IF('Financing inputs'!H104="","",(IF('Financing inputs'!$B104="USD",'Financing inputs'!H104*Loc_USD,0)+IF('Financing inputs'!$B104="Local Currency",'Financing inputs'!H104,0)+IF('Financing inputs'!$B104="Euro",'Financing inputs'!H104*Loc_Euro,0)))</f>
        <v/>
      </c>
      <c r="I104" s="131" t="str">
        <f>IF('Financing inputs'!I104="","",(IF('Financing inputs'!$B104="USD",'Financing inputs'!I104*Loc_USD,0)+IF('Financing inputs'!$B104="Local Currency",'Financing inputs'!I104,0)+IF('Financing inputs'!$B104="Euro",'Financing inputs'!I104*Loc_Euro,0)))</f>
        <v/>
      </c>
      <c r="J104" s="131" t="str">
        <f>IF('Financing inputs'!J104="","",(IF('Financing inputs'!$B104="USD",'Financing inputs'!J104*Loc_USD,0)+IF('Financing inputs'!$B104="Local Currency",'Financing inputs'!J104,0)+IF('Financing inputs'!$B104="Euro",'Financing inputs'!J104*Loc_Euro,0)))</f>
        <v/>
      </c>
      <c r="K104" s="131" t="str">
        <f>IF('Financing inputs'!K104="","",(IF('Financing inputs'!$B104="USD",'Financing inputs'!K104*Loc_USD,0)+IF('Financing inputs'!$B104="Local Currency",'Financing inputs'!K104,0)+IF('Financing inputs'!$B104="Euro",'Financing inputs'!K104/Loc_Euro,0)))</f>
        <v/>
      </c>
      <c r="L104" s="131" t="str">
        <f>IF('Financing inputs'!L104="","",(IF('Financing inputs'!$B104="USD",'Financing inputs'!L104*Loc_USD,0)+IF('Financing inputs'!$B104="Local Currency",'Financing inputs'!L104,0)+IF('Financing inputs'!$B104="Euro",'Financing inputs'!L104/Loc_Euro,0)))</f>
        <v/>
      </c>
      <c r="M104" s="131" t="str">
        <f>IF('Financing inputs'!M104="","",(IF('Financing inputs'!$B104="USD",'Financing inputs'!M104*Loc_USD,0)+IF('Financing inputs'!$B104="Local Currency",'Financing inputs'!M104,0)+IF('Financing inputs'!$B104="Euro",'Financing inputs'!M104/Loc_Euro,0)))</f>
        <v/>
      </c>
      <c r="N104" s="131" t="str">
        <f>IF('Financing inputs'!N104="","",(IF('Financing inputs'!$B104="USD",'Financing inputs'!N104*Loc_USD,0)+IF('Financing inputs'!$B104="Local Currency",'Financing inputs'!N104,0)+IF('Financing inputs'!$B104="Euro",'Financing inputs'!N104/Loc_Euro,0)))</f>
        <v/>
      </c>
      <c r="O104" s="131">
        <f t="shared" si="17"/>
        <v>0</v>
      </c>
      <c r="P104" s="35" t="str">
        <f t="shared" si="16"/>
        <v>Autre 5</v>
      </c>
      <c r="R104" s="75" t="e">
        <f t="shared" si="18"/>
        <v>#DIV/0!</v>
      </c>
      <c r="S104" s="12"/>
    </row>
    <row r="105" spans="1:19" x14ac:dyDescent="0.25">
      <c r="A105" s="133" t="str">
        <f>'Financing inputs'!A105</f>
        <v xml:space="preserve">Fonds alloués par DKT International </v>
      </c>
      <c r="B105" s="130"/>
      <c r="C105" s="131" t="str">
        <f>IF('Financing inputs'!C105="","",(IF('Financing inputs'!$B105="USD",'Financing inputs'!C105*Loc_USD,0)+IF('Financing inputs'!$B105="Local Currency",'Financing inputs'!C105,0)+IF('Financing inputs'!$B105="Euro",'Financing inputs'!C105*Loc_Euro,0)))</f>
        <v/>
      </c>
      <c r="D105" s="131" t="str">
        <f>IF('Financing inputs'!D105="","",(IF('Financing inputs'!$B105="USD",'Financing inputs'!D105*Loc_USD,0)+IF('Financing inputs'!$B105="Local Currency",'Financing inputs'!D105,0)+IF('Financing inputs'!$B105="Euro",'Financing inputs'!D105*Loc_Euro,0)))</f>
        <v/>
      </c>
      <c r="E105" s="131" t="str">
        <f>IF('Financing inputs'!E105="","",(IF('Financing inputs'!$B105="USD",'Financing inputs'!E105*Loc_USD,0)+IF('Financing inputs'!$B105="Local Currency",'Financing inputs'!E105,0)+IF('Financing inputs'!$B105="Euro",'Financing inputs'!E105*Loc_Euro,0)))</f>
        <v/>
      </c>
      <c r="F105" s="131" t="str">
        <f>IF('Financing inputs'!F105="","",(IF('Financing inputs'!$B105="USD",'Financing inputs'!F105*Loc_USD,0)+IF('Financing inputs'!$B105="Local Currency",'Financing inputs'!F105,0)+IF('Financing inputs'!$B105="Euro",'Financing inputs'!F105*Loc_Euro,0)))</f>
        <v/>
      </c>
      <c r="G105" s="131" t="str">
        <f>IF('Financing inputs'!G105="","",(IF('Financing inputs'!$B105="USD",'Financing inputs'!G105*Loc_USD,0)+IF('Financing inputs'!$B105="Local Currency",'Financing inputs'!G105,0)+IF('Financing inputs'!$B105="Euro",'Financing inputs'!G105*Loc_Euro,0)))</f>
        <v/>
      </c>
      <c r="H105" s="131" t="str">
        <f>IF('Financing inputs'!H105="","",(IF('Financing inputs'!$B105="USD",'Financing inputs'!H105*Loc_USD,0)+IF('Financing inputs'!$B105="Local Currency",'Financing inputs'!H105,0)+IF('Financing inputs'!$B105="Euro",'Financing inputs'!H105*Loc_Euro,0)))</f>
        <v/>
      </c>
      <c r="I105" s="131" t="str">
        <f>IF('Financing inputs'!I105="","",(IF('Financing inputs'!$B105="USD",'Financing inputs'!I105*Loc_USD,0)+IF('Financing inputs'!$B105="Local Currency",'Financing inputs'!I105,0)+IF('Financing inputs'!$B105="Euro",'Financing inputs'!I105*Loc_Euro,0)))</f>
        <v/>
      </c>
      <c r="J105" s="131" t="str">
        <f>IF('Financing inputs'!J105="","",(IF('Financing inputs'!$B105="USD",'Financing inputs'!J105*Loc_USD,0)+IF('Financing inputs'!$B105="Local Currency",'Financing inputs'!J105,0)+IF('Financing inputs'!$B105="Euro",'Financing inputs'!J105*Loc_Euro,0)))</f>
        <v/>
      </c>
      <c r="K105" s="131" t="str">
        <f>IF('Financing inputs'!K105="","",(IF('Financing inputs'!$B105="USD",'Financing inputs'!K105*Loc_USD,0)+IF('Financing inputs'!$B105="Local Currency",'Financing inputs'!K105,0)+IF('Financing inputs'!$B105="Euro",'Financing inputs'!K105/Loc_Euro,0)))</f>
        <v/>
      </c>
      <c r="L105" s="131" t="str">
        <f>IF('Financing inputs'!L105="","",(IF('Financing inputs'!$B105="USD",'Financing inputs'!L105*Loc_USD,0)+IF('Financing inputs'!$B105="Local Currency",'Financing inputs'!L105,0)+IF('Financing inputs'!$B105="Euro",'Financing inputs'!L105/Loc_Euro,0)))</f>
        <v/>
      </c>
      <c r="M105" s="131" t="str">
        <f>IF('Financing inputs'!M105="","",(IF('Financing inputs'!$B105="USD",'Financing inputs'!M105*Loc_USD,0)+IF('Financing inputs'!$B105="Local Currency",'Financing inputs'!M105,0)+IF('Financing inputs'!$B105="Euro",'Financing inputs'!M105/Loc_Euro,0)))</f>
        <v/>
      </c>
      <c r="N105" s="131" t="str">
        <f>IF('Financing inputs'!N105="","",(IF('Financing inputs'!$B105="USD",'Financing inputs'!N105*Loc_USD,0)+IF('Financing inputs'!$B105="Local Currency",'Financing inputs'!N105,0)+IF('Financing inputs'!$B105="Euro",'Financing inputs'!N105/Loc_Euro,0)))</f>
        <v/>
      </c>
      <c r="O105" s="131">
        <f t="shared" si="17"/>
        <v>0</v>
      </c>
      <c r="P105" s="35" t="str">
        <f t="shared" si="16"/>
        <v>Autre 5</v>
      </c>
      <c r="R105" s="75" t="e">
        <f t="shared" si="18"/>
        <v>#DIV/0!</v>
      </c>
      <c r="S105" s="12"/>
    </row>
    <row r="106" spans="1:19" x14ac:dyDescent="0.25">
      <c r="A106" s="133" t="str">
        <f>'Financing inputs'!A106</f>
        <v>Fonds alloués par MSI</v>
      </c>
      <c r="B106" s="130"/>
      <c r="C106" s="131" t="str">
        <f>IF('Financing inputs'!C106="","",(IF('Financing inputs'!$B106="USD",'Financing inputs'!C106*Loc_USD,0)+IF('Financing inputs'!$B106="Local Currency",'Financing inputs'!C106,0)+IF('Financing inputs'!$B106="Euro",'Financing inputs'!C106*Loc_Euro,0)))</f>
        <v/>
      </c>
      <c r="D106" s="131" t="str">
        <f>IF('Financing inputs'!D106="","",(IF('Financing inputs'!$B106="USD",'Financing inputs'!D106*Loc_USD,0)+IF('Financing inputs'!$B106="Local Currency",'Financing inputs'!D106,0)+IF('Financing inputs'!$B106="Euro",'Financing inputs'!D106*Loc_Euro,0)))</f>
        <v/>
      </c>
      <c r="E106" s="131" t="str">
        <f>IF('Financing inputs'!E106="","",(IF('Financing inputs'!$B106="USD",'Financing inputs'!E106*Loc_USD,0)+IF('Financing inputs'!$B106="Local Currency",'Financing inputs'!E106,0)+IF('Financing inputs'!$B106="Euro",'Financing inputs'!E106*Loc_Euro,0)))</f>
        <v/>
      </c>
      <c r="F106" s="131" t="str">
        <f>IF('Financing inputs'!F106="","",(IF('Financing inputs'!$B106="USD",'Financing inputs'!F106*Loc_USD,0)+IF('Financing inputs'!$B106="Local Currency",'Financing inputs'!F106,0)+IF('Financing inputs'!$B106="Euro",'Financing inputs'!F106*Loc_Euro,0)))</f>
        <v/>
      </c>
      <c r="G106" s="131" t="str">
        <f>IF('Financing inputs'!G106="","",(IF('Financing inputs'!$B106="USD",'Financing inputs'!G106*Loc_USD,0)+IF('Financing inputs'!$B106="Local Currency",'Financing inputs'!G106,0)+IF('Financing inputs'!$B106="Euro",'Financing inputs'!G106*Loc_Euro,0)))</f>
        <v/>
      </c>
      <c r="H106" s="131" t="str">
        <f>IF('Financing inputs'!H106="","",(IF('Financing inputs'!$B106="USD",'Financing inputs'!H106*Loc_USD,0)+IF('Financing inputs'!$B106="Local Currency",'Financing inputs'!H106,0)+IF('Financing inputs'!$B106="Euro",'Financing inputs'!H106*Loc_Euro,0)))</f>
        <v/>
      </c>
      <c r="I106" s="131" t="str">
        <f>IF('Financing inputs'!I106="","",(IF('Financing inputs'!$B106="USD",'Financing inputs'!I106*Loc_USD,0)+IF('Financing inputs'!$B106="Local Currency",'Financing inputs'!I106,0)+IF('Financing inputs'!$B106="Euro",'Financing inputs'!I106*Loc_Euro,0)))</f>
        <v/>
      </c>
      <c r="J106" s="131" t="str">
        <f>IF('Financing inputs'!J106="","",(IF('Financing inputs'!$B106="USD",'Financing inputs'!J106*Loc_USD,0)+IF('Financing inputs'!$B106="Local Currency",'Financing inputs'!J106,0)+IF('Financing inputs'!$B106="Euro",'Financing inputs'!J106*Loc_Euro,0)))</f>
        <v/>
      </c>
      <c r="K106" s="131" t="str">
        <f>IF('Financing inputs'!K106="","",(IF('Financing inputs'!$B106="USD",'Financing inputs'!K106*Loc_USD,0)+IF('Financing inputs'!$B106="Local Currency",'Financing inputs'!K106,0)+IF('Financing inputs'!$B106="Euro",'Financing inputs'!K106/Loc_Euro,0)))</f>
        <v/>
      </c>
      <c r="L106" s="131" t="str">
        <f>IF('Financing inputs'!L106="","",(IF('Financing inputs'!$B106="USD",'Financing inputs'!L106*Loc_USD,0)+IF('Financing inputs'!$B106="Local Currency",'Financing inputs'!L106,0)+IF('Financing inputs'!$B106="Euro",'Financing inputs'!L106/Loc_Euro,0)))</f>
        <v/>
      </c>
      <c r="M106" s="131" t="str">
        <f>IF('Financing inputs'!M106="","",(IF('Financing inputs'!$B106="USD",'Financing inputs'!M106*Loc_USD,0)+IF('Financing inputs'!$B106="Local Currency",'Financing inputs'!M106,0)+IF('Financing inputs'!$B106="Euro",'Financing inputs'!M106/Loc_Euro,0)))</f>
        <v/>
      </c>
      <c r="N106" s="131" t="str">
        <f>IF('Financing inputs'!N106="","",(IF('Financing inputs'!$B106="USD",'Financing inputs'!N106*Loc_USD,0)+IF('Financing inputs'!$B106="Local Currency",'Financing inputs'!N106,0)+IF('Financing inputs'!$B106="Euro",'Financing inputs'!N106/Loc_Euro,0)))</f>
        <v/>
      </c>
      <c r="O106" s="131">
        <f t="shared" si="17"/>
        <v>0</v>
      </c>
      <c r="P106" s="35" t="str">
        <f t="shared" si="16"/>
        <v>Autre 5</v>
      </c>
      <c r="R106" s="75" t="e">
        <f t="shared" si="18"/>
        <v>#DIV/0!</v>
      </c>
      <c r="S106" s="12"/>
    </row>
    <row r="107" spans="1:19" x14ac:dyDescent="0.25">
      <c r="A107" s="133" t="str">
        <f>'Financing inputs'!A107</f>
        <v>Fonds alloués par la Fondation Gates</v>
      </c>
      <c r="B107" s="130"/>
      <c r="C107" s="131" t="str">
        <f>IF('Financing inputs'!C107="","",(IF('Financing inputs'!$B107="USD",'Financing inputs'!C107*Loc_USD,0)+IF('Financing inputs'!$B107="Local Currency",'Financing inputs'!C107,0)+IF('Financing inputs'!$B107="Euro",'Financing inputs'!C107*Loc_Euro,0)))</f>
        <v/>
      </c>
      <c r="D107" s="131" t="str">
        <f>IF('Financing inputs'!D107="","",(IF('Financing inputs'!$B107="USD",'Financing inputs'!D107*Loc_USD,0)+IF('Financing inputs'!$B107="Local Currency",'Financing inputs'!D107,0)+IF('Financing inputs'!$B107="Euro",'Financing inputs'!D107*Loc_Euro,0)))</f>
        <v/>
      </c>
      <c r="E107" s="131" t="str">
        <f>IF('Financing inputs'!E107="","",(IF('Financing inputs'!$B107="USD",'Financing inputs'!E107*Loc_USD,0)+IF('Financing inputs'!$B107="Local Currency",'Financing inputs'!E107,0)+IF('Financing inputs'!$B107="Euro",'Financing inputs'!E107*Loc_Euro,0)))</f>
        <v/>
      </c>
      <c r="F107" s="131" t="str">
        <f>IF('Financing inputs'!F107="","",(IF('Financing inputs'!$B107="USD",'Financing inputs'!F107*Loc_USD,0)+IF('Financing inputs'!$B107="Local Currency",'Financing inputs'!F107,0)+IF('Financing inputs'!$B107="Euro",'Financing inputs'!F107*Loc_Euro,0)))</f>
        <v/>
      </c>
      <c r="G107" s="131" t="str">
        <f>IF('Financing inputs'!G107="","",(IF('Financing inputs'!$B107="USD",'Financing inputs'!G107*Loc_USD,0)+IF('Financing inputs'!$B107="Local Currency",'Financing inputs'!G107,0)+IF('Financing inputs'!$B107="Euro",'Financing inputs'!G107*Loc_Euro,0)))</f>
        <v/>
      </c>
      <c r="H107" s="131" t="str">
        <f>IF('Financing inputs'!H107="","",(IF('Financing inputs'!$B107="USD",'Financing inputs'!H107*Loc_USD,0)+IF('Financing inputs'!$B107="Local Currency",'Financing inputs'!H107,0)+IF('Financing inputs'!$B107="Euro",'Financing inputs'!H107*Loc_Euro,0)))</f>
        <v/>
      </c>
      <c r="I107" s="131" t="str">
        <f>IF('Financing inputs'!I107="","",(IF('Financing inputs'!$B107="USD",'Financing inputs'!I107*Loc_USD,0)+IF('Financing inputs'!$B107="Local Currency",'Financing inputs'!I107,0)+IF('Financing inputs'!$B107="Euro",'Financing inputs'!I107*Loc_Euro,0)))</f>
        <v/>
      </c>
      <c r="J107" s="131" t="str">
        <f>IF('Financing inputs'!J107="","",(IF('Financing inputs'!$B107="USD",'Financing inputs'!J107*Loc_USD,0)+IF('Financing inputs'!$B107="Local Currency",'Financing inputs'!J107,0)+IF('Financing inputs'!$B107="Euro",'Financing inputs'!J107*Loc_Euro,0)))</f>
        <v/>
      </c>
      <c r="K107" s="131" t="str">
        <f>IF('Financing inputs'!K107="","",(IF('Financing inputs'!$B107="USD",'Financing inputs'!K107*Loc_USD,0)+IF('Financing inputs'!$B107="Local Currency",'Financing inputs'!K107,0)+IF('Financing inputs'!$B107="Euro",'Financing inputs'!K107/Loc_Euro,0)))</f>
        <v/>
      </c>
      <c r="L107" s="131" t="str">
        <f>IF('Financing inputs'!L107="","",(IF('Financing inputs'!$B107="USD",'Financing inputs'!L107*Loc_USD,0)+IF('Financing inputs'!$B107="Local Currency",'Financing inputs'!L107,0)+IF('Financing inputs'!$B107="Euro",'Financing inputs'!L107/Loc_Euro,0)))</f>
        <v/>
      </c>
      <c r="M107" s="131" t="str">
        <f>IF('Financing inputs'!M107="","",(IF('Financing inputs'!$B107="USD",'Financing inputs'!M107*Loc_USD,0)+IF('Financing inputs'!$B107="Local Currency",'Financing inputs'!M107,0)+IF('Financing inputs'!$B107="Euro",'Financing inputs'!M107/Loc_Euro,0)))</f>
        <v/>
      </c>
      <c r="N107" s="131" t="str">
        <f>IF('Financing inputs'!N107="","",(IF('Financing inputs'!$B107="USD",'Financing inputs'!N107*Loc_USD,0)+IF('Financing inputs'!$B107="Local Currency",'Financing inputs'!N107,0)+IF('Financing inputs'!$B107="Euro",'Financing inputs'!N107/Loc_Euro,0)))</f>
        <v/>
      </c>
      <c r="O107" s="131">
        <f t="shared" si="17"/>
        <v>0</v>
      </c>
      <c r="P107" s="35" t="str">
        <f t="shared" si="16"/>
        <v>Autre 5</v>
      </c>
      <c r="R107" s="75" t="e">
        <f t="shared" si="18"/>
        <v>#DIV/0!</v>
      </c>
      <c r="S107" s="12"/>
    </row>
    <row r="108" spans="1:19" x14ac:dyDescent="0.25">
      <c r="A108" s="133" t="str">
        <f>'Financing inputs'!A108</f>
        <v>Fonds alloués par la fondation Packard</v>
      </c>
      <c r="B108" s="130"/>
      <c r="C108" s="131" t="str">
        <f>IF('Financing inputs'!C108="","",(IF('Financing inputs'!$B108="USD",'Financing inputs'!C108*Loc_USD,0)+IF('Financing inputs'!$B108="Local Currency",'Financing inputs'!C108,0)+IF('Financing inputs'!$B108="Euro",'Financing inputs'!C108*Loc_Euro,0)))</f>
        <v/>
      </c>
      <c r="D108" s="131" t="str">
        <f>IF('Financing inputs'!D108="","",(IF('Financing inputs'!$B108="USD",'Financing inputs'!D108*Loc_USD,0)+IF('Financing inputs'!$B108="Local Currency",'Financing inputs'!D108,0)+IF('Financing inputs'!$B108="Euro",'Financing inputs'!D108*Loc_Euro,0)))</f>
        <v/>
      </c>
      <c r="E108" s="131" t="str">
        <f>IF('Financing inputs'!E108="","",(IF('Financing inputs'!$B108="USD",'Financing inputs'!E108*Loc_USD,0)+IF('Financing inputs'!$B108="Local Currency",'Financing inputs'!E108,0)+IF('Financing inputs'!$B108="Euro",'Financing inputs'!E108*Loc_Euro,0)))</f>
        <v/>
      </c>
      <c r="F108" s="131" t="str">
        <f>IF('Financing inputs'!F108="","",(IF('Financing inputs'!$B108="USD",'Financing inputs'!F108*Loc_USD,0)+IF('Financing inputs'!$B108="Local Currency",'Financing inputs'!F108,0)+IF('Financing inputs'!$B108="Euro",'Financing inputs'!F108*Loc_Euro,0)))</f>
        <v/>
      </c>
      <c r="G108" s="131" t="str">
        <f>IF('Financing inputs'!G108="","",(IF('Financing inputs'!$B108="USD",'Financing inputs'!G108*Loc_USD,0)+IF('Financing inputs'!$B108="Local Currency",'Financing inputs'!G108,0)+IF('Financing inputs'!$B108="Euro",'Financing inputs'!G108*Loc_Euro,0)))</f>
        <v/>
      </c>
      <c r="H108" s="131" t="str">
        <f>IF('Financing inputs'!H108="","",(IF('Financing inputs'!$B108="USD",'Financing inputs'!H108*Loc_USD,0)+IF('Financing inputs'!$B108="Local Currency",'Financing inputs'!H108,0)+IF('Financing inputs'!$B108="Euro",'Financing inputs'!H108*Loc_Euro,0)))</f>
        <v/>
      </c>
      <c r="I108" s="131" t="str">
        <f>IF('Financing inputs'!I108="","",(IF('Financing inputs'!$B108="USD",'Financing inputs'!I108*Loc_USD,0)+IF('Financing inputs'!$B108="Local Currency",'Financing inputs'!I108,0)+IF('Financing inputs'!$B108="Euro",'Financing inputs'!I108*Loc_Euro,0)))</f>
        <v/>
      </c>
      <c r="J108" s="131" t="str">
        <f>IF('Financing inputs'!J108="","",(IF('Financing inputs'!$B108="USD",'Financing inputs'!J108*Loc_USD,0)+IF('Financing inputs'!$B108="Local Currency",'Financing inputs'!J108,0)+IF('Financing inputs'!$B108="Euro",'Financing inputs'!J108*Loc_Euro,0)))</f>
        <v/>
      </c>
      <c r="K108" s="131" t="str">
        <f>IF('Financing inputs'!K108="","",(IF('Financing inputs'!$B108="USD",'Financing inputs'!K108*Loc_USD,0)+IF('Financing inputs'!$B108="Local Currency",'Financing inputs'!K108,0)+IF('Financing inputs'!$B108="Euro",'Financing inputs'!K108/Loc_Euro,0)))</f>
        <v/>
      </c>
      <c r="L108" s="131" t="str">
        <f>IF('Financing inputs'!L108="","",(IF('Financing inputs'!$B108="USD",'Financing inputs'!L108*Loc_USD,0)+IF('Financing inputs'!$B108="Local Currency",'Financing inputs'!L108,0)+IF('Financing inputs'!$B108="Euro",'Financing inputs'!L108/Loc_Euro,0)))</f>
        <v/>
      </c>
      <c r="M108" s="131" t="str">
        <f>IF('Financing inputs'!M108="","",(IF('Financing inputs'!$B108="USD",'Financing inputs'!M108*Loc_USD,0)+IF('Financing inputs'!$B108="Local Currency",'Financing inputs'!M108,0)+IF('Financing inputs'!$B108="Euro",'Financing inputs'!M108/Loc_Euro,0)))</f>
        <v/>
      </c>
      <c r="N108" s="131" t="str">
        <f>IF('Financing inputs'!N108="","",(IF('Financing inputs'!$B108="USD",'Financing inputs'!N108*Loc_USD,0)+IF('Financing inputs'!$B108="Local Currency",'Financing inputs'!N108,0)+IF('Financing inputs'!$B108="Euro",'Financing inputs'!N108/Loc_Euro,0)))</f>
        <v/>
      </c>
      <c r="O108" s="131">
        <f t="shared" si="17"/>
        <v>0</v>
      </c>
      <c r="P108" s="35" t="str">
        <f t="shared" si="16"/>
        <v>Autre 5</v>
      </c>
      <c r="R108" s="75" t="e">
        <f t="shared" si="18"/>
        <v>#DIV/0!</v>
      </c>
      <c r="S108" s="12"/>
    </row>
    <row r="109" spans="1:19" x14ac:dyDescent="0.25">
      <c r="A109" s="133" t="str">
        <f>'Financing inputs'!A109</f>
        <v>Other</v>
      </c>
      <c r="B109" s="130"/>
      <c r="C109" s="131" t="str">
        <f>IF('Financing inputs'!C109="","",(IF('Financing inputs'!$B109="USD",'Financing inputs'!C109*Loc_USD,0)+IF('Financing inputs'!$B109="Local Currency",'Financing inputs'!C109,0)+IF('Financing inputs'!$B109="Euro",'Financing inputs'!C109*Loc_Euro,0)))</f>
        <v/>
      </c>
      <c r="D109" s="131" t="str">
        <f>IF('Financing inputs'!D109="","",(IF('Financing inputs'!$B109="USD",'Financing inputs'!D109*Loc_USD,0)+IF('Financing inputs'!$B109="Local Currency",'Financing inputs'!D109,0)+IF('Financing inputs'!$B109="Euro",'Financing inputs'!D109*Loc_Euro,0)))</f>
        <v/>
      </c>
      <c r="E109" s="131" t="str">
        <f>IF('Financing inputs'!E109="","",(IF('Financing inputs'!$B109="USD",'Financing inputs'!E109*Loc_USD,0)+IF('Financing inputs'!$B109="Local Currency",'Financing inputs'!E109,0)+IF('Financing inputs'!$B109="Euro",'Financing inputs'!E109*Loc_Euro,0)))</f>
        <v/>
      </c>
      <c r="F109" s="131" t="str">
        <f>IF('Financing inputs'!F109="","",(IF('Financing inputs'!$B109="USD",'Financing inputs'!F109*Loc_USD,0)+IF('Financing inputs'!$B109="Local Currency",'Financing inputs'!F109,0)+IF('Financing inputs'!$B109="Euro",'Financing inputs'!F109*Loc_Euro,0)))</f>
        <v/>
      </c>
      <c r="G109" s="131" t="str">
        <f>IF('Financing inputs'!G109="","",(IF('Financing inputs'!$B109="USD",'Financing inputs'!G109*Loc_USD,0)+IF('Financing inputs'!$B109="Local Currency",'Financing inputs'!G109,0)+IF('Financing inputs'!$B109="Euro",'Financing inputs'!G109*Loc_Euro,0)))</f>
        <v/>
      </c>
      <c r="H109" s="131" t="str">
        <f>IF('Financing inputs'!H109="","",(IF('Financing inputs'!$B109="USD",'Financing inputs'!H109*Loc_USD,0)+IF('Financing inputs'!$B109="Local Currency",'Financing inputs'!H109,0)+IF('Financing inputs'!$B109="Euro",'Financing inputs'!H109*Loc_Euro,0)))</f>
        <v/>
      </c>
      <c r="I109" s="131" t="str">
        <f>IF('Financing inputs'!I109="","",(IF('Financing inputs'!$B109="USD",'Financing inputs'!I109*Loc_USD,0)+IF('Financing inputs'!$B109="Local Currency",'Financing inputs'!I109,0)+IF('Financing inputs'!$B109="Euro",'Financing inputs'!I109*Loc_Euro,0)))</f>
        <v/>
      </c>
      <c r="J109" s="131" t="str">
        <f>IF('Financing inputs'!J109="","",(IF('Financing inputs'!$B109="USD",'Financing inputs'!J109*Loc_USD,0)+IF('Financing inputs'!$B109="Local Currency",'Financing inputs'!J109,0)+IF('Financing inputs'!$B109="Euro",'Financing inputs'!J109*Loc_Euro,0)))</f>
        <v/>
      </c>
      <c r="K109" s="131" t="str">
        <f>IF('Financing inputs'!K109="","",(IF('Financing inputs'!$B109="USD",'Financing inputs'!K109*Loc_USD,0)+IF('Financing inputs'!$B109="Local Currency",'Financing inputs'!K109,0)+IF('Financing inputs'!$B109="Euro",'Financing inputs'!K109/Loc_Euro,0)))</f>
        <v/>
      </c>
      <c r="L109" s="131" t="str">
        <f>IF('Financing inputs'!L109="","",(IF('Financing inputs'!$B109="USD",'Financing inputs'!L109*Loc_USD,0)+IF('Financing inputs'!$B109="Local Currency",'Financing inputs'!L109,0)+IF('Financing inputs'!$B109="Euro",'Financing inputs'!L109/Loc_Euro,0)))</f>
        <v/>
      </c>
      <c r="M109" s="131" t="str">
        <f>IF('Financing inputs'!M109="","",(IF('Financing inputs'!$B109="USD",'Financing inputs'!M109*Loc_USD,0)+IF('Financing inputs'!$B109="Local Currency",'Financing inputs'!M109,0)+IF('Financing inputs'!$B109="Euro",'Financing inputs'!M109/Loc_Euro,0)))</f>
        <v/>
      </c>
      <c r="N109" s="131" t="str">
        <f>IF('Financing inputs'!N109="","",(IF('Financing inputs'!$B109="USD",'Financing inputs'!N109*Loc_USD,0)+IF('Financing inputs'!$B109="Local Currency",'Financing inputs'!N109,0)+IF('Financing inputs'!$B109="Euro",'Financing inputs'!N109/Loc_Euro,0)))</f>
        <v/>
      </c>
      <c r="O109" s="131">
        <f t="shared" si="17"/>
        <v>0</v>
      </c>
      <c r="P109" s="35" t="str">
        <f t="shared" si="16"/>
        <v>Autre 5</v>
      </c>
      <c r="R109" s="75" t="e">
        <f t="shared" si="18"/>
        <v>#DIV/0!</v>
      </c>
      <c r="S109" s="12"/>
    </row>
    <row r="110" spans="1:19" x14ac:dyDescent="0.25">
      <c r="A110" s="133" t="str">
        <f>'Financing inputs'!A110</f>
        <v>Other</v>
      </c>
      <c r="B110" s="130"/>
      <c r="C110" s="131" t="str">
        <f>IF('Financing inputs'!C110="","",(IF('Financing inputs'!$B110="USD",'Financing inputs'!C110*Loc_USD,0)+IF('Financing inputs'!$B110="Local Currency",'Financing inputs'!C110,0)+IF('Financing inputs'!$B110="Euro",'Financing inputs'!C110*Loc_Euro,0)))</f>
        <v/>
      </c>
      <c r="D110" s="131" t="str">
        <f>IF('Financing inputs'!D110="","",(IF('Financing inputs'!$B110="USD",'Financing inputs'!D110*Loc_USD,0)+IF('Financing inputs'!$B110="Local Currency",'Financing inputs'!D110,0)+IF('Financing inputs'!$B110="Euro",'Financing inputs'!D110*Loc_Euro,0)))</f>
        <v/>
      </c>
      <c r="E110" s="131" t="str">
        <f>IF('Financing inputs'!E110="","",(IF('Financing inputs'!$B110="USD",'Financing inputs'!E110*Loc_USD,0)+IF('Financing inputs'!$B110="Local Currency",'Financing inputs'!E110,0)+IF('Financing inputs'!$B110="Euro",'Financing inputs'!E110*Loc_Euro,0)))</f>
        <v/>
      </c>
      <c r="F110" s="131" t="str">
        <f>IF('Financing inputs'!F110="","",(IF('Financing inputs'!$B110="USD",'Financing inputs'!F110*Loc_USD,0)+IF('Financing inputs'!$B110="Local Currency",'Financing inputs'!F110,0)+IF('Financing inputs'!$B110="Euro",'Financing inputs'!F110*Loc_Euro,0)))</f>
        <v/>
      </c>
      <c r="G110" s="131" t="str">
        <f>IF('Financing inputs'!G110="","",(IF('Financing inputs'!$B110="USD",'Financing inputs'!G110*Loc_USD,0)+IF('Financing inputs'!$B110="Local Currency",'Financing inputs'!G110,0)+IF('Financing inputs'!$B110="Euro",'Financing inputs'!G110*Loc_Euro,0)))</f>
        <v/>
      </c>
      <c r="H110" s="131" t="str">
        <f>IF('Financing inputs'!H110="","",(IF('Financing inputs'!$B110="USD",'Financing inputs'!H110*Loc_USD,0)+IF('Financing inputs'!$B110="Local Currency",'Financing inputs'!H110,0)+IF('Financing inputs'!$B110="Euro",'Financing inputs'!H110*Loc_Euro,0)))</f>
        <v/>
      </c>
      <c r="I110" s="131" t="str">
        <f>IF('Financing inputs'!I110="","",(IF('Financing inputs'!$B110="USD",'Financing inputs'!I110*Loc_USD,0)+IF('Financing inputs'!$B110="Local Currency",'Financing inputs'!I110,0)+IF('Financing inputs'!$B110="Euro",'Financing inputs'!I110*Loc_Euro,0)))</f>
        <v/>
      </c>
      <c r="J110" s="131" t="str">
        <f>IF('Financing inputs'!J110="","",(IF('Financing inputs'!$B110="USD",'Financing inputs'!J110*Loc_USD,0)+IF('Financing inputs'!$B110="Local Currency",'Financing inputs'!J110,0)+IF('Financing inputs'!$B110="Euro",'Financing inputs'!J110*Loc_Euro,0)))</f>
        <v/>
      </c>
      <c r="K110" s="131" t="str">
        <f>IF('Financing inputs'!K110="","",(IF('Financing inputs'!$B110="USD",'Financing inputs'!K110*Loc_USD,0)+IF('Financing inputs'!$B110="Local Currency",'Financing inputs'!K110,0)+IF('Financing inputs'!$B110="Euro",'Financing inputs'!K110/Loc_Euro,0)))</f>
        <v/>
      </c>
      <c r="L110" s="131" t="str">
        <f>IF('Financing inputs'!L110="","",(IF('Financing inputs'!$B110="USD",'Financing inputs'!L110*Loc_USD,0)+IF('Financing inputs'!$B110="Local Currency",'Financing inputs'!L110,0)+IF('Financing inputs'!$B110="Euro",'Financing inputs'!L110/Loc_Euro,0)))</f>
        <v/>
      </c>
      <c r="M110" s="131" t="str">
        <f>IF('Financing inputs'!M110="","",(IF('Financing inputs'!$B110="USD",'Financing inputs'!M110*Loc_USD,0)+IF('Financing inputs'!$B110="Local Currency",'Financing inputs'!M110,0)+IF('Financing inputs'!$B110="Euro",'Financing inputs'!M110/Loc_Euro,0)))</f>
        <v/>
      </c>
      <c r="N110" s="131" t="str">
        <f>IF('Financing inputs'!N110="","",(IF('Financing inputs'!$B110="USD",'Financing inputs'!N110*Loc_USD,0)+IF('Financing inputs'!$B110="Local Currency",'Financing inputs'!N110,0)+IF('Financing inputs'!$B110="Euro",'Financing inputs'!N110/Loc_Euro,0)))</f>
        <v/>
      </c>
      <c r="O110" s="132">
        <f t="shared" si="17"/>
        <v>0</v>
      </c>
      <c r="P110" s="35" t="str">
        <f t="shared" si="16"/>
        <v>Autre 5</v>
      </c>
      <c r="R110" s="75" t="e">
        <f t="shared" si="18"/>
        <v>#DIV/0!</v>
      </c>
      <c r="S110" s="12"/>
    </row>
    <row r="111" spans="1:19" x14ac:dyDescent="0.25">
      <c r="A111" s="133" t="str">
        <f>'Financing inputs'!A111</f>
        <v>Other</v>
      </c>
      <c r="B111" s="130"/>
      <c r="C111" s="131" t="str">
        <f>IF('Financing inputs'!C111="","",(IF('Financing inputs'!$B111="USD",'Financing inputs'!C111*Loc_USD,0)+IF('Financing inputs'!$B111="Local Currency",'Financing inputs'!C111,0)+IF('Financing inputs'!$B111="Euro",'Financing inputs'!C111*Loc_Euro,0)))</f>
        <v/>
      </c>
      <c r="D111" s="131" t="str">
        <f>IF('Financing inputs'!D111="","",(IF('Financing inputs'!$B111="USD",'Financing inputs'!D111*Loc_USD,0)+IF('Financing inputs'!$B111="Local Currency",'Financing inputs'!D111,0)+IF('Financing inputs'!$B111="Euro",'Financing inputs'!D111*Loc_Euro,0)))</f>
        <v/>
      </c>
      <c r="E111" s="131" t="str">
        <f>IF('Financing inputs'!E111="","",(IF('Financing inputs'!$B111="USD",'Financing inputs'!E111*Loc_USD,0)+IF('Financing inputs'!$B111="Local Currency",'Financing inputs'!E111,0)+IF('Financing inputs'!$B111="Euro",'Financing inputs'!E111*Loc_Euro,0)))</f>
        <v/>
      </c>
      <c r="F111" s="131" t="str">
        <f>IF('Financing inputs'!F111="","",(IF('Financing inputs'!$B111="USD",'Financing inputs'!F111*Loc_USD,0)+IF('Financing inputs'!$B111="Local Currency",'Financing inputs'!F111,0)+IF('Financing inputs'!$B111="Euro",'Financing inputs'!F111*Loc_Euro,0)))</f>
        <v/>
      </c>
      <c r="G111" s="131" t="str">
        <f>IF('Financing inputs'!G111="","",(IF('Financing inputs'!$B111="USD",'Financing inputs'!G111*Loc_USD,0)+IF('Financing inputs'!$B111="Local Currency",'Financing inputs'!G111,0)+IF('Financing inputs'!$B111="Euro",'Financing inputs'!G111*Loc_Euro,0)))</f>
        <v/>
      </c>
      <c r="H111" s="131" t="str">
        <f>IF('Financing inputs'!H111="","",(IF('Financing inputs'!$B111="USD",'Financing inputs'!H111*Loc_USD,0)+IF('Financing inputs'!$B111="Local Currency",'Financing inputs'!H111,0)+IF('Financing inputs'!$B111="Euro",'Financing inputs'!H111*Loc_Euro,0)))</f>
        <v/>
      </c>
      <c r="I111" s="131" t="str">
        <f>IF('Financing inputs'!I111="","",(IF('Financing inputs'!$B111="USD",'Financing inputs'!I111*Loc_USD,0)+IF('Financing inputs'!$B111="Local Currency",'Financing inputs'!I111,0)+IF('Financing inputs'!$B111="Euro",'Financing inputs'!I111*Loc_Euro,0)))</f>
        <v/>
      </c>
      <c r="J111" s="131" t="str">
        <f>IF('Financing inputs'!J111="","",(IF('Financing inputs'!$B111="USD",'Financing inputs'!J111*Loc_USD,0)+IF('Financing inputs'!$B111="Local Currency",'Financing inputs'!J111,0)+IF('Financing inputs'!$B111="Euro",'Financing inputs'!J111*Loc_Euro,0)))</f>
        <v/>
      </c>
      <c r="K111" s="131" t="str">
        <f>IF('Financing inputs'!K111="","",(IF('Financing inputs'!$B111="USD",'Financing inputs'!K111*Loc_USD,0)+IF('Financing inputs'!$B111="Local Currency",'Financing inputs'!K111,0)+IF('Financing inputs'!$B111="Euro",'Financing inputs'!K111/Loc_Euro,0)))</f>
        <v/>
      </c>
      <c r="L111" s="131" t="str">
        <f>IF('Financing inputs'!L111="","",(IF('Financing inputs'!$B111="USD",'Financing inputs'!L111*Loc_USD,0)+IF('Financing inputs'!$B111="Local Currency",'Financing inputs'!L111,0)+IF('Financing inputs'!$B111="Euro",'Financing inputs'!L111/Loc_Euro,0)))</f>
        <v/>
      </c>
      <c r="M111" s="131" t="str">
        <f>IF('Financing inputs'!M111="","",(IF('Financing inputs'!$B111="USD",'Financing inputs'!M111*Loc_USD,0)+IF('Financing inputs'!$B111="Local Currency",'Financing inputs'!M111,0)+IF('Financing inputs'!$B111="Euro",'Financing inputs'!M111/Loc_Euro,0)))</f>
        <v/>
      </c>
      <c r="N111" s="131" t="str">
        <f>IF('Financing inputs'!N111="","",(IF('Financing inputs'!$B111="USD",'Financing inputs'!N111*Loc_USD,0)+IF('Financing inputs'!$B111="Local Currency",'Financing inputs'!N111,0)+IF('Financing inputs'!$B111="Euro",'Financing inputs'!N111/Loc_Euro,0)))</f>
        <v/>
      </c>
      <c r="O111" s="132">
        <f t="shared" si="17"/>
        <v>0</v>
      </c>
      <c r="P111" s="35" t="str">
        <f t="shared" si="16"/>
        <v>Autre 5</v>
      </c>
      <c r="R111" s="75" t="e">
        <f t="shared" si="18"/>
        <v>#DIV/0!</v>
      </c>
      <c r="S111" s="12"/>
    </row>
    <row r="112" spans="1:19" x14ac:dyDescent="0.25">
      <c r="A112" s="133" t="str">
        <f>'Financing inputs'!A112</f>
        <v>Other</v>
      </c>
      <c r="B112" s="130"/>
      <c r="C112" s="131" t="str">
        <f>IF('Financing inputs'!C112="","",(IF('Financing inputs'!$B112="USD",'Financing inputs'!C112*Loc_USD,0)+IF('Financing inputs'!$B112="Local Currency",'Financing inputs'!C112,0)+IF('Financing inputs'!$B112="Euro",'Financing inputs'!C112*Loc_Euro,0)))</f>
        <v/>
      </c>
      <c r="D112" s="131" t="str">
        <f>IF('Financing inputs'!D112="","",(IF('Financing inputs'!$B112="USD",'Financing inputs'!D112*Loc_USD,0)+IF('Financing inputs'!$B112="Local Currency",'Financing inputs'!D112,0)+IF('Financing inputs'!$B112="Euro",'Financing inputs'!D112*Loc_Euro,0)))</f>
        <v/>
      </c>
      <c r="E112" s="131" t="str">
        <f>IF('Financing inputs'!E112="","",(IF('Financing inputs'!$B112="USD",'Financing inputs'!E112*Loc_USD,0)+IF('Financing inputs'!$B112="Local Currency",'Financing inputs'!E112,0)+IF('Financing inputs'!$B112="Euro",'Financing inputs'!E112*Loc_Euro,0)))</f>
        <v/>
      </c>
      <c r="F112" s="131" t="str">
        <f>IF('Financing inputs'!F112="","",(IF('Financing inputs'!$B112="USD",'Financing inputs'!F112*Loc_USD,0)+IF('Financing inputs'!$B112="Local Currency",'Financing inputs'!F112,0)+IF('Financing inputs'!$B112="Euro",'Financing inputs'!F112*Loc_Euro,0)))</f>
        <v/>
      </c>
      <c r="G112" s="131" t="str">
        <f>IF('Financing inputs'!G112="","",(IF('Financing inputs'!$B112="USD",'Financing inputs'!G112*Loc_USD,0)+IF('Financing inputs'!$B112="Local Currency",'Financing inputs'!G112,0)+IF('Financing inputs'!$B112="Euro",'Financing inputs'!G112*Loc_Euro,0)))</f>
        <v/>
      </c>
      <c r="H112" s="131" t="str">
        <f>IF('Financing inputs'!H112="","",(IF('Financing inputs'!$B112="USD",'Financing inputs'!H112*Loc_USD,0)+IF('Financing inputs'!$B112="Local Currency",'Financing inputs'!H112,0)+IF('Financing inputs'!$B112="Euro",'Financing inputs'!H112*Loc_Euro,0)))</f>
        <v/>
      </c>
      <c r="I112" s="131" t="str">
        <f>IF('Financing inputs'!I112="","",(IF('Financing inputs'!$B112="USD",'Financing inputs'!I112*Loc_USD,0)+IF('Financing inputs'!$B112="Local Currency",'Financing inputs'!I112,0)+IF('Financing inputs'!$B112="Euro",'Financing inputs'!I112*Loc_Euro,0)))</f>
        <v/>
      </c>
      <c r="J112" s="131" t="str">
        <f>IF('Financing inputs'!J112="","",(IF('Financing inputs'!$B112="USD",'Financing inputs'!J112*Loc_USD,0)+IF('Financing inputs'!$B112="Local Currency",'Financing inputs'!J112,0)+IF('Financing inputs'!$B112="Euro",'Financing inputs'!J112*Loc_Euro,0)))</f>
        <v/>
      </c>
      <c r="K112" s="131" t="str">
        <f>IF('Financing inputs'!K112="","",(IF('Financing inputs'!$B112="USD",'Financing inputs'!K112*Loc_USD,0)+IF('Financing inputs'!$B112="Local Currency",'Financing inputs'!K112,0)+IF('Financing inputs'!$B112="Euro",'Financing inputs'!K112/Loc_Euro,0)))</f>
        <v/>
      </c>
      <c r="L112" s="131" t="str">
        <f>IF('Financing inputs'!L112="","",(IF('Financing inputs'!$B112="USD",'Financing inputs'!L112*Loc_USD,0)+IF('Financing inputs'!$B112="Local Currency",'Financing inputs'!L112,0)+IF('Financing inputs'!$B112="Euro",'Financing inputs'!L112/Loc_Euro,0)))</f>
        <v/>
      </c>
      <c r="M112" s="131" t="str">
        <f>IF('Financing inputs'!M112="","",(IF('Financing inputs'!$B112="USD",'Financing inputs'!M112*Loc_USD,0)+IF('Financing inputs'!$B112="Local Currency",'Financing inputs'!M112,0)+IF('Financing inputs'!$B112="Euro",'Financing inputs'!M112/Loc_Euro,0)))</f>
        <v/>
      </c>
      <c r="N112" s="131" t="str">
        <f>IF('Financing inputs'!N112="","",(IF('Financing inputs'!$B112="USD",'Financing inputs'!N112*Loc_USD,0)+IF('Financing inputs'!$B112="Local Currency",'Financing inputs'!N112,0)+IF('Financing inputs'!$B112="Euro",'Financing inputs'!N112/Loc_Euro,0)))</f>
        <v/>
      </c>
      <c r="O112" s="132">
        <f t="shared" si="17"/>
        <v>0</v>
      </c>
      <c r="P112" s="35" t="str">
        <f t="shared" si="16"/>
        <v>Autre 5</v>
      </c>
      <c r="R112" s="75" t="e">
        <f t="shared" si="18"/>
        <v>#DIV/0!</v>
      </c>
      <c r="S112" s="12"/>
    </row>
    <row r="113" spans="1:19" x14ac:dyDescent="0.25">
      <c r="A113" s="133" t="str">
        <f>'Financing inputs'!A113</f>
        <v>Other</v>
      </c>
      <c r="B113" s="130"/>
      <c r="C113" s="131" t="str">
        <f>IF('Financing inputs'!C113="","",(IF('Financing inputs'!$B113="USD",'Financing inputs'!C113*Loc_USD,0)+IF('Financing inputs'!$B113="Local Currency",'Financing inputs'!C113,0)+IF('Financing inputs'!$B113="Euro",'Financing inputs'!C113*Loc_Euro,0)))</f>
        <v/>
      </c>
      <c r="D113" s="131" t="str">
        <f>IF('Financing inputs'!D113="","",(IF('Financing inputs'!$B113="USD",'Financing inputs'!D113*Loc_USD,0)+IF('Financing inputs'!$B113="Local Currency",'Financing inputs'!D113,0)+IF('Financing inputs'!$B113="Euro",'Financing inputs'!D113*Loc_Euro,0)))</f>
        <v/>
      </c>
      <c r="E113" s="131" t="str">
        <f>IF('Financing inputs'!E113="","",(IF('Financing inputs'!$B113="USD",'Financing inputs'!E113*Loc_USD,0)+IF('Financing inputs'!$B113="Local Currency",'Financing inputs'!E113,0)+IF('Financing inputs'!$B113="Euro",'Financing inputs'!E113*Loc_Euro,0)))</f>
        <v/>
      </c>
      <c r="F113" s="131" t="str">
        <f>IF('Financing inputs'!F113="","",(IF('Financing inputs'!$B113="USD",'Financing inputs'!F113*Loc_USD,0)+IF('Financing inputs'!$B113="Local Currency",'Financing inputs'!F113,0)+IF('Financing inputs'!$B113="Euro",'Financing inputs'!F113*Loc_Euro,0)))</f>
        <v/>
      </c>
      <c r="G113" s="131" t="str">
        <f>IF('Financing inputs'!G113="","",(IF('Financing inputs'!$B113="USD",'Financing inputs'!G113*Loc_USD,0)+IF('Financing inputs'!$B113="Local Currency",'Financing inputs'!G113,0)+IF('Financing inputs'!$B113="Euro",'Financing inputs'!G113*Loc_Euro,0)))</f>
        <v/>
      </c>
      <c r="H113" s="131" t="str">
        <f>IF('Financing inputs'!H113="","",(IF('Financing inputs'!$B113="USD",'Financing inputs'!H113*Loc_USD,0)+IF('Financing inputs'!$B113="Local Currency",'Financing inputs'!H113,0)+IF('Financing inputs'!$B113="Euro",'Financing inputs'!H113*Loc_Euro,0)))</f>
        <v/>
      </c>
      <c r="I113" s="131" t="str">
        <f>IF('Financing inputs'!I113="","",(IF('Financing inputs'!$B113="USD",'Financing inputs'!I113*Loc_USD,0)+IF('Financing inputs'!$B113="Local Currency",'Financing inputs'!I113,0)+IF('Financing inputs'!$B113="Euro",'Financing inputs'!I113*Loc_Euro,0)))</f>
        <v/>
      </c>
      <c r="J113" s="131" t="str">
        <f>IF('Financing inputs'!J113="","",(IF('Financing inputs'!$B113="USD",'Financing inputs'!J113*Loc_USD,0)+IF('Financing inputs'!$B113="Local Currency",'Financing inputs'!J113,0)+IF('Financing inputs'!$B113="Euro",'Financing inputs'!J113*Loc_Euro,0)))</f>
        <v/>
      </c>
      <c r="K113" s="131" t="str">
        <f>IF('Financing inputs'!K113="","",(IF('Financing inputs'!$B113="USD",'Financing inputs'!K113*Loc_USD,0)+IF('Financing inputs'!$B113="Local Currency",'Financing inputs'!K113,0)+IF('Financing inputs'!$B113="Euro",'Financing inputs'!K113/Loc_Euro,0)))</f>
        <v/>
      </c>
      <c r="L113" s="131" t="str">
        <f>IF('Financing inputs'!L113="","",(IF('Financing inputs'!$B113="USD",'Financing inputs'!L113*Loc_USD,0)+IF('Financing inputs'!$B113="Local Currency",'Financing inputs'!L113,0)+IF('Financing inputs'!$B113="Euro",'Financing inputs'!L113/Loc_Euro,0)))</f>
        <v/>
      </c>
      <c r="M113" s="131" t="str">
        <f>IF('Financing inputs'!M113="","",(IF('Financing inputs'!$B113="USD",'Financing inputs'!M113*Loc_USD,0)+IF('Financing inputs'!$B113="Local Currency",'Financing inputs'!M113,0)+IF('Financing inputs'!$B113="Euro",'Financing inputs'!M113/Loc_Euro,0)))</f>
        <v/>
      </c>
      <c r="N113" s="131" t="str">
        <f>IF('Financing inputs'!N113="","",(IF('Financing inputs'!$B113="USD",'Financing inputs'!N113*Loc_USD,0)+IF('Financing inputs'!$B113="Local Currency",'Financing inputs'!N113,0)+IF('Financing inputs'!$B113="Euro",'Financing inputs'!N113/Loc_Euro,0)))</f>
        <v/>
      </c>
      <c r="O113" s="131">
        <f t="shared" si="17"/>
        <v>0</v>
      </c>
      <c r="P113" s="35" t="str">
        <f t="shared" si="16"/>
        <v>Autre 5</v>
      </c>
      <c r="R113" s="75" t="e">
        <f t="shared" si="18"/>
        <v>#DIV/0!</v>
      </c>
      <c r="S113" s="12"/>
    </row>
    <row r="114" spans="1:19" x14ac:dyDescent="0.25">
      <c r="A114" s="133" t="str">
        <f>'Financing inputs'!A114</f>
        <v>Other</v>
      </c>
      <c r="B114" s="130"/>
      <c r="C114" s="131" t="str">
        <f>IF('Financing inputs'!C114="","",(IF('Financing inputs'!$B114="USD",'Financing inputs'!C114*Loc_USD,0)+IF('Financing inputs'!$B114="Local Currency",'Financing inputs'!C114,0)+IF('Financing inputs'!$B114="Euro",'Financing inputs'!C114*Loc_Euro,0)))</f>
        <v/>
      </c>
      <c r="D114" s="131" t="str">
        <f>IF('Financing inputs'!D114="","",(IF('Financing inputs'!$B114="USD",'Financing inputs'!D114*Loc_USD,0)+IF('Financing inputs'!$B114="Local Currency",'Financing inputs'!D114,0)+IF('Financing inputs'!$B114="Euro",'Financing inputs'!D114*Loc_Euro,0)))</f>
        <v/>
      </c>
      <c r="E114" s="131" t="str">
        <f>IF('Financing inputs'!E114="","",(IF('Financing inputs'!$B114="USD",'Financing inputs'!E114*Loc_USD,0)+IF('Financing inputs'!$B114="Local Currency",'Financing inputs'!E114,0)+IF('Financing inputs'!$B114="Euro",'Financing inputs'!E114*Loc_Euro,0)))</f>
        <v/>
      </c>
      <c r="F114" s="131" t="str">
        <f>IF('Financing inputs'!F114="","",(IF('Financing inputs'!$B114="USD",'Financing inputs'!F114*Loc_USD,0)+IF('Financing inputs'!$B114="Local Currency",'Financing inputs'!F114,0)+IF('Financing inputs'!$B114="Euro",'Financing inputs'!F114*Loc_Euro,0)))</f>
        <v/>
      </c>
      <c r="G114" s="131" t="str">
        <f>IF('Financing inputs'!G114="","",(IF('Financing inputs'!$B114="USD",'Financing inputs'!G114*Loc_USD,0)+IF('Financing inputs'!$B114="Local Currency",'Financing inputs'!G114,0)+IF('Financing inputs'!$B114="Euro",'Financing inputs'!G114*Loc_Euro,0)))</f>
        <v/>
      </c>
      <c r="H114" s="131" t="str">
        <f>IF('Financing inputs'!H114="","",(IF('Financing inputs'!$B114="USD",'Financing inputs'!H114*Loc_USD,0)+IF('Financing inputs'!$B114="Local Currency",'Financing inputs'!H114,0)+IF('Financing inputs'!$B114="Euro",'Financing inputs'!H114*Loc_Euro,0)))</f>
        <v/>
      </c>
      <c r="I114" s="131" t="str">
        <f>IF('Financing inputs'!I114="","",(IF('Financing inputs'!$B114="USD",'Financing inputs'!I114*Loc_USD,0)+IF('Financing inputs'!$B114="Local Currency",'Financing inputs'!I114,0)+IF('Financing inputs'!$B114="Euro",'Financing inputs'!I114*Loc_Euro,0)))</f>
        <v/>
      </c>
      <c r="J114" s="131" t="str">
        <f>IF('Financing inputs'!J114="","",(IF('Financing inputs'!$B114="USD",'Financing inputs'!J114*Loc_USD,0)+IF('Financing inputs'!$B114="Local Currency",'Financing inputs'!J114,0)+IF('Financing inputs'!$B114="Euro",'Financing inputs'!J114*Loc_Euro,0)))</f>
        <v/>
      </c>
      <c r="K114" s="131" t="str">
        <f>IF('Financing inputs'!K114="","",(IF('Financing inputs'!$B114="USD",'Financing inputs'!K114*Loc_USD,0)+IF('Financing inputs'!$B114="Local Currency",'Financing inputs'!K114,0)+IF('Financing inputs'!$B114="Euro",'Financing inputs'!K114/Loc_Euro,0)))</f>
        <v/>
      </c>
      <c r="L114" s="131" t="str">
        <f>IF('Financing inputs'!L114="","",(IF('Financing inputs'!$B114="USD",'Financing inputs'!L114*Loc_USD,0)+IF('Financing inputs'!$B114="Local Currency",'Financing inputs'!L114,0)+IF('Financing inputs'!$B114="Euro",'Financing inputs'!L114/Loc_Euro,0)))</f>
        <v/>
      </c>
      <c r="M114" s="131" t="str">
        <f>IF('Financing inputs'!M114="","",(IF('Financing inputs'!$B114="USD",'Financing inputs'!M114*Loc_USD,0)+IF('Financing inputs'!$B114="Local Currency",'Financing inputs'!M114,0)+IF('Financing inputs'!$B114="Euro",'Financing inputs'!M114/Loc_Euro,0)))</f>
        <v/>
      </c>
      <c r="N114" s="131" t="str">
        <f>IF('Financing inputs'!N114="","",(IF('Financing inputs'!$B114="USD",'Financing inputs'!N114*Loc_USD,0)+IF('Financing inputs'!$B114="Local Currency",'Financing inputs'!N114,0)+IF('Financing inputs'!$B114="Euro",'Financing inputs'!N114/Loc_Euro,0)))</f>
        <v/>
      </c>
      <c r="O114" s="131">
        <f t="shared" si="17"/>
        <v>0</v>
      </c>
      <c r="P114" s="35" t="str">
        <f t="shared" si="16"/>
        <v>Autre 5</v>
      </c>
      <c r="R114" s="75" t="e">
        <f t="shared" si="18"/>
        <v>#DIV/0!</v>
      </c>
      <c r="S114" s="12"/>
    </row>
    <row r="115" spans="1:19" x14ac:dyDescent="0.25">
      <c r="A115" s="133" t="str">
        <f>'Financing inputs'!A115</f>
        <v>Other</v>
      </c>
      <c r="B115" s="130"/>
      <c r="C115" s="131" t="str">
        <f>IF('Financing inputs'!C115="","",(IF('Financing inputs'!$B115="USD",'Financing inputs'!C115*Loc_USD,0)+IF('Financing inputs'!$B115="Local Currency",'Financing inputs'!C115,0)+IF('Financing inputs'!$B115="Euro",'Financing inputs'!C115*Loc_Euro,0)))</f>
        <v/>
      </c>
      <c r="D115" s="131" t="str">
        <f>IF('Financing inputs'!D115="","",(IF('Financing inputs'!$B115="USD",'Financing inputs'!D115*Loc_USD,0)+IF('Financing inputs'!$B115="Local Currency",'Financing inputs'!D115,0)+IF('Financing inputs'!$B115="Euro",'Financing inputs'!D115*Loc_Euro,0)))</f>
        <v/>
      </c>
      <c r="E115" s="131" t="str">
        <f>IF('Financing inputs'!E115="","",(IF('Financing inputs'!$B115="USD",'Financing inputs'!E115*Loc_USD,0)+IF('Financing inputs'!$B115="Local Currency",'Financing inputs'!E115,0)+IF('Financing inputs'!$B115="Euro",'Financing inputs'!E115*Loc_Euro,0)))</f>
        <v/>
      </c>
      <c r="F115" s="131" t="str">
        <f>IF('Financing inputs'!F115="","",(IF('Financing inputs'!$B115="USD",'Financing inputs'!F115*Loc_USD,0)+IF('Financing inputs'!$B115="Local Currency",'Financing inputs'!F115,0)+IF('Financing inputs'!$B115="Euro",'Financing inputs'!F115*Loc_Euro,0)))</f>
        <v/>
      </c>
      <c r="G115" s="131" t="str">
        <f>IF('Financing inputs'!G115="","",(IF('Financing inputs'!$B115="USD",'Financing inputs'!G115*Loc_USD,0)+IF('Financing inputs'!$B115="Local Currency",'Financing inputs'!G115,0)+IF('Financing inputs'!$B115="Euro",'Financing inputs'!G115*Loc_Euro,0)))</f>
        <v/>
      </c>
      <c r="H115" s="131" t="str">
        <f>IF('Financing inputs'!H115="","",(IF('Financing inputs'!$B115="USD",'Financing inputs'!H115*Loc_USD,0)+IF('Financing inputs'!$B115="Local Currency",'Financing inputs'!H115,0)+IF('Financing inputs'!$B115="Euro",'Financing inputs'!H115*Loc_Euro,0)))</f>
        <v/>
      </c>
      <c r="I115" s="131" t="str">
        <f>IF('Financing inputs'!I115="","",(IF('Financing inputs'!$B115="USD",'Financing inputs'!I115*Loc_USD,0)+IF('Financing inputs'!$B115="Local Currency",'Financing inputs'!I115,0)+IF('Financing inputs'!$B115="Euro",'Financing inputs'!I115*Loc_Euro,0)))</f>
        <v/>
      </c>
      <c r="J115" s="131" t="str">
        <f>IF('Financing inputs'!J115="","",(IF('Financing inputs'!$B115="USD",'Financing inputs'!J115*Loc_USD,0)+IF('Financing inputs'!$B115="Local Currency",'Financing inputs'!J115,0)+IF('Financing inputs'!$B115="Euro",'Financing inputs'!J115*Loc_Euro,0)))</f>
        <v/>
      </c>
      <c r="K115" s="131" t="str">
        <f>IF('Financing inputs'!K115="","",(IF('Financing inputs'!$B115="USD",'Financing inputs'!K115*Loc_USD,0)+IF('Financing inputs'!$B115="Local Currency",'Financing inputs'!K115,0)+IF('Financing inputs'!$B115="Euro",'Financing inputs'!K115/Loc_Euro,0)))</f>
        <v/>
      </c>
      <c r="L115" s="131" t="str">
        <f>IF('Financing inputs'!L115="","",(IF('Financing inputs'!$B115="USD",'Financing inputs'!L115*Loc_USD,0)+IF('Financing inputs'!$B115="Local Currency",'Financing inputs'!L115,0)+IF('Financing inputs'!$B115="Euro",'Financing inputs'!L115/Loc_Euro,0)))</f>
        <v/>
      </c>
      <c r="M115" s="131" t="str">
        <f>IF('Financing inputs'!M115="","",(IF('Financing inputs'!$B115="USD",'Financing inputs'!M115*Loc_USD,0)+IF('Financing inputs'!$B115="Local Currency",'Financing inputs'!M115,0)+IF('Financing inputs'!$B115="Euro",'Financing inputs'!M115/Loc_Euro,0)))</f>
        <v/>
      </c>
      <c r="N115" s="131" t="str">
        <f>IF('Financing inputs'!N115="","",(IF('Financing inputs'!$B115="USD",'Financing inputs'!N115*Loc_USD,0)+IF('Financing inputs'!$B115="Local Currency",'Financing inputs'!N115,0)+IF('Financing inputs'!$B115="Euro",'Financing inputs'!N115/Loc_Euro,0)))</f>
        <v/>
      </c>
      <c r="O115" s="131">
        <f t="shared" si="17"/>
        <v>0</v>
      </c>
      <c r="P115" s="35" t="str">
        <f t="shared" si="16"/>
        <v>Autre 5</v>
      </c>
      <c r="R115" s="75" t="e">
        <f t="shared" si="18"/>
        <v>#DIV/0!</v>
      </c>
      <c r="S115" s="12"/>
    </row>
    <row r="116" spans="1:19" x14ac:dyDescent="0.25">
      <c r="A116" s="133" t="str">
        <f>'Financing inputs'!A116</f>
        <v>Other</v>
      </c>
      <c r="B116" s="130"/>
      <c r="C116" s="131" t="str">
        <f>IF('Financing inputs'!C116="","",(IF('Financing inputs'!$B116="USD",'Financing inputs'!C116*Loc_USD,0)+IF('Financing inputs'!$B116="Local Currency",'Financing inputs'!C116,0)+IF('Financing inputs'!$B116="Euro",'Financing inputs'!C116*Loc_Euro,0)))</f>
        <v/>
      </c>
      <c r="D116" s="131" t="str">
        <f>IF('Financing inputs'!D116="","",(IF('Financing inputs'!$B116="USD",'Financing inputs'!D116*Loc_USD,0)+IF('Financing inputs'!$B116="Local Currency",'Financing inputs'!D116,0)+IF('Financing inputs'!$B116="Euro",'Financing inputs'!D116*Loc_Euro,0)))</f>
        <v/>
      </c>
      <c r="E116" s="131" t="str">
        <f>IF('Financing inputs'!E116="","",(IF('Financing inputs'!$B116="USD",'Financing inputs'!E116*Loc_USD,0)+IF('Financing inputs'!$B116="Local Currency",'Financing inputs'!E116,0)+IF('Financing inputs'!$B116="Euro",'Financing inputs'!E116*Loc_Euro,0)))</f>
        <v/>
      </c>
      <c r="F116" s="131" t="str">
        <f>IF('Financing inputs'!F116="","",(IF('Financing inputs'!$B116="USD",'Financing inputs'!F116*Loc_USD,0)+IF('Financing inputs'!$B116="Local Currency",'Financing inputs'!F116,0)+IF('Financing inputs'!$B116="Euro",'Financing inputs'!F116*Loc_Euro,0)))</f>
        <v/>
      </c>
      <c r="G116" s="131" t="str">
        <f>IF('Financing inputs'!G116="","",(IF('Financing inputs'!$B116="USD",'Financing inputs'!G116*Loc_USD,0)+IF('Financing inputs'!$B116="Local Currency",'Financing inputs'!G116,0)+IF('Financing inputs'!$B116="Euro",'Financing inputs'!G116*Loc_Euro,0)))</f>
        <v/>
      </c>
      <c r="H116" s="131" t="str">
        <f>IF('Financing inputs'!H116="","",(IF('Financing inputs'!$B116="USD",'Financing inputs'!H116*Loc_USD,0)+IF('Financing inputs'!$B116="Local Currency",'Financing inputs'!H116,0)+IF('Financing inputs'!$B116="Euro",'Financing inputs'!H116*Loc_Euro,0)))</f>
        <v/>
      </c>
      <c r="I116" s="131" t="str">
        <f>IF('Financing inputs'!I116="","",(IF('Financing inputs'!$B116="USD",'Financing inputs'!I116*Loc_USD,0)+IF('Financing inputs'!$B116="Local Currency",'Financing inputs'!I116,0)+IF('Financing inputs'!$B116="Euro",'Financing inputs'!I116*Loc_Euro,0)))</f>
        <v/>
      </c>
      <c r="J116" s="131" t="str">
        <f>IF('Financing inputs'!J116="","",(IF('Financing inputs'!$B116="USD",'Financing inputs'!J116*Loc_USD,0)+IF('Financing inputs'!$B116="Local Currency",'Financing inputs'!J116,0)+IF('Financing inputs'!$B116="Euro",'Financing inputs'!J116*Loc_Euro,0)))</f>
        <v/>
      </c>
      <c r="K116" s="131" t="str">
        <f>IF('Financing inputs'!K116="","",(IF('Financing inputs'!$B116="USD",'Financing inputs'!K116*Loc_USD,0)+IF('Financing inputs'!$B116="Local Currency",'Financing inputs'!K116,0)+IF('Financing inputs'!$B116="Euro",'Financing inputs'!K116/Loc_Euro,0)))</f>
        <v/>
      </c>
      <c r="L116" s="131" t="str">
        <f>IF('Financing inputs'!L116="","",(IF('Financing inputs'!$B116="USD",'Financing inputs'!L116*Loc_USD,0)+IF('Financing inputs'!$B116="Local Currency",'Financing inputs'!L116,0)+IF('Financing inputs'!$B116="Euro",'Financing inputs'!L116/Loc_Euro,0)))</f>
        <v/>
      </c>
      <c r="M116" s="131" t="str">
        <f>IF('Financing inputs'!M116="","",(IF('Financing inputs'!$B116="USD",'Financing inputs'!M116*Loc_USD,0)+IF('Financing inputs'!$B116="Local Currency",'Financing inputs'!M116,0)+IF('Financing inputs'!$B116="Euro",'Financing inputs'!M116/Loc_Euro,0)))</f>
        <v/>
      </c>
      <c r="N116" s="131" t="str">
        <f>IF('Financing inputs'!N116="","",(IF('Financing inputs'!$B116="USD",'Financing inputs'!N116*Loc_USD,0)+IF('Financing inputs'!$B116="Local Currency",'Financing inputs'!N116,0)+IF('Financing inputs'!$B116="Euro",'Financing inputs'!N116/Loc_Euro,0)))</f>
        <v/>
      </c>
      <c r="O116" s="131">
        <f t="shared" si="17"/>
        <v>0</v>
      </c>
      <c r="P116" s="35" t="str">
        <f t="shared" si="16"/>
        <v>Autre 5</v>
      </c>
      <c r="R116" s="75" t="e">
        <f t="shared" si="18"/>
        <v>#DIV/0!</v>
      </c>
      <c r="S116" s="12"/>
    </row>
    <row r="117" spans="1:19" x14ac:dyDescent="0.25">
      <c r="A117" s="144" t="s">
        <v>42</v>
      </c>
      <c r="B117" s="145"/>
      <c r="C117" s="146">
        <f>SUM(C98:C116)</f>
        <v>0</v>
      </c>
      <c r="D117" s="146">
        <f t="shared" ref="D117:O117" si="19">SUM(D98:D116)</f>
        <v>0</v>
      </c>
      <c r="E117" s="146">
        <f t="shared" si="19"/>
        <v>0</v>
      </c>
      <c r="F117" s="146">
        <f t="shared" si="19"/>
        <v>0</v>
      </c>
      <c r="G117" s="146">
        <f t="shared" si="19"/>
        <v>0</v>
      </c>
      <c r="H117" s="146">
        <f t="shared" si="19"/>
        <v>0</v>
      </c>
      <c r="I117" s="146">
        <f t="shared" si="19"/>
        <v>0</v>
      </c>
      <c r="J117" s="146">
        <f t="shared" si="19"/>
        <v>0</v>
      </c>
      <c r="K117" s="146">
        <f t="shared" si="19"/>
        <v>0</v>
      </c>
      <c r="L117" s="146">
        <f t="shared" si="19"/>
        <v>0</v>
      </c>
      <c r="M117" s="146">
        <f t="shared" si="19"/>
        <v>0</v>
      </c>
      <c r="N117" s="146">
        <f t="shared" si="19"/>
        <v>0</v>
      </c>
      <c r="O117" s="146">
        <f t="shared" si="19"/>
        <v>0</v>
      </c>
      <c r="P117" s="35" t="str">
        <f>$A$95</f>
        <v>Autre 5</v>
      </c>
      <c r="R117" s="74"/>
      <c r="S117" s="78" t="e">
        <f>IF(ROUND(SUM(R97:R116),0)&lt;&gt;1,"Check","Okay")</f>
        <v>#DIV/0!</v>
      </c>
    </row>
    <row r="118" spans="1:19" x14ac:dyDescent="0.25">
      <c r="A118" s="171" t="str">
        <f>'Financing inputs'!A118:O118</f>
        <v>Autre 6</v>
      </c>
      <c r="B118" s="171"/>
      <c r="C118" s="171"/>
      <c r="D118" s="171"/>
      <c r="E118" s="171"/>
      <c r="F118" s="171"/>
      <c r="G118" s="171"/>
      <c r="H118" s="171"/>
      <c r="I118" s="171"/>
      <c r="J118" s="171"/>
      <c r="K118" s="171"/>
      <c r="L118" s="171"/>
      <c r="M118" s="171"/>
      <c r="N118" s="171"/>
      <c r="O118" s="171"/>
      <c r="P118" s="35"/>
      <c r="R118" s="35"/>
    </row>
    <row r="119" spans="1:19" x14ac:dyDescent="0.25">
      <c r="A119" s="129" t="str">
        <f>'Financing inputs'!A119</f>
        <v>Coûts du Plan PF Budgétisé</v>
      </c>
      <c r="B119" s="130"/>
      <c r="C119" s="131" t="str">
        <f>IF('Financing inputs'!C119="","",(IF('Financing inputs'!$B119="USD",'Financing inputs'!C119*Loc_USD,0)+IF('Financing inputs'!$B119="Local Currency",'Financing inputs'!C119,0)+IF('Financing inputs'!$B119="Euro",'Financing inputs'!C119*Loc_Euro,0)))</f>
        <v/>
      </c>
      <c r="D119" s="131" t="str">
        <f>IF('Financing inputs'!D119="","",(IF('Financing inputs'!$B119="USD",'Financing inputs'!D119*Loc_USD,0)+IF('Financing inputs'!$B119="Local Currency",'Financing inputs'!D119,0)+IF('Financing inputs'!$B119="Euro",'Financing inputs'!D119*Loc_Euro,0)))</f>
        <v/>
      </c>
      <c r="E119" s="131" t="str">
        <f>IF('Financing inputs'!E119="","",(IF('Financing inputs'!$B119="USD",'Financing inputs'!E119*Loc_USD,0)+IF('Financing inputs'!$B119="Local Currency",'Financing inputs'!E119,0)+IF('Financing inputs'!$B119="Euro",'Financing inputs'!E119*Loc_Euro,0)))</f>
        <v/>
      </c>
      <c r="F119" s="131" t="str">
        <f>IF('Financing inputs'!F119="","",(IF('Financing inputs'!$B119="USD",'Financing inputs'!F119*Loc_USD,0)+IF('Financing inputs'!$B119="Local Currency",'Financing inputs'!F119,0)+IF('Financing inputs'!$B119="Euro",'Financing inputs'!F119*Loc_Euro,0)))</f>
        <v/>
      </c>
      <c r="G119" s="131" t="str">
        <f>IF('Financing inputs'!G119="","",(IF('Financing inputs'!$B119="USD",'Financing inputs'!G119*Loc_USD,0)+IF('Financing inputs'!$B119="Local Currency",'Financing inputs'!G119,0)+IF('Financing inputs'!$B119="Euro",'Financing inputs'!G119*Loc_Euro,0)))</f>
        <v/>
      </c>
      <c r="H119" s="131" t="str">
        <f>IF('Financing inputs'!H119="","",(IF('Financing inputs'!$B119="USD",'Financing inputs'!H119*Loc_USD,0)+IF('Financing inputs'!$B119="Local Currency",'Financing inputs'!H119,0)+IF('Financing inputs'!$B119="Euro",'Financing inputs'!H119*Loc_Euro,0)))</f>
        <v/>
      </c>
      <c r="I119" s="131" t="str">
        <f>IF('Financing inputs'!I119="","",(IF('Financing inputs'!$B119="USD",'Financing inputs'!I119*Loc_USD,0)+IF('Financing inputs'!$B119="Local Currency",'Financing inputs'!I119,0)+IF('Financing inputs'!$B119="Euro",'Financing inputs'!I119*Loc_Euro,0)))</f>
        <v/>
      </c>
      <c r="J119" s="131" t="str">
        <f>IF('Financing inputs'!J119="","",(IF('Financing inputs'!$B119="USD",'Financing inputs'!J119*Loc_USD,0)+IF('Financing inputs'!$B119="Local Currency",'Financing inputs'!J119,0)+IF('Financing inputs'!$B119="Euro",'Financing inputs'!J119*Loc_Euro,0)))</f>
        <v/>
      </c>
      <c r="K119" s="131" t="str">
        <f>IF('Financing inputs'!K119="","",(IF('Financing inputs'!$B119="USD",'Financing inputs'!K119*Loc_USD,0)+IF('Financing inputs'!$B119="Local Currency",'Financing inputs'!K119,0)+IF('Financing inputs'!$B119="Euro",'Financing inputs'!K119/Loc_Euro,0)))</f>
        <v/>
      </c>
      <c r="L119" s="131" t="str">
        <f>IF('Financing inputs'!L119="","",(IF('Financing inputs'!$B119="USD",'Financing inputs'!L119*Loc_USD,0)+IF('Financing inputs'!$B119="Local Currency",'Financing inputs'!L119,0)+IF('Financing inputs'!$B119="Euro",'Financing inputs'!L119/Loc_Euro,0)))</f>
        <v/>
      </c>
      <c r="M119" s="131" t="str">
        <f>IF('Financing inputs'!M119="","",(IF('Financing inputs'!$B119="USD",'Financing inputs'!M119*Loc_USD,0)+IF('Financing inputs'!$B119="Local Currency",'Financing inputs'!M119,0)+IF('Financing inputs'!$B119="Euro",'Financing inputs'!M119/Loc_Euro,0)))</f>
        <v/>
      </c>
      <c r="N119" s="131" t="str">
        <f>IF('Financing inputs'!N119="","",(IF('Financing inputs'!$B119="USD",'Financing inputs'!N119*Loc_USD,0)+IF('Financing inputs'!$B119="Local Currency",'Financing inputs'!N119,0)+IF('Financing inputs'!$B119="Euro",'Financing inputs'!N119/Loc_Euro,0)))</f>
        <v/>
      </c>
      <c r="O119" s="132">
        <f>SUM(C119:N119)</f>
        <v>0</v>
      </c>
      <c r="P119" s="35" t="str">
        <f t="shared" ref="P119:P139" si="20">$A$118</f>
        <v>Autre 6</v>
      </c>
      <c r="R119" s="35"/>
    </row>
    <row r="120" spans="1:19" x14ac:dyDescent="0.25">
      <c r="A120" s="129" t="str">
        <f>'Financing inputs'!A120</f>
        <v xml:space="preserve">Fonds alloués par le Gouvernement </v>
      </c>
      <c r="B120" s="130"/>
      <c r="C120" s="131" t="str">
        <f>IF('Financing inputs'!C120="","",(IF('Financing inputs'!$B120="USD",'Financing inputs'!C120*Loc_USD,0)+IF('Financing inputs'!$B120="Local Currency",'Financing inputs'!C120,0)+IF('Financing inputs'!$B120="Euro",'Financing inputs'!C120*Loc_Euro,0)))</f>
        <v/>
      </c>
      <c r="D120" s="131" t="str">
        <f>IF('Financing inputs'!D120="","",(IF('Financing inputs'!$B120="USD",'Financing inputs'!D120*Loc_USD,0)+IF('Financing inputs'!$B120="Local Currency",'Financing inputs'!D120,0)+IF('Financing inputs'!$B120="Euro",'Financing inputs'!D120*Loc_Euro,0)))</f>
        <v/>
      </c>
      <c r="E120" s="131" t="str">
        <f>IF('Financing inputs'!E120="","",(IF('Financing inputs'!$B120="USD",'Financing inputs'!E120*Loc_USD,0)+IF('Financing inputs'!$B120="Local Currency",'Financing inputs'!E120,0)+IF('Financing inputs'!$B120="Euro",'Financing inputs'!E120*Loc_Euro,0)))</f>
        <v/>
      </c>
      <c r="F120" s="131" t="str">
        <f>IF('Financing inputs'!F120="","",(IF('Financing inputs'!$B120="USD",'Financing inputs'!F120*Loc_USD,0)+IF('Financing inputs'!$B120="Local Currency",'Financing inputs'!F120,0)+IF('Financing inputs'!$B120="Euro",'Financing inputs'!F120*Loc_Euro,0)))</f>
        <v/>
      </c>
      <c r="G120" s="131" t="str">
        <f>IF('Financing inputs'!G120="","",(IF('Financing inputs'!$B120="USD",'Financing inputs'!G120*Loc_USD,0)+IF('Financing inputs'!$B120="Local Currency",'Financing inputs'!G120,0)+IF('Financing inputs'!$B120="Euro",'Financing inputs'!G120*Loc_Euro,0)))</f>
        <v/>
      </c>
      <c r="H120" s="131" t="str">
        <f>IF('Financing inputs'!H120="","",(IF('Financing inputs'!$B120="USD",'Financing inputs'!H120*Loc_USD,0)+IF('Financing inputs'!$B120="Local Currency",'Financing inputs'!H120,0)+IF('Financing inputs'!$B120="Euro",'Financing inputs'!H120*Loc_Euro,0)))</f>
        <v/>
      </c>
      <c r="I120" s="131" t="str">
        <f>IF('Financing inputs'!I120="","",(IF('Financing inputs'!$B120="USD",'Financing inputs'!I120*Loc_USD,0)+IF('Financing inputs'!$B120="Local Currency",'Financing inputs'!I120,0)+IF('Financing inputs'!$B120="Euro",'Financing inputs'!I120*Loc_Euro,0)))</f>
        <v/>
      </c>
      <c r="J120" s="131" t="str">
        <f>IF('Financing inputs'!J120="","",(IF('Financing inputs'!$B120="USD",'Financing inputs'!J120*Loc_USD,0)+IF('Financing inputs'!$B120="Local Currency",'Financing inputs'!J120,0)+IF('Financing inputs'!$B120="Euro",'Financing inputs'!J120*Loc_Euro,0)))</f>
        <v/>
      </c>
      <c r="K120" s="131" t="str">
        <f>IF('Financing inputs'!K120="","",(IF('Financing inputs'!$B120="USD",'Financing inputs'!K120*Loc_USD,0)+IF('Financing inputs'!$B120="Local Currency",'Financing inputs'!K120,0)+IF('Financing inputs'!$B120="Euro",'Financing inputs'!K120/Loc_Euro,0)))</f>
        <v/>
      </c>
      <c r="L120" s="131" t="str">
        <f>IF('Financing inputs'!L120="","",(IF('Financing inputs'!$B120="USD",'Financing inputs'!L120*Loc_USD,0)+IF('Financing inputs'!$B120="Local Currency",'Financing inputs'!L120,0)+IF('Financing inputs'!$B120="Euro",'Financing inputs'!L120/Loc_Euro,0)))</f>
        <v/>
      </c>
      <c r="M120" s="131" t="str">
        <f>IF('Financing inputs'!M120="","",(IF('Financing inputs'!$B120="USD",'Financing inputs'!M120*Loc_USD,0)+IF('Financing inputs'!$B120="Local Currency",'Financing inputs'!M120,0)+IF('Financing inputs'!$B120="Euro",'Financing inputs'!M120/Loc_Euro,0)))</f>
        <v/>
      </c>
      <c r="N120" s="131" t="str">
        <f>IF('Financing inputs'!N120="","",(IF('Financing inputs'!$B120="USD",'Financing inputs'!N120*Loc_USD,0)+IF('Financing inputs'!$B120="Local Currency",'Financing inputs'!N120,0)+IF('Financing inputs'!$B120="Euro",'Financing inputs'!N120/Loc_Euro,0)))</f>
        <v/>
      </c>
      <c r="O120" s="132">
        <f>SUM(C120:N120)</f>
        <v>0</v>
      </c>
      <c r="P120" s="35" t="str">
        <f t="shared" si="20"/>
        <v>Autre 6</v>
      </c>
      <c r="R120" s="75" t="e">
        <f>O120/SUM($O$120:$O$139)</f>
        <v>#DIV/0!</v>
      </c>
      <c r="S120" s="12"/>
    </row>
    <row r="121" spans="1:19" x14ac:dyDescent="0.25">
      <c r="A121" s="133" t="str">
        <f>'Financing inputs'!A121</f>
        <v xml:space="preserve">Fonds alloués par l'USAID </v>
      </c>
      <c r="B121" s="130"/>
      <c r="C121" s="131" t="str">
        <f>IF('Financing inputs'!C121="","",(IF('Financing inputs'!$B121="USD",'Financing inputs'!C121*Loc_USD,0)+IF('Financing inputs'!$B121="Local Currency",'Financing inputs'!C121,0)+IF('Financing inputs'!$B121="Euro",'Financing inputs'!C121*Loc_Euro,0)))</f>
        <v/>
      </c>
      <c r="D121" s="131" t="str">
        <f>IF('Financing inputs'!D121="","",(IF('Financing inputs'!$B121="USD",'Financing inputs'!D121*Loc_USD,0)+IF('Financing inputs'!$B121="Local Currency",'Financing inputs'!D121,0)+IF('Financing inputs'!$B121="Euro",'Financing inputs'!D121*Loc_Euro,0)))</f>
        <v/>
      </c>
      <c r="E121" s="131" t="str">
        <f>IF('Financing inputs'!E121="","",(IF('Financing inputs'!$B121="USD",'Financing inputs'!E121*Loc_USD,0)+IF('Financing inputs'!$B121="Local Currency",'Financing inputs'!E121,0)+IF('Financing inputs'!$B121="Euro",'Financing inputs'!E121*Loc_Euro,0)))</f>
        <v/>
      </c>
      <c r="F121" s="131" t="str">
        <f>IF('Financing inputs'!F121="","",(IF('Financing inputs'!$B121="USD",'Financing inputs'!F121*Loc_USD,0)+IF('Financing inputs'!$B121="Local Currency",'Financing inputs'!F121,0)+IF('Financing inputs'!$B121="Euro",'Financing inputs'!F121*Loc_Euro,0)))</f>
        <v/>
      </c>
      <c r="G121" s="131" t="str">
        <f>IF('Financing inputs'!G121="","",(IF('Financing inputs'!$B121="USD",'Financing inputs'!G121*Loc_USD,0)+IF('Financing inputs'!$B121="Local Currency",'Financing inputs'!G121,0)+IF('Financing inputs'!$B121="Euro",'Financing inputs'!G121*Loc_Euro,0)))</f>
        <v/>
      </c>
      <c r="H121" s="131" t="str">
        <f>IF('Financing inputs'!H121="","",(IF('Financing inputs'!$B121="USD",'Financing inputs'!H121*Loc_USD,0)+IF('Financing inputs'!$B121="Local Currency",'Financing inputs'!H121,0)+IF('Financing inputs'!$B121="Euro",'Financing inputs'!H121*Loc_Euro,0)))</f>
        <v/>
      </c>
      <c r="I121" s="131" t="str">
        <f>IF('Financing inputs'!I121="","",(IF('Financing inputs'!$B121="USD",'Financing inputs'!I121*Loc_USD,0)+IF('Financing inputs'!$B121="Local Currency",'Financing inputs'!I121,0)+IF('Financing inputs'!$B121="Euro",'Financing inputs'!I121*Loc_Euro,0)))</f>
        <v/>
      </c>
      <c r="J121" s="131" t="str">
        <f>IF('Financing inputs'!J121="","",(IF('Financing inputs'!$B121="USD",'Financing inputs'!J121*Loc_USD,0)+IF('Financing inputs'!$B121="Local Currency",'Financing inputs'!J121,0)+IF('Financing inputs'!$B121="Euro",'Financing inputs'!J121*Loc_Euro,0)))</f>
        <v/>
      </c>
      <c r="K121" s="131" t="str">
        <f>IF('Financing inputs'!K121="","",(IF('Financing inputs'!$B121="USD",'Financing inputs'!K121*Loc_USD,0)+IF('Financing inputs'!$B121="Local Currency",'Financing inputs'!K121,0)+IF('Financing inputs'!$B121="Euro",'Financing inputs'!K121/Loc_Euro,0)))</f>
        <v/>
      </c>
      <c r="L121" s="131" t="str">
        <f>IF('Financing inputs'!L121="","",(IF('Financing inputs'!$B121="USD",'Financing inputs'!L121*Loc_USD,0)+IF('Financing inputs'!$B121="Local Currency",'Financing inputs'!L121,0)+IF('Financing inputs'!$B121="Euro",'Financing inputs'!L121/Loc_Euro,0)))</f>
        <v/>
      </c>
      <c r="M121" s="131" t="str">
        <f>IF('Financing inputs'!M121="","",(IF('Financing inputs'!$B121="USD",'Financing inputs'!M121*Loc_USD,0)+IF('Financing inputs'!$B121="Local Currency",'Financing inputs'!M121,0)+IF('Financing inputs'!$B121="Euro",'Financing inputs'!M121/Loc_Euro,0)))</f>
        <v/>
      </c>
      <c r="N121" s="131" t="str">
        <f>IF('Financing inputs'!N121="","",(IF('Financing inputs'!$B121="USD",'Financing inputs'!N121*Loc_USD,0)+IF('Financing inputs'!$B121="Local Currency",'Financing inputs'!N121,0)+IF('Financing inputs'!$B121="Euro",'Financing inputs'!N121/Loc_Euro,0)))</f>
        <v/>
      </c>
      <c r="O121" s="131">
        <f t="shared" ref="O121:O139" si="21">SUM(C121:N121)</f>
        <v>0</v>
      </c>
      <c r="P121" s="35" t="str">
        <f t="shared" si="20"/>
        <v>Autre 6</v>
      </c>
      <c r="R121" s="75" t="e">
        <f t="shared" ref="R121:R139" si="22">O121/SUM($O$120:$O$139)</f>
        <v>#DIV/0!</v>
      </c>
      <c r="S121" s="12"/>
    </row>
    <row r="122" spans="1:19" x14ac:dyDescent="0.25">
      <c r="A122" s="133" t="str">
        <f>'Financing inputs'!A122</f>
        <v>Fonds alloués par l'UNFPA</v>
      </c>
      <c r="B122" s="130"/>
      <c r="C122" s="131" t="str">
        <f>IF('Financing inputs'!C122="","",(IF('Financing inputs'!$B122="USD",'Financing inputs'!C122*Loc_USD,0)+IF('Financing inputs'!$B122="Local Currency",'Financing inputs'!C122,0)+IF('Financing inputs'!$B122="Euro",'Financing inputs'!C122*Loc_Euro,0)))</f>
        <v/>
      </c>
      <c r="D122" s="131" t="str">
        <f>IF('Financing inputs'!D122="","",(IF('Financing inputs'!$B122="USD",'Financing inputs'!D122*Loc_USD,0)+IF('Financing inputs'!$B122="Local Currency",'Financing inputs'!D122,0)+IF('Financing inputs'!$B122="Euro",'Financing inputs'!D122*Loc_Euro,0)))</f>
        <v/>
      </c>
      <c r="E122" s="131" t="str">
        <f>IF('Financing inputs'!E122="","",(IF('Financing inputs'!$B122="USD",'Financing inputs'!E122*Loc_USD,0)+IF('Financing inputs'!$B122="Local Currency",'Financing inputs'!E122,0)+IF('Financing inputs'!$B122="Euro",'Financing inputs'!E122*Loc_Euro,0)))</f>
        <v/>
      </c>
      <c r="F122" s="131" t="str">
        <f>IF('Financing inputs'!F122="","",(IF('Financing inputs'!$B122="USD",'Financing inputs'!F122*Loc_USD,0)+IF('Financing inputs'!$B122="Local Currency",'Financing inputs'!F122,0)+IF('Financing inputs'!$B122="Euro",'Financing inputs'!F122*Loc_Euro,0)))</f>
        <v/>
      </c>
      <c r="G122" s="131" t="str">
        <f>IF('Financing inputs'!G122="","",(IF('Financing inputs'!$B122="USD",'Financing inputs'!G122*Loc_USD,0)+IF('Financing inputs'!$B122="Local Currency",'Financing inputs'!G122,0)+IF('Financing inputs'!$B122="Euro",'Financing inputs'!G122*Loc_Euro,0)))</f>
        <v/>
      </c>
      <c r="H122" s="131" t="str">
        <f>IF('Financing inputs'!H122="","",(IF('Financing inputs'!$B122="USD",'Financing inputs'!H122*Loc_USD,0)+IF('Financing inputs'!$B122="Local Currency",'Financing inputs'!H122,0)+IF('Financing inputs'!$B122="Euro",'Financing inputs'!H122*Loc_Euro,0)))</f>
        <v/>
      </c>
      <c r="I122" s="131" t="str">
        <f>IF('Financing inputs'!I122="","",(IF('Financing inputs'!$B122="USD",'Financing inputs'!I122*Loc_USD,0)+IF('Financing inputs'!$B122="Local Currency",'Financing inputs'!I122,0)+IF('Financing inputs'!$B122="Euro",'Financing inputs'!I122*Loc_Euro,0)))</f>
        <v/>
      </c>
      <c r="J122" s="131" t="str">
        <f>IF('Financing inputs'!J122="","",(IF('Financing inputs'!$B122="USD",'Financing inputs'!J122*Loc_USD,0)+IF('Financing inputs'!$B122="Local Currency",'Financing inputs'!J122,0)+IF('Financing inputs'!$B122="Euro",'Financing inputs'!J122*Loc_Euro,0)))</f>
        <v/>
      </c>
      <c r="K122" s="131" t="str">
        <f>IF('Financing inputs'!K122="","",(IF('Financing inputs'!$B122="USD",'Financing inputs'!K122*Loc_USD,0)+IF('Financing inputs'!$B122="Local Currency",'Financing inputs'!K122,0)+IF('Financing inputs'!$B122="Euro",'Financing inputs'!K122/Loc_Euro,0)))</f>
        <v/>
      </c>
      <c r="L122" s="131" t="str">
        <f>IF('Financing inputs'!L122="","",(IF('Financing inputs'!$B122="USD",'Financing inputs'!L122*Loc_USD,0)+IF('Financing inputs'!$B122="Local Currency",'Financing inputs'!L122,0)+IF('Financing inputs'!$B122="Euro",'Financing inputs'!L122/Loc_Euro,0)))</f>
        <v/>
      </c>
      <c r="M122" s="131" t="str">
        <f>IF('Financing inputs'!M122="","",(IF('Financing inputs'!$B122="USD",'Financing inputs'!M122*Loc_USD,0)+IF('Financing inputs'!$B122="Local Currency",'Financing inputs'!M122,0)+IF('Financing inputs'!$B122="Euro",'Financing inputs'!M122/Loc_Euro,0)))</f>
        <v/>
      </c>
      <c r="N122" s="131" t="str">
        <f>IF('Financing inputs'!N122="","",(IF('Financing inputs'!$B122="USD",'Financing inputs'!N122*Loc_USD,0)+IF('Financing inputs'!$B122="Local Currency",'Financing inputs'!N122,0)+IF('Financing inputs'!$B122="Euro",'Financing inputs'!N122/Loc_Euro,0)))</f>
        <v/>
      </c>
      <c r="O122" s="131">
        <f t="shared" si="21"/>
        <v>0</v>
      </c>
      <c r="P122" s="35" t="str">
        <f t="shared" si="20"/>
        <v>Autre 6</v>
      </c>
      <c r="R122" s="75" t="e">
        <f t="shared" si="22"/>
        <v>#DIV/0!</v>
      </c>
      <c r="S122" s="12"/>
    </row>
    <row r="123" spans="1:19" x14ac:dyDescent="0.25">
      <c r="A123" s="133" t="str">
        <f>'Financing inputs'!A123</f>
        <v>Fonds alloués par la KfW</v>
      </c>
      <c r="B123" s="130"/>
      <c r="C123" s="131" t="str">
        <f>IF('Financing inputs'!C123="","",(IF('Financing inputs'!$B123="USD",'Financing inputs'!C123*Loc_USD,0)+IF('Financing inputs'!$B123="Local Currency",'Financing inputs'!C123,0)+IF('Financing inputs'!$B123="Euro",'Financing inputs'!C123*Loc_Euro,0)))</f>
        <v/>
      </c>
      <c r="D123" s="131" t="str">
        <f>IF('Financing inputs'!D123="","",(IF('Financing inputs'!$B123="USD",'Financing inputs'!D123*Loc_USD,0)+IF('Financing inputs'!$B123="Local Currency",'Financing inputs'!D123,0)+IF('Financing inputs'!$B123="Euro",'Financing inputs'!D123*Loc_Euro,0)))</f>
        <v/>
      </c>
      <c r="E123" s="131" t="str">
        <f>IF('Financing inputs'!E123="","",(IF('Financing inputs'!$B123="USD",'Financing inputs'!E123*Loc_USD,0)+IF('Financing inputs'!$B123="Local Currency",'Financing inputs'!E123,0)+IF('Financing inputs'!$B123="Euro",'Financing inputs'!E123*Loc_Euro,0)))</f>
        <v/>
      </c>
      <c r="F123" s="131" t="str">
        <f>IF('Financing inputs'!F123="","",(IF('Financing inputs'!$B123="USD",'Financing inputs'!F123*Loc_USD,0)+IF('Financing inputs'!$B123="Local Currency",'Financing inputs'!F123,0)+IF('Financing inputs'!$B123="Euro",'Financing inputs'!F123*Loc_Euro,0)))</f>
        <v/>
      </c>
      <c r="G123" s="131" t="str">
        <f>IF('Financing inputs'!G123="","",(IF('Financing inputs'!$B123="USD",'Financing inputs'!G123*Loc_USD,0)+IF('Financing inputs'!$B123="Local Currency",'Financing inputs'!G123,0)+IF('Financing inputs'!$B123="Euro",'Financing inputs'!G123*Loc_Euro,0)))</f>
        <v/>
      </c>
      <c r="H123" s="131" t="str">
        <f>IF('Financing inputs'!H123="","",(IF('Financing inputs'!$B123="USD",'Financing inputs'!H123*Loc_USD,0)+IF('Financing inputs'!$B123="Local Currency",'Financing inputs'!H123,0)+IF('Financing inputs'!$B123="Euro",'Financing inputs'!H123*Loc_Euro,0)))</f>
        <v/>
      </c>
      <c r="I123" s="131" t="str">
        <f>IF('Financing inputs'!I123="","",(IF('Financing inputs'!$B123="USD",'Financing inputs'!I123*Loc_USD,0)+IF('Financing inputs'!$B123="Local Currency",'Financing inputs'!I123,0)+IF('Financing inputs'!$B123="Euro",'Financing inputs'!I123*Loc_Euro,0)))</f>
        <v/>
      </c>
      <c r="J123" s="131" t="str">
        <f>IF('Financing inputs'!J123="","",(IF('Financing inputs'!$B123="USD",'Financing inputs'!J123*Loc_USD,0)+IF('Financing inputs'!$B123="Local Currency",'Financing inputs'!J123,0)+IF('Financing inputs'!$B123="Euro",'Financing inputs'!J123*Loc_Euro,0)))</f>
        <v/>
      </c>
      <c r="K123" s="131" t="str">
        <f>IF('Financing inputs'!K123="","",(IF('Financing inputs'!$B123="USD",'Financing inputs'!K123*Loc_USD,0)+IF('Financing inputs'!$B123="Local Currency",'Financing inputs'!K123,0)+IF('Financing inputs'!$B123="Euro",'Financing inputs'!K123/Loc_Euro,0)))</f>
        <v/>
      </c>
      <c r="L123" s="131" t="str">
        <f>IF('Financing inputs'!L123="","",(IF('Financing inputs'!$B123="USD",'Financing inputs'!L123*Loc_USD,0)+IF('Financing inputs'!$B123="Local Currency",'Financing inputs'!L123,0)+IF('Financing inputs'!$B123="Euro",'Financing inputs'!L123/Loc_Euro,0)))</f>
        <v/>
      </c>
      <c r="M123" s="131" t="str">
        <f>IF('Financing inputs'!M123="","",(IF('Financing inputs'!$B123="USD",'Financing inputs'!M123*Loc_USD,0)+IF('Financing inputs'!$B123="Local Currency",'Financing inputs'!M123,0)+IF('Financing inputs'!$B123="Euro",'Financing inputs'!M123/Loc_Euro,0)))</f>
        <v/>
      </c>
      <c r="N123" s="131" t="str">
        <f>IF('Financing inputs'!N123="","",(IF('Financing inputs'!$B123="USD",'Financing inputs'!N123*Loc_USD,0)+IF('Financing inputs'!$B123="Local Currency",'Financing inputs'!N123,0)+IF('Financing inputs'!$B123="Euro",'Financing inputs'!N123/Loc_Euro,0)))</f>
        <v/>
      </c>
      <c r="O123" s="131">
        <f t="shared" si="21"/>
        <v>0</v>
      </c>
      <c r="P123" s="35" t="str">
        <f t="shared" si="20"/>
        <v>Autre 6</v>
      </c>
      <c r="R123" s="75" t="e">
        <f t="shared" si="22"/>
        <v>#DIV/0!</v>
      </c>
      <c r="S123" s="12"/>
    </row>
    <row r="124" spans="1:19" x14ac:dyDescent="0.25">
      <c r="A124" s="133" t="str">
        <f>'Financing inputs'!A124</f>
        <v>Fonds alloués par DfID</v>
      </c>
      <c r="B124" s="130"/>
      <c r="C124" s="131" t="str">
        <f>IF('Financing inputs'!C124="","",(IF('Financing inputs'!$B124="USD",'Financing inputs'!C124*Loc_USD,0)+IF('Financing inputs'!$B124="Local Currency",'Financing inputs'!C124,0)+IF('Financing inputs'!$B124="Euro",'Financing inputs'!C124*Loc_Euro,0)))</f>
        <v/>
      </c>
      <c r="D124" s="131" t="str">
        <f>IF('Financing inputs'!D124="","",(IF('Financing inputs'!$B124="USD",'Financing inputs'!D124*Loc_USD,0)+IF('Financing inputs'!$B124="Local Currency",'Financing inputs'!D124,0)+IF('Financing inputs'!$B124="Euro",'Financing inputs'!D124*Loc_Euro,0)))</f>
        <v/>
      </c>
      <c r="E124" s="131" t="str">
        <f>IF('Financing inputs'!E124="","",(IF('Financing inputs'!$B124="USD",'Financing inputs'!E124*Loc_USD,0)+IF('Financing inputs'!$B124="Local Currency",'Financing inputs'!E124,0)+IF('Financing inputs'!$B124="Euro",'Financing inputs'!E124*Loc_Euro,0)))</f>
        <v/>
      </c>
      <c r="F124" s="131" t="str">
        <f>IF('Financing inputs'!F124="","",(IF('Financing inputs'!$B124="USD",'Financing inputs'!F124*Loc_USD,0)+IF('Financing inputs'!$B124="Local Currency",'Financing inputs'!F124,0)+IF('Financing inputs'!$B124="Euro",'Financing inputs'!F124*Loc_Euro,0)))</f>
        <v/>
      </c>
      <c r="G124" s="131" t="str">
        <f>IF('Financing inputs'!G124="","",(IF('Financing inputs'!$B124="USD",'Financing inputs'!G124*Loc_USD,0)+IF('Financing inputs'!$B124="Local Currency",'Financing inputs'!G124,0)+IF('Financing inputs'!$B124="Euro",'Financing inputs'!G124*Loc_Euro,0)))</f>
        <v/>
      </c>
      <c r="H124" s="131" t="str">
        <f>IF('Financing inputs'!H124="","",(IF('Financing inputs'!$B124="USD",'Financing inputs'!H124*Loc_USD,0)+IF('Financing inputs'!$B124="Local Currency",'Financing inputs'!H124,0)+IF('Financing inputs'!$B124="Euro",'Financing inputs'!H124*Loc_Euro,0)))</f>
        <v/>
      </c>
      <c r="I124" s="131" t="str">
        <f>IF('Financing inputs'!I124="","",(IF('Financing inputs'!$B124="USD",'Financing inputs'!I124*Loc_USD,0)+IF('Financing inputs'!$B124="Local Currency",'Financing inputs'!I124,0)+IF('Financing inputs'!$B124="Euro",'Financing inputs'!I124*Loc_Euro,0)))</f>
        <v/>
      </c>
      <c r="J124" s="131" t="str">
        <f>IF('Financing inputs'!J124="","",(IF('Financing inputs'!$B124="USD",'Financing inputs'!J124*Loc_USD,0)+IF('Financing inputs'!$B124="Local Currency",'Financing inputs'!J124,0)+IF('Financing inputs'!$B124="Euro",'Financing inputs'!J124*Loc_Euro,0)))</f>
        <v/>
      </c>
      <c r="K124" s="131" t="str">
        <f>IF('Financing inputs'!K124="","",(IF('Financing inputs'!$B124="USD",'Financing inputs'!K124*Loc_USD,0)+IF('Financing inputs'!$B124="Local Currency",'Financing inputs'!K124,0)+IF('Financing inputs'!$B124="Euro",'Financing inputs'!K124/Loc_Euro,0)))</f>
        <v/>
      </c>
      <c r="L124" s="131" t="str">
        <f>IF('Financing inputs'!L124="","",(IF('Financing inputs'!$B124="USD",'Financing inputs'!L124*Loc_USD,0)+IF('Financing inputs'!$B124="Local Currency",'Financing inputs'!L124,0)+IF('Financing inputs'!$B124="Euro",'Financing inputs'!L124/Loc_Euro,0)))</f>
        <v/>
      </c>
      <c r="M124" s="131" t="str">
        <f>IF('Financing inputs'!M124="","",(IF('Financing inputs'!$B124="USD",'Financing inputs'!M124*Loc_USD,0)+IF('Financing inputs'!$B124="Local Currency",'Financing inputs'!M124,0)+IF('Financing inputs'!$B124="Euro",'Financing inputs'!M124/Loc_Euro,0)))</f>
        <v/>
      </c>
      <c r="N124" s="131" t="str">
        <f>IF('Financing inputs'!N124="","",(IF('Financing inputs'!$B124="USD",'Financing inputs'!N124*Loc_USD,0)+IF('Financing inputs'!$B124="Local Currency",'Financing inputs'!N124,0)+IF('Financing inputs'!$B124="Euro",'Financing inputs'!N124/Loc_Euro,0)))</f>
        <v/>
      </c>
      <c r="O124" s="131">
        <f t="shared" si="21"/>
        <v>0</v>
      </c>
      <c r="P124" s="35" t="str">
        <f t="shared" si="20"/>
        <v>Autre 6</v>
      </c>
      <c r="R124" s="75" t="e">
        <f t="shared" si="22"/>
        <v>#DIV/0!</v>
      </c>
      <c r="S124" s="12"/>
    </row>
    <row r="125" spans="1:19" x14ac:dyDescent="0.25">
      <c r="A125" s="133" t="str">
        <f>'Financing inputs'!A125</f>
        <v xml:space="preserve">Fonds alloués par l'EU </v>
      </c>
      <c r="B125" s="130"/>
      <c r="C125" s="131" t="str">
        <f>IF('Financing inputs'!C125="","",(IF('Financing inputs'!$B125="USD",'Financing inputs'!C125*Loc_USD,0)+IF('Financing inputs'!$B125="Local Currency",'Financing inputs'!C125,0)+IF('Financing inputs'!$B125="Euro",'Financing inputs'!C125*Loc_Euro,0)))</f>
        <v/>
      </c>
      <c r="D125" s="131" t="str">
        <f>IF('Financing inputs'!D125="","",(IF('Financing inputs'!$B125="USD",'Financing inputs'!D125*Loc_USD,0)+IF('Financing inputs'!$B125="Local Currency",'Financing inputs'!D125,0)+IF('Financing inputs'!$B125="Euro",'Financing inputs'!D125*Loc_Euro,0)))</f>
        <v/>
      </c>
      <c r="E125" s="131" t="str">
        <f>IF('Financing inputs'!E125="","",(IF('Financing inputs'!$B125="USD",'Financing inputs'!E125*Loc_USD,0)+IF('Financing inputs'!$B125="Local Currency",'Financing inputs'!E125,0)+IF('Financing inputs'!$B125="Euro",'Financing inputs'!E125*Loc_Euro,0)))</f>
        <v/>
      </c>
      <c r="F125" s="131" t="str">
        <f>IF('Financing inputs'!F125="","",(IF('Financing inputs'!$B125="USD",'Financing inputs'!F125*Loc_USD,0)+IF('Financing inputs'!$B125="Local Currency",'Financing inputs'!F125,0)+IF('Financing inputs'!$B125="Euro",'Financing inputs'!F125*Loc_Euro,0)))</f>
        <v/>
      </c>
      <c r="G125" s="131" t="str">
        <f>IF('Financing inputs'!G125="","",(IF('Financing inputs'!$B125="USD",'Financing inputs'!G125*Loc_USD,0)+IF('Financing inputs'!$B125="Local Currency",'Financing inputs'!G125,0)+IF('Financing inputs'!$B125="Euro",'Financing inputs'!G125*Loc_Euro,0)))</f>
        <v/>
      </c>
      <c r="H125" s="131" t="str">
        <f>IF('Financing inputs'!H125="","",(IF('Financing inputs'!$B125="USD",'Financing inputs'!H125*Loc_USD,0)+IF('Financing inputs'!$B125="Local Currency",'Financing inputs'!H125,0)+IF('Financing inputs'!$B125="Euro",'Financing inputs'!H125*Loc_Euro,0)))</f>
        <v/>
      </c>
      <c r="I125" s="131" t="str">
        <f>IF('Financing inputs'!I125="","",(IF('Financing inputs'!$B125="USD",'Financing inputs'!I125*Loc_USD,0)+IF('Financing inputs'!$B125="Local Currency",'Financing inputs'!I125,0)+IF('Financing inputs'!$B125="Euro",'Financing inputs'!I125*Loc_Euro,0)))</f>
        <v/>
      </c>
      <c r="J125" s="131" t="str">
        <f>IF('Financing inputs'!J125="","",(IF('Financing inputs'!$B125="USD",'Financing inputs'!J125*Loc_USD,0)+IF('Financing inputs'!$B125="Local Currency",'Financing inputs'!J125,0)+IF('Financing inputs'!$B125="Euro",'Financing inputs'!J125*Loc_Euro,0)))</f>
        <v/>
      </c>
      <c r="K125" s="131" t="str">
        <f>IF('Financing inputs'!K125="","",(IF('Financing inputs'!$B125="USD",'Financing inputs'!K125*Loc_USD,0)+IF('Financing inputs'!$B125="Local Currency",'Financing inputs'!K125,0)+IF('Financing inputs'!$B125="Euro",'Financing inputs'!K125/Loc_Euro,0)))</f>
        <v/>
      </c>
      <c r="L125" s="131" t="str">
        <f>IF('Financing inputs'!L125="","",(IF('Financing inputs'!$B125="USD",'Financing inputs'!L125*Loc_USD,0)+IF('Financing inputs'!$B125="Local Currency",'Financing inputs'!L125,0)+IF('Financing inputs'!$B125="Euro",'Financing inputs'!L125/Loc_Euro,0)))</f>
        <v/>
      </c>
      <c r="M125" s="131" t="str">
        <f>IF('Financing inputs'!M125="","",(IF('Financing inputs'!$B125="USD",'Financing inputs'!M125*Loc_USD,0)+IF('Financing inputs'!$B125="Local Currency",'Financing inputs'!M125,0)+IF('Financing inputs'!$B125="Euro",'Financing inputs'!M125/Loc_Euro,0)))</f>
        <v/>
      </c>
      <c r="N125" s="131" t="str">
        <f>IF('Financing inputs'!N125="","",(IF('Financing inputs'!$B125="USD",'Financing inputs'!N125*Loc_USD,0)+IF('Financing inputs'!$B125="Local Currency",'Financing inputs'!N125,0)+IF('Financing inputs'!$B125="Euro",'Financing inputs'!N125/Loc_Euro,0)))</f>
        <v/>
      </c>
      <c r="O125" s="131">
        <f t="shared" si="21"/>
        <v>0</v>
      </c>
      <c r="P125" s="35" t="str">
        <f t="shared" si="20"/>
        <v>Autre 6</v>
      </c>
      <c r="R125" s="75" t="e">
        <f t="shared" si="22"/>
        <v>#DIV/0!</v>
      </c>
      <c r="S125" s="12"/>
    </row>
    <row r="126" spans="1:19" x14ac:dyDescent="0.25">
      <c r="A126" s="133" t="str">
        <f>'Financing inputs'!A126</f>
        <v>Fonds alloués par l'ACDI</v>
      </c>
      <c r="B126" s="130"/>
      <c r="C126" s="131" t="str">
        <f>IF('Financing inputs'!C126="","",(IF('Financing inputs'!$B126="USD",'Financing inputs'!C126*Loc_USD,0)+IF('Financing inputs'!$B126="Local Currency",'Financing inputs'!C126,0)+IF('Financing inputs'!$B126="Euro",'Financing inputs'!C126*Loc_Euro,0)))</f>
        <v/>
      </c>
      <c r="D126" s="131" t="str">
        <f>IF('Financing inputs'!D126="","",(IF('Financing inputs'!$B126="USD",'Financing inputs'!D126*Loc_USD,0)+IF('Financing inputs'!$B126="Local Currency",'Financing inputs'!D126,0)+IF('Financing inputs'!$B126="Euro",'Financing inputs'!D126*Loc_Euro,0)))</f>
        <v/>
      </c>
      <c r="E126" s="131" t="str">
        <f>IF('Financing inputs'!E126="","",(IF('Financing inputs'!$B126="USD",'Financing inputs'!E126*Loc_USD,0)+IF('Financing inputs'!$B126="Local Currency",'Financing inputs'!E126,0)+IF('Financing inputs'!$B126="Euro",'Financing inputs'!E126*Loc_Euro,0)))</f>
        <v/>
      </c>
      <c r="F126" s="131" t="str">
        <f>IF('Financing inputs'!F126="","",(IF('Financing inputs'!$B126="USD",'Financing inputs'!F126*Loc_USD,0)+IF('Financing inputs'!$B126="Local Currency",'Financing inputs'!F126,0)+IF('Financing inputs'!$B126="Euro",'Financing inputs'!F126*Loc_Euro,0)))</f>
        <v/>
      </c>
      <c r="G126" s="131" t="str">
        <f>IF('Financing inputs'!G126="","",(IF('Financing inputs'!$B126="USD",'Financing inputs'!G126*Loc_USD,0)+IF('Financing inputs'!$B126="Local Currency",'Financing inputs'!G126,0)+IF('Financing inputs'!$B126="Euro",'Financing inputs'!G126*Loc_Euro,0)))</f>
        <v/>
      </c>
      <c r="H126" s="131" t="str">
        <f>IF('Financing inputs'!H126="","",(IF('Financing inputs'!$B126="USD",'Financing inputs'!H126*Loc_USD,0)+IF('Financing inputs'!$B126="Local Currency",'Financing inputs'!H126,0)+IF('Financing inputs'!$B126="Euro",'Financing inputs'!H126*Loc_Euro,0)))</f>
        <v/>
      </c>
      <c r="I126" s="131" t="str">
        <f>IF('Financing inputs'!I126="","",(IF('Financing inputs'!$B126="USD",'Financing inputs'!I126*Loc_USD,0)+IF('Financing inputs'!$B126="Local Currency",'Financing inputs'!I126,0)+IF('Financing inputs'!$B126="Euro",'Financing inputs'!I126*Loc_Euro,0)))</f>
        <v/>
      </c>
      <c r="J126" s="131" t="str">
        <f>IF('Financing inputs'!J126="","",(IF('Financing inputs'!$B126="USD",'Financing inputs'!J126*Loc_USD,0)+IF('Financing inputs'!$B126="Local Currency",'Financing inputs'!J126,0)+IF('Financing inputs'!$B126="Euro",'Financing inputs'!J126*Loc_Euro,0)))</f>
        <v/>
      </c>
      <c r="K126" s="131" t="str">
        <f>IF('Financing inputs'!K126="","",(IF('Financing inputs'!$B126="USD",'Financing inputs'!K126*Loc_USD,0)+IF('Financing inputs'!$B126="Local Currency",'Financing inputs'!K126,0)+IF('Financing inputs'!$B126="Euro",'Financing inputs'!K126/Loc_Euro,0)))</f>
        <v/>
      </c>
      <c r="L126" s="131" t="str">
        <f>IF('Financing inputs'!L126="","",(IF('Financing inputs'!$B126="USD",'Financing inputs'!L126*Loc_USD,0)+IF('Financing inputs'!$B126="Local Currency",'Financing inputs'!L126,0)+IF('Financing inputs'!$B126="Euro",'Financing inputs'!L126/Loc_Euro,0)))</f>
        <v/>
      </c>
      <c r="M126" s="131" t="str">
        <f>IF('Financing inputs'!M126="","",(IF('Financing inputs'!$B126="USD",'Financing inputs'!M126*Loc_USD,0)+IF('Financing inputs'!$B126="Local Currency",'Financing inputs'!M126,0)+IF('Financing inputs'!$B126="Euro",'Financing inputs'!M126/Loc_Euro,0)))</f>
        <v/>
      </c>
      <c r="N126" s="131" t="str">
        <f>IF('Financing inputs'!N126="","",(IF('Financing inputs'!$B126="USD",'Financing inputs'!N126*Loc_USD,0)+IF('Financing inputs'!$B126="Local Currency",'Financing inputs'!N126,0)+IF('Financing inputs'!$B126="Euro",'Financing inputs'!N126/Loc_Euro,0)))</f>
        <v/>
      </c>
      <c r="O126" s="131">
        <f t="shared" si="21"/>
        <v>0</v>
      </c>
      <c r="P126" s="35" t="str">
        <f t="shared" si="20"/>
        <v>Autre 6</v>
      </c>
      <c r="R126" s="75" t="e">
        <f t="shared" si="22"/>
        <v>#DIV/0!</v>
      </c>
      <c r="S126" s="12"/>
    </row>
    <row r="127" spans="1:19" x14ac:dyDescent="0.25">
      <c r="A127" s="133" t="str">
        <f>'Financing inputs'!A127</f>
        <v>Fonds alloués par PSI</v>
      </c>
      <c r="B127" s="130"/>
      <c r="C127" s="131" t="str">
        <f>IF('Financing inputs'!C127="","",(IF('Financing inputs'!$B127="USD",'Financing inputs'!C127*Loc_USD,0)+IF('Financing inputs'!$B127="Local Currency",'Financing inputs'!C127,0)+IF('Financing inputs'!$B127="Euro",'Financing inputs'!C127*Loc_Euro,0)))</f>
        <v/>
      </c>
      <c r="D127" s="131" t="str">
        <f>IF('Financing inputs'!D127="","",(IF('Financing inputs'!$B127="USD",'Financing inputs'!D127*Loc_USD,0)+IF('Financing inputs'!$B127="Local Currency",'Financing inputs'!D127,0)+IF('Financing inputs'!$B127="Euro",'Financing inputs'!D127*Loc_Euro,0)))</f>
        <v/>
      </c>
      <c r="E127" s="131" t="str">
        <f>IF('Financing inputs'!E127="","",(IF('Financing inputs'!$B127="USD",'Financing inputs'!E127*Loc_USD,0)+IF('Financing inputs'!$B127="Local Currency",'Financing inputs'!E127,0)+IF('Financing inputs'!$B127="Euro",'Financing inputs'!E127*Loc_Euro,0)))</f>
        <v/>
      </c>
      <c r="F127" s="131" t="str">
        <f>IF('Financing inputs'!F127="","",(IF('Financing inputs'!$B127="USD",'Financing inputs'!F127*Loc_USD,0)+IF('Financing inputs'!$B127="Local Currency",'Financing inputs'!F127,0)+IF('Financing inputs'!$B127="Euro",'Financing inputs'!F127*Loc_Euro,0)))</f>
        <v/>
      </c>
      <c r="G127" s="131" t="str">
        <f>IF('Financing inputs'!G127="","",(IF('Financing inputs'!$B127="USD",'Financing inputs'!G127*Loc_USD,0)+IF('Financing inputs'!$B127="Local Currency",'Financing inputs'!G127,0)+IF('Financing inputs'!$B127="Euro",'Financing inputs'!G127*Loc_Euro,0)))</f>
        <v/>
      </c>
      <c r="H127" s="131" t="str">
        <f>IF('Financing inputs'!H127="","",(IF('Financing inputs'!$B127="USD",'Financing inputs'!H127*Loc_USD,0)+IF('Financing inputs'!$B127="Local Currency",'Financing inputs'!H127,0)+IF('Financing inputs'!$B127="Euro",'Financing inputs'!H127*Loc_Euro,0)))</f>
        <v/>
      </c>
      <c r="I127" s="131" t="str">
        <f>IF('Financing inputs'!I127="","",(IF('Financing inputs'!$B127="USD",'Financing inputs'!I127*Loc_USD,0)+IF('Financing inputs'!$B127="Local Currency",'Financing inputs'!I127,0)+IF('Financing inputs'!$B127="Euro",'Financing inputs'!I127*Loc_Euro,0)))</f>
        <v/>
      </c>
      <c r="J127" s="131" t="str">
        <f>IF('Financing inputs'!J127="","",(IF('Financing inputs'!$B127="USD",'Financing inputs'!J127*Loc_USD,0)+IF('Financing inputs'!$B127="Local Currency",'Financing inputs'!J127,0)+IF('Financing inputs'!$B127="Euro",'Financing inputs'!J127*Loc_Euro,0)))</f>
        <v/>
      </c>
      <c r="K127" s="131" t="str">
        <f>IF('Financing inputs'!K127="","",(IF('Financing inputs'!$B127="USD",'Financing inputs'!K127*Loc_USD,0)+IF('Financing inputs'!$B127="Local Currency",'Financing inputs'!K127,0)+IF('Financing inputs'!$B127="Euro",'Financing inputs'!K127/Loc_Euro,0)))</f>
        <v/>
      </c>
      <c r="L127" s="131" t="str">
        <f>IF('Financing inputs'!L127="","",(IF('Financing inputs'!$B127="USD",'Financing inputs'!L127*Loc_USD,0)+IF('Financing inputs'!$B127="Local Currency",'Financing inputs'!L127,0)+IF('Financing inputs'!$B127="Euro",'Financing inputs'!L127/Loc_Euro,0)))</f>
        <v/>
      </c>
      <c r="M127" s="131" t="str">
        <f>IF('Financing inputs'!M127="","",(IF('Financing inputs'!$B127="USD",'Financing inputs'!M127*Loc_USD,0)+IF('Financing inputs'!$B127="Local Currency",'Financing inputs'!M127,0)+IF('Financing inputs'!$B127="Euro",'Financing inputs'!M127/Loc_Euro,0)))</f>
        <v/>
      </c>
      <c r="N127" s="131" t="str">
        <f>IF('Financing inputs'!N127="","",(IF('Financing inputs'!$B127="USD",'Financing inputs'!N127*Loc_USD,0)+IF('Financing inputs'!$B127="Local Currency",'Financing inputs'!N127,0)+IF('Financing inputs'!$B127="Euro",'Financing inputs'!N127/Loc_Euro,0)))</f>
        <v/>
      </c>
      <c r="O127" s="131">
        <f t="shared" si="21"/>
        <v>0</v>
      </c>
      <c r="P127" s="35" t="str">
        <f t="shared" si="20"/>
        <v>Autre 6</v>
      </c>
      <c r="R127" s="75" t="e">
        <f t="shared" si="22"/>
        <v>#DIV/0!</v>
      </c>
      <c r="S127" s="12"/>
    </row>
    <row r="128" spans="1:19" x14ac:dyDescent="0.25">
      <c r="A128" s="133" t="str">
        <f>'Financing inputs'!A128</f>
        <v xml:space="preserve">Fonds alloués par DKT International </v>
      </c>
      <c r="B128" s="130"/>
      <c r="C128" s="131" t="str">
        <f>IF('Financing inputs'!C128="","",(IF('Financing inputs'!$B128="USD",'Financing inputs'!C128*Loc_USD,0)+IF('Financing inputs'!$B128="Local Currency",'Financing inputs'!C128,0)+IF('Financing inputs'!$B128="Euro",'Financing inputs'!C128*Loc_Euro,0)))</f>
        <v/>
      </c>
      <c r="D128" s="131" t="str">
        <f>IF('Financing inputs'!D128="","",(IF('Financing inputs'!$B128="USD",'Financing inputs'!D128*Loc_USD,0)+IF('Financing inputs'!$B128="Local Currency",'Financing inputs'!D128,0)+IF('Financing inputs'!$B128="Euro",'Financing inputs'!D128*Loc_Euro,0)))</f>
        <v/>
      </c>
      <c r="E128" s="131" t="str">
        <f>IF('Financing inputs'!E128="","",(IF('Financing inputs'!$B128="USD",'Financing inputs'!E128*Loc_USD,0)+IF('Financing inputs'!$B128="Local Currency",'Financing inputs'!E128,0)+IF('Financing inputs'!$B128="Euro",'Financing inputs'!E128*Loc_Euro,0)))</f>
        <v/>
      </c>
      <c r="F128" s="131" t="str">
        <f>IF('Financing inputs'!F128="","",(IF('Financing inputs'!$B128="USD",'Financing inputs'!F128*Loc_USD,0)+IF('Financing inputs'!$B128="Local Currency",'Financing inputs'!F128,0)+IF('Financing inputs'!$B128="Euro",'Financing inputs'!F128*Loc_Euro,0)))</f>
        <v/>
      </c>
      <c r="G128" s="131" t="str">
        <f>IF('Financing inputs'!G128="","",(IF('Financing inputs'!$B128="USD",'Financing inputs'!G128*Loc_USD,0)+IF('Financing inputs'!$B128="Local Currency",'Financing inputs'!G128,0)+IF('Financing inputs'!$B128="Euro",'Financing inputs'!G128*Loc_Euro,0)))</f>
        <v/>
      </c>
      <c r="H128" s="131" t="str">
        <f>IF('Financing inputs'!H128="","",(IF('Financing inputs'!$B128="USD",'Financing inputs'!H128*Loc_USD,0)+IF('Financing inputs'!$B128="Local Currency",'Financing inputs'!H128,0)+IF('Financing inputs'!$B128="Euro",'Financing inputs'!H128*Loc_Euro,0)))</f>
        <v/>
      </c>
      <c r="I128" s="131" t="str">
        <f>IF('Financing inputs'!I128="","",(IF('Financing inputs'!$B128="USD",'Financing inputs'!I128*Loc_USD,0)+IF('Financing inputs'!$B128="Local Currency",'Financing inputs'!I128,0)+IF('Financing inputs'!$B128="Euro",'Financing inputs'!I128*Loc_Euro,0)))</f>
        <v/>
      </c>
      <c r="J128" s="131" t="str">
        <f>IF('Financing inputs'!J128="","",(IF('Financing inputs'!$B128="USD",'Financing inputs'!J128*Loc_USD,0)+IF('Financing inputs'!$B128="Local Currency",'Financing inputs'!J128,0)+IF('Financing inputs'!$B128="Euro",'Financing inputs'!J128*Loc_Euro,0)))</f>
        <v/>
      </c>
      <c r="K128" s="131" t="str">
        <f>IF('Financing inputs'!K128="","",(IF('Financing inputs'!$B128="USD",'Financing inputs'!K128*Loc_USD,0)+IF('Financing inputs'!$B128="Local Currency",'Financing inputs'!K128,0)+IF('Financing inputs'!$B128="Euro",'Financing inputs'!K128/Loc_Euro,0)))</f>
        <v/>
      </c>
      <c r="L128" s="131" t="str">
        <f>IF('Financing inputs'!L128="","",(IF('Financing inputs'!$B128="USD",'Financing inputs'!L128*Loc_USD,0)+IF('Financing inputs'!$B128="Local Currency",'Financing inputs'!L128,0)+IF('Financing inputs'!$B128="Euro",'Financing inputs'!L128/Loc_Euro,0)))</f>
        <v/>
      </c>
      <c r="M128" s="131" t="str">
        <f>IF('Financing inputs'!M128="","",(IF('Financing inputs'!$B128="USD",'Financing inputs'!M128*Loc_USD,0)+IF('Financing inputs'!$B128="Local Currency",'Financing inputs'!M128,0)+IF('Financing inputs'!$B128="Euro",'Financing inputs'!M128/Loc_Euro,0)))</f>
        <v/>
      </c>
      <c r="N128" s="131" t="str">
        <f>IF('Financing inputs'!N128="","",(IF('Financing inputs'!$B128="USD",'Financing inputs'!N128*Loc_USD,0)+IF('Financing inputs'!$B128="Local Currency",'Financing inputs'!N128,0)+IF('Financing inputs'!$B128="Euro",'Financing inputs'!N128/Loc_Euro,0)))</f>
        <v/>
      </c>
      <c r="O128" s="131">
        <f t="shared" si="21"/>
        <v>0</v>
      </c>
      <c r="P128" s="35" t="str">
        <f t="shared" si="20"/>
        <v>Autre 6</v>
      </c>
      <c r="R128" s="75" t="e">
        <f t="shared" si="22"/>
        <v>#DIV/0!</v>
      </c>
      <c r="S128" s="12"/>
    </row>
    <row r="129" spans="1:19" x14ac:dyDescent="0.25">
      <c r="A129" s="133" t="str">
        <f>'Financing inputs'!A129</f>
        <v>Fonds alloués par MSI</v>
      </c>
      <c r="B129" s="130"/>
      <c r="C129" s="131" t="str">
        <f>IF('Financing inputs'!C129="","",(IF('Financing inputs'!$B129="USD",'Financing inputs'!C129*Loc_USD,0)+IF('Financing inputs'!$B129="Local Currency",'Financing inputs'!C129,0)+IF('Financing inputs'!$B129="Euro",'Financing inputs'!C129*Loc_Euro,0)))</f>
        <v/>
      </c>
      <c r="D129" s="131" t="str">
        <f>IF('Financing inputs'!D129="","",(IF('Financing inputs'!$B129="USD",'Financing inputs'!D129*Loc_USD,0)+IF('Financing inputs'!$B129="Local Currency",'Financing inputs'!D129,0)+IF('Financing inputs'!$B129="Euro",'Financing inputs'!D129*Loc_Euro,0)))</f>
        <v/>
      </c>
      <c r="E129" s="131" t="str">
        <f>IF('Financing inputs'!E129="","",(IF('Financing inputs'!$B129="USD",'Financing inputs'!E129*Loc_USD,0)+IF('Financing inputs'!$B129="Local Currency",'Financing inputs'!E129,0)+IF('Financing inputs'!$B129="Euro",'Financing inputs'!E129*Loc_Euro,0)))</f>
        <v/>
      </c>
      <c r="F129" s="131" t="str">
        <f>IF('Financing inputs'!F129="","",(IF('Financing inputs'!$B129="USD",'Financing inputs'!F129*Loc_USD,0)+IF('Financing inputs'!$B129="Local Currency",'Financing inputs'!F129,0)+IF('Financing inputs'!$B129="Euro",'Financing inputs'!F129*Loc_Euro,0)))</f>
        <v/>
      </c>
      <c r="G129" s="131" t="str">
        <f>IF('Financing inputs'!G129="","",(IF('Financing inputs'!$B129="USD",'Financing inputs'!G129*Loc_USD,0)+IF('Financing inputs'!$B129="Local Currency",'Financing inputs'!G129,0)+IF('Financing inputs'!$B129="Euro",'Financing inputs'!G129*Loc_Euro,0)))</f>
        <v/>
      </c>
      <c r="H129" s="131" t="str">
        <f>IF('Financing inputs'!H129="","",(IF('Financing inputs'!$B129="USD",'Financing inputs'!H129*Loc_USD,0)+IF('Financing inputs'!$B129="Local Currency",'Financing inputs'!H129,0)+IF('Financing inputs'!$B129="Euro",'Financing inputs'!H129*Loc_Euro,0)))</f>
        <v/>
      </c>
      <c r="I129" s="131" t="str">
        <f>IF('Financing inputs'!I129="","",(IF('Financing inputs'!$B129="USD",'Financing inputs'!I129*Loc_USD,0)+IF('Financing inputs'!$B129="Local Currency",'Financing inputs'!I129,0)+IF('Financing inputs'!$B129="Euro",'Financing inputs'!I129*Loc_Euro,0)))</f>
        <v/>
      </c>
      <c r="J129" s="131" t="str">
        <f>IF('Financing inputs'!J129="","",(IF('Financing inputs'!$B129="USD",'Financing inputs'!J129*Loc_USD,0)+IF('Financing inputs'!$B129="Local Currency",'Financing inputs'!J129,0)+IF('Financing inputs'!$B129="Euro",'Financing inputs'!J129*Loc_Euro,0)))</f>
        <v/>
      </c>
      <c r="K129" s="131" t="str">
        <f>IF('Financing inputs'!K129="","",(IF('Financing inputs'!$B129="USD",'Financing inputs'!K129*Loc_USD,0)+IF('Financing inputs'!$B129="Local Currency",'Financing inputs'!K129,0)+IF('Financing inputs'!$B129="Euro",'Financing inputs'!K129/Loc_Euro,0)))</f>
        <v/>
      </c>
      <c r="L129" s="131" t="str">
        <f>IF('Financing inputs'!L129="","",(IF('Financing inputs'!$B129="USD",'Financing inputs'!L129*Loc_USD,0)+IF('Financing inputs'!$B129="Local Currency",'Financing inputs'!L129,0)+IF('Financing inputs'!$B129="Euro",'Financing inputs'!L129/Loc_Euro,0)))</f>
        <v/>
      </c>
      <c r="M129" s="131" t="str">
        <f>IF('Financing inputs'!M129="","",(IF('Financing inputs'!$B129="USD",'Financing inputs'!M129*Loc_USD,0)+IF('Financing inputs'!$B129="Local Currency",'Financing inputs'!M129,0)+IF('Financing inputs'!$B129="Euro",'Financing inputs'!M129/Loc_Euro,0)))</f>
        <v/>
      </c>
      <c r="N129" s="131" t="str">
        <f>IF('Financing inputs'!N129="","",(IF('Financing inputs'!$B129="USD",'Financing inputs'!N129*Loc_USD,0)+IF('Financing inputs'!$B129="Local Currency",'Financing inputs'!N129,0)+IF('Financing inputs'!$B129="Euro",'Financing inputs'!N129/Loc_Euro,0)))</f>
        <v/>
      </c>
      <c r="O129" s="131">
        <f t="shared" si="21"/>
        <v>0</v>
      </c>
      <c r="P129" s="35" t="str">
        <f t="shared" si="20"/>
        <v>Autre 6</v>
      </c>
      <c r="R129" s="75" t="e">
        <f t="shared" si="22"/>
        <v>#DIV/0!</v>
      </c>
      <c r="S129" s="12"/>
    </row>
    <row r="130" spans="1:19" x14ac:dyDescent="0.25">
      <c r="A130" s="133" t="str">
        <f>'Financing inputs'!A130</f>
        <v>Fonds alloués par la Fondation Gates</v>
      </c>
      <c r="B130" s="130"/>
      <c r="C130" s="131" t="str">
        <f>IF('Financing inputs'!C130="","",(IF('Financing inputs'!$B130="USD",'Financing inputs'!C130*Loc_USD,0)+IF('Financing inputs'!$B130="Local Currency",'Financing inputs'!C130,0)+IF('Financing inputs'!$B130="Euro",'Financing inputs'!C130*Loc_Euro,0)))</f>
        <v/>
      </c>
      <c r="D130" s="131" t="str">
        <f>IF('Financing inputs'!D130="","",(IF('Financing inputs'!$B130="USD",'Financing inputs'!D130*Loc_USD,0)+IF('Financing inputs'!$B130="Local Currency",'Financing inputs'!D130,0)+IF('Financing inputs'!$B130="Euro",'Financing inputs'!D130*Loc_Euro,0)))</f>
        <v/>
      </c>
      <c r="E130" s="131" t="str">
        <f>IF('Financing inputs'!E130="","",(IF('Financing inputs'!$B130="USD",'Financing inputs'!E130*Loc_USD,0)+IF('Financing inputs'!$B130="Local Currency",'Financing inputs'!E130,0)+IF('Financing inputs'!$B130="Euro",'Financing inputs'!E130*Loc_Euro,0)))</f>
        <v/>
      </c>
      <c r="F130" s="131" t="str">
        <f>IF('Financing inputs'!F130="","",(IF('Financing inputs'!$B130="USD",'Financing inputs'!F130*Loc_USD,0)+IF('Financing inputs'!$B130="Local Currency",'Financing inputs'!F130,0)+IF('Financing inputs'!$B130="Euro",'Financing inputs'!F130*Loc_Euro,0)))</f>
        <v/>
      </c>
      <c r="G130" s="131" t="str">
        <f>IF('Financing inputs'!G130="","",(IF('Financing inputs'!$B130="USD",'Financing inputs'!G130*Loc_USD,0)+IF('Financing inputs'!$B130="Local Currency",'Financing inputs'!G130,0)+IF('Financing inputs'!$B130="Euro",'Financing inputs'!G130*Loc_Euro,0)))</f>
        <v/>
      </c>
      <c r="H130" s="131" t="str">
        <f>IF('Financing inputs'!H130="","",(IF('Financing inputs'!$B130="USD",'Financing inputs'!H130*Loc_USD,0)+IF('Financing inputs'!$B130="Local Currency",'Financing inputs'!H130,0)+IF('Financing inputs'!$B130="Euro",'Financing inputs'!H130*Loc_Euro,0)))</f>
        <v/>
      </c>
      <c r="I130" s="131" t="str">
        <f>IF('Financing inputs'!I130="","",(IF('Financing inputs'!$B130="USD",'Financing inputs'!I130*Loc_USD,0)+IF('Financing inputs'!$B130="Local Currency",'Financing inputs'!I130,0)+IF('Financing inputs'!$B130="Euro",'Financing inputs'!I130*Loc_Euro,0)))</f>
        <v/>
      </c>
      <c r="J130" s="131" t="str">
        <f>IF('Financing inputs'!J130="","",(IF('Financing inputs'!$B130="USD",'Financing inputs'!J130*Loc_USD,0)+IF('Financing inputs'!$B130="Local Currency",'Financing inputs'!J130,0)+IF('Financing inputs'!$B130="Euro",'Financing inputs'!J130*Loc_Euro,0)))</f>
        <v/>
      </c>
      <c r="K130" s="131" t="str">
        <f>IF('Financing inputs'!K130="","",(IF('Financing inputs'!$B130="USD",'Financing inputs'!K130*Loc_USD,0)+IF('Financing inputs'!$B130="Local Currency",'Financing inputs'!K130,0)+IF('Financing inputs'!$B130="Euro",'Financing inputs'!K130/Loc_Euro,0)))</f>
        <v/>
      </c>
      <c r="L130" s="131" t="str">
        <f>IF('Financing inputs'!L130="","",(IF('Financing inputs'!$B130="USD",'Financing inputs'!L130*Loc_USD,0)+IF('Financing inputs'!$B130="Local Currency",'Financing inputs'!L130,0)+IF('Financing inputs'!$B130="Euro",'Financing inputs'!L130/Loc_Euro,0)))</f>
        <v/>
      </c>
      <c r="M130" s="131" t="str">
        <f>IF('Financing inputs'!M130="","",(IF('Financing inputs'!$B130="USD",'Financing inputs'!M130*Loc_USD,0)+IF('Financing inputs'!$B130="Local Currency",'Financing inputs'!M130,0)+IF('Financing inputs'!$B130="Euro",'Financing inputs'!M130/Loc_Euro,0)))</f>
        <v/>
      </c>
      <c r="N130" s="131" t="str">
        <f>IF('Financing inputs'!N130="","",(IF('Financing inputs'!$B130="USD",'Financing inputs'!N130*Loc_USD,0)+IF('Financing inputs'!$B130="Local Currency",'Financing inputs'!N130,0)+IF('Financing inputs'!$B130="Euro",'Financing inputs'!N130/Loc_Euro,0)))</f>
        <v/>
      </c>
      <c r="O130" s="131">
        <f t="shared" si="21"/>
        <v>0</v>
      </c>
      <c r="P130" s="35" t="str">
        <f t="shared" si="20"/>
        <v>Autre 6</v>
      </c>
      <c r="R130" s="75" t="e">
        <f t="shared" si="22"/>
        <v>#DIV/0!</v>
      </c>
      <c r="S130" s="12"/>
    </row>
    <row r="131" spans="1:19" x14ac:dyDescent="0.25">
      <c r="A131" s="133" t="str">
        <f>'Financing inputs'!A131</f>
        <v>Fonds alloués par la fondation Packard</v>
      </c>
      <c r="B131" s="130"/>
      <c r="C131" s="131" t="str">
        <f>IF('Financing inputs'!C131="","",(IF('Financing inputs'!$B131="USD",'Financing inputs'!C131*Loc_USD,0)+IF('Financing inputs'!$B131="Local Currency",'Financing inputs'!C131,0)+IF('Financing inputs'!$B131="Euro",'Financing inputs'!C131*Loc_Euro,0)))</f>
        <v/>
      </c>
      <c r="D131" s="131" t="str">
        <f>IF('Financing inputs'!D131="","",(IF('Financing inputs'!$B131="USD",'Financing inputs'!D131*Loc_USD,0)+IF('Financing inputs'!$B131="Local Currency",'Financing inputs'!D131,0)+IF('Financing inputs'!$B131="Euro",'Financing inputs'!D131*Loc_Euro,0)))</f>
        <v/>
      </c>
      <c r="E131" s="131" t="str">
        <f>IF('Financing inputs'!E131="","",(IF('Financing inputs'!$B131="USD",'Financing inputs'!E131*Loc_USD,0)+IF('Financing inputs'!$B131="Local Currency",'Financing inputs'!E131,0)+IF('Financing inputs'!$B131="Euro",'Financing inputs'!E131*Loc_Euro,0)))</f>
        <v/>
      </c>
      <c r="F131" s="131" t="str">
        <f>IF('Financing inputs'!F131="","",(IF('Financing inputs'!$B131="USD",'Financing inputs'!F131*Loc_USD,0)+IF('Financing inputs'!$B131="Local Currency",'Financing inputs'!F131,0)+IF('Financing inputs'!$B131="Euro",'Financing inputs'!F131*Loc_Euro,0)))</f>
        <v/>
      </c>
      <c r="G131" s="131" t="str">
        <f>IF('Financing inputs'!G131="","",(IF('Financing inputs'!$B131="USD",'Financing inputs'!G131*Loc_USD,0)+IF('Financing inputs'!$B131="Local Currency",'Financing inputs'!G131,0)+IF('Financing inputs'!$B131="Euro",'Financing inputs'!G131*Loc_Euro,0)))</f>
        <v/>
      </c>
      <c r="H131" s="131" t="str">
        <f>IF('Financing inputs'!H131="","",(IF('Financing inputs'!$B131="USD",'Financing inputs'!H131*Loc_USD,0)+IF('Financing inputs'!$B131="Local Currency",'Financing inputs'!H131,0)+IF('Financing inputs'!$B131="Euro",'Financing inputs'!H131*Loc_Euro,0)))</f>
        <v/>
      </c>
      <c r="I131" s="131" t="str">
        <f>IF('Financing inputs'!I131="","",(IF('Financing inputs'!$B131="USD",'Financing inputs'!I131*Loc_USD,0)+IF('Financing inputs'!$B131="Local Currency",'Financing inputs'!I131,0)+IF('Financing inputs'!$B131="Euro",'Financing inputs'!I131*Loc_Euro,0)))</f>
        <v/>
      </c>
      <c r="J131" s="131" t="str">
        <f>IF('Financing inputs'!J131="","",(IF('Financing inputs'!$B131="USD",'Financing inputs'!J131*Loc_USD,0)+IF('Financing inputs'!$B131="Local Currency",'Financing inputs'!J131,0)+IF('Financing inputs'!$B131="Euro",'Financing inputs'!J131*Loc_Euro,0)))</f>
        <v/>
      </c>
      <c r="K131" s="131" t="str">
        <f>IF('Financing inputs'!K131="","",(IF('Financing inputs'!$B131="USD",'Financing inputs'!K131*Loc_USD,0)+IF('Financing inputs'!$B131="Local Currency",'Financing inputs'!K131,0)+IF('Financing inputs'!$B131="Euro",'Financing inputs'!K131/Loc_Euro,0)))</f>
        <v/>
      </c>
      <c r="L131" s="131" t="str">
        <f>IF('Financing inputs'!L131="","",(IF('Financing inputs'!$B131="USD",'Financing inputs'!L131*Loc_USD,0)+IF('Financing inputs'!$B131="Local Currency",'Financing inputs'!L131,0)+IF('Financing inputs'!$B131="Euro",'Financing inputs'!L131/Loc_Euro,0)))</f>
        <v/>
      </c>
      <c r="M131" s="131" t="str">
        <f>IF('Financing inputs'!M131="","",(IF('Financing inputs'!$B131="USD",'Financing inputs'!M131*Loc_USD,0)+IF('Financing inputs'!$B131="Local Currency",'Financing inputs'!M131,0)+IF('Financing inputs'!$B131="Euro",'Financing inputs'!M131/Loc_Euro,0)))</f>
        <v/>
      </c>
      <c r="N131" s="131" t="str">
        <f>IF('Financing inputs'!N131="","",(IF('Financing inputs'!$B131="USD",'Financing inputs'!N131*Loc_USD,0)+IF('Financing inputs'!$B131="Local Currency",'Financing inputs'!N131,0)+IF('Financing inputs'!$B131="Euro",'Financing inputs'!N131/Loc_Euro,0)))</f>
        <v/>
      </c>
      <c r="O131" s="131">
        <f t="shared" si="21"/>
        <v>0</v>
      </c>
      <c r="P131" s="35" t="str">
        <f t="shared" si="20"/>
        <v>Autre 6</v>
      </c>
      <c r="R131" s="75" t="e">
        <f t="shared" si="22"/>
        <v>#DIV/0!</v>
      </c>
      <c r="S131" s="12"/>
    </row>
    <row r="132" spans="1:19" x14ac:dyDescent="0.25">
      <c r="A132" s="133" t="str">
        <f>'Financing inputs'!A132</f>
        <v>Other</v>
      </c>
      <c r="B132" s="130"/>
      <c r="C132" s="131" t="str">
        <f>IF('Financing inputs'!C132="","",(IF('Financing inputs'!$B132="USD",'Financing inputs'!C132*Loc_USD,0)+IF('Financing inputs'!$B132="Local Currency",'Financing inputs'!C132,0)+IF('Financing inputs'!$B132="Euro",'Financing inputs'!C132*Loc_Euro,0)))</f>
        <v/>
      </c>
      <c r="D132" s="131" t="str">
        <f>IF('Financing inputs'!D132="","",(IF('Financing inputs'!$B132="USD",'Financing inputs'!D132*Loc_USD,0)+IF('Financing inputs'!$B132="Local Currency",'Financing inputs'!D132,0)+IF('Financing inputs'!$B132="Euro",'Financing inputs'!D132*Loc_Euro,0)))</f>
        <v/>
      </c>
      <c r="E132" s="131" t="str">
        <f>IF('Financing inputs'!E132="","",(IF('Financing inputs'!$B132="USD",'Financing inputs'!E132*Loc_USD,0)+IF('Financing inputs'!$B132="Local Currency",'Financing inputs'!E132,0)+IF('Financing inputs'!$B132="Euro",'Financing inputs'!E132*Loc_Euro,0)))</f>
        <v/>
      </c>
      <c r="F132" s="131" t="str">
        <f>IF('Financing inputs'!F132="","",(IF('Financing inputs'!$B132="USD",'Financing inputs'!F132*Loc_USD,0)+IF('Financing inputs'!$B132="Local Currency",'Financing inputs'!F132,0)+IF('Financing inputs'!$B132="Euro",'Financing inputs'!F132*Loc_Euro,0)))</f>
        <v/>
      </c>
      <c r="G132" s="131" t="str">
        <f>IF('Financing inputs'!G132="","",(IF('Financing inputs'!$B132="USD",'Financing inputs'!G132*Loc_USD,0)+IF('Financing inputs'!$B132="Local Currency",'Financing inputs'!G132,0)+IF('Financing inputs'!$B132="Euro",'Financing inputs'!G132*Loc_Euro,0)))</f>
        <v/>
      </c>
      <c r="H132" s="131" t="str">
        <f>IF('Financing inputs'!H132="","",(IF('Financing inputs'!$B132="USD",'Financing inputs'!H132*Loc_USD,0)+IF('Financing inputs'!$B132="Local Currency",'Financing inputs'!H132,0)+IF('Financing inputs'!$B132="Euro",'Financing inputs'!H132*Loc_Euro,0)))</f>
        <v/>
      </c>
      <c r="I132" s="131" t="str">
        <f>IF('Financing inputs'!I132="","",(IF('Financing inputs'!$B132="USD",'Financing inputs'!I132*Loc_USD,0)+IF('Financing inputs'!$B132="Local Currency",'Financing inputs'!I132,0)+IF('Financing inputs'!$B132="Euro",'Financing inputs'!I132*Loc_Euro,0)))</f>
        <v/>
      </c>
      <c r="J132" s="131" t="str">
        <f>IF('Financing inputs'!J132="","",(IF('Financing inputs'!$B132="USD",'Financing inputs'!J132*Loc_USD,0)+IF('Financing inputs'!$B132="Local Currency",'Financing inputs'!J132,0)+IF('Financing inputs'!$B132="Euro",'Financing inputs'!J132*Loc_Euro,0)))</f>
        <v/>
      </c>
      <c r="K132" s="131" t="str">
        <f>IF('Financing inputs'!K132="","",(IF('Financing inputs'!$B132="USD",'Financing inputs'!K132*Loc_USD,0)+IF('Financing inputs'!$B132="Local Currency",'Financing inputs'!K132,0)+IF('Financing inputs'!$B132="Euro",'Financing inputs'!K132/Loc_Euro,0)))</f>
        <v/>
      </c>
      <c r="L132" s="131" t="str">
        <f>IF('Financing inputs'!L132="","",(IF('Financing inputs'!$B132="USD",'Financing inputs'!L132*Loc_USD,0)+IF('Financing inputs'!$B132="Local Currency",'Financing inputs'!L132,0)+IF('Financing inputs'!$B132="Euro",'Financing inputs'!L132/Loc_Euro,0)))</f>
        <v/>
      </c>
      <c r="M132" s="131" t="str">
        <f>IF('Financing inputs'!M132="","",(IF('Financing inputs'!$B132="USD",'Financing inputs'!M132*Loc_USD,0)+IF('Financing inputs'!$B132="Local Currency",'Financing inputs'!M132,0)+IF('Financing inputs'!$B132="Euro",'Financing inputs'!M132/Loc_Euro,0)))</f>
        <v/>
      </c>
      <c r="N132" s="131" t="str">
        <f>IF('Financing inputs'!N132="","",(IF('Financing inputs'!$B132="USD",'Financing inputs'!N132*Loc_USD,0)+IF('Financing inputs'!$B132="Local Currency",'Financing inputs'!N132,0)+IF('Financing inputs'!$B132="Euro",'Financing inputs'!N132/Loc_Euro,0)))</f>
        <v/>
      </c>
      <c r="O132" s="131">
        <f t="shared" si="21"/>
        <v>0</v>
      </c>
      <c r="P132" s="35" t="str">
        <f t="shared" si="20"/>
        <v>Autre 6</v>
      </c>
      <c r="R132" s="75" t="e">
        <f t="shared" si="22"/>
        <v>#DIV/0!</v>
      </c>
      <c r="S132" s="12"/>
    </row>
    <row r="133" spans="1:19" x14ac:dyDescent="0.25">
      <c r="A133" s="133" t="str">
        <f>'Financing inputs'!A133</f>
        <v>Other</v>
      </c>
      <c r="B133" s="130"/>
      <c r="C133" s="131" t="str">
        <f>IF('Financing inputs'!C133="","",(IF('Financing inputs'!$B133="USD",'Financing inputs'!C133*Loc_USD,0)+IF('Financing inputs'!$B133="Local Currency",'Financing inputs'!C133,0)+IF('Financing inputs'!$B133="Euro",'Financing inputs'!C133*Loc_Euro,0)))</f>
        <v/>
      </c>
      <c r="D133" s="131" t="str">
        <f>IF('Financing inputs'!D133="","",(IF('Financing inputs'!$B133="USD",'Financing inputs'!D133*Loc_USD,0)+IF('Financing inputs'!$B133="Local Currency",'Financing inputs'!D133,0)+IF('Financing inputs'!$B133="Euro",'Financing inputs'!D133*Loc_Euro,0)))</f>
        <v/>
      </c>
      <c r="E133" s="131" t="str">
        <f>IF('Financing inputs'!E133="","",(IF('Financing inputs'!$B133="USD",'Financing inputs'!E133*Loc_USD,0)+IF('Financing inputs'!$B133="Local Currency",'Financing inputs'!E133,0)+IF('Financing inputs'!$B133="Euro",'Financing inputs'!E133*Loc_Euro,0)))</f>
        <v/>
      </c>
      <c r="F133" s="131" t="str">
        <f>IF('Financing inputs'!F133="","",(IF('Financing inputs'!$B133="USD",'Financing inputs'!F133*Loc_USD,0)+IF('Financing inputs'!$B133="Local Currency",'Financing inputs'!F133,0)+IF('Financing inputs'!$B133="Euro",'Financing inputs'!F133*Loc_Euro,0)))</f>
        <v/>
      </c>
      <c r="G133" s="131" t="str">
        <f>IF('Financing inputs'!G133="","",(IF('Financing inputs'!$B133="USD",'Financing inputs'!G133*Loc_USD,0)+IF('Financing inputs'!$B133="Local Currency",'Financing inputs'!G133,0)+IF('Financing inputs'!$B133="Euro",'Financing inputs'!G133*Loc_Euro,0)))</f>
        <v/>
      </c>
      <c r="H133" s="131" t="str">
        <f>IF('Financing inputs'!H133="","",(IF('Financing inputs'!$B133="USD",'Financing inputs'!H133*Loc_USD,0)+IF('Financing inputs'!$B133="Local Currency",'Financing inputs'!H133,0)+IF('Financing inputs'!$B133="Euro",'Financing inputs'!H133*Loc_Euro,0)))</f>
        <v/>
      </c>
      <c r="I133" s="131" t="str">
        <f>IF('Financing inputs'!I133="","",(IF('Financing inputs'!$B133="USD",'Financing inputs'!I133*Loc_USD,0)+IF('Financing inputs'!$B133="Local Currency",'Financing inputs'!I133,0)+IF('Financing inputs'!$B133="Euro",'Financing inputs'!I133*Loc_Euro,0)))</f>
        <v/>
      </c>
      <c r="J133" s="131" t="str">
        <f>IF('Financing inputs'!J133="","",(IF('Financing inputs'!$B133="USD",'Financing inputs'!J133*Loc_USD,0)+IF('Financing inputs'!$B133="Local Currency",'Financing inputs'!J133,0)+IF('Financing inputs'!$B133="Euro",'Financing inputs'!J133*Loc_Euro,0)))</f>
        <v/>
      </c>
      <c r="K133" s="131" t="str">
        <f>IF('Financing inputs'!K133="","",(IF('Financing inputs'!$B133="USD",'Financing inputs'!K133*Loc_USD,0)+IF('Financing inputs'!$B133="Local Currency",'Financing inputs'!K133,0)+IF('Financing inputs'!$B133="Euro",'Financing inputs'!K133/Loc_Euro,0)))</f>
        <v/>
      </c>
      <c r="L133" s="131" t="str">
        <f>IF('Financing inputs'!L133="","",(IF('Financing inputs'!$B133="USD",'Financing inputs'!L133*Loc_USD,0)+IF('Financing inputs'!$B133="Local Currency",'Financing inputs'!L133,0)+IF('Financing inputs'!$B133="Euro",'Financing inputs'!L133/Loc_Euro,0)))</f>
        <v/>
      </c>
      <c r="M133" s="131" t="str">
        <f>IF('Financing inputs'!M133="","",(IF('Financing inputs'!$B133="USD",'Financing inputs'!M133*Loc_USD,0)+IF('Financing inputs'!$B133="Local Currency",'Financing inputs'!M133,0)+IF('Financing inputs'!$B133="Euro",'Financing inputs'!M133/Loc_Euro,0)))</f>
        <v/>
      </c>
      <c r="N133" s="131" t="str">
        <f>IF('Financing inputs'!N133="","",(IF('Financing inputs'!$B133="USD",'Financing inputs'!N133*Loc_USD,0)+IF('Financing inputs'!$B133="Local Currency",'Financing inputs'!N133,0)+IF('Financing inputs'!$B133="Euro",'Financing inputs'!N133/Loc_Euro,0)))</f>
        <v/>
      </c>
      <c r="O133" s="132">
        <f t="shared" si="21"/>
        <v>0</v>
      </c>
      <c r="P133" s="35" t="str">
        <f t="shared" si="20"/>
        <v>Autre 6</v>
      </c>
      <c r="R133" s="75" t="e">
        <f t="shared" si="22"/>
        <v>#DIV/0!</v>
      </c>
      <c r="S133" s="12"/>
    </row>
    <row r="134" spans="1:19" x14ac:dyDescent="0.25">
      <c r="A134" s="133" t="str">
        <f>'Financing inputs'!A134</f>
        <v>Other</v>
      </c>
      <c r="B134" s="130"/>
      <c r="C134" s="131" t="str">
        <f>IF('Financing inputs'!C134="","",(IF('Financing inputs'!$B134="USD",'Financing inputs'!C134*Loc_USD,0)+IF('Financing inputs'!$B134="Local Currency",'Financing inputs'!C134,0)+IF('Financing inputs'!$B134="Euro",'Financing inputs'!C134*Loc_Euro,0)))</f>
        <v/>
      </c>
      <c r="D134" s="131" t="str">
        <f>IF('Financing inputs'!D134="","",(IF('Financing inputs'!$B134="USD",'Financing inputs'!D134*Loc_USD,0)+IF('Financing inputs'!$B134="Local Currency",'Financing inputs'!D134,0)+IF('Financing inputs'!$B134="Euro",'Financing inputs'!D134*Loc_Euro,0)))</f>
        <v/>
      </c>
      <c r="E134" s="131" t="str">
        <f>IF('Financing inputs'!E134="","",(IF('Financing inputs'!$B134="USD",'Financing inputs'!E134*Loc_USD,0)+IF('Financing inputs'!$B134="Local Currency",'Financing inputs'!E134,0)+IF('Financing inputs'!$B134="Euro",'Financing inputs'!E134*Loc_Euro,0)))</f>
        <v/>
      </c>
      <c r="F134" s="131" t="str">
        <f>IF('Financing inputs'!F134="","",(IF('Financing inputs'!$B134="USD",'Financing inputs'!F134*Loc_USD,0)+IF('Financing inputs'!$B134="Local Currency",'Financing inputs'!F134,0)+IF('Financing inputs'!$B134="Euro",'Financing inputs'!F134*Loc_Euro,0)))</f>
        <v/>
      </c>
      <c r="G134" s="131" t="str">
        <f>IF('Financing inputs'!G134="","",(IF('Financing inputs'!$B134="USD",'Financing inputs'!G134*Loc_USD,0)+IF('Financing inputs'!$B134="Local Currency",'Financing inputs'!G134,0)+IF('Financing inputs'!$B134="Euro",'Financing inputs'!G134*Loc_Euro,0)))</f>
        <v/>
      </c>
      <c r="H134" s="131" t="str">
        <f>IF('Financing inputs'!H134="","",(IF('Financing inputs'!$B134="USD",'Financing inputs'!H134*Loc_USD,0)+IF('Financing inputs'!$B134="Local Currency",'Financing inputs'!H134,0)+IF('Financing inputs'!$B134="Euro",'Financing inputs'!H134*Loc_Euro,0)))</f>
        <v/>
      </c>
      <c r="I134" s="131" t="str">
        <f>IF('Financing inputs'!I134="","",(IF('Financing inputs'!$B134="USD",'Financing inputs'!I134*Loc_USD,0)+IF('Financing inputs'!$B134="Local Currency",'Financing inputs'!I134,0)+IF('Financing inputs'!$B134="Euro",'Financing inputs'!I134*Loc_Euro,0)))</f>
        <v/>
      </c>
      <c r="J134" s="131" t="str">
        <f>IF('Financing inputs'!J134="","",(IF('Financing inputs'!$B134="USD",'Financing inputs'!J134*Loc_USD,0)+IF('Financing inputs'!$B134="Local Currency",'Financing inputs'!J134,0)+IF('Financing inputs'!$B134="Euro",'Financing inputs'!J134*Loc_Euro,0)))</f>
        <v/>
      </c>
      <c r="K134" s="131" t="str">
        <f>IF('Financing inputs'!K134="","",(IF('Financing inputs'!$B134="USD",'Financing inputs'!K134*Loc_USD,0)+IF('Financing inputs'!$B134="Local Currency",'Financing inputs'!K134,0)+IF('Financing inputs'!$B134="Euro",'Financing inputs'!K134/Loc_Euro,0)))</f>
        <v/>
      </c>
      <c r="L134" s="131" t="str">
        <f>IF('Financing inputs'!L134="","",(IF('Financing inputs'!$B134="USD",'Financing inputs'!L134*Loc_USD,0)+IF('Financing inputs'!$B134="Local Currency",'Financing inputs'!L134,0)+IF('Financing inputs'!$B134="Euro",'Financing inputs'!L134/Loc_Euro,0)))</f>
        <v/>
      </c>
      <c r="M134" s="131" t="str">
        <f>IF('Financing inputs'!M134="","",(IF('Financing inputs'!$B134="USD",'Financing inputs'!M134*Loc_USD,0)+IF('Financing inputs'!$B134="Local Currency",'Financing inputs'!M134,0)+IF('Financing inputs'!$B134="Euro",'Financing inputs'!M134/Loc_Euro,0)))</f>
        <v/>
      </c>
      <c r="N134" s="131" t="str">
        <f>IF('Financing inputs'!N134="","",(IF('Financing inputs'!$B134="USD",'Financing inputs'!N134*Loc_USD,0)+IF('Financing inputs'!$B134="Local Currency",'Financing inputs'!N134,0)+IF('Financing inputs'!$B134="Euro",'Financing inputs'!N134/Loc_Euro,0)))</f>
        <v/>
      </c>
      <c r="O134" s="132">
        <f t="shared" si="21"/>
        <v>0</v>
      </c>
      <c r="P134" s="35" t="str">
        <f t="shared" si="20"/>
        <v>Autre 6</v>
      </c>
      <c r="R134" s="75" t="e">
        <f t="shared" si="22"/>
        <v>#DIV/0!</v>
      </c>
      <c r="S134" s="12"/>
    </row>
    <row r="135" spans="1:19" x14ac:dyDescent="0.25">
      <c r="A135" s="133" t="str">
        <f>'Financing inputs'!A135</f>
        <v>Other</v>
      </c>
      <c r="B135" s="130"/>
      <c r="C135" s="131" t="str">
        <f>IF('Financing inputs'!C135="","",(IF('Financing inputs'!$B135="USD",'Financing inputs'!C135*Loc_USD,0)+IF('Financing inputs'!$B135="Local Currency",'Financing inputs'!C135,0)+IF('Financing inputs'!$B135="Euro",'Financing inputs'!C135*Loc_Euro,0)))</f>
        <v/>
      </c>
      <c r="D135" s="131" t="str">
        <f>IF('Financing inputs'!D135="","",(IF('Financing inputs'!$B135="USD",'Financing inputs'!D135*Loc_USD,0)+IF('Financing inputs'!$B135="Local Currency",'Financing inputs'!D135,0)+IF('Financing inputs'!$B135="Euro",'Financing inputs'!D135*Loc_Euro,0)))</f>
        <v/>
      </c>
      <c r="E135" s="131" t="str">
        <f>IF('Financing inputs'!E135="","",(IF('Financing inputs'!$B135="USD",'Financing inputs'!E135*Loc_USD,0)+IF('Financing inputs'!$B135="Local Currency",'Financing inputs'!E135,0)+IF('Financing inputs'!$B135="Euro",'Financing inputs'!E135*Loc_Euro,0)))</f>
        <v/>
      </c>
      <c r="F135" s="131" t="str">
        <f>IF('Financing inputs'!F135="","",(IF('Financing inputs'!$B135="USD",'Financing inputs'!F135*Loc_USD,0)+IF('Financing inputs'!$B135="Local Currency",'Financing inputs'!F135,0)+IF('Financing inputs'!$B135="Euro",'Financing inputs'!F135*Loc_Euro,0)))</f>
        <v/>
      </c>
      <c r="G135" s="131" t="str">
        <f>IF('Financing inputs'!G135="","",(IF('Financing inputs'!$B135="USD",'Financing inputs'!G135*Loc_USD,0)+IF('Financing inputs'!$B135="Local Currency",'Financing inputs'!G135,0)+IF('Financing inputs'!$B135="Euro",'Financing inputs'!G135*Loc_Euro,0)))</f>
        <v/>
      </c>
      <c r="H135" s="131" t="str">
        <f>IF('Financing inputs'!H135="","",(IF('Financing inputs'!$B135="USD",'Financing inputs'!H135*Loc_USD,0)+IF('Financing inputs'!$B135="Local Currency",'Financing inputs'!H135,0)+IF('Financing inputs'!$B135="Euro",'Financing inputs'!H135*Loc_Euro,0)))</f>
        <v/>
      </c>
      <c r="I135" s="131" t="str">
        <f>IF('Financing inputs'!I135="","",(IF('Financing inputs'!$B135="USD",'Financing inputs'!I135*Loc_USD,0)+IF('Financing inputs'!$B135="Local Currency",'Financing inputs'!I135,0)+IF('Financing inputs'!$B135="Euro",'Financing inputs'!I135*Loc_Euro,0)))</f>
        <v/>
      </c>
      <c r="J135" s="131" t="str">
        <f>IF('Financing inputs'!J135="","",(IF('Financing inputs'!$B135="USD",'Financing inputs'!J135*Loc_USD,0)+IF('Financing inputs'!$B135="Local Currency",'Financing inputs'!J135,0)+IF('Financing inputs'!$B135="Euro",'Financing inputs'!J135*Loc_Euro,0)))</f>
        <v/>
      </c>
      <c r="K135" s="131" t="str">
        <f>IF('Financing inputs'!K135="","",(IF('Financing inputs'!$B135="USD",'Financing inputs'!K135*Loc_USD,0)+IF('Financing inputs'!$B135="Local Currency",'Financing inputs'!K135,0)+IF('Financing inputs'!$B135="Euro",'Financing inputs'!K135/Loc_Euro,0)))</f>
        <v/>
      </c>
      <c r="L135" s="131" t="str">
        <f>IF('Financing inputs'!L135="","",(IF('Financing inputs'!$B135="USD",'Financing inputs'!L135*Loc_USD,0)+IF('Financing inputs'!$B135="Local Currency",'Financing inputs'!L135,0)+IF('Financing inputs'!$B135="Euro",'Financing inputs'!L135/Loc_Euro,0)))</f>
        <v/>
      </c>
      <c r="M135" s="131" t="str">
        <f>IF('Financing inputs'!M135="","",(IF('Financing inputs'!$B135="USD",'Financing inputs'!M135*Loc_USD,0)+IF('Financing inputs'!$B135="Local Currency",'Financing inputs'!M135,0)+IF('Financing inputs'!$B135="Euro",'Financing inputs'!M135/Loc_Euro,0)))</f>
        <v/>
      </c>
      <c r="N135" s="131" t="str">
        <f>IF('Financing inputs'!N135="","",(IF('Financing inputs'!$B135="USD",'Financing inputs'!N135*Loc_USD,0)+IF('Financing inputs'!$B135="Local Currency",'Financing inputs'!N135,0)+IF('Financing inputs'!$B135="Euro",'Financing inputs'!N135/Loc_Euro,0)))</f>
        <v/>
      </c>
      <c r="O135" s="132">
        <f t="shared" si="21"/>
        <v>0</v>
      </c>
      <c r="P135" s="35" t="str">
        <f t="shared" si="20"/>
        <v>Autre 6</v>
      </c>
      <c r="R135" s="75" t="e">
        <f t="shared" si="22"/>
        <v>#DIV/0!</v>
      </c>
      <c r="S135" s="12"/>
    </row>
    <row r="136" spans="1:19" x14ac:dyDescent="0.25">
      <c r="A136" s="133" t="str">
        <f>'Financing inputs'!A136</f>
        <v>Other</v>
      </c>
      <c r="B136" s="130"/>
      <c r="C136" s="131" t="str">
        <f>IF('Financing inputs'!C136="","",(IF('Financing inputs'!$B136="USD",'Financing inputs'!C136*Loc_USD,0)+IF('Financing inputs'!$B136="Local Currency",'Financing inputs'!C136,0)+IF('Financing inputs'!$B136="Euro",'Financing inputs'!C136*Loc_Euro,0)))</f>
        <v/>
      </c>
      <c r="D136" s="131" t="str">
        <f>IF('Financing inputs'!D136="","",(IF('Financing inputs'!$B136="USD",'Financing inputs'!D136*Loc_USD,0)+IF('Financing inputs'!$B136="Local Currency",'Financing inputs'!D136,0)+IF('Financing inputs'!$B136="Euro",'Financing inputs'!D136*Loc_Euro,0)))</f>
        <v/>
      </c>
      <c r="E136" s="131" t="str">
        <f>IF('Financing inputs'!E136="","",(IF('Financing inputs'!$B136="USD",'Financing inputs'!E136*Loc_USD,0)+IF('Financing inputs'!$B136="Local Currency",'Financing inputs'!E136,0)+IF('Financing inputs'!$B136="Euro",'Financing inputs'!E136*Loc_Euro,0)))</f>
        <v/>
      </c>
      <c r="F136" s="131" t="str">
        <f>IF('Financing inputs'!F136="","",(IF('Financing inputs'!$B136="USD",'Financing inputs'!F136*Loc_USD,0)+IF('Financing inputs'!$B136="Local Currency",'Financing inputs'!F136,0)+IF('Financing inputs'!$B136="Euro",'Financing inputs'!F136*Loc_Euro,0)))</f>
        <v/>
      </c>
      <c r="G136" s="131" t="str">
        <f>IF('Financing inputs'!G136="","",(IF('Financing inputs'!$B136="USD",'Financing inputs'!G136*Loc_USD,0)+IF('Financing inputs'!$B136="Local Currency",'Financing inputs'!G136,0)+IF('Financing inputs'!$B136="Euro",'Financing inputs'!G136*Loc_Euro,0)))</f>
        <v/>
      </c>
      <c r="H136" s="131" t="str">
        <f>IF('Financing inputs'!H136="","",(IF('Financing inputs'!$B136="USD",'Financing inputs'!H136*Loc_USD,0)+IF('Financing inputs'!$B136="Local Currency",'Financing inputs'!H136,0)+IF('Financing inputs'!$B136="Euro",'Financing inputs'!H136*Loc_Euro,0)))</f>
        <v/>
      </c>
      <c r="I136" s="131" t="str">
        <f>IF('Financing inputs'!I136="","",(IF('Financing inputs'!$B136="USD",'Financing inputs'!I136*Loc_USD,0)+IF('Financing inputs'!$B136="Local Currency",'Financing inputs'!I136,0)+IF('Financing inputs'!$B136="Euro",'Financing inputs'!I136*Loc_Euro,0)))</f>
        <v/>
      </c>
      <c r="J136" s="131" t="str">
        <f>IF('Financing inputs'!J136="","",(IF('Financing inputs'!$B136="USD",'Financing inputs'!J136*Loc_USD,0)+IF('Financing inputs'!$B136="Local Currency",'Financing inputs'!J136,0)+IF('Financing inputs'!$B136="Euro",'Financing inputs'!J136*Loc_Euro,0)))</f>
        <v/>
      </c>
      <c r="K136" s="131" t="str">
        <f>IF('Financing inputs'!K136="","",(IF('Financing inputs'!$B136="USD",'Financing inputs'!K136*Loc_USD,0)+IF('Financing inputs'!$B136="Local Currency",'Financing inputs'!K136,0)+IF('Financing inputs'!$B136="Euro",'Financing inputs'!K136/Loc_Euro,0)))</f>
        <v/>
      </c>
      <c r="L136" s="131" t="str">
        <f>IF('Financing inputs'!L136="","",(IF('Financing inputs'!$B136="USD",'Financing inputs'!L136*Loc_USD,0)+IF('Financing inputs'!$B136="Local Currency",'Financing inputs'!L136,0)+IF('Financing inputs'!$B136="Euro",'Financing inputs'!L136/Loc_Euro,0)))</f>
        <v/>
      </c>
      <c r="M136" s="131" t="str">
        <f>IF('Financing inputs'!M136="","",(IF('Financing inputs'!$B136="USD",'Financing inputs'!M136*Loc_USD,0)+IF('Financing inputs'!$B136="Local Currency",'Financing inputs'!M136,0)+IF('Financing inputs'!$B136="Euro",'Financing inputs'!M136/Loc_Euro,0)))</f>
        <v/>
      </c>
      <c r="N136" s="131" t="str">
        <f>IF('Financing inputs'!N136="","",(IF('Financing inputs'!$B136="USD",'Financing inputs'!N136*Loc_USD,0)+IF('Financing inputs'!$B136="Local Currency",'Financing inputs'!N136,0)+IF('Financing inputs'!$B136="Euro",'Financing inputs'!N136/Loc_Euro,0)))</f>
        <v/>
      </c>
      <c r="O136" s="131">
        <f t="shared" si="21"/>
        <v>0</v>
      </c>
      <c r="P136" s="35" t="str">
        <f t="shared" si="20"/>
        <v>Autre 6</v>
      </c>
      <c r="R136" s="75" t="e">
        <f t="shared" si="22"/>
        <v>#DIV/0!</v>
      </c>
      <c r="S136" s="12"/>
    </row>
    <row r="137" spans="1:19" x14ac:dyDescent="0.25">
      <c r="A137" s="133" t="str">
        <f>'Financing inputs'!A137</f>
        <v>Other</v>
      </c>
      <c r="B137" s="130"/>
      <c r="C137" s="131" t="str">
        <f>IF('Financing inputs'!C137="","",(IF('Financing inputs'!$B137="USD",'Financing inputs'!C137*Loc_USD,0)+IF('Financing inputs'!$B137="Local Currency",'Financing inputs'!C137,0)+IF('Financing inputs'!$B137="Euro",'Financing inputs'!C137*Loc_Euro,0)))</f>
        <v/>
      </c>
      <c r="D137" s="131" t="str">
        <f>IF('Financing inputs'!D137="","",(IF('Financing inputs'!$B137="USD",'Financing inputs'!D137*Loc_USD,0)+IF('Financing inputs'!$B137="Local Currency",'Financing inputs'!D137,0)+IF('Financing inputs'!$B137="Euro",'Financing inputs'!D137*Loc_Euro,0)))</f>
        <v/>
      </c>
      <c r="E137" s="131" t="str">
        <f>IF('Financing inputs'!E137="","",(IF('Financing inputs'!$B137="USD",'Financing inputs'!E137*Loc_USD,0)+IF('Financing inputs'!$B137="Local Currency",'Financing inputs'!E137,0)+IF('Financing inputs'!$B137="Euro",'Financing inputs'!E137*Loc_Euro,0)))</f>
        <v/>
      </c>
      <c r="F137" s="131" t="str">
        <f>IF('Financing inputs'!F137="","",(IF('Financing inputs'!$B137="USD",'Financing inputs'!F137*Loc_USD,0)+IF('Financing inputs'!$B137="Local Currency",'Financing inputs'!F137,0)+IF('Financing inputs'!$B137="Euro",'Financing inputs'!F137*Loc_Euro,0)))</f>
        <v/>
      </c>
      <c r="G137" s="131" t="str">
        <f>IF('Financing inputs'!G137="","",(IF('Financing inputs'!$B137="USD",'Financing inputs'!G137*Loc_USD,0)+IF('Financing inputs'!$B137="Local Currency",'Financing inputs'!G137,0)+IF('Financing inputs'!$B137="Euro",'Financing inputs'!G137*Loc_Euro,0)))</f>
        <v/>
      </c>
      <c r="H137" s="131" t="str">
        <f>IF('Financing inputs'!H137="","",(IF('Financing inputs'!$B137="USD",'Financing inputs'!H137*Loc_USD,0)+IF('Financing inputs'!$B137="Local Currency",'Financing inputs'!H137,0)+IF('Financing inputs'!$B137="Euro",'Financing inputs'!H137*Loc_Euro,0)))</f>
        <v/>
      </c>
      <c r="I137" s="131" t="str">
        <f>IF('Financing inputs'!I137="","",(IF('Financing inputs'!$B137="USD",'Financing inputs'!I137*Loc_USD,0)+IF('Financing inputs'!$B137="Local Currency",'Financing inputs'!I137,0)+IF('Financing inputs'!$B137="Euro",'Financing inputs'!I137*Loc_Euro,0)))</f>
        <v/>
      </c>
      <c r="J137" s="131" t="str">
        <f>IF('Financing inputs'!J137="","",(IF('Financing inputs'!$B137="USD",'Financing inputs'!J137*Loc_USD,0)+IF('Financing inputs'!$B137="Local Currency",'Financing inputs'!J137,0)+IF('Financing inputs'!$B137="Euro",'Financing inputs'!J137*Loc_Euro,0)))</f>
        <v/>
      </c>
      <c r="K137" s="131" t="str">
        <f>IF('Financing inputs'!K137="","",(IF('Financing inputs'!$B137="USD",'Financing inputs'!K137*Loc_USD,0)+IF('Financing inputs'!$B137="Local Currency",'Financing inputs'!K137,0)+IF('Financing inputs'!$B137="Euro",'Financing inputs'!K137/Loc_Euro,0)))</f>
        <v/>
      </c>
      <c r="L137" s="131" t="str">
        <f>IF('Financing inputs'!L137="","",(IF('Financing inputs'!$B137="USD",'Financing inputs'!L137*Loc_USD,0)+IF('Financing inputs'!$B137="Local Currency",'Financing inputs'!L137,0)+IF('Financing inputs'!$B137="Euro",'Financing inputs'!L137/Loc_Euro,0)))</f>
        <v/>
      </c>
      <c r="M137" s="131" t="str">
        <f>IF('Financing inputs'!M137="","",(IF('Financing inputs'!$B137="USD",'Financing inputs'!M137*Loc_USD,0)+IF('Financing inputs'!$B137="Local Currency",'Financing inputs'!M137,0)+IF('Financing inputs'!$B137="Euro",'Financing inputs'!M137/Loc_Euro,0)))</f>
        <v/>
      </c>
      <c r="N137" s="131" t="str">
        <f>IF('Financing inputs'!N137="","",(IF('Financing inputs'!$B137="USD",'Financing inputs'!N137*Loc_USD,0)+IF('Financing inputs'!$B137="Local Currency",'Financing inputs'!N137,0)+IF('Financing inputs'!$B137="Euro",'Financing inputs'!N137/Loc_Euro,0)))</f>
        <v/>
      </c>
      <c r="O137" s="131">
        <f t="shared" si="21"/>
        <v>0</v>
      </c>
      <c r="P137" s="35" t="str">
        <f t="shared" si="20"/>
        <v>Autre 6</v>
      </c>
      <c r="R137" s="75" t="e">
        <f t="shared" si="22"/>
        <v>#DIV/0!</v>
      </c>
      <c r="S137" s="12"/>
    </row>
    <row r="138" spans="1:19" x14ac:dyDescent="0.25">
      <c r="A138" s="133" t="str">
        <f>'Financing inputs'!A138</f>
        <v>Other</v>
      </c>
      <c r="B138" s="130"/>
      <c r="C138" s="131" t="str">
        <f>IF('Financing inputs'!C138="","",(IF('Financing inputs'!$B138="USD",'Financing inputs'!C138*Loc_USD,0)+IF('Financing inputs'!$B138="Local Currency",'Financing inputs'!C138,0)+IF('Financing inputs'!$B138="Euro",'Financing inputs'!C138*Loc_Euro,0)))</f>
        <v/>
      </c>
      <c r="D138" s="131" t="str">
        <f>IF('Financing inputs'!D138="","",(IF('Financing inputs'!$B138="USD",'Financing inputs'!D138*Loc_USD,0)+IF('Financing inputs'!$B138="Local Currency",'Financing inputs'!D138,0)+IF('Financing inputs'!$B138="Euro",'Financing inputs'!D138*Loc_Euro,0)))</f>
        <v/>
      </c>
      <c r="E138" s="131" t="str">
        <f>IF('Financing inputs'!E138="","",(IF('Financing inputs'!$B138="USD",'Financing inputs'!E138*Loc_USD,0)+IF('Financing inputs'!$B138="Local Currency",'Financing inputs'!E138,0)+IF('Financing inputs'!$B138="Euro",'Financing inputs'!E138*Loc_Euro,0)))</f>
        <v/>
      </c>
      <c r="F138" s="131" t="str">
        <f>IF('Financing inputs'!F138="","",(IF('Financing inputs'!$B138="USD",'Financing inputs'!F138*Loc_USD,0)+IF('Financing inputs'!$B138="Local Currency",'Financing inputs'!F138,0)+IF('Financing inputs'!$B138="Euro",'Financing inputs'!F138*Loc_Euro,0)))</f>
        <v/>
      </c>
      <c r="G138" s="131" t="str">
        <f>IF('Financing inputs'!G138="","",(IF('Financing inputs'!$B138="USD",'Financing inputs'!G138*Loc_USD,0)+IF('Financing inputs'!$B138="Local Currency",'Financing inputs'!G138,0)+IF('Financing inputs'!$B138="Euro",'Financing inputs'!G138*Loc_Euro,0)))</f>
        <v/>
      </c>
      <c r="H138" s="131" t="str">
        <f>IF('Financing inputs'!H138="","",(IF('Financing inputs'!$B138="USD",'Financing inputs'!H138*Loc_USD,0)+IF('Financing inputs'!$B138="Local Currency",'Financing inputs'!H138,0)+IF('Financing inputs'!$B138="Euro",'Financing inputs'!H138*Loc_Euro,0)))</f>
        <v/>
      </c>
      <c r="I138" s="131" t="str">
        <f>IF('Financing inputs'!I138="","",(IF('Financing inputs'!$B138="USD",'Financing inputs'!I138*Loc_USD,0)+IF('Financing inputs'!$B138="Local Currency",'Financing inputs'!I138,0)+IF('Financing inputs'!$B138="Euro",'Financing inputs'!I138*Loc_Euro,0)))</f>
        <v/>
      </c>
      <c r="J138" s="131" t="str">
        <f>IF('Financing inputs'!J138="","",(IF('Financing inputs'!$B138="USD",'Financing inputs'!J138*Loc_USD,0)+IF('Financing inputs'!$B138="Local Currency",'Financing inputs'!J138,0)+IF('Financing inputs'!$B138="Euro",'Financing inputs'!J138*Loc_Euro,0)))</f>
        <v/>
      </c>
      <c r="K138" s="131" t="str">
        <f>IF('Financing inputs'!K138="","",(IF('Financing inputs'!$B138="USD",'Financing inputs'!K138*Loc_USD,0)+IF('Financing inputs'!$B138="Local Currency",'Financing inputs'!K138,0)+IF('Financing inputs'!$B138="Euro",'Financing inputs'!K138/Loc_Euro,0)))</f>
        <v/>
      </c>
      <c r="L138" s="131" t="str">
        <f>IF('Financing inputs'!L138="","",(IF('Financing inputs'!$B138="USD",'Financing inputs'!L138*Loc_USD,0)+IF('Financing inputs'!$B138="Local Currency",'Financing inputs'!L138,0)+IF('Financing inputs'!$B138="Euro",'Financing inputs'!L138/Loc_Euro,0)))</f>
        <v/>
      </c>
      <c r="M138" s="131" t="str">
        <f>IF('Financing inputs'!M138="","",(IF('Financing inputs'!$B138="USD",'Financing inputs'!M138*Loc_USD,0)+IF('Financing inputs'!$B138="Local Currency",'Financing inputs'!M138,0)+IF('Financing inputs'!$B138="Euro",'Financing inputs'!M138/Loc_Euro,0)))</f>
        <v/>
      </c>
      <c r="N138" s="131" t="str">
        <f>IF('Financing inputs'!N138="","",(IF('Financing inputs'!$B138="USD",'Financing inputs'!N138*Loc_USD,0)+IF('Financing inputs'!$B138="Local Currency",'Financing inputs'!N138,0)+IF('Financing inputs'!$B138="Euro",'Financing inputs'!N138/Loc_Euro,0)))</f>
        <v/>
      </c>
      <c r="O138" s="131">
        <f t="shared" si="21"/>
        <v>0</v>
      </c>
      <c r="P138" s="35" t="str">
        <f t="shared" si="20"/>
        <v>Autre 6</v>
      </c>
      <c r="R138" s="75" t="e">
        <f t="shared" si="22"/>
        <v>#DIV/0!</v>
      </c>
      <c r="S138" s="12"/>
    </row>
    <row r="139" spans="1:19" x14ac:dyDescent="0.25">
      <c r="A139" s="133" t="str">
        <f>'Financing inputs'!A139</f>
        <v>Other</v>
      </c>
      <c r="B139" s="130"/>
      <c r="C139" s="131" t="str">
        <f>IF('Financing inputs'!C139="","",(IF('Financing inputs'!$B139="USD",'Financing inputs'!C139*Loc_USD,0)+IF('Financing inputs'!$B139="Local Currency",'Financing inputs'!C139,0)+IF('Financing inputs'!$B139="Euro",'Financing inputs'!C139*Loc_Euro,0)))</f>
        <v/>
      </c>
      <c r="D139" s="131" t="str">
        <f>IF('Financing inputs'!D139="","",(IF('Financing inputs'!$B139="USD",'Financing inputs'!D139*Loc_USD,0)+IF('Financing inputs'!$B139="Local Currency",'Financing inputs'!D139,0)+IF('Financing inputs'!$B139="Euro",'Financing inputs'!D139*Loc_Euro,0)))</f>
        <v/>
      </c>
      <c r="E139" s="131" t="str">
        <f>IF('Financing inputs'!E139="","",(IF('Financing inputs'!$B139="USD",'Financing inputs'!E139*Loc_USD,0)+IF('Financing inputs'!$B139="Local Currency",'Financing inputs'!E139,0)+IF('Financing inputs'!$B139="Euro",'Financing inputs'!E139*Loc_Euro,0)))</f>
        <v/>
      </c>
      <c r="F139" s="131" t="str">
        <f>IF('Financing inputs'!F139="","",(IF('Financing inputs'!$B139="USD",'Financing inputs'!F139*Loc_USD,0)+IF('Financing inputs'!$B139="Local Currency",'Financing inputs'!F139,0)+IF('Financing inputs'!$B139="Euro",'Financing inputs'!F139*Loc_Euro,0)))</f>
        <v/>
      </c>
      <c r="G139" s="131" t="str">
        <f>IF('Financing inputs'!G139="","",(IF('Financing inputs'!$B139="USD",'Financing inputs'!G139*Loc_USD,0)+IF('Financing inputs'!$B139="Local Currency",'Financing inputs'!G139,0)+IF('Financing inputs'!$B139="Euro",'Financing inputs'!G139*Loc_Euro,0)))</f>
        <v/>
      </c>
      <c r="H139" s="131" t="str">
        <f>IF('Financing inputs'!H139="","",(IF('Financing inputs'!$B139="USD",'Financing inputs'!H139*Loc_USD,0)+IF('Financing inputs'!$B139="Local Currency",'Financing inputs'!H139,0)+IF('Financing inputs'!$B139="Euro",'Financing inputs'!H139*Loc_Euro,0)))</f>
        <v/>
      </c>
      <c r="I139" s="131" t="str">
        <f>IF('Financing inputs'!I139="","",(IF('Financing inputs'!$B139="USD",'Financing inputs'!I139*Loc_USD,0)+IF('Financing inputs'!$B139="Local Currency",'Financing inputs'!I139,0)+IF('Financing inputs'!$B139="Euro",'Financing inputs'!I139*Loc_Euro,0)))</f>
        <v/>
      </c>
      <c r="J139" s="131" t="str">
        <f>IF('Financing inputs'!J139="","",(IF('Financing inputs'!$B139="USD",'Financing inputs'!J139*Loc_USD,0)+IF('Financing inputs'!$B139="Local Currency",'Financing inputs'!J139,0)+IF('Financing inputs'!$B139="Euro",'Financing inputs'!J139*Loc_Euro,0)))</f>
        <v/>
      </c>
      <c r="K139" s="131" t="str">
        <f>IF('Financing inputs'!K139="","",(IF('Financing inputs'!$B139="USD",'Financing inputs'!K139*Loc_USD,0)+IF('Financing inputs'!$B139="Local Currency",'Financing inputs'!K139,0)+IF('Financing inputs'!$B139="Euro",'Financing inputs'!K139/Loc_Euro,0)))</f>
        <v/>
      </c>
      <c r="L139" s="131" t="str">
        <f>IF('Financing inputs'!L139="","",(IF('Financing inputs'!$B139="USD",'Financing inputs'!L139*Loc_USD,0)+IF('Financing inputs'!$B139="Local Currency",'Financing inputs'!L139,0)+IF('Financing inputs'!$B139="Euro",'Financing inputs'!L139/Loc_Euro,0)))</f>
        <v/>
      </c>
      <c r="M139" s="131" t="str">
        <f>IF('Financing inputs'!M139="","",(IF('Financing inputs'!$B139="USD",'Financing inputs'!M139*Loc_USD,0)+IF('Financing inputs'!$B139="Local Currency",'Financing inputs'!M139,0)+IF('Financing inputs'!$B139="Euro",'Financing inputs'!M139/Loc_Euro,0)))</f>
        <v/>
      </c>
      <c r="N139" s="131" t="str">
        <f>IF('Financing inputs'!N139="","",(IF('Financing inputs'!$B139="USD",'Financing inputs'!N139*Loc_USD,0)+IF('Financing inputs'!$B139="Local Currency",'Financing inputs'!N139,0)+IF('Financing inputs'!$B139="Euro",'Financing inputs'!N139/Loc_Euro,0)))</f>
        <v/>
      </c>
      <c r="O139" s="131">
        <f t="shared" si="21"/>
        <v>0</v>
      </c>
      <c r="P139" s="35" t="str">
        <f t="shared" si="20"/>
        <v>Autre 6</v>
      </c>
      <c r="R139" s="75" t="e">
        <f t="shared" si="22"/>
        <v>#DIV/0!</v>
      </c>
      <c r="S139" s="12"/>
    </row>
    <row r="140" spans="1:19" x14ac:dyDescent="0.25">
      <c r="A140" s="144" t="s">
        <v>42</v>
      </c>
      <c r="B140" s="145"/>
      <c r="C140" s="146">
        <f>SUM(C121:C139)</f>
        <v>0</v>
      </c>
      <c r="D140" s="146">
        <f t="shared" ref="D140:O140" si="23">SUM(D121:D139)</f>
        <v>0</v>
      </c>
      <c r="E140" s="146">
        <f t="shared" si="23"/>
        <v>0</v>
      </c>
      <c r="F140" s="146">
        <f t="shared" si="23"/>
        <v>0</v>
      </c>
      <c r="G140" s="146">
        <f t="shared" si="23"/>
        <v>0</v>
      </c>
      <c r="H140" s="146">
        <f t="shared" si="23"/>
        <v>0</v>
      </c>
      <c r="I140" s="146">
        <f t="shared" si="23"/>
        <v>0</v>
      </c>
      <c r="J140" s="146">
        <f t="shared" si="23"/>
        <v>0</v>
      </c>
      <c r="K140" s="146">
        <f t="shared" si="23"/>
        <v>0</v>
      </c>
      <c r="L140" s="146">
        <f t="shared" si="23"/>
        <v>0</v>
      </c>
      <c r="M140" s="146">
        <f t="shared" si="23"/>
        <v>0</v>
      </c>
      <c r="N140" s="146">
        <f t="shared" si="23"/>
        <v>0</v>
      </c>
      <c r="O140" s="146">
        <f t="shared" si="23"/>
        <v>0</v>
      </c>
      <c r="P140" s="35" t="str">
        <f>$A$118</f>
        <v>Autre 6</v>
      </c>
      <c r="R140" s="74"/>
      <c r="S140" s="78" t="e">
        <f>IF(ROUND(SUM(R120:R139),0)&lt;&gt;1,"Check","Okay")</f>
        <v>#DIV/0!</v>
      </c>
    </row>
    <row r="141" spans="1:19" x14ac:dyDescent="0.25">
      <c r="A141" s="171" t="str">
        <f>'Financing inputs'!A141:O141</f>
        <v>Autre 7</v>
      </c>
      <c r="B141" s="171"/>
      <c r="C141" s="171"/>
      <c r="D141" s="171"/>
      <c r="E141" s="171"/>
      <c r="F141" s="171"/>
      <c r="G141" s="171"/>
      <c r="H141" s="171"/>
      <c r="I141" s="171"/>
      <c r="J141" s="171"/>
      <c r="K141" s="171"/>
      <c r="L141" s="171"/>
      <c r="M141" s="171"/>
      <c r="N141" s="171"/>
      <c r="O141" s="171"/>
      <c r="P141" s="35"/>
      <c r="R141" s="35"/>
    </row>
    <row r="142" spans="1:19" x14ac:dyDescent="0.25">
      <c r="A142" s="129" t="str">
        <f>'Financing inputs'!A142</f>
        <v>Coûts du Plan PF Budgétisé</v>
      </c>
      <c r="B142" s="130"/>
      <c r="C142" s="131" t="str">
        <f>IF('Financing inputs'!C142="","",(IF('Financing inputs'!$B142="USD",'Financing inputs'!C142*Loc_USD,0)+IF('Financing inputs'!$B142="Local Currency",'Financing inputs'!C142,0)+IF('Financing inputs'!$B142="Euro",'Financing inputs'!C142*Loc_Euro,0)))</f>
        <v/>
      </c>
      <c r="D142" s="131" t="str">
        <f>IF('Financing inputs'!D142="","",(IF('Financing inputs'!$B142="USD",'Financing inputs'!D142*Loc_USD,0)+IF('Financing inputs'!$B142="Local Currency",'Financing inputs'!D142,0)+IF('Financing inputs'!$B142="Euro",'Financing inputs'!D142*Loc_Euro,0)))</f>
        <v/>
      </c>
      <c r="E142" s="131" t="str">
        <f>IF('Financing inputs'!E142="","",(IF('Financing inputs'!$B142="USD",'Financing inputs'!E142*Loc_USD,0)+IF('Financing inputs'!$B142="Local Currency",'Financing inputs'!E142,0)+IF('Financing inputs'!$B142="Euro",'Financing inputs'!E142*Loc_Euro,0)))</f>
        <v/>
      </c>
      <c r="F142" s="131" t="str">
        <f>IF('Financing inputs'!F142="","",(IF('Financing inputs'!$B142="USD",'Financing inputs'!F142*Loc_USD,0)+IF('Financing inputs'!$B142="Local Currency",'Financing inputs'!F142,0)+IF('Financing inputs'!$B142="Euro",'Financing inputs'!F142*Loc_Euro,0)))</f>
        <v/>
      </c>
      <c r="G142" s="131" t="str">
        <f>IF('Financing inputs'!G142="","",(IF('Financing inputs'!$B142="USD",'Financing inputs'!G142*Loc_USD,0)+IF('Financing inputs'!$B142="Local Currency",'Financing inputs'!G142,0)+IF('Financing inputs'!$B142="Euro",'Financing inputs'!G142*Loc_Euro,0)))</f>
        <v/>
      </c>
      <c r="H142" s="131" t="str">
        <f>IF('Financing inputs'!H142="","",(IF('Financing inputs'!$B142="USD",'Financing inputs'!H142*Loc_USD,0)+IF('Financing inputs'!$B142="Local Currency",'Financing inputs'!H142,0)+IF('Financing inputs'!$B142="Euro",'Financing inputs'!H142*Loc_Euro,0)))</f>
        <v/>
      </c>
      <c r="I142" s="131" t="str">
        <f>IF('Financing inputs'!I142="","",(IF('Financing inputs'!$B142="USD",'Financing inputs'!I142*Loc_USD,0)+IF('Financing inputs'!$B142="Local Currency",'Financing inputs'!I142,0)+IF('Financing inputs'!$B142="Euro",'Financing inputs'!I142*Loc_Euro,0)))</f>
        <v/>
      </c>
      <c r="J142" s="131" t="str">
        <f>IF('Financing inputs'!J142="","",(IF('Financing inputs'!$B142="USD",'Financing inputs'!J142*Loc_USD,0)+IF('Financing inputs'!$B142="Local Currency",'Financing inputs'!J142,0)+IF('Financing inputs'!$B142="Euro",'Financing inputs'!J142*Loc_Euro,0)))</f>
        <v/>
      </c>
      <c r="K142" s="131" t="str">
        <f>IF('Financing inputs'!K142="","",(IF('Financing inputs'!$B142="USD",'Financing inputs'!K142*Loc_USD,0)+IF('Financing inputs'!$B142="Local Currency",'Financing inputs'!K142,0)+IF('Financing inputs'!$B142="Euro",'Financing inputs'!K142/Loc_Euro,0)))</f>
        <v/>
      </c>
      <c r="L142" s="131" t="str">
        <f>IF('Financing inputs'!L142="","",(IF('Financing inputs'!$B142="USD",'Financing inputs'!L142*Loc_USD,0)+IF('Financing inputs'!$B142="Local Currency",'Financing inputs'!L142,0)+IF('Financing inputs'!$B142="Euro",'Financing inputs'!L142/Loc_Euro,0)))</f>
        <v/>
      </c>
      <c r="M142" s="131" t="str">
        <f>IF('Financing inputs'!M142="","",(IF('Financing inputs'!$B142="USD",'Financing inputs'!M142*Loc_USD,0)+IF('Financing inputs'!$B142="Local Currency",'Financing inputs'!M142,0)+IF('Financing inputs'!$B142="Euro",'Financing inputs'!M142/Loc_Euro,0)))</f>
        <v/>
      </c>
      <c r="N142" s="131" t="str">
        <f>IF('Financing inputs'!N142="","",(IF('Financing inputs'!$B142="USD",'Financing inputs'!N142*Loc_USD,0)+IF('Financing inputs'!$B142="Local Currency",'Financing inputs'!N142,0)+IF('Financing inputs'!$B142="Euro",'Financing inputs'!N142/Loc_Euro,0)))</f>
        <v/>
      </c>
      <c r="O142" s="132">
        <f>SUM(C142:N142)</f>
        <v>0</v>
      </c>
      <c r="P142" s="35" t="str">
        <f t="shared" ref="P142:P162" si="24">$A$141</f>
        <v>Autre 7</v>
      </c>
      <c r="R142" s="35"/>
    </row>
    <row r="143" spans="1:19" x14ac:dyDescent="0.25">
      <c r="A143" s="129" t="str">
        <f>'Financing inputs'!A143</f>
        <v xml:space="preserve">Fonds alloués par le Gouvernement </v>
      </c>
      <c r="B143" s="130"/>
      <c r="C143" s="131" t="str">
        <f>IF('Financing inputs'!C143="","",(IF('Financing inputs'!$B143="USD",'Financing inputs'!C143*Loc_USD,0)+IF('Financing inputs'!$B143="Local Currency",'Financing inputs'!C143,0)+IF('Financing inputs'!$B143="Euro",'Financing inputs'!C143*Loc_Euro,0)))</f>
        <v/>
      </c>
      <c r="D143" s="131" t="str">
        <f>IF('Financing inputs'!D143="","",(IF('Financing inputs'!$B143="USD",'Financing inputs'!D143*Loc_USD,0)+IF('Financing inputs'!$B143="Local Currency",'Financing inputs'!D143,0)+IF('Financing inputs'!$B143="Euro",'Financing inputs'!D143*Loc_Euro,0)))</f>
        <v/>
      </c>
      <c r="E143" s="131" t="str">
        <f>IF('Financing inputs'!E143="","",(IF('Financing inputs'!$B143="USD",'Financing inputs'!E143*Loc_USD,0)+IF('Financing inputs'!$B143="Local Currency",'Financing inputs'!E143,0)+IF('Financing inputs'!$B143="Euro",'Financing inputs'!E143*Loc_Euro,0)))</f>
        <v/>
      </c>
      <c r="F143" s="131" t="str">
        <f>IF('Financing inputs'!F143="","",(IF('Financing inputs'!$B143="USD",'Financing inputs'!F143*Loc_USD,0)+IF('Financing inputs'!$B143="Local Currency",'Financing inputs'!F143,0)+IF('Financing inputs'!$B143="Euro",'Financing inputs'!F143*Loc_Euro,0)))</f>
        <v/>
      </c>
      <c r="G143" s="131" t="str">
        <f>IF('Financing inputs'!G143="","",(IF('Financing inputs'!$B143="USD",'Financing inputs'!G143*Loc_USD,0)+IF('Financing inputs'!$B143="Local Currency",'Financing inputs'!G143,0)+IF('Financing inputs'!$B143="Euro",'Financing inputs'!G143*Loc_Euro,0)))</f>
        <v/>
      </c>
      <c r="H143" s="131" t="str">
        <f>IF('Financing inputs'!H143="","",(IF('Financing inputs'!$B143="USD",'Financing inputs'!H143*Loc_USD,0)+IF('Financing inputs'!$B143="Local Currency",'Financing inputs'!H143,0)+IF('Financing inputs'!$B143="Euro",'Financing inputs'!H143*Loc_Euro,0)))</f>
        <v/>
      </c>
      <c r="I143" s="131" t="str">
        <f>IF('Financing inputs'!I143="","",(IF('Financing inputs'!$B143="USD",'Financing inputs'!I143*Loc_USD,0)+IF('Financing inputs'!$B143="Local Currency",'Financing inputs'!I143,0)+IF('Financing inputs'!$B143="Euro",'Financing inputs'!I143*Loc_Euro,0)))</f>
        <v/>
      </c>
      <c r="J143" s="131" t="str">
        <f>IF('Financing inputs'!J143="","",(IF('Financing inputs'!$B143="USD",'Financing inputs'!J143*Loc_USD,0)+IF('Financing inputs'!$B143="Local Currency",'Financing inputs'!J143,0)+IF('Financing inputs'!$B143="Euro",'Financing inputs'!J143*Loc_Euro,0)))</f>
        <v/>
      </c>
      <c r="K143" s="131" t="str">
        <f>IF('Financing inputs'!K143="","",(IF('Financing inputs'!$B143="USD",'Financing inputs'!K143*Loc_USD,0)+IF('Financing inputs'!$B143="Local Currency",'Financing inputs'!K143,0)+IF('Financing inputs'!$B143="Euro",'Financing inputs'!K143/Loc_Euro,0)))</f>
        <v/>
      </c>
      <c r="L143" s="131" t="str">
        <f>IF('Financing inputs'!L143="","",(IF('Financing inputs'!$B143="USD",'Financing inputs'!L143*Loc_USD,0)+IF('Financing inputs'!$B143="Local Currency",'Financing inputs'!L143,0)+IF('Financing inputs'!$B143="Euro",'Financing inputs'!L143/Loc_Euro,0)))</f>
        <v/>
      </c>
      <c r="M143" s="131" t="str">
        <f>IF('Financing inputs'!M143="","",(IF('Financing inputs'!$B143="USD",'Financing inputs'!M143*Loc_USD,0)+IF('Financing inputs'!$B143="Local Currency",'Financing inputs'!M143,0)+IF('Financing inputs'!$B143="Euro",'Financing inputs'!M143/Loc_Euro,0)))</f>
        <v/>
      </c>
      <c r="N143" s="131" t="str">
        <f>IF('Financing inputs'!N143="","",(IF('Financing inputs'!$B143="USD",'Financing inputs'!N143*Loc_USD,0)+IF('Financing inputs'!$B143="Local Currency",'Financing inputs'!N143,0)+IF('Financing inputs'!$B143="Euro",'Financing inputs'!N143/Loc_Euro,0)))</f>
        <v/>
      </c>
      <c r="O143" s="132">
        <f>SUM(C143:N143)</f>
        <v>0</v>
      </c>
      <c r="P143" s="35" t="str">
        <f t="shared" si="24"/>
        <v>Autre 7</v>
      </c>
      <c r="R143" s="75" t="e">
        <f>O143/SUM($O$143:$O$162)</f>
        <v>#DIV/0!</v>
      </c>
      <c r="S143" s="12"/>
    </row>
    <row r="144" spans="1:19" x14ac:dyDescent="0.25">
      <c r="A144" s="133" t="str">
        <f>'Financing inputs'!A144</f>
        <v xml:space="preserve">Fonds alloués par l'USAID </v>
      </c>
      <c r="B144" s="130"/>
      <c r="C144" s="131" t="str">
        <f>IF('Financing inputs'!C144="","",(IF('Financing inputs'!$B144="USD",'Financing inputs'!C144*Loc_USD,0)+IF('Financing inputs'!$B144="Local Currency",'Financing inputs'!C144,0)+IF('Financing inputs'!$B144="Euro",'Financing inputs'!C144*Loc_Euro,0)))</f>
        <v/>
      </c>
      <c r="D144" s="131" t="str">
        <f>IF('Financing inputs'!D144="","",(IF('Financing inputs'!$B144="USD",'Financing inputs'!D144*Loc_USD,0)+IF('Financing inputs'!$B144="Local Currency",'Financing inputs'!D144,0)+IF('Financing inputs'!$B144="Euro",'Financing inputs'!D144*Loc_Euro,0)))</f>
        <v/>
      </c>
      <c r="E144" s="131" t="str">
        <f>IF('Financing inputs'!E144="","",(IF('Financing inputs'!$B144="USD",'Financing inputs'!E144*Loc_USD,0)+IF('Financing inputs'!$B144="Local Currency",'Financing inputs'!E144,0)+IF('Financing inputs'!$B144="Euro",'Financing inputs'!E144*Loc_Euro,0)))</f>
        <v/>
      </c>
      <c r="F144" s="131" t="str">
        <f>IF('Financing inputs'!F144="","",(IF('Financing inputs'!$B144="USD",'Financing inputs'!F144*Loc_USD,0)+IF('Financing inputs'!$B144="Local Currency",'Financing inputs'!F144,0)+IF('Financing inputs'!$B144="Euro",'Financing inputs'!F144*Loc_Euro,0)))</f>
        <v/>
      </c>
      <c r="G144" s="131" t="str">
        <f>IF('Financing inputs'!G144="","",(IF('Financing inputs'!$B144="USD",'Financing inputs'!G144*Loc_USD,0)+IF('Financing inputs'!$B144="Local Currency",'Financing inputs'!G144,0)+IF('Financing inputs'!$B144="Euro",'Financing inputs'!G144*Loc_Euro,0)))</f>
        <v/>
      </c>
      <c r="H144" s="131" t="str">
        <f>IF('Financing inputs'!H144="","",(IF('Financing inputs'!$B144="USD",'Financing inputs'!H144*Loc_USD,0)+IF('Financing inputs'!$B144="Local Currency",'Financing inputs'!H144,0)+IF('Financing inputs'!$B144="Euro",'Financing inputs'!H144*Loc_Euro,0)))</f>
        <v/>
      </c>
      <c r="I144" s="131" t="str">
        <f>IF('Financing inputs'!I144="","",(IF('Financing inputs'!$B144="USD",'Financing inputs'!I144*Loc_USD,0)+IF('Financing inputs'!$B144="Local Currency",'Financing inputs'!I144,0)+IF('Financing inputs'!$B144="Euro",'Financing inputs'!I144*Loc_Euro,0)))</f>
        <v/>
      </c>
      <c r="J144" s="131" t="str">
        <f>IF('Financing inputs'!J144="","",(IF('Financing inputs'!$B144="USD",'Financing inputs'!J144*Loc_USD,0)+IF('Financing inputs'!$B144="Local Currency",'Financing inputs'!J144,0)+IF('Financing inputs'!$B144="Euro",'Financing inputs'!J144*Loc_Euro,0)))</f>
        <v/>
      </c>
      <c r="K144" s="131" t="str">
        <f>IF('Financing inputs'!K144="","",(IF('Financing inputs'!$B144="USD",'Financing inputs'!K144*Loc_USD,0)+IF('Financing inputs'!$B144="Local Currency",'Financing inputs'!K144,0)+IF('Financing inputs'!$B144="Euro",'Financing inputs'!K144/Loc_Euro,0)))</f>
        <v/>
      </c>
      <c r="L144" s="131" t="str">
        <f>IF('Financing inputs'!L144="","",(IF('Financing inputs'!$B144="USD",'Financing inputs'!L144*Loc_USD,0)+IF('Financing inputs'!$B144="Local Currency",'Financing inputs'!L144,0)+IF('Financing inputs'!$B144="Euro",'Financing inputs'!L144/Loc_Euro,0)))</f>
        <v/>
      </c>
      <c r="M144" s="131" t="str">
        <f>IF('Financing inputs'!M144="","",(IF('Financing inputs'!$B144="USD",'Financing inputs'!M144*Loc_USD,0)+IF('Financing inputs'!$B144="Local Currency",'Financing inputs'!M144,0)+IF('Financing inputs'!$B144="Euro",'Financing inputs'!M144/Loc_Euro,0)))</f>
        <v/>
      </c>
      <c r="N144" s="131" t="str">
        <f>IF('Financing inputs'!N144="","",(IF('Financing inputs'!$B144="USD",'Financing inputs'!N144*Loc_USD,0)+IF('Financing inputs'!$B144="Local Currency",'Financing inputs'!N144,0)+IF('Financing inputs'!$B144="Euro",'Financing inputs'!N144/Loc_Euro,0)))</f>
        <v/>
      </c>
      <c r="O144" s="131">
        <f t="shared" ref="O144:O162" si="25">SUM(C144:N144)</f>
        <v>0</v>
      </c>
      <c r="P144" s="35" t="str">
        <f t="shared" si="24"/>
        <v>Autre 7</v>
      </c>
      <c r="R144" s="75" t="e">
        <f t="shared" ref="R144:R162" si="26">O144/SUM($O$143:$O$162)</f>
        <v>#DIV/0!</v>
      </c>
      <c r="S144" s="12"/>
    </row>
    <row r="145" spans="1:19" x14ac:dyDescent="0.25">
      <c r="A145" s="133" t="str">
        <f>'Financing inputs'!A145</f>
        <v>Fonds alloués par l'UNFPA</v>
      </c>
      <c r="B145" s="130"/>
      <c r="C145" s="131" t="str">
        <f>IF('Financing inputs'!C145="","",(IF('Financing inputs'!$B145="USD",'Financing inputs'!C145*Loc_USD,0)+IF('Financing inputs'!$B145="Local Currency",'Financing inputs'!C145,0)+IF('Financing inputs'!$B145="Euro",'Financing inputs'!C145*Loc_Euro,0)))</f>
        <v/>
      </c>
      <c r="D145" s="131" t="str">
        <f>IF('Financing inputs'!D145="","",(IF('Financing inputs'!$B145="USD",'Financing inputs'!D145*Loc_USD,0)+IF('Financing inputs'!$B145="Local Currency",'Financing inputs'!D145,0)+IF('Financing inputs'!$B145="Euro",'Financing inputs'!D145*Loc_Euro,0)))</f>
        <v/>
      </c>
      <c r="E145" s="131" t="str">
        <f>IF('Financing inputs'!E145="","",(IF('Financing inputs'!$B145="USD",'Financing inputs'!E145*Loc_USD,0)+IF('Financing inputs'!$B145="Local Currency",'Financing inputs'!E145,0)+IF('Financing inputs'!$B145="Euro",'Financing inputs'!E145*Loc_Euro,0)))</f>
        <v/>
      </c>
      <c r="F145" s="131" t="str">
        <f>IF('Financing inputs'!F145="","",(IF('Financing inputs'!$B145="USD",'Financing inputs'!F145*Loc_USD,0)+IF('Financing inputs'!$B145="Local Currency",'Financing inputs'!F145,0)+IF('Financing inputs'!$B145="Euro",'Financing inputs'!F145*Loc_Euro,0)))</f>
        <v/>
      </c>
      <c r="G145" s="131" t="str">
        <f>IF('Financing inputs'!G145="","",(IF('Financing inputs'!$B145="USD",'Financing inputs'!G145*Loc_USD,0)+IF('Financing inputs'!$B145="Local Currency",'Financing inputs'!G145,0)+IF('Financing inputs'!$B145="Euro",'Financing inputs'!G145*Loc_Euro,0)))</f>
        <v/>
      </c>
      <c r="H145" s="131" t="str">
        <f>IF('Financing inputs'!H145="","",(IF('Financing inputs'!$B145="USD",'Financing inputs'!H145*Loc_USD,0)+IF('Financing inputs'!$B145="Local Currency",'Financing inputs'!H145,0)+IF('Financing inputs'!$B145="Euro",'Financing inputs'!H145*Loc_Euro,0)))</f>
        <v/>
      </c>
      <c r="I145" s="131" t="str">
        <f>IF('Financing inputs'!I145="","",(IF('Financing inputs'!$B145="USD",'Financing inputs'!I145*Loc_USD,0)+IF('Financing inputs'!$B145="Local Currency",'Financing inputs'!I145,0)+IF('Financing inputs'!$B145="Euro",'Financing inputs'!I145*Loc_Euro,0)))</f>
        <v/>
      </c>
      <c r="J145" s="131" t="str">
        <f>IF('Financing inputs'!J145="","",(IF('Financing inputs'!$B145="USD",'Financing inputs'!J145*Loc_USD,0)+IF('Financing inputs'!$B145="Local Currency",'Financing inputs'!J145,0)+IF('Financing inputs'!$B145="Euro",'Financing inputs'!J145*Loc_Euro,0)))</f>
        <v/>
      </c>
      <c r="K145" s="131" t="str">
        <f>IF('Financing inputs'!K145="","",(IF('Financing inputs'!$B145="USD",'Financing inputs'!K145*Loc_USD,0)+IF('Financing inputs'!$B145="Local Currency",'Financing inputs'!K145,0)+IF('Financing inputs'!$B145="Euro",'Financing inputs'!K145/Loc_Euro,0)))</f>
        <v/>
      </c>
      <c r="L145" s="131" t="str">
        <f>IF('Financing inputs'!L145="","",(IF('Financing inputs'!$B145="USD",'Financing inputs'!L145*Loc_USD,0)+IF('Financing inputs'!$B145="Local Currency",'Financing inputs'!L145,0)+IF('Financing inputs'!$B145="Euro",'Financing inputs'!L145/Loc_Euro,0)))</f>
        <v/>
      </c>
      <c r="M145" s="131" t="str">
        <f>IF('Financing inputs'!M145="","",(IF('Financing inputs'!$B145="USD",'Financing inputs'!M145*Loc_USD,0)+IF('Financing inputs'!$B145="Local Currency",'Financing inputs'!M145,0)+IF('Financing inputs'!$B145="Euro",'Financing inputs'!M145/Loc_Euro,0)))</f>
        <v/>
      </c>
      <c r="N145" s="131" t="str">
        <f>IF('Financing inputs'!N145="","",(IF('Financing inputs'!$B145="USD",'Financing inputs'!N145*Loc_USD,0)+IF('Financing inputs'!$B145="Local Currency",'Financing inputs'!N145,0)+IF('Financing inputs'!$B145="Euro",'Financing inputs'!N145/Loc_Euro,0)))</f>
        <v/>
      </c>
      <c r="O145" s="131">
        <f t="shared" si="25"/>
        <v>0</v>
      </c>
      <c r="P145" s="35" t="str">
        <f t="shared" si="24"/>
        <v>Autre 7</v>
      </c>
      <c r="R145" s="75" t="e">
        <f t="shared" si="26"/>
        <v>#DIV/0!</v>
      </c>
      <c r="S145" s="12"/>
    </row>
    <row r="146" spans="1:19" x14ac:dyDescent="0.25">
      <c r="A146" s="133" t="str">
        <f>'Financing inputs'!A146</f>
        <v>Fonds alloués par la KfW</v>
      </c>
      <c r="B146" s="130"/>
      <c r="C146" s="131" t="str">
        <f>IF('Financing inputs'!C146="","",(IF('Financing inputs'!$B146="USD",'Financing inputs'!C146*Loc_USD,0)+IF('Financing inputs'!$B146="Local Currency",'Financing inputs'!C146,0)+IF('Financing inputs'!$B146="Euro",'Financing inputs'!C146*Loc_Euro,0)))</f>
        <v/>
      </c>
      <c r="D146" s="131" t="str">
        <f>IF('Financing inputs'!D146="","",(IF('Financing inputs'!$B146="USD",'Financing inputs'!D146*Loc_USD,0)+IF('Financing inputs'!$B146="Local Currency",'Financing inputs'!D146,0)+IF('Financing inputs'!$B146="Euro",'Financing inputs'!D146*Loc_Euro,0)))</f>
        <v/>
      </c>
      <c r="E146" s="131" t="str">
        <f>IF('Financing inputs'!E146="","",(IF('Financing inputs'!$B146="USD",'Financing inputs'!E146*Loc_USD,0)+IF('Financing inputs'!$B146="Local Currency",'Financing inputs'!E146,0)+IF('Financing inputs'!$B146="Euro",'Financing inputs'!E146*Loc_Euro,0)))</f>
        <v/>
      </c>
      <c r="F146" s="131" t="str">
        <f>IF('Financing inputs'!F146="","",(IF('Financing inputs'!$B146="USD",'Financing inputs'!F146*Loc_USD,0)+IF('Financing inputs'!$B146="Local Currency",'Financing inputs'!F146,0)+IF('Financing inputs'!$B146="Euro",'Financing inputs'!F146*Loc_Euro,0)))</f>
        <v/>
      </c>
      <c r="G146" s="131" t="str">
        <f>IF('Financing inputs'!G146="","",(IF('Financing inputs'!$B146="USD",'Financing inputs'!G146*Loc_USD,0)+IF('Financing inputs'!$B146="Local Currency",'Financing inputs'!G146,0)+IF('Financing inputs'!$B146="Euro",'Financing inputs'!G146*Loc_Euro,0)))</f>
        <v/>
      </c>
      <c r="H146" s="131" t="str">
        <f>IF('Financing inputs'!H146="","",(IF('Financing inputs'!$B146="USD",'Financing inputs'!H146*Loc_USD,0)+IF('Financing inputs'!$B146="Local Currency",'Financing inputs'!H146,0)+IF('Financing inputs'!$B146="Euro",'Financing inputs'!H146*Loc_Euro,0)))</f>
        <v/>
      </c>
      <c r="I146" s="131" t="str">
        <f>IF('Financing inputs'!I146="","",(IF('Financing inputs'!$B146="USD",'Financing inputs'!I146*Loc_USD,0)+IF('Financing inputs'!$B146="Local Currency",'Financing inputs'!I146,0)+IF('Financing inputs'!$B146="Euro",'Financing inputs'!I146*Loc_Euro,0)))</f>
        <v/>
      </c>
      <c r="J146" s="131" t="str">
        <f>IF('Financing inputs'!J146="","",(IF('Financing inputs'!$B146="USD",'Financing inputs'!J146*Loc_USD,0)+IF('Financing inputs'!$B146="Local Currency",'Financing inputs'!J146,0)+IF('Financing inputs'!$B146="Euro",'Financing inputs'!J146*Loc_Euro,0)))</f>
        <v/>
      </c>
      <c r="K146" s="131" t="str">
        <f>IF('Financing inputs'!K146="","",(IF('Financing inputs'!$B146="USD",'Financing inputs'!K146*Loc_USD,0)+IF('Financing inputs'!$B146="Local Currency",'Financing inputs'!K146,0)+IF('Financing inputs'!$B146="Euro",'Financing inputs'!K146/Loc_Euro,0)))</f>
        <v/>
      </c>
      <c r="L146" s="131" t="str">
        <f>IF('Financing inputs'!L146="","",(IF('Financing inputs'!$B146="USD",'Financing inputs'!L146*Loc_USD,0)+IF('Financing inputs'!$B146="Local Currency",'Financing inputs'!L146,0)+IF('Financing inputs'!$B146="Euro",'Financing inputs'!L146/Loc_Euro,0)))</f>
        <v/>
      </c>
      <c r="M146" s="131" t="str">
        <f>IF('Financing inputs'!M146="","",(IF('Financing inputs'!$B146="USD",'Financing inputs'!M146*Loc_USD,0)+IF('Financing inputs'!$B146="Local Currency",'Financing inputs'!M146,0)+IF('Financing inputs'!$B146="Euro",'Financing inputs'!M146/Loc_Euro,0)))</f>
        <v/>
      </c>
      <c r="N146" s="131" t="str">
        <f>IF('Financing inputs'!N146="","",(IF('Financing inputs'!$B146="USD",'Financing inputs'!N146*Loc_USD,0)+IF('Financing inputs'!$B146="Local Currency",'Financing inputs'!N146,0)+IF('Financing inputs'!$B146="Euro",'Financing inputs'!N146/Loc_Euro,0)))</f>
        <v/>
      </c>
      <c r="O146" s="131">
        <f t="shared" si="25"/>
        <v>0</v>
      </c>
      <c r="P146" s="35" t="str">
        <f t="shared" si="24"/>
        <v>Autre 7</v>
      </c>
      <c r="R146" s="75" t="e">
        <f t="shared" si="26"/>
        <v>#DIV/0!</v>
      </c>
      <c r="S146" s="12"/>
    </row>
    <row r="147" spans="1:19" x14ac:dyDescent="0.25">
      <c r="A147" s="133" t="str">
        <f>'Financing inputs'!A147</f>
        <v>Fonds alloués par DfID</v>
      </c>
      <c r="B147" s="130"/>
      <c r="C147" s="131" t="str">
        <f>IF('Financing inputs'!C147="","",(IF('Financing inputs'!$B147="USD",'Financing inputs'!C147*Loc_USD,0)+IF('Financing inputs'!$B147="Local Currency",'Financing inputs'!C147,0)+IF('Financing inputs'!$B147="Euro",'Financing inputs'!C147*Loc_Euro,0)))</f>
        <v/>
      </c>
      <c r="D147" s="131" t="str">
        <f>IF('Financing inputs'!D147="","",(IF('Financing inputs'!$B147="USD",'Financing inputs'!D147*Loc_USD,0)+IF('Financing inputs'!$B147="Local Currency",'Financing inputs'!D147,0)+IF('Financing inputs'!$B147="Euro",'Financing inputs'!D147*Loc_Euro,0)))</f>
        <v/>
      </c>
      <c r="E147" s="131" t="str">
        <f>IF('Financing inputs'!E147="","",(IF('Financing inputs'!$B147="USD",'Financing inputs'!E147*Loc_USD,0)+IF('Financing inputs'!$B147="Local Currency",'Financing inputs'!E147,0)+IF('Financing inputs'!$B147="Euro",'Financing inputs'!E147*Loc_Euro,0)))</f>
        <v/>
      </c>
      <c r="F147" s="131" t="str">
        <f>IF('Financing inputs'!F147="","",(IF('Financing inputs'!$B147="USD",'Financing inputs'!F147*Loc_USD,0)+IF('Financing inputs'!$B147="Local Currency",'Financing inputs'!F147,0)+IF('Financing inputs'!$B147="Euro",'Financing inputs'!F147*Loc_Euro,0)))</f>
        <v/>
      </c>
      <c r="G147" s="131" t="str">
        <f>IF('Financing inputs'!G147="","",(IF('Financing inputs'!$B147="USD",'Financing inputs'!G147*Loc_USD,0)+IF('Financing inputs'!$B147="Local Currency",'Financing inputs'!G147,0)+IF('Financing inputs'!$B147="Euro",'Financing inputs'!G147*Loc_Euro,0)))</f>
        <v/>
      </c>
      <c r="H147" s="131" t="str">
        <f>IF('Financing inputs'!H147="","",(IF('Financing inputs'!$B147="USD",'Financing inputs'!H147*Loc_USD,0)+IF('Financing inputs'!$B147="Local Currency",'Financing inputs'!H147,0)+IF('Financing inputs'!$B147="Euro",'Financing inputs'!H147*Loc_Euro,0)))</f>
        <v/>
      </c>
      <c r="I147" s="131" t="str">
        <f>IF('Financing inputs'!I147="","",(IF('Financing inputs'!$B147="USD",'Financing inputs'!I147*Loc_USD,0)+IF('Financing inputs'!$B147="Local Currency",'Financing inputs'!I147,0)+IF('Financing inputs'!$B147="Euro",'Financing inputs'!I147*Loc_Euro,0)))</f>
        <v/>
      </c>
      <c r="J147" s="131" t="str">
        <f>IF('Financing inputs'!J147="","",(IF('Financing inputs'!$B147="USD",'Financing inputs'!J147*Loc_USD,0)+IF('Financing inputs'!$B147="Local Currency",'Financing inputs'!J147,0)+IF('Financing inputs'!$B147="Euro",'Financing inputs'!J147*Loc_Euro,0)))</f>
        <v/>
      </c>
      <c r="K147" s="131" t="str">
        <f>IF('Financing inputs'!K147="","",(IF('Financing inputs'!$B147="USD",'Financing inputs'!K147*Loc_USD,0)+IF('Financing inputs'!$B147="Local Currency",'Financing inputs'!K147,0)+IF('Financing inputs'!$B147="Euro",'Financing inputs'!K147/Loc_Euro,0)))</f>
        <v/>
      </c>
      <c r="L147" s="131" t="str">
        <f>IF('Financing inputs'!L147="","",(IF('Financing inputs'!$B147="USD",'Financing inputs'!L147*Loc_USD,0)+IF('Financing inputs'!$B147="Local Currency",'Financing inputs'!L147,0)+IF('Financing inputs'!$B147="Euro",'Financing inputs'!L147/Loc_Euro,0)))</f>
        <v/>
      </c>
      <c r="M147" s="131" t="str">
        <f>IF('Financing inputs'!M147="","",(IF('Financing inputs'!$B147="USD",'Financing inputs'!M147*Loc_USD,0)+IF('Financing inputs'!$B147="Local Currency",'Financing inputs'!M147,0)+IF('Financing inputs'!$B147="Euro",'Financing inputs'!M147/Loc_Euro,0)))</f>
        <v/>
      </c>
      <c r="N147" s="131" t="str">
        <f>IF('Financing inputs'!N147="","",(IF('Financing inputs'!$B147="USD",'Financing inputs'!N147*Loc_USD,0)+IF('Financing inputs'!$B147="Local Currency",'Financing inputs'!N147,0)+IF('Financing inputs'!$B147="Euro",'Financing inputs'!N147/Loc_Euro,0)))</f>
        <v/>
      </c>
      <c r="O147" s="131">
        <f t="shared" si="25"/>
        <v>0</v>
      </c>
      <c r="P147" s="35" t="str">
        <f t="shared" si="24"/>
        <v>Autre 7</v>
      </c>
      <c r="R147" s="75" t="e">
        <f t="shared" si="26"/>
        <v>#DIV/0!</v>
      </c>
      <c r="S147" s="12"/>
    </row>
    <row r="148" spans="1:19" x14ac:dyDescent="0.25">
      <c r="A148" s="133" t="str">
        <f>'Financing inputs'!A148</f>
        <v xml:space="preserve">Fonds alloués par l'EU </v>
      </c>
      <c r="B148" s="130"/>
      <c r="C148" s="131" t="str">
        <f>IF('Financing inputs'!C148="","",(IF('Financing inputs'!$B148="USD",'Financing inputs'!C148*Loc_USD,0)+IF('Financing inputs'!$B148="Local Currency",'Financing inputs'!C148,0)+IF('Financing inputs'!$B148="Euro",'Financing inputs'!C148*Loc_Euro,0)))</f>
        <v/>
      </c>
      <c r="D148" s="131" t="str">
        <f>IF('Financing inputs'!D148="","",(IF('Financing inputs'!$B148="USD",'Financing inputs'!D148*Loc_USD,0)+IF('Financing inputs'!$B148="Local Currency",'Financing inputs'!D148,0)+IF('Financing inputs'!$B148="Euro",'Financing inputs'!D148*Loc_Euro,0)))</f>
        <v/>
      </c>
      <c r="E148" s="131" t="str">
        <f>IF('Financing inputs'!E148="","",(IF('Financing inputs'!$B148="USD",'Financing inputs'!E148*Loc_USD,0)+IF('Financing inputs'!$B148="Local Currency",'Financing inputs'!E148,0)+IF('Financing inputs'!$B148="Euro",'Financing inputs'!E148*Loc_Euro,0)))</f>
        <v/>
      </c>
      <c r="F148" s="131" t="str">
        <f>IF('Financing inputs'!F148="","",(IF('Financing inputs'!$B148="USD",'Financing inputs'!F148*Loc_USD,0)+IF('Financing inputs'!$B148="Local Currency",'Financing inputs'!F148,0)+IF('Financing inputs'!$B148="Euro",'Financing inputs'!F148*Loc_Euro,0)))</f>
        <v/>
      </c>
      <c r="G148" s="131" t="str">
        <f>IF('Financing inputs'!G148="","",(IF('Financing inputs'!$B148="USD",'Financing inputs'!G148*Loc_USD,0)+IF('Financing inputs'!$B148="Local Currency",'Financing inputs'!G148,0)+IF('Financing inputs'!$B148="Euro",'Financing inputs'!G148*Loc_Euro,0)))</f>
        <v/>
      </c>
      <c r="H148" s="131" t="str">
        <f>IF('Financing inputs'!H148="","",(IF('Financing inputs'!$B148="USD",'Financing inputs'!H148*Loc_USD,0)+IF('Financing inputs'!$B148="Local Currency",'Financing inputs'!H148,0)+IF('Financing inputs'!$B148="Euro",'Financing inputs'!H148*Loc_Euro,0)))</f>
        <v/>
      </c>
      <c r="I148" s="131" t="str">
        <f>IF('Financing inputs'!I148="","",(IF('Financing inputs'!$B148="USD",'Financing inputs'!I148*Loc_USD,0)+IF('Financing inputs'!$B148="Local Currency",'Financing inputs'!I148,0)+IF('Financing inputs'!$B148="Euro",'Financing inputs'!I148*Loc_Euro,0)))</f>
        <v/>
      </c>
      <c r="J148" s="131" t="str">
        <f>IF('Financing inputs'!J148="","",(IF('Financing inputs'!$B148="USD",'Financing inputs'!J148*Loc_USD,0)+IF('Financing inputs'!$B148="Local Currency",'Financing inputs'!J148,0)+IF('Financing inputs'!$B148="Euro",'Financing inputs'!J148*Loc_Euro,0)))</f>
        <v/>
      </c>
      <c r="K148" s="131" t="str">
        <f>IF('Financing inputs'!K148="","",(IF('Financing inputs'!$B148="USD",'Financing inputs'!K148*Loc_USD,0)+IF('Financing inputs'!$B148="Local Currency",'Financing inputs'!K148,0)+IF('Financing inputs'!$B148="Euro",'Financing inputs'!K148/Loc_Euro,0)))</f>
        <v/>
      </c>
      <c r="L148" s="131" t="str">
        <f>IF('Financing inputs'!L148="","",(IF('Financing inputs'!$B148="USD",'Financing inputs'!L148*Loc_USD,0)+IF('Financing inputs'!$B148="Local Currency",'Financing inputs'!L148,0)+IF('Financing inputs'!$B148="Euro",'Financing inputs'!L148/Loc_Euro,0)))</f>
        <v/>
      </c>
      <c r="M148" s="131" t="str">
        <f>IF('Financing inputs'!M148="","",(IF('Financing inputs'!$B148="USD",'Financing inputs'!M148*Loc_USD,0)+IF('Financing inputs'!$B148="Local Currency",'Financing inputs'!M148,0)+IF('Financing inputs'!$B148="Euro",'Financing inputs'!M148/Loc_Euro,0)))</f>
        <v/>
      </c>
      <c r="N148" s="131" t="str">
        <f>IF('Financing inputs'!N148="","",(IF('Financing inputs'!$B148="USD",'Financing inputs'!N148*Loc_USD,0)+IF('Financing inputs'!$B148="Local Currency",'Financing inputs'!N148,0)+IF('Financing inputs'!$B148="Euro",'Financing inputs'!N148/Loc_Euro,0)))</f>
        <v/>
      </c>
      <c r="O148" s="131">
        <f t="shared" si="25"/>
        <v>0</v>
      </c>
      <c r="P148" s="35" t="str">
        <f t="shared" si="24"/>
        <v>Autre 7</v>
      </c>
      <c r="R148" s="75" t="e">
        <f t="shared" si="26"/>
        <v>#DIV/0!</v>
      </c>
      <c r="S148" s="12"/>
    </row>
    <row r="149" spans="1:19" x14ac:dyDescent="0.25">
      <c r="A149" s="133" t="str">
        <f>'Financing inputs'!A149</f>
        <v>Fonds alloués par l'ACDI</v>
      </c>
      <c r="B149" s="130"/>
      <c r="C149" s="131" t="str">
        <f>IF('Financing inputs'!C149="","",(IF('Financing inputs'!$B149="USD",'Financing inputs'!C149*Loc_USD,0)+IF('Financing inputs'!$B149="Local Currency",'Financing inputs'!C149,0)+IF('Financing inputs'!$B149="Euro",'Financing inputs'!C149*Loc_Euro,0)))</f>
        <v/>
      </c>
      <c r="D149" s="131" t="str">
        <f>IF('Financing inputs'!D149="","",(IF('Financing inputs'!$B149="USD",'Financing inputs'!D149*Loc_USD,0)+IF('Financing inputs'!$B149="Local Currency",'Financing inputs'!D149,0)+IF('Financing inputs'!$B149="Euro",'Financing inputs'!D149*Loc_Euro,0)))</f>
        <v/>
      </c>
      <c r="E149" s="131" t="str">
        <f>IF('Financing inputs'!E149="","",(IF('Financing inputs'!$B149="USD",'Financing inputs'!E149*Loc_USD,0)+IF('Financing inputs'!$B149="Local Currency",'Financing inputs'!E149,0)+IF('Financing inputs'!$B149="Euro",'Financing inputs'!E149*Loc_Euro,0)))</f>
        <v/>
      </c>
      <c r="F149" s="131" t="str">
        <f>IF('Financing inputs'!F149="","",(IF('Financing inputs'!$B149="USD",'Financing inputs'!F149*Loc_USD,0)+IF('Financing inputs'!$B149="Local Currency",'Financing inputs'!F149,0)+IF('Financing inputs'!$B149="Euro",'Financing inputs'!F149*Loc_Euro,0)))</f>
        <v/>
      </c>
      <c r="G149" s="131" t="str">
        <f>IF('Financing inputs'!G149="","",(IF('Financing inputs'!$B149="USD",'Financing inputs'!G149*Loc_USD,0)+IF('Financing inputs'!$B149="Local Currency",'Financing inputs'!G149,0)+IF('Financing inputs'!$B149="Euro",'Financing inputs'!G149*Loc_Euro,0)))</f>
        <v/>
      </c>
      <c r="H149" s="131" t="str">
        <f>IF('Financing inputs'!H149="","",(IF('Financing inputs'!$B149="USD",'Financing inputs'!H149*Loc_USD,0)+IF('Financing inputs'!$B149="Local Currency",'Financing inputs'!H149,0)+IF('Financing inputs'!$B149="Euro",'Financing inputs'!H149*Loc_Euro,0)))</f>
        <v/>
      </c>
      <c r="I149" s="131" t="str">
        <f>IF('Financing inputs'!I149="","",(IF('Financing inputs'!$B149="USD",'Financing inputs'!I149*Loc_USD,0)+IF('Financing inputs'!$B149="Local Currency",'Financing inputs'!I149,0)+IF('Financing inputs'!$B149="Euro",'Financing inputs'!I149*Loc_Euro,0)))</f>
        <v/>
      </c>
      <c r="J149" s="131" t="str">
        <f>IF('Financing inputs'!J149="","",(IF('Financing inputs'!$B149="USD",'Financing inputs'!J149*Loc_USD,0)+IF('Financing inputs'!$B149="Local Currency",'Financing inputs'!J149,0)+IF('Financing inputs'!$B149="Euro",'Financing inputs'!J149*Loc_Euro,0)))</f>
        <v/>
      </c>
      <c r="K149" s="131" t="str">
        <f>IF('Financing inputs'!K149="","",(IF('Financing inputs'!$B149="USD",'Financing inputs'!K149*Loc_USD,0)+IF('Financing inputs'!$B149="Local Currency",'Financing inputs'!K149,0)+IF('Financing inputs'!$B149="Euro",'Financing inputs'!K149/Loc_Euro,0)))</f>
        <v/>
      </c>
      <c r="L149" s="131" t="str">
        <f>IF('Financing inputs'!L149="","",(IF('Financing inputs'!$B149="USD",'Financing inputs'!L149*Loc_USD,0)+IF('Financing inputs'!$B149="Local Currency",'Financing inputs'!L149,0)+IF('Financing inputs'!$B149="Euro",'Financing inputs'!L149/Loc_Euro,0)))</f>
        <v/>
      </c>
      <c r="M149" s="131" t="str">
        <f>IF('Financing inputs'!M149="","",(IF('Financing inputs'!$B149="USD",'Financing inputs'!M149*Loc_USD,0)+IF('Financing inputs'!$B149="Local Currency",'Financing inputs'!M149,0)+IF('Financing inputs'!$B149="Euro",'Financing inputs'!M149/Loc_Euro,0)))</f>
        <v/>
      </c>
      <c r="N149" s="131" t="str">
        <f>IF('Financing inputs'!N149="","",(IF('Financing inputs'!$B149="USD",'Financing inputs'!N149*Loc_USD,0)+IF('Financing inputs'!$B149="Local Currency",'Financing inputs'!N149,0)+IF('Financing inputs'!$B149="Euro",'Financing inputs'!N149/Loc_Euro,0)))</f>
        <v/>
      </c>
      <c r="O149" s="131">
        <f t="shared" si="25"/>
        <v>0</v>
      </c>
      <c r="P149" s="35" t="str">
        <f t="shared" si="24"/>
        <v>Autre 7</v>
      </c>
      <c r="R149" s="75" t="e">
        <f t="shared" si="26"/>
        <v>#DIV/0!</v>
      </c>
      <c r="S149" s="12"/>
    </row>
    <row r="150" spans="1:19" x14ac:dyDescent="0.25">
      <c r="A150" s="133" t="str">
        <f>'Financing inputs'!A150</f>
        <v>Fonds alloués par PSI</v>
      </c>
      <c r="B150" s="130"/>
      <c r="C150" s="131" t="str">
        <f>IF('Financing inputs'!C150="","",(IF('Financing inputs'!$B150="USD",'Financing inputs'!C150*Loc_USD,0)+IF('Financing inputs'!$B150="Local Currency",'Financing inputs'!C150,0)+IF('Financing inputs'!$B150="Euro",'Financing inputs'!C150*Loc_Euro,0)))</f>
        <v/>
      </c>
      <c r="D150" s="131" t="str">
        <f>IF('Financing inputs'!D150="","",(IF('Financing inputs'!$B150="USD",'Financing inputs'!D150*Loc_USD,0)+IF('Financing inputs'!$B150="Local Currency",'Financing inputs'!D150,0)+IF('Financing inputs'!$B150="Euro",'Financing inputs'!D150*Loc_Euro,0)))</f>
        <v/>
      </c>
      <c r="E150" s="131" t="str">
        <f>IF('Financing inputs'!E150="","",(IF('Financing inputs'!$B150="USD",'Financing inputs'!E150*Loc_USD,0)+IF('Financing inputs'!$B150="Local Currency",'Financing inputs'!E150,0)+IF('Financing inputs'!$B150="Euro",'Financing inputs'!E150*Loc_Euro,0)))</f>
        <v/>
      </c>
      <c r="F150" s="131" t="str">
        <f>IF('Financing inputs'!F150="","",(IF('Financing inputs'!$B150="USD",'Financing inputs'!F150*Loc_USD,0)+IF('Financing inputs'!$B150="Local Currency",'Financing inputs'!F150,0)+IF('Financing inputs'!$B150="Euro",'Financing inputs'!F150*Loc_Euro,0)))</f>
        <v/>
      </c>
      <c r="G150" s="131" t="str">
        <f>IF('Financing inputs'!G150="","",(IF('Financing inputs'!$B150="USD",'Financing inputs'!G150*Loc_USD,0)+IF('Financing inputs'!$B150="Local Currency",'Financing inputs'!G150,0)+IF('Financing inputs'!$B150="Euro",'Financing inputs'!G150*Loc_Euro,0)))</f>
        <v/>
      </c>
      <c r="H150" s="131" t="str">
        <f>IF('Financing inputs'!H150="","",(IF('Financing inputs'!$B150="USD",'Financing inputs'!H150*Loc_USD,0)+IF('Financing inputs'!$B150="Local Currency",'Financing inputs'!H150,0)+IF('Financing inputs'!$B150="Euro",'Financing inputs'!H150*Loc_Euro,0)))</f>
        <v/>
      </c>
      <c r="I150" s="131" t="str">
        <f>IF('Financing inputs'!I150="","",(IF('Financing inputs'!$B150="USD",'Financing inputs'!I150*Loc_USD,0)+IF('Financing inputs'!$B150="Local Currency",'Financing inputs'!I150,0)+IF('Financing inputs'!$B150="Euro",'Financing inputs'!I150*Loc_Euro,0)))</f>
        <v/>
      </c>
      <c r="J150" s="131" t="str">
        <f>IF('Financing inputs'!J150="","",(IF('Financing inputs'!$B150="USD",'Financing inputs'!J150*Loc_USD,0)+IF('Financing inputs'!$B150="Local Currency",'Financing inputs'!J150,0)+IF('Financing inputs'!$B150="Euro",'Financing inputs'!J150*Loc_Euro,0)))</f>
        <v/>
      </c>
      <c r="K150" s="131" t="str">
        <f>IF('Financing inputs'!K150="","",(IF('Financing inputs'!$B150="USD",'Financing inputs'!K150*Loc_USD,0)+IF('Financing inputs'!$B150="Local Currency",'Financing inputs'!K150,0)+IF('Financing inputs'!$B150="Euro",'Financing inputs'!K150/Loc_Euro,0)))</f>
        <v/>
      </c>
      <c r="L150" s="131" t="str">
        <f>IF('Financing inputs'!L150="","",(IF('Financing inputs'!$B150="USD",'Financing inputs'!L150*Loc_USD,0)+IF('Financing inputs'!$B150="Local Currency",'Financing inputs'!L150,0)+IF('Financing inputs'!$B150="Euro",'Financing inputs'!L150/Loc_Euro,0)))</f>
        <v/>
      </c>
      <c r="M150" s="131" t="str">
        <f>IF('Financing inputs'!M150="","",(IF('Financing inputs'!$B150="USD",'Financing inputs'!M150*Loc_USD,0)+IF('Financing inputs'!$B150="Local Currency",'Financing inputs'!M150,0)+IF('Financing inputs'!$B150="Euro",'Financing inputs'!M150/Loc_Euro,0)))</f>
        <v/>
      </c>
      <c r="N150" s="131" t="str">
        <f>IF('Financing inputs'!N150="","",(IF('Financing inputs'!$B150="USD",'Financing inputs'!N150*Loc_USD,0)+IF('Financing inputs'!$B150="Local Currency",'Financing inputs'!N150,0)+IF('Financing inputs'!$B150="Euro",'Financing inputs'!N150/Loc_Euro,0)))</f>
        <v/>
      </c>
      <c r="O150" s="131">
        <f t="shared" si="25"/>
        <v>0</v>
      </c>
      <c r="P150" s="35" t="str">
        <f t="shared" si="24"/>
        <v>Autre 7</v>
      </c>
      <c r="R150" s="75" t="e">
        <f t="shared" si="26"/>
        <v>#DIV/0!</v>
      </c>
      <c r="S150" s="12"/>
    </row>
    <row r="151" spans="1:19" x14ac:dyDescent="0.25">
      <c r="A151" s="133" t="str">
        <f>'Financing inputs'!A151</f>
        <v xml:space="preserve">Fonds alloués par DKT International </v>
      </c>
      <c r="B151" s="130"/>
      <c r="C151" s="131" t="str">
        <f>IF('Financing inputs'!C151="","",(IF('Financing inputs'!$B151="USD",'Financing inputs'!C151*Loc_USD,0)+IF('Financing inputs'!$B151="Local Currency",'Financing inputs'!C151,0)+IF('Financing inputs'!$B151="Euro",'Financing inputs'!C151*Loc_Euro,0)))</f>
        <v/>
      </c>
      <c r="D151" s="131" t="str">
        <f>IF('Financing inputs'!D151="","",(IF('Financing inputs'!$B151="USD",'Financing inputs'!D151*Loc_USD,0)+IF('Financing inputs'!$B151="Local Currency",'Financing inputs'!D151,0)+IF('Financing inputs'!$B151="Euro",'Financing inputs'!D151*Loc_Euro,0)))</f>
        <v/>
      </c>
      <c r="E151" s="131" t="str">
        <f>IF('Financing inputs'!E151="","",(IF('Financing inputs'!$B151="USD",'Financing inputs'!E151*Loc_USD,0)+IF('Financing inputs'!$B151="Local Currency",'Financing inputs'!E151,0)+IF('Financing inputs'!$B151="Euro",'Financing inputs'!E151*Loc_Euro,0)))</f>
        <v/>
      </c>
      <c r="F151" s="131" t="str">
        <f>IF('Financing inputs'!F151="","",(IF('Financing inputs'!$B151="USD",'Financing inputs'!F151*Loc_USD,0)+IF('Financing inputs'!$B151="Local Currency",'Financing inputs'!F151,0)+IF('Financing inputs'!$B151="Euro",'Financing inputs'!F151*Loc_Euro,0)))</f>
        <v/>
      </c>
      <c r="G151" s="131" t="str">
        <f>IF('Financing inputs'!G151="","",(IF('Financing inputs'!$B151="USD",'Financing inputs'!G151*Loc_USD,0)+IF('Financing inputs'!$B151="Local Currency",'Financing inputs'!G151,0)+IF('Financing inputs'!$B151="Euro",'Financing inputs'!G151*Loc_Euro,0)))</f>
        <v/>
      </c>
      <c r="H151" s="131" t="str">
        <f>IF('Financing inputs'!H151="","",(IF('Financing inputs'!$B151="USD",'Financing inputs'!H151*Loc_USD,0)+IF('Financing inputs'!$B151="Local Currency",'Financing inputs'!H151,0)+IF('Financing inputs'!$B151="Euro",'Financing inputs'!H151*Loc_Euro,0)))</f>
        <v/>
      </c>
      <c r="I151" s="131" t="str">
        <f>IF('Financing inputs'!I151="","",(IF('Financing inputs'!$B151="USD",'Financing inputs'!I151*Loc_USD,0)+IF('Financing inputs'!$B151="Local Currency",'Financing inputs'!I151,0)+IF('Financing inputs'!$B151="Euro",'Financing inputs'!I151*Loc_Euro,0)))</f>
        <v/>
      </c>
      <c r="J151" s="131" t="str">
        <f>IF('Financing inputs'!J151="","",(IF('Financing inputs'!$B151="USD",'Financing inputs'!J151*Loc_USD,0)+IF('Financing inputs'!$B151="Local Currency",'Financing inputs'!J151,0)+IF('Financing inputs'!$B151="Euro",'Financing inputs'!J151*Loc_Euro,0)))</f>
        <v/>
      </c>
      <c r="K151" s="131" t="str">
        <f>IF('Financing inputs'!K151="","",(IF('Financing inputs'!$B151="USD",'Financing inputs'!K151*Loc_USD,0)+IF('Financing inputs'!$B151="Local Currency",'Financing inputs'!K151,0)+IF('Financing inputs'!$B151="Euro",'Financing inputs'!K151/Loc_Euro,0)))</f>
        <v/>
      </c>
      <c r="L151" s="131" t="str">
        <f>IF('Financing inputs'!L151="","",(IF('Financing inputs'!$B151="USD",'Financing inputs'!L151*Loc_USD,0)+IF('Financing inputs'!$B151="Local Currency",'Financing inputs'!L151,0)+IF('Financing inputs'!$B151="Euro",'Financing inputs'!L151/Loc_Euro,0)))</f>
        <v/>
      </c>
      <c r="M151" s="131" t="str">
        <f>IF('Financing inputs'!M151="","",(IF('Financing inputs'!$B151="USD",'Financing inputs'!M151*Loc_USD,0)+IF('Financing inputs'!$B151="Local Currency",'Financing inputs'!M151,0)+IF('Financing inputs'!$B151="Euro",'Financing inputs'!M151/Loc_Euro,0)))</f>
        <v/>
      </c>
      <c r="N151" s="131" t="str">
        <f>IF('Financing inputs'!N151="","",(IF('Financing inputs'!$B151="USD",'Financing inputs'!N151*Loc_USD,0)+IF('Financing inputs'!$B151="Local Currency",'Financing inputs'!N151,0)+IF('Financing inputs'!$B151="Euro",'Financing inputs'!N151/Loc_Euro,0)))</f>
        <v/>
      </c>
      <c r="O151" s="131">
        <f t="shared" si="25"/>
        <v>0</v>
      </c>
      <c r="P151" s="35" t="str">
        <f t="shared" si="24"/>
        <v>Autre 7</v>
      </c>
      <c r="R151" s="75" t="e">
        <f t="shared" si="26"/>
        <v>#DIV/0!</v>
      </c>
      <c r="S151" s="12"/>
    </row>
    <row r="152" spans="1:19" x14ac:dyDescent="0.25">
      <c r="A152" s="133" t="str">
        <f>'Financing inputs'!A152</f>
        <v>Fonds alloués par MSI</v>
      </c>
      <c r="B152" s="130"/>
      <c r="C152" s="131" t="str">
        <f>IF('Financing inputs'!C152="","",(IF('Financing inputs'!$B152="USD",'Financing inputs'!C152*Loc_USD,0)+IF('Financing inputs'!$B152="Local Currency",'Financing inputs'!C152,0)+IF('Financing inputs'!$B152="Euro",'Financing inputs'!C152*Loc_Euro,0)))</f>
        <v/>
      </c>
      <c r="D152" s="131" t="str">
        <f>IF('Financing inputs'!D152="","",(IF('Financing inputs'!$B152="USD",'Financing inputs'!D152*Loc_USD,0)+IF('Financing inputs'!$B152="Local Currency",'Financing inputs'!D152,0)+IF('Financing inputs'!$B152="Euro",'Financing inputs'!D152*Loc_Euro,0)))</f>
        <v/>
      </c>
      <c r="E152" s="131" t="str">
        <f>IF('Financing inputs'!E152="","",(IF('Financing inputs'!$B152="USD",'Financing inputs'!E152*Loc_USD,0)+IF('Financing inputs'!$B152="Local Currency",'Financing inputs'!E152,0)+IF('Financing inputs'!$B152="Euro",'Financing inputs'!E152*Loc_Euro,0)))</f>
        <v/>
      </c>
      <c r="F152" s="131" t="str">
        <f>IF('Financing inputs'!F152="","",(IF('Financing inputs'!$B152="USD",'Financing inputs'!F152*Loc_USD,0)+IF('Financing inputs'!$B152="Local Currency",'Financing inputs'!F152,0)+IF('Financing inputs'!$B152="Euro",'Financing inputs'!F152*Loc_Euro,0)))</f>
        <v/>
      </c>
      <c r="G152" s="131" t="str">
        <f>IF('Financing inputs'!G152="","",(IF('Financing inputs'!$B152="USD",'Financing inputs'!G152*Loc_USD,0)+IF('Financing inputs'!$B152="Local Currency",'Financing inputs'!G152,0)+IF('Financing inputs'!$B152="Euro",'Financing inputs'!G152*Loc_Euro,0)))</f>
        <v/>
      </c>
      <c r="H152" s="131" t="str">
        <f>IF('Financing inputs'!H152="","",(IF('Financing inputs'!$B152="USD",'Financing inputs'!H152*Loc_USD,0)+IF('Financing inputs'!$B152="Local Currency",'Financing inputs'!H152,0)+IF('Financing inputs'!$B152="Euro",'Financing inputs'!H152*Loc_Euro,0)))</f>
        <v/>
      </c>
      <c r="I152" s="131" t="str">
        <f>IF('Financing inputs'!I152="","",(IF('Financing inputs'!$B152="USD",'Financing inputs'!I152*Loc_USD,0)+IF('Financing inputs'!$B152="Local Currency",'Financing inputs'!I152,0)+IF('Financing inputs'!$B152="Euro",'Financing inputs'!I152*Loc_Euro,0)))</f>
        <v/>
      </c>
      <c r="J152" s="131" t="str">
        <f>IF('Financing inputs'!J152="","",(IF('Financing inputs'!$B152="USD",'Financing inputs'!J152*Loc_USD,0)+IF('Financing inputs'!$B152="Local Currency",'Financing inputs'!J152,0)+IF('Financing inputs'!$B152="Euro",'Financing inputs'!J152*Loc_Euro,0)))</f>
        <v/>
      </c>
      <c r="K152" s="131" t="str">
        <f>IF('Financing inputs'!K152="","",(IF('Financing inputs'!$B152="USD",'Financing inputs'!K152*Loc_USD,0)+IF('Financing inputs'!$B152="Local Currency",'Financing inputs'!K152,0)+IF('Financing inputs'!$B152="Euro",'Financing inputs'!K152/Loc_Euro,0)))</f>
        <v/>
      </c>
      <c r="L152" s="131" t="str">
        <f>IF('Financing inputs'!L152="","",(IF('Financing inputs'!$B152="USD",'Financing inputs'!L152*Loc_USD,0)+IF('Financing inputs'!$B152="Local Currency",'Financing inputs'!L152,0)+IF('Financing inputs'!$B152="Euro",'Financing inputs'!L152/Loc_Euro,0)))</f>
        <v/>
      </c>
      <c r="M152" s="131" t="str">
        <f>IF('Financing inputs'!M152="","",(IF('Financing inputs'!$B152="USD",'Financing inputs'!M152*Loc_USD,0)+IF('Financing inputs'!$B152="Local Currency",'Financing inputs'!M152,0)+IF('Financing inputs'!$B152="Euro",'Financing inputs'!M152/Loc_Euro,0)))</f>
        <v/>
      </c>
      <c r="N152" s="131" t="str">
        <f>IF('Financing inputs'!N152="","",(IF('Financing inputs'!$B152="USD",'Financing inputs'!N152*Loc_USD,0)+IF('Financing inputs'!$B152="Local Currency",'Financing inputs'!N152,0)+IF('Financing inputs'!$B152="Euro",'Financing inputs'!N152/Loc_Euro,0)))</f>
        <v/>
      </c>
      <c r="O152" s="131">
        <f t="shared" si="25"/>
        <v>0</v>
      </c>
      <c r="P152" s="35" t="str">
        <f t="shared" si="24"/>
        <v>Autre 7</v>
      </c>
      <c r="R152" s="75" t="e">
        <f t="shared" si="26"/>
        <v>#DIV/0!</v>
      </c>
      <c r="S152" s="12"/>
    </row>
    <row r="153" spans="1:19" x14ac:dyDescent="0.25">
      <c r="A153" s="133" t="str">
        <f>'Financing inputs'!A153</f>
        <v>Fonds alloués par la Fondation Gates</v>
      </c>
      <c r="B153" s="130"/>
      <c r="C153" s="131" t="str">
        <f>IF('Financing inputs'!C153="","",(IF('Financing inputs'!$B153="USD",'Financing inputs'!C153*Loc_USD,0)+IF('Financing inputs'!$B153="Local Currency",'Financing inputs'!C153,0)+IF('Financing inputs'!$B153="Euro",'Financing inputs'!C153*Loc_Euro,0)))</f>
        <v/>
      </c>
      <c r="D153" s="131" t="str">
        <f>IF('Financing inputs'!D153="","",(IF('Financing inputs'!$B153="USD",'Financing inputs'!D153*Loc_USD,0)+IF('Financing inputs'!$B153="Local Currency",'Financing inputs'!D153,0)+IF('Financing inputs'!$B153="Euro",'Financing inputs'!D153*Loc_Euro,0)))</f>
        <v/>
      </c>
      <c r="E153" s="131" t="str">
        <f>IF('Financing inputs'!E153="","",(IF('Financing inputs'!$B153="USD",'Financing inputs'!E153*Loc_USD,0)+IF('Financing inputs'!$B153="Local Currency",'Financing inputs'!E153,0)+IF('Financing inputs'!$B153="Euro",'Financing inputs'!E153*Loc_Euro,0)))</f>
        <v/>
      </c>
      <c r="F153" s="131" t="str">
        <f>IF('Financing inputs'!F153="","",(IF('Financing inputs'!$B153="USD",'Financing inputs'!F153*Loc_USD,0)+IF('Financing inputs'!$B153="Local Currency",'Financing inputs'!F153,0)+IF('Financing inputs'!$B153="Euro",'Financing inputs'!F153*Loc_Euro,0)))</f>
        <v/>
      </c>
      <c r="G153" s="131" t="str">
        <f>IF('Financing inputs'!G153="","",(IF('Financing inputs'!$B153="USD",'Financing inputs'!G153*Loc_USD,0)+IF('Financing inputs'!$B153="Local Currency",'Financing inputs'!G153,0)+IF('Financing inputs'!$B153="Euro",'Financing inputs'!G153*Loc_Euro,0)))</f>
        <v/>
      </c>
      <c r="H153" s="131" t="str">
        <f>IF('Financing inputs'!H153="","",(IF('Financing inputs'!$B153="USD",'Financing inputs'!H153*Loc_USD,0)+IF('Financing inputs'!$B153="Local Currency",'Financing inputs'!H153,0)+IF('Financing inputs'!$B153="Euro",'Financing inputs'!H153*Loc_Euro,0)))</f>
        <v/>
      </c>
      <c r="I153" s="131" t="str">
        <f>IF('Financing inputs'!I153="","",(IF('Financing inputs'!$B153="USD",'Financing inputs'!I153*Loc_USD,0)+IF('Financing inputs'!$B153="Local Currency",'Financing inputs'!I153,0)+IF('Financing inputs'!$B153="Euro",'Financing inputs'!I153*Loc_Euro,0)))</f>
        <v/>
      </c>
      <c r="J153" s="131" t="str">
        <f>IF('Financing inputs'!J153="","",(IF('Financing inputs'!$B153="USD",'Financing inputs'!J153*Loc_USD,0)+IF('Financing inputs'!$B153="Local Currency",'Financing inputs'!J153,0)+IF('Financing inputs'!$B153="Euro",'Financing inputs'!J153*Loc_Euro,0)))</f>
        <v/>
      </c>
      <c r="K153" s="131" t="str">
        <f>IF('Financing inputs'!K153="","",(IF('Financing inputs'!$B153="USD",'Financing inputs'!K153*Loc_USD,0)+IF('Financing inputs'!$B153="Local Currency",'Financing inputs'!K153,0)+IF('Financing inputs'!$B153="Euro",'Financing inputs'!K153/Loc_Euro,0)))</f>
        <v/>
      </c>
      <c r="L153" s="131" t="str">
        <f>IF('Financing inputs'!L153="","",(IF('Financing inputs'!$B153="USD",'Financing inputs'!L153*Loc_USD,0)+IF('Financing inputs'!$B153="Local Currency",'Financing inputs'!L153,0)+IF('Financing inputs'!$B153="Euro",'Financing inputs'!L153/Loc_Euro,0)))</f>
        <v/>
      </c>
      <c r="M153" s="131" t="str">
        <f>IF('Financing inputs'!M153="","",(IF('Financing inputs'!$B153="USD",'Financing inputs'!M153*Loc_USD,0)+IF('Financing inputs'!$B153="Local Currency",'Financing inputs'!M153,0)+IF('Financing inputs'!$B153="Euro",'Financing inputs'!M153/Loc_Euro,0)))</f>
        <v/>
      </c>
      <c r="N153" s="131" t="str">
        <f>IF('Financing inputs'!N153="","",(IF('Financing inputs'!$B153="USD",'Financing inputs'!N153*Loc_USD,0)+IF('Financing inputs'!$B153="Local Currency",'Financing inputs'!N153,0)+IF('Financing inputs'!$B153="Euro",'Financing inputs'!N153/Loc_Euro,0)))</f>
        <v/>
      </c>
      <c r="O153" s="131">
        <f t="shared" si="25"/>
        <v>0</v>
      </c>
      <c r="P153" s="35" t="str">
        <f t="shared" si="24"/>
        <v>Autre 7</v>
      </c>
      <c r="R153" s="75" t="e">
        <f t="shared" si="26"/>
        <v>#DIV/0!</v>
      </c>
      <c r="S153" s="12"/>
    </row>
    <row r="154" spans="1:19" x14ac:dyDescent="0.25">
      <c r="A154" s="133" t="str">
        <f>'Financing inputs'!A154</f>
        <v>Fonds alloués par la fondation Packard</v>
      </c>
      <c r="B154" s="130"/>
      <c r="C154" s="131" t="str">
        <f>IF('Financing inputs'!C154="","",(IF('Financing inputs'!$B154="USD",'Financing inputs'!C154*Loc_USD,0)+IF('Financing inputs'!$B154="Local Currency",'Financing inputs'!C154,0)+IF('Financing inputs'!$B154="Euro",'Financing inputs'!C154*Loc_Euro,0)))</f>
        <v/>
      </c>
      <c r="D154" s="131" t="str">
        <f>IF('Financing inputs'!D154="","",(IF('Financing inputs'!$B154="USD",'Financing inputs'!D154*Loc_USD,0)+IF('Financing inputs'!$B154="Local Currency",'Financing inputs'!D154,0)+IF('Financing inputs'!$B154="Euro",'Financing inputs'!D154*Loc_Euro,0)))</f>
        <v/>
      </c>
      <c r="E154" s="131" t="str">
        <f>IF('Financing inputs'!E154="","",(IF('Financing inputs'!$B154="USD",'Financing inputs'!E154*Loc_USD,0)+IF('Financing inputs'!$B154="Local Currency",'Financing inputs'!E154,0)+IF('Financing inputs'!$B154="Euro",'Financing inputs'!E154*Loc_Euro,0)))</f>
        <v/>
      </c>
      <c r="F154" s="131" t="str">
        <f>IF('Financing inputs'!F154="","",(IF('Financing inputs'!$B154="USD",'Financing inputs'!F154*Loc_USD,0)+IF('Financing inputs'!$B154="Local Currency",'Financing inputs'!F154,0)+IF('Financing inputs'!$B154="Euro",'Financing inputs'!F154*Loc_Euro,0)))</f>
        <v/>
      </c>
      <c r="G154" s="131" t="str">
        <f>IF('Financing inputs'!G154="","",(IF('Financing inputs'!$B154="USD",'Financing inputs'!G154*Loc_USD,0)+IF('Financing inputs'!$B154="Local Currency",'Financing inputs'!G154,0)+IF('Financing inputs'!$B154="Euro",'Financing inputs'!G154*Loc_Euro,0)))</f>
        <v/>
      </c>
      <c r="H154" s="131" t="str">
        <f>IF('Financing inputs'!H154="","",(IF('Financing inputs'!$B154="USD",'Financing inputs'!H154*Loc_USD,0)+IF('Financing inputs'!$B154="Local Currency",'Financing inputs'!H154,0)+IF('Financing inputs'!$B154="Euro",'Financing inputs'!H154*Loc_Euro,0)))</f>
        <v/>
      </c>
      <c r="I154" s="131" t="str">
        <f>IF('Financing inputs'!I154="","",(IF('Financing inputs'!$B154="USD",'Financing inputs'!I154*Loc_USD,0)+IF('Financing inputs'!$B154="Local Currency",'Financing inputs'!I154,0)+IF('Financing inputs'!$B154="Euro",'Financing inputs'!I154*Loc_Euro,0)))</f>
        <v/>
      </c>
      <c r="J154" s="131" t="str">
        <f>IF('Financing inputs'!J154="","",(IF('Financing inputs'!$B154="USD",'Financing inputs'!J154*Loc_USD,0)+IF('Financing inputs'!$B154="Local Currency",'Financing inputs'!J154,0)+IF('Financing inputs'!$B154="Euro",'Financing inputs'!J154*Loc_Euro,0)))</f>
        <v/>
      </c>
      <c r="K154" s="131" t="str">
        <f>IF('Financing inputs'!K154="","",(IF('Financing inputs'!$B154="USD",'Financing inputs'!K154*Loc_USD,0)+IF('Financing inputs'!$B154="Local Currency",'Financing inputs'!K154,0)+IF('Financing inputs'!$B154="Euro",'Financing inputs'!K154/Loc_Euro,0)))</f>
        <v/>
      </c>
      <c r="L154" s="131" t="str">
        <f>IF('Financing inputs'!L154="","",(IF('Financing inputs'!$B154="USD",'Financing inputs'!L154*Loc_USD,0)+IF('Financing inputs'!$B154="Local Currency",'Financing inputs'!L154,0)+IF('Financing inputs'!$B154="Euro",'Financing inputs'!L154/Loc_Euro,0)))</f>
        <v/>
      </c>
      <c r="M154" s="131" t="str">
        <f>IF('Financing inputs'!M154="","",(IF('Financing inputs'!$B154="USD",'Financing inputs'!M154*Loc_USD,0)+IF('Financing inputs'!$B154="Local Currency",'Financing inputs'!M154,0)+IF('Financing inputs'!$B154="Euro",'Financing inputs'!M154/Loc_Euro,0)))</f>
        <v/>
      </c>
      <c r="N154" s="131" t="str">
        <f>IF('Financing inputs'!N154="","",(IF('Financing inputs'!$B154="USD",'Financing inputs'!N154*Loc_USD,0)+IF('Financing inputs'!$B154="Local Currency",'Financing inputs'!N154,0)+IF('Financing inputs'!$B154="Euro",'Financing inputs'!N154/Loc_Euro,0)))</f>
        <v/>
      </c>
      <c r="O154" s="131">
        <f t="shared" si="25"/>
        <v>0</v>
      </c>
      <c r="P154" s="35" t="str">
        <f t="shared" si="24"/>
        <v>Autre 7</v>
      </c>
      <c r="R154" s="75" t="e">
        <f t="shared" si="26"/>
        <v>#DIV/0!</v>
      </c>
      <c r="S154" s="12"/>
    </row>
    <row r="155" spans="1:19" x14ac:dyDescent="0.25">
      <c r="A155" s="133" t="str">
        <f>'Financing inputs'!A155</f>
        <v>Other</v>
      </c>
      <c r="B155" s="130"/>
      <c r="C155" s="131" t="str">
        <f>IF('Financing inputs'!C155="","",(IF('Financing inputs'!$B155="USD",'Financing inputs'!C155*Loc_USD,0)+IF('Financing inputs'!$B155="Local Currency",'Financing inputs'!C155,0)+IF('Financing inputs'!$B155="Euro",'Financing inputs'!C155*Loc_Euro,0)))</f>
        <v/>
      </c>
      <c r="D155" s="131" t="str">
        <f>IF('Financing inputs'!D155="","",(IF('Financing inputs'!$B155="USD",'Financing inputs'!D155*Loc_USD,0)+IF('Financing inputs'!$B155="Local Currency",'Financing inputs'!D155,0)+IF('Financing inputs'!$B155="Euro",'Financing inputs'!D155*Loc_Euro,0)))</f>
        <v/>
      </c>
      <c r="E155" s="131" t="str">
        <f>IF('Financing inputs'!E155="","",(IF('Financing inputs'!$B155="USD",'Financing inputs'!E155*Loc_USD,0)+IF('Financing inputs'!$B155="Local Currency",'Financing inputs'!E155,0)+IF('Financing inputs'!$B155="Euro",'Financing inputs'!E155*Loc_Euro,0)))</f>
        <v/>
      </c>
      <c r="F155" s="131" t="str">
        <f>IF('Financing inputs'!F155="","",(IF('Financing inputs'!$B155="USD",'Financing inputs'!F155*Loc_USD,0)+IF('Financing inputs'!$B155="Local Currency",'Financing inputs'!F155,0)+IF('Financing inputs'!$B155="Euro",'Financing inputs'!F155*Loc_Euro,0)))</f>
        <v/>
      </c>
      <c r="G155" s="131" t="str">
        <f>IF('Financing inputs'!G155="","",(IF('Financing inputs'!$B155="USD",'Financing inputs'!G155*Loc_USD,0)+IF('Financing inputs'!$B155="Local Currency",'Financing inputs'!G155,0)+IF('Financing inputs'!$B155="Euro",'Financing inputs'!G155*Loc_Euro,0)))</f>
        <v/>
      </c>
      <c r="H155" s="131" t="str">
        <f>IF('Financing inputs'!H155="","",(IF('Financing inputs'!$B155="USD",'Financing inputs'!H155*Loc_USD,0)+IF('Financing inputs'!$B155="Local Currency",'Financing inputs'!H155,0)+IF('Financing inputs'!$B155="Euro",'Financing inputs'!H155*Loc_Euro,0)))</f>
        <v/>
      </c>
      <c r="I155" s="131" t="str">
        <f>IF('Financing inputs'!I155="","",(IF('Financing inputs'!$B155="USD",'Financing inputs'!I155*Loc_USD,0)+IF('Financing inputs'!$B155="Local Currency",'Financing inputs'!I155,0)+IF('Financing inputs'!$B155="Euro",'Financing inputs'!I155*Loc_Euro,0)))</f>
        <v/>
      </c>
      <c r="J155" s="131" t="str">
        <f>IF('Financing inputs'!J155="","",(IF('Financing inputs'!$B155="USD",'Financing inputs'!J155*Loc_USD,0)+IF('Financing inputs'!$B155="Local Currency",'Financing inputs'!J155,0)+IF('Financing inputs'!$B155="Euro",'Financing inputs'!J155*Loc_Euro,0)))</f>
        <v/>
      </c>
      <c r="K155" s="131" t="str">
        <f>IF('Financing inputs'!K155="","",(IF('Financing inputs'!$B155="USD",'Financing inputs'!K155*Loc_USD,0)+IF('Financing inputs'!$B155="Local Currency",'Financing inputs'!K155,0)+IF('Financing inputs'!$B155="Euro",'Financing inputs'!K155/Loc_Euro,0)))</f>
        <v/>
      </c>
      <c r="L155" s="131" t="str">
        <f>IF('Financing inputs'!L155="","",(IF('Financing inputs'!$B155="USD",'Financing inputs'!L155*Loc_USD,0)+IF('Financing inputs'!$B155="Local Currency",'Financing inputs'!L155,0)+IF('Financing inputs'!$B155="Euro",'Financing inputs'!L155/Loc_Euro,0)))</f>
        <v/>
      </c>
      <c r="M155" s="131" t="str">
        <f>IF('Financing inputs'!M155="","",(IF('Financing inputs'!$B155="USD",'Financing inputs'!M155*Loc_USD,0)+IF('Financing inputs'!$B155="Local Currency",'Financing inputs'!M155,0)+IF('Financing inputs'!$B155="Euro",'Financing inputs'!M155/Loc_Euro,0)))</f>
        <v/>
      </c>
      <c r="N155" s="131" t="str">
        <f>IF('Financing inputs'!N155="","",(IF('Financing inputs'!$B155="USD",'Financing inputs'!N155*Loc_USD,0)+IF('Financing inputs'!$B155="Local Currency",'Financing inputs'!N155,0)+IF('Financing inputs'!$B155="Euro",'Financing inputs'!N155/Loc_Euro,0)))</f>
        <v/>
      </c>
      <c r="O155" s="131">
        <f t="shared" si="25"/>
        <v>0</v>
      </c>
      <c r="P155" s="35" t="str">
        <f t="shared" si="24"/>
        <v>Autre 7</v>
      </c>
      <c r="R155" s="75" t="e">
        <f t="shared" si="26"/>
        <v>#DIV/0!</v>
      </c>
      <c r="S155" s="12"/>
    </row>
    <row r="156" spans="1:19" x14ac:dyDescent="0.25">
      <c r="A156" s="133" t="str">
        <f>'Financing inputs'!A156</f>
        <v>Other</v>
      </c>
      <c r="B156" s="130"/>
      <c r="C156" s="131" t="str">
        <f>IF('Financing inputs'!C156="","",(IF('Financing inputs'!$B156="USD",'Financing inputs'!C156*Loc_USD,0)+IF('Financing inputs'!$B156="Local Currency",'Financing inputs'!C156,0)+IF('Financing inputs'!$B156="Euro",'Financing inputs'!C156*Loc_Euro,0)))</f>
        <v/>
      </c>
      <c r="D156" s="131" t="str">
        <f>IF('Financing inputs'!D156="","",(IF('Financing inputs'!$B156="USD",'Financing inputs'!D156*Loc_USD,0)+IF('Financing inputs'!$B156="Local Currency",'Financing inputs'!D156,0)+IF('Financing inputs'!$B156="Euro",'Financing inputs'!D156*Loc_Euro,0)))</f>
        <v/>
      </c>
      <c r="E156" s="131" t="str">
        <f>IF('Financing inputs'!E156="","",(IF('Financing inputs'!$B156="USD",'Financing inputs'!E156*Loc_USD,0)+IF('Financing inputs'!$B156="Local Currency",'Financing inputs'!E156,0)+IF('Financing inputs'!$B156="Euro",'Financing inputs'!E156*Loc_Euro,0)))</f>
        <v/>
      </c>
      <c r="F156" s="131" t="str">
        <f>IF('Financing inputs'!F156="","",(IF('Financing inputs'!$B156="USD",'Financing inputs'!F156*Loc_USD,0)+IF('Financing inputs'!$B156="Local Currency",'Financing inputs'!F156,0)+IF('Financing inputs'!$B156="Euro",'Financing inputs'!F156*Loc_Euro,0)))</f>
        <v/>
      </c>
      <c r="G156" s="131" t="str">
        <f>IF('Financing inputs'!G156="","",(IF('Financing inputs'!$B156="USD",'Financing inputs'!G156*Loc_USD,0)+IF('Financing inputs'!$B156="Local Currency",'Financing inputs'!G156,0)+IF('Financing inputs'!$B156="Euro",'Financing inputs'!G156*Loc_Euro,0)))</f>
        <v/>
      </c>
      <c r="H156" s="131" t="str">
        <f>IF('Financing inputs'!H156="","",(IF('Financing inputs'!$B156="USD",'Financing inputs'!H156*Loc_USD,0)+IF('Financing inputs'!$B156="Local Currency",'Financing inputs'!H156,0)+IF('Financing inputs'!$B156="Euro",'Financing inputs'!H156*Loc_Euro,0)))</f>
        <v/>
      </c>
      <c r="I156" s="131" t="str">
        <f>IF('Financing inputs'!I156="","",(IF('Financing inputs'!$B156="USD",'Financing inputs'!I156*Loc_USD,0)+IF('Financing inputs'!$B156="Local Currency",'Financing inputs'!I156,0)+IF('Financing inputs'!$B156="Euro",'Financing inputs'!I156*Loc_Euro,0)))</f>
        <v/>
      </c>
      <c r="J156" s="131" t="str">
        <f>IF('Financing inputs'!J156="","",(IF('Financing inputs'!$B156="USD",'Financing inputs'!J156*Loc_USD,0)+IF('Financing inputs'!$B156="Local Currency",'Financing inputs'!J156,0)+IF('Financing inputs'!$B156="Euro",'Financing inputs'!J156*Loc_Euro,0)))</f>
        <v/>
      </c>
      <c r="K156" s="131" t="str">
        <f>IF('Financing inputs'!K156="","",(IF('Financing inputs'!$B156="USD",'Financing inputs'!K156*Loc_USD,0)+IF('Financing inputs'!$B156="Local Currency",'Financing inputs'!K156,0)+IF('Financing inputs'!$B156="Euro",'Financing inputs'!K156/Loc_Euro,0)))</f>
        <v/>
      </c>
      <c r="L156" s="131" t="str">
        <f>IF('Financing inputs'!L156="","",(IF('Financing inputs'!$B156="USD",'Financing inputs'!L156*Loc_USD,0)+IF('Financing inputs'!$B156="Local Currency",'Financing inputs'!L156,0)+IF('Financing inputs'!$B156="Euro",'Financing inputs'!L156/Loc_Euro,0)))</f>
        <v/>
      </c>
      <c r="M156" s="131" t="str">
        <f>IF('Financing inputs'!M156="","",(IF('Financing inputs'!$B156="USD",'Financing inputs'!M156*Loc_USD,0)+IF('Financing inputs'!$B156="Local Currency",'Financing inputs'!M156,0)+IF('Financing inputs'!$B156="Euro",'Financing inputs'!M156/Loc_Euro,0)))</f>
        <v/>
      </c>
      <c r="N156" s="131" t="str">
        <f>IF('Financing inputs'!N156="","",(IF('Financing inputs'!$B156="USD",'Financing inputs'!N156*Loc_USD,0)+IF('Financing inputs'!$B156="Local Currency",'Financing inputs'!N156,0)+IF('Financing inputs'!$B156="Euro",'Financing inputs'!N156/Loc_Euro,0)))</f>
        <v/>
      </c>
      <c r="O156" s="132">
        <f t="shared" si="25"/>
        <v>0</v>
      </c>
      <c r="P156" s="35" t="str">
        <f t="shared" si="24"/>
        <v>Autre 7</v>
      </c>
      <c r="R156" s="75" t="e">
        <f t="shared" si="26"/>
        <v>#DIV/0!</v>
      </c>
      <c r="S156" s="12"/>
    </row>
    <row r="157" spans="1:19" x14ac:dyDescent="0.25">
      <c r="A157" s="133" t="str">
        <f>'Financing inputs'!A157</f>
        <v>Other</v>
      </c>
      <c r="B157" s="130"/>
      <c r="C157" s="131" t="str">
        <f>IF('Financing inputs'!C157="","",(IF('Financing inputs'!$B157="USD",'Financing inputs'!C157*Loc_USD,0)+IF('Financing inputs'!$B157="Local Currency",'Financing inputs'!C157,0)+IF('Financing inputs'!$B157="Euro",'Financing inputs'!C157*Loc_Euro,0)))</f>
        <v/>
      </c>
      <c r="D157" s="131" t="str">
        <f>IF('Financing inputs'!D157="","",(IF('Financing inputs'!$B157="USD",'Financing inputs'!D157*Loc_USD,0)+IF('Financing inputs'!$B157="Local Currency",'Financing inputs'!D157,0)+IF('Financing inputs'!$B157="Euro",'Financing inputs'!D157*Loc_Euro,0)))</f>
        <v/>
      </c>
      <c r="E157" s="131" t="str">
        <f>IF('Financing inputs'!E157="","",(IF('Financing inputs'!$B157="USD",'Financing inputs'!E157*Loc_USD,0)+IF('Financing inputs'!$B157="Local Currency",'Financing inputs'!E157,0)+IF('Financing inputs'!$B157="Euro",'Financing inputs'!E157*Loc_Euro,0)))</f>
        <v/>
      </c>
      <c r="F157" s="131" t="str">
        <f>IF('Financing inputs'!F157="","",(IF('Financing inputs'!$B157="USD",'Financing inputs'!F157*Loc_USD,0)+IF('Financing inputs'!$B157="Local Currency",'Financing inputs'!F157,0)+IF('Financing inputs'!$B157="Euro",'Financing inputs'!F157*Loc_Euro,0)))</f>
        <v/>
      </c>
      <c r="G157" s="131" t="str">
        <f>IF('Financing inputs'!G157="","",(IF('Financing inputs'!$B157="USD",'Financing inputs'!G157*Loc_USD,0)+IF('Financing inputs'!$B157="Local Currency",'Financing inputs'!G157,0)+IF('Financing inputs'!$B157="Euro",'Financing inputs'!G157*Loc_Euro,0)))</f>
        <v/>
      </c>
      <c r="H157" s="131" t="str">
        <f>IF('Financing inputs'!H157="","",(IF('Financing inputs'!$B157="USD",'Financing inputs'!H157*Loc_USD,0)+IF('Financing inputs'!$B157="Local Currency",'Financing inputs'!H157,0)+IF('Financing inputs'!$B157="Euro",'Financing inputs'!H157*Loc_Euro,0)))</f>
        <v/>
      </c>
      <c r="I157" s="131" t="str">
        <f>IF('Financing inputs'!I157="","",(IF('Financing inputs'!$B157="USD",'Financing inputs'!I157*Loc_USD,0)+IF('Financing inputs'!$B157="Local Currency",'Financing inputs'!I157,0)+IF('Financing inputs'!$B157="Euro",'Financing inputs'!I157*Loc_Euro,0)))</f>
        <v/>
      </c>
      <c r="J157" s="131" t="str">
        <f>IF('Financing inputs'!J157="","",(IF('Financing inputs'!$B157="USD",'Financing inputs'!J157*Loc_USD,0)+IF('Financing inputs'!$B157="Local Currency",'Financing inputs'!J157,0)+IF('Financing inputs'!$B157="Euro",'Financing inputs'!J157*Loc_Euro,0)))</f>
        <v/>
      </c>
      <c r="K157" s="131" t="str">
        <f>IF('Financing inputs'!K157="","",(IF('Financing inputs'!$B157="USD",'Financing inputs'!K157*Loc_USD,0)+IF('Financing inputs'!$B157="Local Currency",'Financing inputs'!K157,0)+IF('Financing inputs'!$B157="Euro",'Financing inputs'!K157/Loc_Euro,0)))</f>
        <v/>
      </c>
      <c r="L157" s="131" t="str">
        <f>IF('Financing inputs'!L157="","",(IF('Financing inputs'!$B157="USD",'Financing inputs'!L157*Loc_USD,0)+IF('Financing inputs'!$B157="Local Currency",'Financing inputs'!L157,0)+IF('Financing inputs'!$B157="Euro",'Financing inputs'!L157/Loc_Euro,0)))</f>
        <v/>
      </c>
      <c r="M157" s="131" t="str">
        <f>IF('Financing inputs'!M157="","",(IF('Financing inputs'!$B157="USD",'Financing inputs'!M157*Loc_USD,0)+IF('Financing inputs'!$B157="Local Currency",'Financing inputs'!M157,0)+IF('Financing inputs'!$B157="Euro",'Financing inputs'!M157/Loc_Euro,0)))</f>
        <v/>
      </c>
      <c r="N157" s="131" t="str">
        <f>IF('Financing inputs'!N157="","",(IF('Financing inputs'!$B157="USD",'Financing inputs'!N157*Loc_USD,0)+IF('Financing inputs'!$B157="Local Currency",'Financing inputs'!N157,0)+IF('Financing inputs'!$B157="Euro",'Financing inputs'!N157/Loc_Euro,0)))</f>
        <v/>
      </c>
      <c r="O157" s="132">
        <f t="shared" si="25"/>
        <v>0</v>
      </c>
      <c r="P157" s="35" t="str">
        <f t="shared" si="24"/>
        <v>Autre 7</v>
      </c>
      <c r="R157" s="75" t="e">
        <f t="shared" si="26"/>
        <v>#DIV/0!</v>
      </c>
      <c r="S157" s="12"/>
    </row>
    <row r="158" spans="1:19" x14ac:dyDescent="0.25">
      <c r="A158" s="133" t="str">
        <f>'Financing inputs'!A158</f>
        <v>Other</v>
      </c>
      <c r="B158" s="130"/>
      <c r="C158" s="131" t="str">
        <f>IF('Financing inputs'!C158="","",(IF('Financing inputs'!$B158="USD",'Financing inputs'!C158*Loc_USD,0)+IF('Financing inputs'!$B158="Local Currency",'Financing inputs'!C158,0)+IF('Financing inputs'!$B158="Euro",'Financing inputs'!C158*Loc_Euro,0)))</f>
        <v/>
      </c>
      <c r="D158" s="131" t="str">
        <f>IF('Financing inputs'!D158="","",(IF('Financing inputs'!$B158="USD",'Financing inputs'!D158*Loc_USD,0)+IF('Financing inputs'!$B158="Local Currency",'Financing inputs'!D158,0)+IF('Financing inputs'!$B158="Euro",'Financing inputs'!D158*Loc_Euro,0)))</f>
        <v/>
      </c>
      <c r="E158" s="131" t="str">
        <f>IF('Financing inputs'!E158="","",(IF('Financing inputs'!$B158="USD",'Financing inputs'!E158*Loc_USD,0)+IF('Financing inputs'!$B158="Local Currency",'Financing inputs'!E158,0)+IF('Financing inputs'!$B158="Euro",'Financing inputs'!E158*Loc_Euro,0)))</f>
        <v/>
      </c>
      <c r="F158" s="131" t="str">
        <f>IF('Financing inputs'!F158="","",(IF('Financing inputs'!$B158="USD",'Financing inputs'!F158*Loc_USD,0)+IF('Financing inputs'!$B158="Local Currency",'Financing inputs'!F158,0)+IF('Financing inputs'!$B158="Euro",'Financing inputs'!F158*Loc_Euro,0)))</f>
        <v/>
      </c>
      <c r="G158" s="131" t="str">
        <f>IF('Financing inputs'!G158="","",(IF('Financing inputs'!$B158="USD",'Financing inputs'!G158*Loc_USD,0)+IF('Financing inputs'!$B158="Local Currency",'Financing inputs'!G158,0)+IF('Financing inputs'!$B158="Euro",'Financing inputs'!G158*Loc_Euro,0)))</f>
        <v/>
      </c>
      <c r="H158" s="131" t="str">
        <f>IF('Financing inputs'!H158="","",(IF('Financing inputs'!$B158="USD",'Financing inputs'!H158*Loc_USD,0)+IF('Financing inputs'!$B158="Local Currency",'Financing inputs'!H158,0)+IF('Financing inputs'!$B158="Euro",'Financing inputs'!H158*Loc_Euro,0)))</f>
        <v/>
      </c>
      <c r="I158" s="131" t="str">
        <f>IF('Financing inputs'!I158="","",(IF('Financing inputs'!$B158="USD",'Financing inputs'!I158*Loc_USD,0)+IF('Financing inputs'!$B158="Local Currency",'Financing inputs'!I158,0)+IF('Financing inputs'!$B158="Euro",'Financing inputs'!I158*Loc_Euro,0)))</f>
        <v/>
      </c>
      <c r="J158" s="131" t="str">
        <f>IF('Financing inputs'!J158="","",(IF('Financing inputs'!$B158="USD",'Financing inputs'!J158*Loc_USD,0)+IF('Financing inputs'!$B158="Local Currency",'Financing inputs'!J158,0)+IF('Financing inputs'!$B158="Euro",'Financing inputs'!J158*Loc_Euro,0)))</f>
        <v/>
      </c>
      <c r="K158" s="131" t="str">
        <f>IF('Financing inputs'!K158="","",(IF('Financing inputs'!$B158="USD",'Financing inputs'!K158*Loc_USD,0)+IF('Financing inputs'!$B158="Local Currency",'Financing inputs'!K158,0)+IF('Financing inputs'!$B158="Euro",'Financing inputs'!K158/Loc_Euro,0)))</f>
        <v/>
      </c>
      <c r="L158" s="131" t="str">
        <f>IF('Financing inputs'!L158="","",(IF('Financing inputs'!$B158="USD",'Financing inputs'!L158*Loc_USD,0)+IF('Financing inputs'!$B158="Local Currency",'Financing inputs'!L158,0)+IF('Financing inputs'!$B158="Euro",'Financing inputs'!L158/Loc_Euro,0)))</f>
        <v/>
      </c>
      <c r="M158" s="131" t="str">
        <f>IF('Financing inputs'!M158="","",(IF('Financing inputs'!$B158="USD",'Financing inputs'!M158*Loc_USD,0)+IF('Financing inputs'!$B158="Local Currency",'Financing inputs'!M158,0)+IF('Financing inputs'!$B158="Euro",'Financing inputs'!M158/Loc_Euro,0)))</f>
        <v/>
      </c>
      <c r="N158" s="131" t="str">
        <f>IF('Financing inputs'!N158="","",(IF('Financing inputs'!$B158="USD",'Financing inputs'!N158*Loc_USD,0)+IF('Financing inputs'!$B158="Local Currency",'Financing inputs'!N158,0)+IF('Financing inputs'!$B158="Euro",'Financing inputs'!N158/Loc_Euro,0)))</f>
        <v/>
      </c>
      <c r="O158" s="132">
        <f t="shared" si="25"/>
        <v>0</v>
      </c>
      <c r="P158" s="35" t="str">
        <f t="shared" si="24"/>
        <v>Autre 7</v>
      </c>
      <c r="R158" s="75" t="e">
        <f t="shared" si="26"/>
        <v>#DIV/0!</v>
      </c>
      <c r="S158" s="12"/>
    </row>
    <row r="159" spans="1:19" x14ac:dyDescent="0.25">
      <c r="A159" s="133" t="str">
        <f>'Financing inputs'!A159</f>
        <v>Other</v>
      </c>
      <c r="B159" s="130"/>
      <c r="C159" s="131" t="str">
        <f>IF('Financing inputs'!C159="","",(IF('Financing inputs'!$B159="USD",'Financing inputs'!C159*Loc_USD,0)+IF('Financing inputs'!$B159="Local Currency",'Financing inputs'!C159,0)+IF('Financing inputs'!$B159="Euro",'Financing inputs'!C159*Loc_Euro,0)))</f>
        <v/>
      </c>
      <c r="D159" s="131" t="str">
        <f>IF('Financing inputs'!D159="","",(IF('Financing inputs'!$B159="USD",'Financing inputs'!D159*Loc_USD,0)+IF('Financing inputs'!$B159="Local Currency",'Financing inputs'!D159,0)+IF('Financing inputs'!$B159="Euro",'Financing inputs'!D159*Loc_Euro,0)))</f>
        <v/>
      </c>
      <c r="E159" s="131" t="str">
        <f>IF('Financing inputs'!E159="","",(IF('Financing inputs'!$B159="USD",'Financing inputs'!E159*Loc_USD,0)+IF('Financing inputs'!$B159="Local Currency",'Financing inputs'!E159,0)+IF('Financing inputs'!$B159="Euro",'Financing inputs'!E159*Loc_Euro,0)))</f>
        <v/>
      </c>
      <c r="F159" s="131" t="str">
        <f>IF('Financing inputs'!F159="","",(IF('Financing inputs'!$B159="USD",'Financing inputs'!F159*Loc_USD,0)+IF('Financing inputs'!$B159="Local Currency",'Financing inputs'!F159,0)+IF('Financing inputs'!$B159="Euro",'Financing inputs'!F159*Loc_Euro,0)))</f>
        <v/>
      </c>
      <c r="G159" s="131" t="str">
        <f>IF('Financing inputs'!G159="","",(IF('Financing inputs'!$B159="USD",'Financing inputs'!G159*Loc_USD,0)+IF('Financing inputs'!$B159="Local Currency",'Financing inputs'!G159,0)+IF('Financing inputs'!$B159="Euro",'Financing inputs'!G159*Loc_Euro,0)))</f>
        <v/>
      </c>
      <c r="H159" s="131" t="str">
        <f>IF('Financing inputs'!H159="","",(IF('Financing inputs'!$B159="USD",'Financing inputs'!H159*Loc_USD,0)+IF('Financing inputs'!$B159="Local Currency",'Financing inputs'!H159,0)+IF('Financing inputs'!$B159="Euro",'Financing inputs'!H159*Loc_Euro,0)))</f>
        <v/>
      </c>
      <c r="I159" s="131" t="str">
        <f>IF('Financing inputs'!I159="","",(IF('Financing inputs'!$B159="USD",'Financing inputs'!I159*Loc_USD,0)+IF('Financing inputs'!$B159="Local Currency",'Financing inputs'!I159,0)+IF('Financing inputs'!$B159="Euro",'Financing inputs'!I159*Loc_Euro,0)))</f>
        <v/>
      </c>
      <c r="J159" s="131" t="str">
        <f>IF('Financing inputs'!J159="","",(IF('Financing inputs'!$B159="USD",'Financing inputs'!J159*Loc_USD,0)+IF('Financing inputs'!$B159="Local Currency",'Financing inputs'!J159,0)+IF('Financing inputs'!$B159="Euro",'Financing inputs'!J159*Loc_Euro,0)))</f>
        <v/>
      </c>
      <c r="K159" s="131" t="str">
        <f>IF('Financing inputs'!K159="","",(IF('Financing inputs'!$B159="USD",'Financing inputs'!K159*Loc_USD,0)+IF('Financing inputs'!$B159="Local Currency",'Financing inputs'!K159,0)+IF('Financing inputs'!$B159="Euro",'Financing inputs'!K159/Loc_Euro,0)))</f>
        <v/>
      </c>
      <c r="L159" s="131" t="str">
        <f>IF('Financing inputs'!L159="","",(IF('Financing inputs'!$B159="USD",'Financing inputs'!L159*Loc_USD,0)+IF('Financing inputs'!$B159="Local Currency",'Financing inputs'!L159,0)+IF('Financing inputs'!$B159="Euro",'Financing inputs'!L159/Loc_Euro,0)))</f>
        <v/>
      </c>
      <c r="M159" s="131" t="str">
        <f>IF('Financing inputs'!M159="","",(IF('Financing inputs'!$B159="USD",'Financing inputs'!M159*Loc_USD,0)+IF('Financing inputs'!$B159="Local Currency",'Financing inputs'!M159,0)+IF('Financing inputs'!$B159="Euro",'Financing inputs'!M159/Loc_Euro,0)))</f>
        <v/>
      </c>
      <c r="N159" s="131" t="str">
        <f>IF('Financing inputs'!N159="","",(IF('Financing inputs'!$B159="USD",'Financing inputs'!N159*Loc_USD,0)+IF('Financing inputs'!$B159="Local Currency",'Financing inputs'!N159,0)+IF('Financing inputs'!$B159="Euro",'Financing inputs'!N159/Loc_Euro,0)))</f>
        <v/>
      </c>
      <c r="O159" s="131">
        <f t="shared" si="25"/>
        <v>0</v>
      </c>
      <c r="P159" s="35" t="str">
        <f t="shared" si="24"/>
        <v>Autre 7</v>
      </c>
      <c r="R159" s="75" t="e">
        <f t="shared" si="26"/>
        <v>#DIV/0!</v>
      </c>
      <c r="S159" s="12"/>
    </row>
    <row r="160" spans="1:19" x14ac:dyDescent="0.25">
      <c r="A160" s="133" t="str">
        <f>'Financing inputs'!A160</f>
        <v>Other</v>
      </c>
      <c r="B160" s="130"/>
      <c r="C160" s="131" t="str">
        <f>IF('Financing inputs'!C160="","",(IF('Financing inputs'!$B160="USD",'Financing inputs'!C160*Loc_USD,0)+IF('Financing inputs'!$B160="Local Currency",'Financing inputs'!C160,0)+IF('Financing inputs'!$B160="Euro",'Financing inputs'!C160*Loc_Euro,0)))</f>
        <v/>
      </c>
      <c r="D160" s="131" t="str">
        <f>IF('Financing inputs'!D160="","",(IF('Financing inputs'!$B160="USD",'Financing inputs'!D160*Loc_USD,0)+IF('Financing inputs'!$B160="Local Currency",'Financing inputs'!D160,0)+IF('Financing inputs'!$B160="Euro",'Financing inputs'!D160*Loc_Euro,0)))</f>
        <v/>
      </c>
      <c r="E160" s="131" t="str">
        <f>IF('Financing inputs'!E160="","",(IF('Financing inputs'!$B160="USD",'Financing inputs'!E160*Loc_USD,0)+IF('Financing inputs'!$B160="Local Currency",'Financing inputs'!E160,0)+IF('Financing inputs'!$B160="Euro",'Financing inputs'!E160*Loc_Euro,0)))</f>
        <v/>
      </c>
      <c r="F160" s="131" t="str">
        <f>IF('Financing inputs'!F160="","",(IF('Financing inputs'!$B160="USD",'Financing inputs'!F160*Loc_USD,0)+IF('Financing inputs'!$B160="Local Currency",'Financing inputs'!F160,0)+IF('Financing inputs'!$B160="Euro",'Financing inputs'!F160*Loc_Euro,0)))</f>
        <v/>
      </c>
      <c r="G160" s="131" t="str">
        <f>IF('Financing inputs'!G160="","",(IF('Financing inputs'!$B160="USD",'Financing inputs'!G160*Loc_USD,0)+IF('Financing inputs'!$B160="Local Currency",'Financing inputs'!G160,0)+IF('Financing inputs'!$B160="Euro",'Financing inputs'!G160*Loc_Euro,0)))</f>
        <v/>
      </c>
      <c r="H160" s="131" t="str">
        <f>IF('Financing inputs'!H160="","",(IF('Financing inputs'!$B160="USD",'Financing inputs'!H160*Loc_USD,0)+IF('Financing inputs'!$B160="Local Currency",'Financing inputs'!H160,0)+IF('Financing inputs'!$B160="Euro",'Financing inputs'!H160*Loc_Euro,0)))</f>
        <v/>
      </c>
      <c r="I160" s="131" t="str">
        <f>IF('Financing inputs'!I160="","",(IF('Financing inputs'!$B160="USD",'Financing inputs'!I160*Loc_USD,0)+IF('Financing inputs'!$B160="Local Currency",'Financing inputs'!I160,0)+IF('Financing inputs'!$B160="Euro",'Financing inputs'!I160*Loc_Euro,0)))</f>
        <v/>
      </c>
      <c r="J160" s="131" t="str">
        <f>IF('Financing inputs'!J160="","",(IF('Financing inputs'!$B160="USD",'Financing inputs'!J160*Loc_USD,0)+IF('Financing inputs'!$B160="Local Currency",'Financing inputs'!J160,0)+IF('Financing inputs'!$B160="Euro",'Financing inputs'!J160*Loc_Euro,0)))</f>
        <v/>
      </c>
      <c r="K160" s="131" t="str">
        <f>IF('Financing inputs'!K160="","",(IF('Financing inputs'!$B160="USD",'Financing inputs'!K160*Loc_USD,0)+IF('Financing inputs'!$B160="Local Currency",'Financing inputs'!K160,0)+IF('Financing inputs'!$B160="Euro",'Financing inputs'!K160/Loc_Euro,0)))</f>
        <v/>
      </c>
      <c r="L160" s="131" t="str">
        <f>IF('Financing inputs'!L160="","",(IF('Financing inputs'!$B160="USD",'Financing inputs'!L160*Loc_USD,0)+IF('Financing inputs'!$B160="Local Currency",'Financing inputs'!L160,0)+IF('Financing inputs'!$B160="Euro",'Financing inputs'!L160/Loc_Euro,0)))</f>
        <v/>
      </c>
      <c r="M160" s="131" t="str">
        <f>IF('Financing inputs'!M160="","",(IF('Financing inputs'!$B160="USD",'Financing inputs'!M160*Loc_USD,0)+IF('Financing inputs'!$B160="Local Currency",'Financing inputs'!M160,0)+IF('Financing inputs'!$B160="Euro",'Financing inputs'!M160/Loc_Euro,0)))</f>
        <v/>
      </c>
      <c r="N160" s="131" t="str">
        <f>IF('Financing inputs'!N160="","",(IF('Financing inputs'!$B160="USD",'Financing inputs'!N160*Loc_USD,0)+IF('Financing inputs'!$B160="Local Currency",'Financing inputs'!N160,0)+IF('Financing inputs'!$B160="Euro",'Financing inputs'!N160/Loc_Euro,0)))</f>
        <v/>
      </c>
      <c r="O160" s="131">
        <f t="shared" si="25"/>
        <v>0</v>
      </c>
      <c r="P160" s="35" t="str">
        <f t="shared" si="24"/>
        <v>Autre 7</v>
      </c>
      <c r="R160" s="75" t="e">
        <f t="shared" si="26"/>
        <v>#DIV/0!</v>
      </c>
      <c r="S160" s="12"/>
    </row>
    <row r="161" spans="1:19" x14ac:dyDescent="0.25">
      <c r="A161" s="133" t="str">
        <f>'Financing inputs'!A161</f>
        <v>Other</v>
      </c>
      <c r="B161" s="130"/>
      <c r="C161" s="131" t="str">
        <f>IF('Financing inputs'!C161="","",(IF('Financing inputs'!$B161="USD",'Financing inputs'!C161*Loc_USD,0)+IF('Financing inputs'!$B161="Local Currency",'Financing inputs'!C161,0)+IF('Financing inputs'!$B161="Euro",'Financing inputs'!C161*Loc_Euro,0)))</f>
        <v/>
      </c>
      <c r="D161" s="131" t="str">
        <f>IF('Financing inputs'!D161="","",(IF('Financing inputs'!$B161="USD",'Financing inputs'!D161*Loc_USD,0)+IF('Financing inputs'!$B161="Local Currency",'Financing inputs'!D161,0)+IF('Financing inputs'!$B161="Euro",'Financing inputs'!D161*Loc_Euro,0)))</f>
        <v/>
      </c>
      <c r="E161" s="131" t="str">
        <f>IF('Financing inputs'!E161="","",(IF('Financing inputs'!$B161="USD",'Financing inputs'!E161*Loc_USD,0)+IF('Financing inputs'!$B161="Local Currency",'Financing inputs'!E161,0)+IF('Financing inputs'!$B161="Euro",'Financing inputs'!E161*Loc_Euro,0)))</f>
        <v/>
      </c>
      <c r="F161" s="131" t="str">
        <f>IF('Financing inputs'!F161="","",(IF('Financing inputs'!$B161="USD",'Financing inputs'!F161*Loc_USD,0)+IF('Financing inputs'!$B161="Local Currency",'Financing inputs'!F161,0)+IF('Financing inputs'!$B161="Euro",'Financing inputs'!F161*Loc_Euro,0)))</f>
        <v/>
      </c>
      <c r="G161" s="131" t="str">
        <f>IF('Financing inputs'!G161="","",(IF('Financing inputs'!$B161="USD",'Financing inputs'!G161*Loc_USD,0)+IF('Financing inputs'!$B161="Local Currency",'Financing inputs'!G161,0)+IF('Financing inputs'!$B161="Euro",'Financing inputs'!G161*Loc_Euro,0)))</f>
        <v/>
      </c>
      <c r="H161" s="131" t="str">
        <f>IF('Financing inputs'!H161="","",(IF('Financing inputs'!$B161="USD",'Financing inputs'!H161*Loc_USD,0)+IF('Financing inputs'!$B161="Local Currency",'Financing inputs'!H161,0)+IF('Financing inputs'!$B161="Euro",'Financing inputs'!H161*Loc_Euro,0)))</f>
        <v/>
      </c>
      <c r="I161" s="131" t="str">
        <f>IF('Financing inputs'!I161="","",(IF('Financing inputs'!$B161="USD",'Financing inputs'!I161*Loc_USD,0)+IF('Financing inputs'!$B161="Local Currency",'Financing inputs'!I161,0)+IF('Financing inputs'!$B161="Euro",'Financing inputs'!I161*Loc_Euro,0)))</f>
        <v/>
      </c>
      <c r="J161" s="131" t="str">
        <f>IF('Financing inputs'!J161="","",(IF('Financing inputs'!$B161="USD",'Financing inputs'!J161*Loc_USD,0)+IF('Financing inputs'!$B161="Local Currency",'Financing inputs'!J161,0)+IF('Financing inputs'!$B161="Euro",'Financing inputs'!J161*Loc_Euro,0)))</f>
        <v/>
      </c>
      <c r="K161" s="131" t="str">
        <f>IF('Financing inputs'!K161="","",(IF('Financing inputs'!$B161="USD",'Financing inputs'!K161*Loc_USD,0)+IF('Financing inputs'!$B161="Local Currency",'Financing inputs'!K161,0)+IF('Financing inputs'!$B161="Euro",'Financing inputs'!K161/Loc_Euro,0)))</f>
        <v/>
      </c>
      <c r="L161" s="131" t="str">
        <f>IF('Financing inputs'!L161="","",(IF('Financing inputs'!$B161="USD",'Financing inputs'!L161*Loc_USD,0)+IF('Financing inputs'!$B161="Local Currency",'Financing inputs'!L161,0)+IF('Financing inputs'!$B161="Euro",'Financing inputs'!L161/Loc_Euro,0)))</f>
        <v/>
      </c>
      <c r="M161" s="131" t="str">
        <f>IF('Financing inputs'!M161="","",(IF('Financing inputs'!$B161="USD",'Financing inputs'!M161*Loc_USD,0)+IF('Financing inputs'!$B161="Local Currency",'Financing inputs'!M161,0)+IF('Financing inputs'!$B161="Euro",'Financing inputs'!M161/Loc_Euro,0)))</f>
        <v/>
      </c>
      <c r="N161" s="131" t="str">
        <f>IF('Financing inputs'!N161="","",(IF('Financing inputs'!$B161="USD",'Financing inputs'!N161*Loc_USD,0)+IF('Financing inputs'!$B161="Local Currency",'Financing inputs'!N161,0)+IF('Financing inputs'!$B161="Euro",'Financing inputs'!N161/Loc_Euro,0)))</f>
        <v/>
      </c>
      <c r="O161" s="131">
        <f t="shared" si="25"/>
        <v>0</v>
      </c>
      <c r="P161" s="35" t="str">
        <f t="shared" si="24"/>
        <v>Autre 7</v>
      </c>
      <c r="R161" s="75" t="e">
        <f t="shared" si="26"/>
        <v>#DIV/0!</v>
      </c>
      <c r="S161" s="12"/>
    </row>
    <row r="162" spans="1:19" x14ac:dyDescent="0.25">
      <c r="A162" s="133" t="str">
        <f>'Financing inputs'!A162</f>
        <v>Other</v>
      </c>
      <c r="B162" s="130"/>
      <c r="C162" s="131" t="str">
        <f>IF('Financing inputs'!C162="","",(IF('Financing inputs'!$B162="USD",'Financing inputs'!C162*Loc_USD,0)+IF('Financing inputs'!$B162="Local Currency",'Financing inputs'!C162,0)+IF('Financing inputs'!$B162="Euro",'Financing inputs'!C162*Loc_Euro,0)))</f>
        <v/>
      </c>
      <c r="D162" s="131" t="str">
        <f>IF('Financing inputs'!D162="","",(IF('Financing inputs'!$B162="USD",'Financing inputs'!D162*Loc_USD,0)+IF('Financing inputs'!$B162="Local Currency",'Financing inputs'!D162,0)+IF('Financing inputs'!$B162="Euro",'Financing inputs'!D162*Loc_Euro,0)))</f>
        <v/>
      </c>
      <c r="E162" s="131" t="str">
        <f>IF('Financing inputs'!E162="","",(IF('Financing inputs'!$B162="USD",'Financing inputs'!E162*Loc_USD,0)+IF('Financing inputs'!$B162="Local Currency",'Financing inputs'!E162,0)+IF('Financing inputs'!$B162="Euro",'Financing inputs'!E162*Loc_Euro,0)))</f>
        <v/>
      </c>
      <c r="F162" s="131" t="str">
        <f>IF('Financing inputs'!F162="","",(IF('Financing inputs'!$B162="USD",'Financing inputs'!F162*Loc_USD,0)+IF('Financing inputs'!$B162="Local Currency",'Financing inputs'!F162,0)+IF('Financing inputs'!$B162="Euro",'Financing inputs'!F162*Loc_Euro,0)))</f>
        <v/>
      </c>
      <c r="G162" s="131" t="str">
        <f>IF('Financing inputs'!G162="","",(IF('Financing inputs'!$B162="USD",'Financing inputs'!G162*Loc_USD,0)+IF('Financing inputs'!$B162="Local Currency",'Financing inputs'!G162,0)+IF('Financing inputs'!$B162="Euro",'Financing inputs'!G162*Loc_Euro,0)))</f>
        <v/>
      </c>
      <c r="H162" s="131" t="str">
        <f>IF('Financing inputs'!H162="","",(IF('Financing inputs'!$B162="USD",'Financing inputs'!H162*Loc_USD,0)+IF('Financing inputs'!$B162="Local Currency",'Financing inputs'!H162,0)+IF('Financing inputs'!$B162="Euro",'Financing inputs'!H162*Loc_Euro,0)))</f>
        <v/>
      </c>
      <c r="I162" s="131" t="str">
        <f>IF('Financing inputs'!I162="","",(IF('Financing inputs'!$B162="USD",'Financing inputs'!I162*Loc_USD,0)+IF('Financing inputs'!$B162="Local Currency",'Financing inputs'!I162,0)+IF('Financing inputs'!$B162="Euro",'Financing inputs'!I162*Loc_Euro,0)))</f>
        <v/>
      </c>
      <c r="J162" s="131" t="str">
        <f>IF('Financing inputs'!J162="","",(IF('Financing inputs'!$B162="USD",'Financing inputs'!J162*Loc_USD,0)+IF('Financing inputs'!$B162="Local Currency",'Financing inputs'!J162,0)+IF('Financing inputs'!$B162="Euro",'Financing inputs'!J162*Loc_Euro,0)))</f>
        <v/>
      </c>
      <c r="K162" s="131" t="str">
        <f>IF('Financing inputs'!K162="","",(IF('Financing inputs'!$B162="USD",'Financing inputs'!K162*Loc_USD,0)+IF('Financing inputs'!$B162="Local Currency",'Financing inputs'!K162,0)+IF('Financing inputs'!$B162="Euro",'Financing inputs'!K162/Loc_Euro,0)))</f>
        <v/>
      </c>
      <c r="L162" s="131" t="str">
        <f>IF('Financing inputs'!L162="","",(IF('Financing inputs'!$B162="USD",'Financing inputs'!L162*Loc_USD,0)+IF('Financing inputs'!$B162="Local Currency",'Financing inputs'!L162,0)+IF('Financing inputs'!$B162="Euro",'Financing inputs'!L162/Loc_Euro,0)))</f>
        <v/>
      </c>
      <c r="M162" s="131" t="str">
        <f>IF('Financing inputs'!M162="","",(IF('Financing inputs'!$B162="USD",'Financing inputs'!M162*Loc_USD,0)+IF('Financing inputs'!$B162="Local Currency",'Financing inputs'!M162,0)+IF('Financing inputs'!$B162="Euro",'Financing inputs'!M162/Loc_Euro,0)))</f>
        <v/>
      </c>
      <c r="N162" s="131" t="str">
        <f>IF('Financing inputs'!N162="","",(IF('Financing inputs'!$B162="USD",'Financing inputs'!N162*Loc_USD,0)+IF('Financing inputs'!$B162="Local Currency",'Financing inputs'!N162,0)+IF('Financing inputs'!$B162="Euro",'Financing inputs'!N162/Loc_Euro,0)))</f>
        <v/>
      </c>
      <c r="O162" s="131">
        <f t="shared" si="25"/>
        <v>0</v>
      </c>
      <c r="P162" s="35" t="str">
        <f t="shared" si="24"/>
        <v>Autre 7</v>
      </c>
      <c r="R162" s="75" t="e">
        <f t="shared" si="26"/>
        <v>#DIV/0!</v>
      </c>
      <c r="S162" s="12"/>
    </row>
    <row r="163" spans="1:19" x14ac:dyDescent="0.25">
      <c r="A163" s="144" t="s">
        <v>42</v>
      </c>
      <c r="B163" s="145"/>
      <c r="C163" s="146">
        <f>SUM(C144:C162)</f>
        <v>0</v>
      </c>
      <c r="D163" s="146">
        <f t="shared" ref="D163:O163" si="27">SUM(D144:D162)</f>
        <v>0</v>
      </c>
      <c r="E163" s="146">
        <f t="shared" si="27"/>
        <v>0</v>
      </c>
      <c r="F163" s="146">
        <f t="shared" si="27"/>
        <v>0</v>
      </c>
      <c r="G163" s="146">
        <f t="shared" si="27"/>
        <v>0</v>
      </c>
      <c r="H163" s="146">
        <f t="shared" si="27"/>
        <v>0</v>
      </c>
      <c r="I163" s="146">
        <f t="shared" si="27"/>
        <v>0</v>
      </c>
      <c r="J163" s="146">
        <f t="shared" si="27"/>
        <v>0</v>
      </c>
      <c r="K163" s="146">
        <f t="shared" si="27"/>
        <v>0</v>
      </c>
      <c r="L163" s="146">
        <f t="shared" si="27"/>
        <v>0</v>
      </c>
      <c r="M163" s="146">
        <f t="shared" si="27"/>
        <v>0</v>
      </c>
      <c r="N163" s="146">
        <f t="shared" si="27"/>
        <v>0</v>
      </c>
      <c r="O163" s="146">
        <f t="shared" si="27"/>
        <v>0</v>
      </c>
      <c r="P163" s="35" t="str">
        <f>$A$141</f>
        <v>Autre 7</v>
      </c>
      <c r="R163" s="74"/>
      <c r="S163" s="78" t="e">
        <f>IF(ROUND(SUM(R143:R162),0)&lt;&gt;1,"Check","Okay")</f>
        <v>#DIV/0!</v>
      </c>
    </row>
    <row r="164" spans="1:19" x14ac:dyDescent="0.25">
      <c r="A164" s="171" t="str">
        <f>'Financing inputs'!A164:O164</f>
        <v>Autre 8</v>
      </c>
      <c r="B164" s="171"/>
      <c r="C164" s="171"/>
      <c r="D164" s="171"/>
      <c r="E164" s="171"/>
      <c r="F164" s="171"/>
      <c r="G164" s="171"/>
      <c r="H164" s="171"/>
      <c r="I164" s="171"/>
      <c r="J164" s="171"/>
      <c r="K164" s="171"/>
      <c r="L164" s="171"/>
      <c r="M164" s="171"/>
      <c r="N164" s="171"/>
      <c r="O164" s="171"/>
      <c r="P164" s="35"/>
      <c r="R164" s="35"/>
    </row>
    <row r="165" spans="1:19" x14ac:dyDescent="0.25">
      <c r="A165" s="129" t="str">
        <f>'Financing inputs'!A165</f>
        <v>Coûts du Plan PF Budgétisé</v>
      </c>
      <c r="B165" s="130"/>
      <c r="C165" s="131" t="str">
        <f>IF('Financing inputs'!C165="","",(IF('Financing inputs'!$B165="USD",'Financing inputs'!C165*Loc_USD,0)+IF('Financing inputs'!$B165="Local Currency",'Financing inputs'!C165,0)+IF('Financing inputs'!$B165="Euro",'Financing inputs'!C165*Loc_Euro,0)))</f>
        <v/>
      </c>
      <c r="D165" s="131" t="str">
        <f>IF('Financing inputs'!D165="","",(IF('Financing inputs'!$B165="USD",'Financing inputs'!D165*Loc_USD,0)+IF('Financing inputs'!$B165="Local Currency",'Financing inputs'!D165,0)+IF('Financing inputs'!$B165="Euro",'Financing inputs'!D165*Loc_Euro,0)))</f>
        <v/>
      </c>
      <c r="E165" s="131" t="str">
        <f>IF('Financing inputs'!E165="","",(IF('Financing inputs'!$B165="USD",'Financing inputs'!E165*Loc_USD,0)+IF('Financing inputs'!$B165="Local Currency",'Financing inputs'!E165,0)+IF('Financing inputs'!$B165="Euro",'Financing inputs'!E165*Loc_Euro,0)))</f>
        <v/>
      </c>
      <c r="F165" s="131" t="str">
        <f>IF('Financing inputs'!F165="","",(IF('Financing inputs'!$B165="USD",'Financing inputs'!F165*Loc_USD,0)+IF('Financing inputs'!$B165="Local Currency",'Financing inputs'!F165,0)+IF('Financing inputs'!$B165="Euro",'Financing inputs'!F165*Loc_Euro,0)))</f>
        <v/>
      </c>
      <c r="G165" s="131" t="str">
        <f>IF('Financing inputs'!G165="","",(IF('Financing inputs'!$B165="USD",'Financing inputs'!G165*Loc_USD,0)+IF('Financing inputs'!$B165="Local Currency",'Financing inputs'!G165,0)+IF('Financing inputs'!$B165="Euro",'Financing inputs'!G165*Loc_Euro,0)))</f>
        <v/>
      </c>
      <c r="H165" s="131" t="str">
        <f>IF('Financing inputs'!H165="","",(IF('Financing inputs'!$B165="USD",'Financing inputs'!H165*Loc_USD,0)+IF('Financing inputs'!$B165="Local Currency",'Financing inputs'!H165,0)+IF('Financing inputs'!$B165="Euro",'Financing inputs'!H165*Loc_Euro,0)))</f>
        <v/>
      </c>
      <c r="I165" s="131" t="str">
        <f>IF('Financing inputs'!I165="","",(IF('Financing inputs'!$B165="USD",'Financing inputs'!I165*Loc_USD,0)+IF('Financing inputs'!$B165="Local Currency",'Financing inputs'!I165,0)+IF('Financing inputs'!$B165="Euro",'Financing inputs'!I165*Loc_Euro,0)))</f>
        <v/>
      </c>
      <c r="J165" s="131" t="str">
        <f>IF('Financing inputs'!J165="","",(IF('Financing inputs'!$B165="USD",'Financing inputs'!J165*Loc_USD,0)+IF('Financing inputs'!$B165="Local Currency",'Financing inputs'!J165,0)+IF('Financing inputs'!$B165="Euro",'Financing inputs'!J165*Loc_Euro,0)))</f>
        <v/>
      </c>
      <c r="K165" s="131" t="str">
        <f>IF('Financing inputs'!K165="","",(IF('Financing inputs'!$B165="USD",'Financing inputs'!K165*Loc_USD,0)+IF('Financing inputs'!$B165="Local Currency",'Financing inputs'!K165,0)+IF('Financing inputs'!$B165="Euro",'Financing inputs'!K165/Loc_Euro,0)))</f>
        <v/>
      </c>
      <c r="L165" s="131" t="str">
        <f>IF('Financing inputs'!L165="","",(IF('Financing inputs'!$B165="USD",'Financing inputs'!L165*Loc_USD,0)+IF('Financing inputs'!$B165="Local Currency",'Financing inputs'!L165,0)+IF('Financing inputs'!$B165="Euro",'Financing inputs'!L165/Loc_Euro,0)))</f>
        <v/>
      </c>
      <c r="M165" s="131" t="str">
        <f>IF('Financing inputs'!M165="","",(IF('Financing inputs'!$B165="USD",'Financing inputs'!M165*Loc_USD,0)+IF('Financing inputs'!$B165="Local Currency",'Financing inputs'!M165,0)+IF('Financing inputs'!$B165="Euro",'Financing inputs'!M165/Loc_Euro,0)))</f>
        <v/>
      </c>
      <c r="N165" s="131" t="str">
        <f>IF('Financing inputs'!N165="","",(IF('Financing inputs'!$B165="USD",'Financing inputs'!N165*Loc_USD,0)+IF('Financing inputs'!$B165="Local Currency",'Financing inputs'!N165,0)+IF('Financing inputs'!$B165="Euro",'Financing inputs'!N165/Loc_Euro,0)))</f>
        <v/>
      </c>
      <c r="O165" s="132">
        <f>SUM(C165:N165)</f>
        <v>0</v>
      </c>
      <c r="P165" s="35" t="str">
        <f t="shared" ref="P165:P185" si="28">$A$164</f>
        <v>Autre 8</v>
      </c>
      <c r="R165" s="35"/>
    </row>
    <row r="166" spans="1:19" x14ac:dyDescent="0.25">
      <c r="A166" s="129" t="str">
        <f>'Financing inputs'!A166</f>
        <v xml:space="preserve">Fonds alloués par le Gouvernement </v>
      </c>
      <c r="B166" s="130"/>
      <c r="C166" s="131" t="str">
        <f>IF('Financing inputs'!C166="","",(IF('Financing inputs'!$B166="USD",'Financing inputs'!C166*Loc_USD,0)+IF('Financing inputs'!$B166="Local Currency",'Financing inputs'!C166,0)+IF('Financing inputs'!$B166="Euro",'Financing inputs'!C166*Loc_Euro,0)))</f>
        <v/>
      </c>
      <c r="D166" s="131" t="str">
        <f>IF('Financing inputs'!D166="","",(IF('Financing inputs'!$B166="USD",'Financing inputs'!D166*Loc_USD,0)+IF('Financing inputs'!$B166="Local Currency",'Financing inputs'!D166,0)+IF('Financing inputs'!$B166="Euro",'Financing inputs'!D166*Loc_Euro,0)))</f>
        <v/>
      </c>
      <c r="E166" s="131" t="str">
        <f>IF('Financing inputs'!E166="","",(IF('Financing inputs'!$B166="USD",'Financing inputs'!E166*Loc_USD,0)+IF('Financing inputs'!$B166="Local Currency",'Financing inputs'!E166,0)+IF('Financing inputs'!$B166="Euro",'Financing inputs'!E166*Loc_Euro,0)))</f>
        <v/>
      </c>
      <c r="F166" s="131" t="str">
        <f>IF('Financing inputs'!F166="","",(IF('Financing inputs'!$B166="USD",'Financing inputs'!F166*Loc_USD,0)+IF('Financing inputs'!$B166="Local Currency",'Financing inputs'!F166,0)+IF('Financing inputs'!$B166="Euro",'Financing inputs'!F166*Loc_Euro,0)))</f>
        <v/>
      </c>
      <c r="G166" s="131" t="str">
        <f>IF('Financing inputs'!G166="","",(IF('Financing inputs'!$B166="USD",'Financing inputs'!G166*Loc_USD,0)+IF('Financing inputs'!$B166="Local Currency",'Financing inputs'!G166,0)+IF('Financing inputs'!$B166="Euro",'Financing inputs'!G166*Loc_Euro,0)))</f>
        <v/>
      </c>
      <c r="H166" s="131" t="str">
        <f>IF('Financing inputs'!H166="","",(IF('Financing inputs'!$B166="USD",'Financing inputs'!H166*Loc_USD,0)+IF('Financing inputs'!$B166="Local Currency",'Financing inputs'!H166,0)+IF('Financing inputs'!$B166="Euro",'Financing inputs'!H166*Loc_Euro,0)))</f>
        <v/>
      </c>
      <c r="I166" s="131" t="str">
        <f>IF('Financing inputs'!I166="","",(IF('Financing inputs'!$B166="USD",'Financing inputs'!I166*Loc_USD,0)+IF('Financing inputs'!$B166="Local Currency",'Financing inputs'!I166,0)+IF('Financing inputs'!$B166="Euro",'Financing inputs'!I166*Loc_Euro,0)))</f>
        <v/>
      </c>
      <c r="J166" s="131" t="str">
        <f>IF('Financing inputs'!J166="","",(IF('Financing inputs'!$B166="USD",'Financing inputs'!J166*Loc_USD,0)+IF('Financing inputs'!$B166="Local Currency",'Financing inputs'!J166,0)+IF('Financing inputs'!$B166="Euro",'Financing inputs'!J166*Loc_Euro,0)))</f>
        <v/>
      </c>
      <c r="K166" s="131" t="str">
        <f>IF('Financing inputs'!K166="","",(IF('Financing inputs'!$B166="USD",'Financing inputs'!K166*Loc_USD,0)+IF('Financing inputs'!$B166="Local Currency",'Financing inputs'!K166,0)+IF('Financing inputs'!$B166="Euro",'Financing inputs'!K166/Loc_Euro,0)))</f>
        <v/>
      </c>
      <c r="L166" s="131" t="str">
        <f>IF('Financing inputs'!L166="","",(IF('Financing inputs'!$B166="USD",'Financing inputs'!L166*Loc_USD,0)+IF('Financing inputs'!$B166="Local Currency",'Financing inputs'!L166,0)+IF('Financing inputs'!$B166="Euro",'Financing inputs'!L166/Loc_Euro,0)))</f>
        <v/>
      </c>
      <c r="M166" s="131" t="str">
        <f>IF('Financing inputs'!M166="","",(IF('Financing inputs'!$B166="USD",'Financing inputs'!M166*Loc_USD,0)+IF('Financing inputs'!$B166="Local Currency",'Financing inputs'!M166,0)+IF('Financing inputs'!$B166="Euro",'Financing inputs'!M166/Loc_Euro,0)))</f>
        <v/>
      </c>
      <c r="N166" s="131" t="str">
        <f>IF('Financing inputs'!N166="","",(IF('Financing inputs'!$B166="USD",'Financing inputs'!N166*Loc_USD,0)+IF('Financing inputs'!$B166="Local Currency",'Financing inputs'!N166,0)+IF('Financing inputs'!$B166="Euro",'Financing inputs'!N166/Loc_Euro,0)))</f>
        <v/>
      </c>
      <c r="O166" s="132">
        <f>SUM(C166:N166)</f>
        <v>0</v>
      </c>
      <c r="P166" s="35" t="str">
        <f t="shared" si="28"/>
        <v>Autre 8</v>
      </c>
      <c r="R166" s="75" t="e">
        <f>O166/SUM($O$166:$O$185)</f>
        <v>#DIV/0!</v>
      </c>
      <c r="S166" s="12"/>
    </row>
    <row r="167" spans="1:19" x14ac:dyDescent="0.25">
      <c r="A167" s="134" t="str">
        <f>'Financing inputs'!A167</f>
        <v xml:space="preserve">Fonds alloués par l'USAID </v>
      </c>
      <c r="B167" s="130"/>
      <c r="C167" s="131" t="str">
        <f>IF('Financing inputs'!C167="","",(IF('Financing inputs'!$B167="USD",'Financing inputs'!C167*Loc_USD,0)+IF('Financing inputs'!$B167="Local Currency",'Financing inputs'!C167,0)+IF('Financing inputs'!$B167="Euro",'Financing inputs'!C167*Loc_Euro,0)))</f>
        <v/>
      </c>
      <c r="D167" s="131" t="str">
        <f>IF('Financing inputs'!D167="","",(IF('Financing inputs'!$B167="USD",'Financing inputs'!D167*Loc_USD,0)+IF('Financing inputs'!$B167="Local Currency",'Financing inputs'!D167,0)+IF('Financing inputs'!$B167="Euro",'Financing inputs'!D167*Loc_Euro,0)))</f>
        <v/>
      </c>
      <c r="E167" s="131" t="str">
        <f>IF('Financing inputs'!E167="","",(IF('Financing inputs'!$B167="USD",'Financing inputs'!E167*Loc_USD,0)+IF('Financing inputs'!$B167="Local Currency",'Financing inputs'!E167,0)+IF('Financing inputs'!$B167="Euro",'Financing inputs'!E167*Loc_Euro,0)))</f>
        <v/>
      </c>
      <c r="F167" s="131" t="str">
        <f>IF('Financing inputs'!F167="","",(IF('Financing inputs'!$B167="USD",'Financing inputs'!F167*Loc_USD,0)+IF('Financing inputs'!$B167="Local Currency",'Financing inputs'!F167,0)+IF('Financing inputs'!$B167="Euro",'Financing inputs'!F167*Loc_Euro,0)))</f>
        <v/>
      </c>
      <c r="G167" s="131" t="str">
        <f>IF('Financing inputs'!G167="","",(IF('Financing inputs'!$B167="USD",'Financing inputs'!G167*Loc_USD,0)+IF('Financing inputs'!$B167="Local Currency",'Financing inputs'!G167,0)+IF('Financing inputs'!$B167="Euro",'Financing inputs'!G167*Loc_Euro,0)))</f>
        <v/>
      </c>
      <c r="H167" s="131" t="str">
        <f>IF('Financing inputs'!H167="","",(IF('Financing inputs'!$B167="USD",'Financing inputs'!H167*Loc_USD,0)+IF('Financing inputs'!$B167="Local Currency",'Financing inputs'!H167,0)+IF('Financing inputs'!$B167="Euro",'Financing inputs'!H167*Loc_Euro,0)))</f>
        <v/>
      </c>
      <c r="I167" s="131" t="str">
        <f>IF('Financing inputs'!I167="","",(IF('Financing inputs'!$B167="USD",'Financing inputs'!I167*Loc_USD,0)+IF('Financing inputs'!$B167="Local Currency",'Financing inputs'!I167,0)+IF('Financing inputs'!$B167="Euro",'Financing inputs'!I167*Loc_Euro,0)))</f>
        <v/>
      </c>
      <c r="J167" s="131" t="str">
        <f>IF('Financing inputs'!J167="","",(IF('Financing inputs'!$B167="USD",'Financing inputs'!J167*Loc_USD,0)+IF('Financing inputs'!$B167="Local Currency",'Financing inputs'!J167,0)+IF('Financing inputs'!$B167="Euro",'Financing inputs'!J167*Loc_Euro,0)))</f>
        <v/>
      </c>
      <c r="K167" s="131" t="str">
        <f>IF('Financing inputs'!K167="","",(IF('Financing inputs'!$B167="USD",'Financing inputs'!K167*Loc_USD,0)+IF('Financing inputs'!$B167="Local Currency",'Financing inputs'!K167,0)+IF('Financing inputs'!$B167="Euro",'Financing inputs'!K167/Loc_Euro,0)))</f>
        <v/>
      </c>
      <c r="L167" s="131" t="str">
        <f>IF('Financing inputs'!L167="","",(IF('Financing inputs'!$B167="USD",'Financing inputs'!L167*Loc_USD,0)+IF('Financing inputs'!$B167="Local Currency",'Financing inputs'!L167,0)+IF('Financing inputs'!$B167="Euro",'Financing inputs'!L167/Loc_Euro,0)))</f>
        <v/>
      </c>
      <c r="M167" s="131" t="str">
        <f>IF('Financing inputs'!M167="","",(IF('Financing inputs'!$B167="USD",'Financing inputs'!M167*Loc_USD,0)+IF('Financing inputs'!$B167="Local Currency",'Financing inputs'!M167,0)+IF('Financing inputs'!$B167="Euro",'Financing inputs'!M167/Loc_Euro,0)))</f>
        <v/>
      </c>
      <c r="N167" s="131" t="str">
        <f>IF('Financing inputs'!N167="","",(IF('Financing inputs'!$B167="USD",'Financing inputs'!N167*Loc_USD,0)+IF('Financing inputs'!$B167="Local Currency",'Financing inputs'!N167,0)+IF('Financing inputs'!$B167="Euro",'Financing inputs'!N167/Loc_Euro,0)))</f>
        <v/>
      </c>
      <c r="O167" s="131">
        <f t="shared" ref="O167:O185" si="29">SUM(C167:N167)</f>
        <v>0</v>
      </c>
      <c r="P167" s="35" t="str">
        <f t="shared" si="28"/>
        <v>Autre 8</v>
      </c>
      <c r="R167" s="75" t="e">
        <f t="shared" ref="R167:R185" si="30">O167/SUM($O$166:$O$185)</f>
        <v>#DIV/0!</v>
      </c>
      <c r="S167" s="12"/>
    </row>
    <row r="168" spans="1:19" x14ac:dyDescent="0.25">
      <c r="A168" s="134" t="str">
        <f>'Financing inputs'!A168</f>
        <v>Fonds alloués par l'UNFPA</v>
      </c>
      <c r="B168" s="130"/>
      <c r="C168" s="131" t="str">
        <f>IF('Financing inputs'!C168="","",(IF('Financing inputs'!$B168="USD",'Financing inputs'!C168*Loc_USD,0)+IF('Financing inputs'!$B168="Local Currency",'Financing inputs'!C168,0)+IF('Financing inputs'!$B168="Euro",'Financing inputs'!C168*Loc_Euro,0)))</f>
        <v/>
      </c>
      <c r="D168" s="131" t="str">
        <f>IF('Financing inputs'!D168="","",(IF('Financing inputs'!$B168="USD",'Financing inputs'!D168*Loc_USD,0)+IF('Financing inputs'!$B168="Local Currency",'Financing inputs'!D168,0)+IF('Financing inputs'!$B168="Euro",'Financing inputs'!D168*Loc_Euro,0)))</f>
        <v/>
      </c>
      <c r="E168" s="131" t="str">
        <f>IF('Financing inputs'!E168="","",(IF('Financing inputs'!$B168="USD",'Financing inputs'!E168*Loc_USD,0)+IF('Financing inputs'!$B168="Local Currency",'Financing inputs'!E168,0)+IF('Financing inputs'!$B168="Euro",'Financing inputs'!E168*Loc_Euro,0)))</f>
        <v/>
      </c>
      <c r="F168" s="131" t="str">
        <f>IF('Financing inputs'!F168="","",(IF('Financing inputs'!$B168="USD",'Financing inputs'!F168*Loc_USD,0)+IF('Financing inputs'!$B168="Local Currency",'Financing inputs'!F168,0)+IF('Financing inputs'!$B168="Euro",'Financing inputs'!F168*Loc_Euro,0)))</f>
        <v/>
      </c>
      <c r="G168" s="131" t="str">
        <f>IF('Financing inputs'!G168="","",(IF('Financing inputs'!$B168="USD",'Financing inputs'!G168*Loc_USD,0)+IF('Financing inputs'!$B168="Local Currency",'Financing inputs'!G168,0)+IF('Financing inputs'!$B168="Euro",'Financing inputs'!G168*Loc_Euro,0)))</f>
        <v/>
      </c>
      <c r="H168" s="131" t="str">
        <f>IF('Financing inputs'!H168="","",(IF('Financing inputs'!$B168="USD",'Financing inputs'!H168*Loc_USD,0)+IF('Financing inputs'!$B168="Local Currency",'Financing inputs'!H168,0)+IF('Financing inputs'!$B168="Euro",'Financing inputs'!H168*Loc_Euro,0)))</f>
        <v/>
      </c>
      <c r="I168" s="131" t="str">
        <f>IF('Financing inputs'!I168="","",(IF('Financing inputs'!$B168="USD",'Financing inputs'!I168*Loc_USD,0)+IF('Financing inputs'!$B168="Local Currency",'Financing inputs'!I168,0)+IF('Financing inputs'!$B168="Euro",'Financing inputs'!I168*Loc_Euro,0)))</f>
        <v/>
      </c>
      <c r="J168" s="131" t="str">
        <f>IF('Financing inputs'!J168="","",(IF('Financing inputs'!$B168="USD",'Financing inputs'!J168*Loc_USD,0)+IF('Financing inputs'!$B168="Local Currency",'Financing inputs'!J168,0)+IF('Financing inputs'!$B168="Euro",'Financing inputs'!J168*Loc_Euro,0)))</f>
        <v/>
      </c>
      <c r="K168" s="131" t="str">
        <f>IF('Financing inputs'!K168="","",(IF('Financing inputs'!$B168="USD",'Financing inputs'!K168*Loc_USD,0)+IF('Financing inputs'!$B168="Local Currency",'Financing inputs'!K168,0)+IF('Financing inputs'!$B168="Euro",'Financing inputs'!K168/Loc_Euro,0)))</f>
        <v/>
      </c>
      <c r="L168" s="131" t="str">
        <f>IF('Financing inputs'!L168="","",(IF('Financing inputs'!$B168="USD",'Financing inputs'!L168*Loc_USD,0)+IF('Financing inputs'!$B168="Local Currency",'Financing inputs'!L168,0)+IF('Financing inputs'!$B168="Euro",'Financing inputs'!L168/Loc_Euro,0)))</f>
        <v/>
      </c>
      <c r="M168" s="131" t="str">
        <f>IF('Financing inputs'!M168="","",(IF('Financing inputs'!$B168="USD",'Financing inputs'!M168*Loc_USD,0)+IF('Financing inputs'!$B168="Local Currency",'Financing inputs'!M168,0)+IF('Financing inputs'!$B168="Euro",'Financing inputs'!M168/Loc_Euro,0)))</f>
        <v/>
      </c>
      <c r="N168" s="131" t="str">
        <f>IF('Financing inputs'!N168="","",(IF('Financing inputs'!$B168="USD",'Financing inputs'!N168*Loc_USD,0)+IF('Financing inputs'!$B168="Local Currency",'Financing inputs'!N168,0)+IF('Financing inputs'!$B168="Euro",'Financing inputs'!N168/Loc_Euro,0)))</f>
        <v/>
      </c>
      <c r="O168" s="131">
        <f t="shared" si="29"/>
        <v>0</v>
      </c>
      <c r="P168" s="35" t="str">
        <f t="shared" si="28"/>
        <v>Autre 8</v>
      </c>
      <c r="R168" s="75" t="e">
        <f t="shared" si="30"/>
        <v>#DIV/0!</v>
      </c>
      <c r="S168" s="12"/>
    </row>
    <row r="169" spans="1:19" x14ac:dyDescent="0.25">
      <c r="A169" s="134" t="str">
        <f>'Financing inputs'!A169</f>
        <v>Fonds alloués par la KfW</v>
      </c>
      <c r="B169" s="130"/>
      <c r="C169" s="131" t="str">
        <f>IF('Financing inputs'!C169="","",(IF('Financing inputs'!$B169="USD",'Financing inputs'!C169*Loc_USD,0)+IF('Financing inputs'!$B169="Local Currency",'Financing inputs'!C169,0)+IF('Financing inputs'!$B169="Euro",'Financing inputs'!C169*Loc_Euro,0)))</f>
        <v/>
      </c>
      <c r="D169" s="131" t="str">
        <f>IF('Financing inputs'!D169="","",(IF('Financing inputs'!$B169="USD",'Financing inputs'!D169*Loc_USD,0)+IF('Financing inputs'!$B169="Local Currency",'Financing inputs'!D169,0)+IF('Financing inputs'!$B169="Euro",'Financing inputs'!D169*Loc_Euro,0)))</f>
        <v/>
      </c>
      <c r="E169" s="131" t="str">
        <f>IF('Financing inputs'!E169="","",(IF('Financing inputs'!$B169="USD",'Financing inputs'!E169*Loc_USD,0)+IF('Financing inputs'!$B169="Local Currency",'Financing inputs'!E169,0)+IF('Financing inputs'!$B169="Euro",'Financing inputs'!E169*Loc_Euro,0)))</f>
        <v/>
      </c>
      <c r="F169" s="131" t="str">
        <f>IF('Financing inputs'!F169="","",(IF('Financing inputs'!$B169="USD",'Financing inputs'!F169*Loc_USD,0)+IF('Financing inputs'!$B169="Local Currency",'Financing inputs'!F169,0)+IF('Financing inputs'!$B169="Euro",'Financing inputs'!F169*Loc_Euro,0)))</f>
        <v/>
      </c>
      <c r="G169" s="131" t="str">
        <f>IF('Financing inputs'!G169="","",(IF('Financing inputs'!$B169="USD",'Financing inputs'!G169*Loc_USD,0)+IF('Financing inputs'!$B169="Local Currency",'Financing inputs'!G169,0)+IF('Financing inputs'!$B169="Euro",'Financing inputs'!G169*Loc_Euro,0)))</f>
        <v/>
      </c>
      <c r="H169" s="131" t="str">
        <f>IF('Financing inputs'!H169="","",(IF('Financing inputs'!$B169="USD",'Financing inputs'!H169*Loc_USD,0)+IF('Financing inputs'!$B169="Local Currency",'Financing inputs'!H169,0)+IF('Financing inputs'!$B169="Euro",'Financing inputs'!H169*Loc_Euro,0)))</f>
        <v/>
      </c>
      <c r="I169" s="131" t="str">
        <f>IF('Financing inputs'!I169="","",(IF('Financing inputs'!$B169="USD",'Financing inputs'!I169*Loc_USD,0)+IF('Financing inputs'!$B169="Local Currency",'Financing inputs'!I169,0)+IF('Financing inputs'!$B169="Euro",'Financing inputs'!I169*Loc_Euro,0)))</f>
        <v/>
      </c>
      <c r="J169" s="131" t="str">
        <f>IF('Financing inputs'!J169="","",(IF('Financing inputs'!$B169="USD",'Financing inputs'!J169*Loc_USD,0)+IF('Financing inputs'!$B169="Local Currency",'Financing inputs'!J169,0)+IF('Financing inputs'!$B169="Euro",'Financing inputs'!J169*Loc_Euro,0)))</f>
        <v/>
      </c>
      <c r="K169" s="131" t="str">
        <f>IF('Financing inputs'!K169="","",(IF('Financing inputs'!$B169="USD",'Financing inputs'!K169*Loc_USD,0)+IF('Financing inputs'!$B169="Local Currency",'Financing inputs'!K169,0)+IF('Financing inputs'!$B169="Euro",'Financing inputs'!K169/Loc_Euro,0)))</f>
        <v/>
      </c>
      <c r="L169" s="131" t="str">
        <f>IF('Financing inputs'!L169="","",(IF('Financing inputs'!$B169="USD",'Financing inputs'!L169*Loc_USD,0)+IF('Financing inputs'!$B169="Local Currency",'Financing inputs'!L169,0)+IF('Financing inputs'!$B169="Euro",'Financing inputs'!L169/Loc_Euro,0)))</f>
        <v/>
      </c>
      <c r="M169" s="131" t="str">
        <f>IF('Financing inputs'!M169="","",(IF('Financing inputs'!$B169="USD",'Financing inputs'!M169*Loc_USD,0)+IF('Financing inputs'!$B169="Local Currency",'Financing inputs'!M169,0)+IF('Financing inputs'!$B169="Euro",'Financing inputs'!M169/Loc_Euro,0)))</f>
        <v/>
      </c>
      <c r="N169" s="131" t="str">
        <f>IF('Financing inputs'!N169="","",(IF('Financing inputs'!$B169="USD",'Financing inputs'!N169*Loc_USD,0)+IF('Financing inputs'!$B169="Local Currency",'Financing inputs'!N169,0)+IF('Financing inputs'!$B169="Euro",'Financing inputs'!N169/Loc_Euro,0)))</f>
        <v/>
      </c>
      <c r="O169" s="131">
        <f t="shared" si="29"/>
        <v>0</v>
      </c>
      <c r="P169" s="35" t="str">
        <f t="shared" si="28"/>
        <v>Autre 8</v>
      </c>
      <c r="R169" s="75" t="e">
        <f t="shared" si="30"/>
        <v>#DIV/0!</v>
      </c>
      <c r="S169" s="12"/>
    </row>
    <row r="170" spans="1:19" x14ac:dyDescent="0.25">
      <c r="A170" s="134" t="str">
        <f>'Financing inputs'!A170</f>
        <v>Fonds alloués par DfID</v>
      </c>
      <c r="B170" s="130"/>
      <c r="C170" s="131" t="str">
        <f>IF('Financing inputs'!C170="","",(IF('Financing inputs'!$B170="USD",'Financing inputs'!C170*Loc_USD,0)+IF('Financing inputs'!$B170="Local Currency",'Financing inputs'!C170,0)+IF('Financing inputs'!$B170="Euro",'Financing inputs'!C170*Loc_Euro,0)))</f>
        <v/>
      </c>
      <c r="D170" s="131" t="str">
        <f>IF('Financing inputs'!D170="","",(IF('Financing inputs'!$B170="USD",'Financing inputs'!D170*Loc_USD,0)+IF('Financing inputs'!$B170="Local Currency",'Financing inputs'!D170,0)+IF('Financing inputs'!$B170="Euro",'Financing inputs'!D170*Loc_Euro,0)))</f>
        <v/>
      </c>
      <c r="E170" s="131" t="str">
        <f>IF('Financing inputs'!E170="","",(IF('Financing inputs'!$B170="USD",'Financing inputs'!E170*Loc_USD,0)+IF('Financing inputs'!$B170="Local Currency",'Financing inputs'!E170,0)+IF('Financing inputs'!$B170="Euro",'Financing inputs'!E170*Loc_Euro,0)))</f>
        <v/>
      </c>
      <c r="F170" s="131" t="str">
        <f>IF('Financing inputs'!F170="","",(IF('Financing inputs'!$B170="USD",'Financing inputs'!F170*Loc_USD,0)+IF('Financing inputs'!$B170="Local Currency",'Financing inputs'!F170,0)+IF('Financing inputs'!$B170="Euro",'Financing inputs'!F170*Loc_Euro,0)))</f>
        <v/>
      </c>
      <c r="G170" s="131" t="str">
        <f>IF('Financing inputs'!G170="","",(IF('Financing inputs'!$B170="USD",'Financing inputs'!G170*Loc_USD,0)+IF('Financing inputs'!$B170="Local Currency",'Financing inputs'!G170,0)+IF('Financing inputs'!$B170="Euro",'Financing inputs'!G170*Loc_Euro,0)))</f>
        <v/>
      </c>
      <c r="H170" s="131" t="str">
        <f>IF('Financing inputs'!H170="","",(IF('Financing inputs'!$B170="USD",'Financing inputs'!H170*Loc_USD,0)+IF('Financing inputs'!$B170="Local Currency",'Financing inputs'!H170,0)+IF('Financing inputs'!$B170="Euro",'Financing inputs'!H170*Loc_Euro,0)))</f>
        <v/>
      </c>
      <c r="I170" s="131" t="str">
        <f>IF('Financing inputs'!I170="","",(IF('Financing inputs'!$B170="USD",'Financing inputs'!I170*Loc_USD,0)+IF('Financing inputs'!$B170="Local Currency",'Financing inputs'!I170,0)+IF('Financing inputs'!$B170="Euro",'Financing inputs'!I170*Loc_Euro,0)))</f>
        <v/>
      </c>
      <c r="J170" s="131" t="str">
        <f>IF('Financing inputs'!J170="","",(IF('Financing inputs'!$B170="USD",'Financing inputs'!J170*Loc_USD,0)+IF('Financing inputs'!$B170="Local Currency",'Financing inputs'!J170,0)+IF('Financing inputs'!$B170="Euro",'Financing inputs'!J170*Loc_Euro,0)))</f>
        <v/>
      </c>
      <c r="K170" s="131" t="str">
        <f>IF('Financing inputs'!K170="","",(IF('Financing inputs'!$B170="USD",'Financing inputs'!K170*Loc_USD,0)+IF('Financing inputs'!$B170="Local Currency",'Financing inputs'!K170,0)+IF('Financing inputs'!$B170="Euro",'Financing inputs'!K170/Loc_Euro,0)))</f>
        <v/>
      </c>
      <c r="L170" s="131" t="str">
        <f>IF('Financing inputs'!L170="","",(IF('Financing inputs'!$B170="USD",'Financing inputs'!L170*Loc_USD,0)+IF('Financing inputs'!$B170="Local Currency",'Financing inputs'!L170,0)+IF('Financing inputs'!$B170="Euro",'Financing inputs'!L170/Loc_Euro,0)))</f>
        <v/>
      </c>
      <c r="M170" s="131" t="str">
        <f>IF('Financing inputs'!M170="","",(IF('Financing inputs'!$B170="USD",'Financing inputs'!M170*Loc_USD,0)+IF('Financing inputs'!$B170="Local Currency",'Financing inputs'!M170,0)+IF('Financing inputs'!$B170="Euro",'Financing inputs'!M170/Loc_Euro,0)))</f>
        <v/>
      </c>
      <c r="N170" s="131" t="str">
        <f>IF('Financing inputs'!N170="","",(IF('Financing inputs'!$B170="USD",'Financing inputs'!N170*Loc_USD,0)+IF('Financing inputs'!$B170="Local Currency",'Financing inputs'!N170,0)+IF('Financing inputs'!$B170="Euro",'Financing inputs'!N170/Loc_Euro,0)))</f>
        <v/>
      </c>
      <c r="O170" s="131">
        <f t="shared" si="29"/>
        <v>0</v>
      </c>
      <c r="P170" s="35" t="str">
        <f t="shared" si="28"/>
        <v>Autre 8</v>
      </c>
      <c r="R170" s="75" t="e">
        <f t="shared" si="30"/>
        <v>#DIV/0!</v>
      </c>
      <c r="S170" s="12"/>
    </row>
    <row r="171" spans="1:19" x14ac:dyDescent="0.25">
      <c r="A171" s="134" t="str">
        <f>'Financing inputs'!A171</f>
        <v xml:space="preserve">Fonds alloués par l'EU </v>
      </c>
      <c r="B171" s="130"/>
      <c r="C171" s="131" t="str">
        <f>IF('Financing inputs'!C171="","",(IF('Financing inputs'!$B171="USD",'Financing inputs'!C171*Loc_USD,0)+IF('Financing inputs'!$B171="Local Currency",'Financing inputs'!C171,0)+IF('Financing inputs'!$B171="Euro",'Financing inputs'!C171*Loc_Euro,0)))</f>
        <v/>
      </c>
      <c r="D171" s="131" t="str">
        <f>IF('Financing inputs'!D171="","",(IF('Financing inputs'!$B171="USD",'Financing inputs'!D171*Loc_USD,0)+IF('Financing inputs'!$B171="Local Currency",'Financing inputs'!D171,0)+IF('Financing inputs'!$B171="Euro",'Financing inputs'!D171*Loc_Euro,0)))</f>
        <v/>
      </c>
      <c r="E171" s="131" t="str">
        <f>IF('Financing inputs'!E171="","",(IF('Financing inputs'!$B171="USD",'Financing inputs'!E171*Loc_USD,0)+IF('Financing inputs'!$B171="Local Currency",'Financing inputs'!E171,0)+IF('Financing inputs'!$B171="Euro",'Financing inputs'!E171*Loc_Euro,0)))</f>
        <v/>
      </c>
      <c r="F171" s="131" t="str">
        <f>IF('Financing inputs'!F171="","",(IF('Financing inputs'!$B171="USD",'Financing inputs'!F171*Loc_USD,0)+IF('Financing inputs'!$B171="Local Currency",'Financing inputs'!F171,0)+IF('Financing inputs'!$B171="Euro",'Financing inputs'!F171*Loc_Euro,0)))</f>
        <v/>
      </c>
      <c r="G171" s="131" t="str">
        <f>IF('Financing inputs'!G171="","",(IF('Financing inputs'!$B171="USD",'Financing inputs'!G171*Loc_USD,0)+IF('Financing inputs'!$B171="Local Currency",'Financing inputs'!G171,0)+IF('Financing inputs'!$B171="Euro",'Financing inputs'!G171*Loc_Euro,0)))</f>
        <v/>
      </c>
      <c r="H171" s="131" t="str">
        <f>IF('Financing inputs'!H171="","",(IF('Financing inputs'!$B171="USD",'Financing inputs'!H171*Loc_USD,0)+IF('Financing inputs'!$B171="Local Currency",'Financing inputs'!H171,0)+IF('Financing inputs'!$B171="Euro",'Financing inputs'!H171*Loc_Euro,0)))</f>
        <v/>
      </c>
      <c r="I171" s="131" t="str">
        <f>IF('Financing inputs'!I171="","",(IF('Financing inputs'!$B171="USD",'Financing inputs'!I171*Loc_USD,0)+IF('Financing inputs'!$B171="Local Currency",'Financing inputs'!I171,0)+IF('Financing inputs'!$B171="Euro",'Financing inputs'!I171*Loc_Euro,0)))</f>
        <v/>
      </c>
      <c r="J171" s="131" t="str">
        <f>IF('Financing inputs'!J171="","",(IF('Financing inputs'!$B171="USD",'Financing inputs'!J171*Loc_USD,0)+IF('Financing inputs'!$B171="Local Currency",'Financing inputs'!J171,0)+IF('Financing inputs'!$B171="Euro",'Financing inputs'!J171*Loc_Euro,0)))</f>
        <v/>
      </c>
      <c r="K171" s="131" t="str">
        <f>IF('Financing inputs'!K171="","",(IF('Financing inputs'!$B171="USD",'Financing inputs'!K171*Loc_USD,0)+IF('Financing inputs'!$B171="Local Currency",'Financing inputs'!K171,0)+IF('Financing inputs'!$B171="Euro",'Financing inputs'!K171/Loc_Euro,0)))</f>
        <v/>
      </c>
      <c r="L171" s="131" t="str">
        <f>IF('Financing inputs'!L171="","",(IF('Financing inputs'!$B171="USD",'Financing inputs'!L171*Loc_USD,0)+IF('Financing inputs'!$B171="Local Currency",'Financing inputs'!L171,0)+IF('Financing inputs'!$B171="Euro",'Financing inputs'!L171/Loc_Euro,0)))</f>
        <v/>
      </c>
      <c r="M171" s="131" t="str">
        <f>IF('Financing inputs'!M171="","",(IF('Financing inputs'!$B171="USD",'Financing inputs'!M171*Loc_USD,0)+IF('Financing inputs'!$B171="Local Currency",'Financing inputs'!M171,0)+IF('Financing inputs'!$B171="Euro",'Financing inputs'!M171/Loc_Euro,0)))</f>
        <v/>
      </c>
      <c r="N171" s="131" t="str">
        <f>IF('Financing inputs'!N171="","",(IF('Financing inputs'!$B171="USD",'Financing inputs'!N171*Loc_USD,0)+IF('Financing inputs'!$B171="Local Currency",'Financing inputs'!N171,0)+IF('Financing inputs'!$B171="Euro",'Financing inputs'!N171/Loc_Euro,0)))</f>
        <v/>
      </c>
      <c r="O171" s="131">
        <f t="shared" si="29"/>
        <v>0</v>
      </c>
      <c r="P171" s="35" t="str">
        <f t="shared" si="28"/>
        <v>Autre 8</v>
      </c>
      <c r="R171" s="75" t="e">
        <f t="shared" si="30"/>
        <v>#DIV/0!</v>
      </c>
      <c r="S171" s="12"/>
    </row>
    <row r="172" spans="1:19" x14ac:dyDescent="0.25">
      <c r="A172" s="134" t="str">
        <f>'Financing inputs'!A172</f>
        <v>Fonds alloués par l'ACDI</v>
      </c>
      <c r="B172" s="130"/>
      <c r="C172" s="131" t="str">
        <f>IF('Financing inputs'!C172="","",(IF('Financing inputs'!$B172="USD",'Financing inputs'!C172*Loc_USD,0)+IF('Financing inputs'!$B172="Local Currency",'Financing inputs'!C172,0)+IF('Financing inputs'!$B172="Euro",'Financing inputs'!C172*Loc_Euro,0)))</f>
        <v/>
      </c>
      <c r="D172" s="131" t="str">
        <f>IF('Financing inputs'!D172="","",(IF('Financing inputs'!$B172="USD",'Financing inputs'!D172*Loc_USD,0)+IF('Financing inputs'!$B172="Local Currency",'Financing inputs'!D172,0)+IF('Financing inputs'!$B172="Euro",'Financing inputs'!D172*Loc_Euro,0)))</f>
        <v/>
      </c>
      <c r="E172" s="131" t="str">
        <f>IF('Financing inputs'!E172="","",(IF('Financing inputs'!$B172="USD",'Financing inputs'!E172*Loc_USD,0)+IF('Financing inputs'!$B172="Local Currency",'Financing inputs'!E172,0)+IF('Financing inputs'!$B172="Euro",'Financing inputs'!E172*Loc_Euro,0)))</f>
        <v/>
      </c>
      <c r="F172" s="131" t="str">
        <f>IF('Financing inputs'!F172="","",(IF('Financing inputs'!$B172="USD",'Financing inputs'!F172*Loc_USD,0)+IF('Financing inputs'!$B172="Local Currency",'Financing inputs'!F172,0)+IF('Financing inputs'!$B172="Euro",'Financing inputs'!F172*Loc_Euro,0)))</f>
        <v/>
      </c>
      <c r="G172" s="131" t="str">
        <f>IF('Financing inputs'!G172="","",(IF('Financing inputs'!$B172="USD",'Financing inputs'!G172*Loc_USD,0)+IF('Financing inputs'!$B172="Local Currency",'Financing inputs'!G172,0)+IF('Financing inputs'!$B172="Euro",'Financing inputs'!G172*Loc_Euro,0)))</f>
        <v/>
      </c>
      <c r="H172" s="131" t="str">
        <f>IF('Financing inputs'!H172="","",(IF('Financing inputs'!$B172="USD",'Financing inputs'!H172*Loc_USD,0)+IF('Financing inputs'!$B172="Local Currency",'Financing inputs'!H172,0)+IF('Financing inputs'!$B172="Euro",'Financing inputs'!H172*Loc_Euro,0)))</f>
        <v/>
      </c>
      <c r="I172" s="131" t="str">
        <f>IF('Financing inputs'!I172="","",(IF('Financing inputs'!$B172="USD",'Financing inputs'!I172*Loc_USD,0)+IF('Financing inputs'!$B172="Local Currency",'Financing inputs'!I172,0)+IF('Financing inputs'!$B172="Euro",'Financing inputs'!I172*Loc_Euro,0)))</f>
        <v/>
      </c>
      <c r="J172" s="131" t="str">
        <f>IF('Financing inputs'!J172="","",(IF('Financing inputs'!$B172="USD",'Financing inputs'!J172*Loc_USD,0)+IF('Financing inputs'!$B172="Local Currency",'Financing inputs'!J172,0)+IF('Financing inputs'!$B172="Euro",'Financing inputs'!J172*Loc_Euro,0)))</f>
        <v/>
      </c>
      <c r="K172" s="131" t="str">
        <f>IF('Financing inputs'!K172="","",(IF('Financing inputs'!$B172="USD",'Financing inputs'!K172*Loc_USD,0)+IF('Financing inputs'!$B172="Local Currency",'Financing inputs'!K172,0)+IF('Financing inputs'!$B172="Euro",'Financing inputs'!K172/Loc_Euro,0)))</f>
        <v/>
      </c>
      <c r="L172" s="131" t="str">
        <f>IF('Financing inputs'!L172="","",(IF('Financing inputs'!$B172="USD",'Financing inputs'!L172*Loc_USD,0)+IF('Financing inputs'!$B172="Local Currency",'Financing inputs'!L172,0)+IF('Financing inputs'!$B172="Euro",'Financing inputs'!L172/Loc_Euro,0)))</f>
        <v/>
      </c>
      <c r="M172" s="131" t="str">
        <f>IF('Financing inputs'!M172="","",(IF('Financing inputs'!$B172="USD",'Financing inputs'!M172*Loc_USD,0)+IF('Financing inputs'!$B172="Local Currency",'Financing inputs'!M172,0)+IF('Financing inputs'!$B172="Euro",'Financing inputs'!M172/Loc_Euro,0)))</f>
        <v/>
      </c>
      <c r="N172" s="131" t="str">
        <f>IF('Financing inputs'!N172="","",(IF('Financing inputs'!$B172="USD",'Financing inputs'!N172*Loc_USD,0)+IF('Financing inputs'!$B172="Local Currency",'Financing inputs'!N172,0)+IF('Financing inputs'!$B172="Euro",'Financing inputs'!N172/Loc_Euro,0)))</f>
        <v/>
      </c>
      <c r="O172" s="131">
        <f t="shared" si="29"/>
        <v>0</v>
      </c>
      <c r="P172" s="35" t="str">
        <f t="shared" si="28"/>
        <v>Autre 8</v>
      </c>
      <c r="R172" s="75" t="e">
        <f t="shared" si="30"/>
        <v>#DIV/0!</v>
      </c>
      <c r="S172" s="12"/>
    </row>
    <row r="173" spans="1:19" x14ac:dyDescent="0.25">
      <c r="A173" s="134" t="str">
        <f>'Financing inputs'!A173</f>
        <v>Fonds alloués par PSI</v>
      </c>
      <c r="B173" s="130"/>
      <c r="C173" s="131" t="str">
        <f>IF('Financing inputs'!C173="","",(IF('Financing inputs'!$B173="USD",'Financing inputs'!C173*Loc_USD,0)+IF('Financing inputs'!$B173="Local Currency",'Financing inputs'!C173,0)+IF('Financing inputs'!$B173="Euro",'Financing inputs'!C173*Loc_Euro,0)))</f>
        <v/>
      </c>
      <c r="D173" s="131" t="str">
        <f>IF('Financing inputs'!D173="","",(IF('Financing inputs'!$B173="USD",'Financing inputs'!D173*Loc_USD,0)+IF('Financing inputs'!$B173="Local Currency",'Financing inputs'!D173,0)+IF('Financing inputs'!$B173="Euro",'Financing inputs'!D173*Loc_Euro,0)))</f>
        <v/>
      </c>
      <c r="E173" s="131" t="str">
        <f>IF('Financing inputs'!E173="","",(IF('Financing inputs'!$B173="USD",'Financing inputs'!E173*Loc_USD,0)+IF('Financing inputs'!$B173="Local Currency",'Financing inputs'!E173,0)+IF('Financing inputs'!$B173="Euro",'Financing inputs'!E173*Loc_Euro,0)))</f>
        <v/>
      </c>
      <c r="F173" s="131" t="str">
        <f>IF('Financing inputs'!F173="","",(IF('Financing inputs'!$B173="USD",'Financing inputs'!F173*Loc_USD,0)+IF('Financing inputs'!$B173="Local Currency",'Financing inputs'!F173,0)+IF('Financing inputs'!$B173="Euro",'Financing inputs'!F173*Loc_Euro,0)))</f>
        <v/>
      </c>
      <c r="G173" s="131" t="str">
        <f>IF('Financing inputs'!G173="","",(IF('Financing inputs'!$B173="USD",'Financing inputs'!G173*Loc_USD,0)+IF('Financing inputs'!$B173="Local Currency",'Financing inputs'!G173,0)+IF('Financing inputs'!$B173="Euro",'Financing inputs'!G173*Loc_Euro,0)))</f>
        <v/>
      </c>
      <c r="H173" s="131" t="str">
        <f>IF('Financing inputs'!H173="","",(IF('Financing inputs'!$B173="USD",'Financing inputs'!H173*Loc_USD,0)+IF('Financing inputs'!$B173="Local Currency",'Financing inputs'!H173,0)+IF('Financing inputs'!$B173="Euro",'Financing inputs'!H173*Loc_Euro,0)))</f>
        <v/>
      </c>
      <c r="I173" s="131" t="str">
        <f>IF('Financing inputs'!I173="","",(IF('Financing inputs'!$B173="USD",'Financing inputs'!I173*Loc_USD,0)+IF('Financing inputs'!$B173="Local Currency",'Financing inputs'!I173,0)+IF('Financing inputs'!$B173="Euro",'Financing inputs'!I173*Loc_Euro,0)))</f>
        <v/>
      </c>
      <c r="J173" s="131" t="str">
        <f>IF('Financing inputs'!J173="","",(IF('Financing inputs'!$B173="USD",'Financing inputs'!J173*Loc_USD,0)+IF('Financing inputs'!$B173="Local Currency",'Financing inputs'!J173,0)+IF('Financing inputs'!$B173="Euro",'Financing inputs'!J173*Loc_Euro,0)))</f>
        <v/>
      </c>
      <c r="K173" s="131" t="str">
        <f>IF('Financing inputs'!K173="","",(IF('Financing inputs'!$B173="USD",'Financing inputs'!K173*Loc_USD,0)+IF('Financing inputs'!$B173="Local Currency",'Financing inputs'!K173,0)+IF('Financing inputs'!$B173="Euro",'Financing inputs'!K173/Loc_Euro,0)))</f>
        <v/>
      </c>
      <c r="L173" s="131" t="str">
        <f>IF('Financing inputs'!L173="","",(IF('Financing inputs'!$B173="USD",'Financing inputs'!L173*Loc_USD,0)+IF('Financing inputs'!$B173="Local Currency",'Financing inputs'!L173,0)+IF('Financing inputs'!$B173="Euro",'Financing inputs'!L173/Loc_Euro,0)))</f>
        <v/>
      </c>
      <c r="M173" s="131" t="str">
        <f>IF('Financing inputs'!M173="","",(IF('Financing inputs'!$B173="USD",'Financing inputs'!M173*Loc_USD,0)+IF('Financing inputs'!$B173="Local Currency",'Financing inputs'!M173,0)+IF('Financing inputs'!$B173="Euro",'Financing inputs'!M173/Loc_Euro,0)))</f>
        <v/>
      </c>
      <c r="N173" s="131" t="str">
        <f>IF('Financing inputs'!N173="","",(IF('Financing inputs'!$B173="USD",'Financing inputs'!N173*Loc_USD,0)+IF('Financing inputs'!$B173="Local Currency",'Financing inputs'!N173,0)+IF('Financing inputs'!$B173="Euro",'Financing inputs'!N173/Loc_Euro,0)))</f>
        <v/>
      </c>
      <c r="O173" s="131">
        <f t="shared" si="29"/>
        <v>0</v>
      </c>
      <c r="P173" s="35" t="str">
        <f t="shared" si="28"/>
        <v>Autre 8</v>
      </c>
      <c r="R173" s="75" t="e">
        <f t="shared" si="30"/>
        <v>#DIV/0!</v>
      </c>
      <c r="S173" s="12"/>
    </row>
    <row r="174" spans="1:19" x14ac:dyDescent="0.25">
      <c r="A174" s="134" t="str">
        <f>'Financing inputs'!A174</f>
        <v xml:space="preserve">Fonds alloués par DKT International </v>
      </c>
      <c r="B174" s="130"/>
      <c r="C174" s="131" t="str">
        <f>IF('Financing inputs'!C174="","",(IF('Financing inputs'!$B174="USD",'Financing inputs'!C174*Loc_USD,0)+IF('Financing inputs'!$B174="Local Currency",'Financing inputs'!C174,0)+IF('Financing inputs'!$B174="Euro",'Financing inputs'!C174*Loc_Euro,0)))</f>
        <v/>
      </c>
      <c r="D174" s="131" t="str">
        <f>IF('Financing inputs'!D174="","",(IF('Financing inputs'!$B174="USD",'Financing inputs'!D174*Loc_USD,0)+IF('Financing inputs'!$B174="Local Currency",'Financing inputs'!D174,0)+IF('Financing inputs'!$B174="Euro",'Financing inputs'!D174*Loc_Euro,0)))</f>
        <v/>
      </c>
      <c r="E174" s="131" t="str">
        <f>IF('Financing inputs'!E174="","",(IF('Financing inputs'!$B174="USD",'Financing inputs'!E174*Loc_USD,0)+IF('Financing inputs'!$B174="Local Currency",'Financing inputs'!E174,0)+IF('Financing inputs'!$B174="Euro",'Financing inputs'!E174*Loc_Euro,0)))</f>
        <v/>
      </c>
      <c r="F174" s="131" t="str">
        <f>IF('Financing inputs'!F174="","",(IF('Financing inputs'!$B174="USD",'Financing inputs'!F174*Loc_USD,0)+IF('Financing inputs'!$B174="Local Currency",'Financing inputs'!F174,0)+IF('Financing inputs'!$B174="Euro",'Financing inputs'!F174*Loc_Euro,0)))</f>
        <v/>
      </c>
      <c r="G174" s="131" t="str">
        <f>IF('Financing inputs'!G174="","",(IF('Financing inputs'!$B174="USD",'Financing inputs'!G174*Loc_USD,0)+IF('Financing inputs'!$B174="Local Currency",'Financing inputs'!G174,0)+IF('Financing inputs'!$B174="Euro",'Financing inputs'!G174*Loc_Euro,0)))</f>
        <v/>
      </c>
      <c r="H174" s="131" t="str">
        <f>IF('Financing inputs'!H174="","",(IF('Financing inputs'!$B174="USD",'Financing inputs'!H174*Loc_USD,0)+IF('Financing inputs'!$B174="Local Currency",'Financing inputs'!H174,0)+IF('Financing inputs'!$B174="Euro",'Financing inputs'!H174*Loc_Euro,0)))</f>
        <v/>
      </c>
      <c r="I174" s="131" t="str">
        <f>IF('Financing inputs'!I174="","",(IF('Financing inputs'!$B174="USD",'Financing inputs'!I174*Loc_USD,0)+IF('Financing inputs'!$B174="Local Currency",'Financing inputs'!I174,0)+IF('Financing inputs'!$B174="Euro",'Financing inputs'!I174*Loc_Euro,0)))</f>
        <v/>
      </c>
      <c r="J174" s="131" t="str">
        <f>IF('Financing inputs'!J174="","",(IF('Financing inputs'!$B174="USD",'Financing inputs'!J174*Loc_USD,0)+IF('Financing inputs'!$B174="Local Currency",'Financing inputs'!J174,0)+IF('Financing inputs'!$B174="Euro",'Financing inputs'!J174*Loc_Euro,0)))</f>
        <v/>
      </c>
      <c r="K174" s="131" t="str">
        <f>IF('Financing inputs'!K174="","",(IF('Financing inputs'!$B174="USD",'Financing inputs'!K174*Loc_USD,0)+IF('Financing inputs'!$B174="Local Currency",'Financing inputs'!K174,0)+IF('Financing inputs'!$B174="Euro",'Financing inputs'!K174/Loc_Euro,0)))</f>
        <v/>
      </c>
      <c r="L174" s="131" t="str">
        <f>IF('Financing inputs'!L174="","",(IF('Financing inputs'!$B174="USD",'Financing inputs'!L174*Loc_USD,0)+IF('Financing inputs'!$B174="Local Currency",'Financing inputs'!L174,0)+IF('Financing inputs'!$B174="Euro",'Financing inputs'!L174/Loc_Euro,0)))</f>
        <v/>
      </c>
      <c r="M174" s="131" t="str">
        <f>IF('Financing inputs'!M174="","",(IF('Financing inputs'!$B174="USD",'Financing inputs'!M174*Loc_USD,0)+IF('Financing inputs'!$B174="Local Currency",'Financing inputs'!M174,0)+IF('Financing inputs'!$B174="Euro",'Financing inputs'!M174/Loc_Euro,0)))</f>
        <v/>
      </c>
      <c r="N174" s="131" t="str">
        <f>IF('Financing inputs'!N174="","",(IF('Financing inputs'!$B174="USD",'Financing inputs'!N174*Loc_USD,0)+IF('Financing inputs'!$B174="Local Currency",'Financing inputs'!N174,0)+IF('Financing inputs'!$B174="Euro",'Financing inputs'!N174/Loc_Euro,0)))</f>
        <v/>
      </c>
      <c r="O174" s="131">
        <f t="shared" si="29"/>
        <v>0</v>
      </c>
      <c r="P174" s="35" t="str">
        <f t="shared" si="28"/>
        <v>Autre 8</v>
      </c>
      <c r="R174" s="75" t="e">
        <f t="shared" si="30"/>
        <v>#DIV/0!</v>
      </c>
      <c r="S174" s="12"/>
    </row>
    <row r="175" spans="1:19" x14ac:dyDescent="0.25">
      <c r="A175" s="134" t="str">
        <f>'Financing inputs'!A175</f>
        <v>Fonds alloués par MSI</v>
      </c>
      <c r="B175" s="130"/>
      <c r="C175" s="131" t="str">
        <f>IF('Financing inputs'!C175="","",(IF('Financing inputs'!$B175="USD",'Financing inputs'!C175*Loc_USD,0)+IF('Financing inputs'!$B175="Local Currency",'Financing inputs'!C175,0)+IF('Financing inputs'!$B175="Euro",'Financing inputs'!C175*Loc_Euro,0)))</f>
        <v/>
      </c>
      <c r="D175" s="131" t="str">
        <f>IF('Financing inputs'!D175="","",(IF('Financing inputs'!$B175="USD",'Financing inputs'!D175*Loc_USD,0)+IF('Financing inputs'!$B175="Local Currency",'Financing inputs'!D175,0)+IF('Financing inputs'!$B175="Euro",'Financing inputs'!D175*Loc_Euro,0)))</f>
        <v/>
      </c>
      <c r="E175" s="131" t="str">
        <f>IF('Financing inputs'!E175="","",(IF('Financing inputs'!$B175="USD",'Financing inputs'!E175*Loc_USD,0)+IF('Financing inputs'!$B175="Local Currency",'Financing inputs'!E175,0)+IF('Financing inputs'!$B175="Euro",'Financing inputs'!E175*Loc_Euro,0)))</f>
        <v/>
      </c>
      <c r="F175" s="131" t="str">
        <f>IF('Financing inputs'!F175="","",(IF('Financing inputs'!$B175="USD",'Financing inputs'!F175*Loc_USD,0)+IF('Financing inputs'!$B175="Local Currency",'Financing inputs'!F175,0)+IF('Financing inputs'!$B175="Euro",'Financing inputs'!F175*Loc_Euro,0)))</f>
        <v/>
      </c>
      <c r="G175" s="131" t="str">
        <f>IF('Financing inputs'!G175="","",(IF('Financing inputs'!$B175="USD",'Financing inputs'!G175*Loc_USD,0)+IF('Financing inputs'!$B175="Local Currency",'Financing inputs'!G175,0)+IF('Financing inputs'!$B175="Euro",'Financing inputs'!G175*Loc_Euro,0)))</f>
        <v/>
      </c>
      <c r="H175" s="131" t="str">
        <f>IF('Financing inputs'!H175="","",(IF('Financing inputs'!$B175="USD",'Financing inputs'!H175*Loc_USD,0)+IF('Financing inputs'!$B175="Local Currency",'Financing inputs'!H175,0)+IF('Financing inputs'!$B175="Euro",'Financing inputs'!H175*Loc_Euro,0)))</f>
        <v/>
      </c>
      <c r="I175" s="131" t="str">
        <f>IF('Financing inputs'!I175="","",(IF('Financing inputs'!$B175="USD",'Financing inputs'!I175*Loc_USD,0)+IF('Financing inputs'!$B175="Local Currency",'Financing inputs'!I175,0)+IF('Financing inputs'!$B175="Euro",'Financing inputs'!I175*Loc_Euro,0)))</f>
        <v/>
      </c>
      <c r="J175" s="131" t="str">
        <f>IF('Financing inputs'!J175="","",(IF('Financing inputs'!$B175="USD",'Financing inputs'!J175*Loc_USD,0)+IF('Financing inputs'!$B175="Local Currency",'Financing inputs'!J175,0)+IF('Financing inputs'!$B175="Euro",'Financing inputs'!J175*Loc_Euro,0)))</f>
        <v/>
      </c>
      <c r="K175" s="131" t="str">
        <f>IF('Financing inputs'!K175="","",(IF('Financing inputs'!$B175="USD",'Financing inputs'!K175*Loc_USD,0)+IF('Financing inputs'!$B175="Local Currency",'Financing inputs'!K175,0)+IF('Financing inputs'!$B175="Euro",'Financing inputs'!K175/Loc_Euro,0)))</f>
        <v/>
      </c>
      <c r="L175" s="131" t="str">
        <f>IF('Financing inputs'!L175="","",(IF('Financing inputs'!$B175="USD",'Financing inputs'!L175*Loc_USD,0)+IF('Financing inputs'!$B175="Local Currency",'Financing inputs'!L175,0)+IF('Financing inputs'!$B175="Euro",'Financing inputs'!L175/Loc_Euro,0)))</f>
        <v/>
      </c>
      <c r="M175" s="131" t="str">
        <f>IF('Financing inputs'!M175="","",(IF('Financing inputs'!$B175="USD",'Financing inputs'!M175*Loc_USD,0)+IF('Financing inputs'!$B175="Local Currency",'Financing inputs'!M175,0)+IF('Financing inputs'!$B175="Euro",'Financing inputs'!M175/Loc_Euro,0)))</f>
        <v/>
      </c>
      <c r="N175" s="131" t="str">
        <f>IF('Financing inputs'!N175="","",(IF('Financing inputs'!$B175="USD",'Financing inputs'!N175*Loc_USD,0)+IF('Financing inputs'!$B175="Local Currency",'Financing inputs'!N175,0)+IF('Financing inputs'!$B175="Euro",'Financing inputs'!N175/Loc_Euro,0)))</f>
        <v/>
      </c>
      <c r="O175" s="131">
        <f t="shared" si="29"/>
        <v>0</v>
      </c>
      <c r="P175" s="35" t="str">
        <f t="shared" si="28"/>
        <v>Autre 8</v>
      </c>
      <c r="R175" s="75" t="e">
        <f t="shared" si="30"/>
        <v>#DIV/0!</v>
      </c>
      <c r="S175" s="12"/>
    </row>
    <row r="176" spans="1:19" x14ac:dyDescent="0.25">
      <c r="A176" s="134" t="str">
        <f>'Financing inputs'!A176</f>
        <v>Fonds alloués par la Fondation Gates</v>
      </c>
      <c r="B176" s="130"/>
      <c r="C176" s="131" t="str">
        <f>IF('Financing inputs'!C176="","",(IF('Financing inputs'!$B176="USD",'Financing inputs'!C176*Loc_USD,0)+IF('Financing inputs'!$B176="Local Currency",'Financing inputs'!C176,0)+IF('Financing inputs'!$B176="Euro",'Financing inputs'!C176*Loc_Euro,0)))</f>
        <v/>
      </c>
      <c r="D176" s="131" t="str">
        <f>IF('Financing inputs'!D176="","",(IF('Financing inputs'!$B176="USD",'Financing inputs'!D176*Loc_USD,0)+IF('Financing inputs'!$B176="Local Currency",'Financing inputs'!D176,0)+IF('Financing inputs'!$B176="Euro",'Financing inputs'!D176*Loc_Euro,0)))</f>
        <v/>
      </c>
      <c r="E176" s="131" t="str">
        <f>IF('Financing inputs'!E176="","",(IF('Financing inputs'!$B176="USD",'Financing inputs'!E176*Loc_USD,0)+IF('Financing inputs'!$B176="Local Currency",'Financing inputs'!E176,0)+IF('Financing inputs'!$B176="Euro",'Financing inputs'!E176*Loc_Euro,0)))</f>
        <v/>
      </c>
      <c r="F176" s="131" t="str">
        <f>IF('Financing inputs'!F176="","",(IF('Financing inputs'!$B176="USD",'Financing inputs'!F176*Loc_USD,0)+IF('Financing inputs'!$B176="Local Currency",'Financing inputs'!F176,0)+IF('Financing inputs'!$B176="Euro",'Financing inputs'!F176*Loc_Euro,0)))</f>
        <v/>
      </c>
      <c r="G176" s="131" t="str">
        <f>IF('Financing inputs'!G176="","",(IF('Financing inputs'!$B176="USD",'Financing inputs'!G176*Loc_USD,0)+IF('Financing inputs'!$B176="Local Currency",'Financing inputs'!G176,0)+IF('Financing inputs'!$B176="Euro",'Financing inputs'!G176*Loc_Euro,0)))</f>
        <v/>
      </c>
      <c r="H176" s="131" t="str">
        <f>IF('Financing inputs'!H176="","",(IF('Financing inputs'!$B176="USD",'Financing inputs'!H176*Loc_USD,0)+IF('Financing inputs'!$B176="Local Currency",'Financing inputs'!H176,0)+IF('Financing inputs'!$B176="Euro",'Financing inputs'!H176*Loc_Euro,0)))</f>
        <v/>
      </c>
      <c r="I176" s="131" t="str">
        <f>IF('Financing inputs'!I176="","",(IF('Financing inputs'!$B176="USD",'Financing inputs'!I176*Loc_USD,0)+IF('Financing inputs'!$B176="Local Currency",'Financing inputs'!I176,0)+IF('Financing inputs'!$B176="Euro",'Financing inputs'!I176*Loc_Euro,0)))</f>
        <v/>
      </c>
      <c r="J176" s="131" t="str">
        <f>IF('Financing inputs'!J176="","",(IF('Financing inputs'!$B176="USD",'Financing inputs'!J176*Loc_USD,0)+IF('Financing inputs'!$B176="Local Currency",'Financing inputs'!J176,0)+IF('Financing inputs'!$B176="Euro",'Financing inputs'!J176*Loc_Euro,0)))</f>
        <v/>
      </c>
      <c r="K176" s="131" t="str">
        <f>IF('Financing inputs'!K176="","",(IF('Financing inputs'!$B176="USD",'Financing inputs'!K176*Loc_USD,0)+IF('Financing inputs'!$B176="Local Currency",'Financing inputs'!K176,0)+IF('Financing inputs'!$B176="Euro",'Financing inputs'!K176/Loc_Euro,0)))</f>
        <v/>
      </c>
      <c r="L176" s="131" t="str">
        <f>IF('Financing inputs'!L176="","",(IF('Financing inputs'!$B176="USD",'Financing inputs'!L176*Loc_USD,0)+IF('Financing inputs'!$B176="Local Currency",'Financing inputs'!L176,0)+IF('Financing inputs'!$B176="Euro",'Financing inputs'!L176/Loc_Euro,0)))</f>
        <v/>
      </c>
      <c r="M176" s="131" t="str">
        <f>IF('Financing inputs'!M176="","",(IF('Financing inputs'!$B176="USD",'Financing inputs'!M176*Loc_USD,0)+IF('Financing inputs'!$B176="Local Currency",'Financing inputs'!M176,0)+IF('Financing inputs'!$B176="Euro",'Financing inputs'!M176/Loc_Euro,0)))</f>
        <v/>
      </c>
      <c r="N176" s="131" t="str">
        <f>IF('Financing inputs'!N176="","",(IF('Financing inputs'!$B176="USD",'Financing inputs'!N176*Loc_USD,0)+IF('Financing inputs'!$B176="Local Currency",'Financing inputs'!N176,0)+IF('Financing inputs'!$B176="Euro",'Financing inputs'!N176/Loc_Euro,0)))</f>
        <v/>
      </c>
      <c r="O176" s="131">
        <f t="shared" si="29"/>
        <v>0</v>
      </c>
      <c r="P176" s="35" t="str">
        <f t="shared" si="28"/>
        <v>Autre 8</v>
      </c>
      <c r="R176" s="75" t="e">
        <f t="shared" si="30"/>
        <v>#DIV/0!</v>
      </c>
      <c r="S176" s="12"/>
    </row>
    <row r="177" spans="1:19" x14ac:dyDescent="0.25">
      <c r="A177" s="134" t="str">
        <f>'Financing inputs'!A177</f>
        <v>Fonds alloués par la fondation Packard</v>
      </c>
      <c r="B177" s="130"/>
      <c r="C177" s="131" t="str">
        <f>IF('Financing inputs'!C177="","",(IF('Financing inputs'!$B177="USD",'Financing inputs'!C177*Loc_USD,0)+IF('Financing inputs'!$B177="Local Currency",'Financing inputs'!C177,0)+IF('Financing inputs'!$B177="Euro",'Financing inputs'!C177*Loc_Euro,0)))</f>
        <v/>
      </c>
      <c r="D177" s="131" t="str">
        <f>IF('Financing inputs'!D177="","",(IF('Financing inputs'!$B177="USD",'Financing inputs'!D177*Loc_USD,0)+IF('Financing inputs'!$B177="Local Currency",'Financing inputs'!D177,0)+IF('Financing inputs'!$B177="Euro",'Financing inputs'!D177*Loc_Euro,0)))</f>
        <v/>
      </c>
      <c r="E177" s="131" t="str">
        <f>IF('Financing inputs'!E177="","",(IF('Financing inputs'!$B177="USD",'Financing inputs'!E177*Loc_USD,0)+IF('Financing inputs'!$B177="Local Currency",'Financing inputs'!E177,0)+IF('Financing inputs'!$B177="Euro",'Financing inputs'!E177*Loc_Euro,0)))</f>
        <v/>
      </c>
      <c r="F177" s="131" t="str">
        <f>IF('Financing inputs'!F177="","",(IF('Financing inputs'!$B177="USD",'Financing inputs'!F177*Loc_USD,0)+IF('Financing inputs'!$B177="Local Currency",'Financing inputs'!F177,0)+IF('Financing inputs'!$B177="Euro",'Financing inputs'!F177*Loc_Euro,0)))</f>
        <v/>
      </c>
      <c r="G177" s="131" t="str">
        <f>IF('Financing inputs'!G177="","",(IF('Financing inputs'!$B177="USD",'Financing inputs'!G177*Loc_USD,0)+IF('Financing inputs'!$B177="Local Currency",'Financing inputs'!G177,0)+IF('Financing inputs'!$B177="Euro",'Financing inputs'!G177*Loc_Euro,0)))</f>
        <v/>
      </c>
      <c r="H177" s="131" t="str">
        <f>IF('Financing inputs'!H177="","",(IF('Financing inputs'!$B177="USD",'Financing inputs'!H177*Loc_USD,0)+IF('Financing inputs'!$B177="Local Currency",'Financing inputs'!H177,0)+IF('Financing inputs'!$B177="Euro",'Financing inputs'!H177*Loc_Euro,0)))</f>
        <v/>
      </c>
      <c r="I177" s="131" t="str">
        <f>IF('Financing inputs'!I177="","",(IF('Financing inputs'!$B177="USD",'Financing inputs'!I177*Loc_USD,0)+IF('Financing inputs'!$B177="Local Currency",'Financing inputs'!I177,0)+IF('Financing inputs'!$B177="Euro",'Financing inputs'!I177*Loc_Euro,0)))</f>
        <v/>
      </c>
      <c r="J177" s="131" t="str">
        <f>IF('Financing inputs'!J177="","",(IF('Financing inputs'!$B177="USD",'Financing inputs'!J177*Loc_USD,0)+IF('Financing inputs'!$B177="Local Currency",'Financing inputs'!J177,0)+IF('Financing inputs'!$B177="Euro",'Financing inputs'!J177*Loc_Euro,0)))</f>
        <v/>
      </c>
      <c r="K177" s="131" t="str">
        <f>IF('Financing inputs'!K177="","",(IF('Financing inputs'!$B177="USD",'Financing inputs'!K177*Loc_USD,0)+IF('Financing inputs'!$B177="Local Currency",'Financing inputs'!K177,0)+IF('Financing inputs'!$B177="Euro",'Financing inputs'!K177/Loc_Euro,0)))</f>
        <v/>
      </c>
      <c r="L177" s="131" t="str">
        <f>IF('Financing inputs'!L177="","",(IF('Financing inputs'!$B177="USD",'Financing inputs'!L177*Loc_USD,0)+IF('Financing inputs'!$B177="Local Currency",'Financing inputs'!L177,0)+IF('Financing inputs'!$B177="Euro",'Financing inputs'!L177/Loc_Euro,0)))</f>
        <v/>
      </c>
      <c r="M177" s="131" t="str">
        <f>IF('Financing inputs'!M177="","",(IF('Financing inputs'!$B177="USD",'Financing inputs'!M177*Loc_USD,0)+IF('Financing inputs'!$B177="Local Currency",'Financing inputs'!M177,0)+IF('Financing inputs'!$B177="Euro",'Financing inputs'!M177/Loc_Euro,0)))</f>
        <v/>
      </c>
      <c r="N177" s="131" t="str">
        <f>IF('Financing inputs'!N177="","",(IF('Financing inputs'!$B177="USD",'Financing inputs'!N177*Loc_USD,0)+IF('Financing inputs'!$B177="Local Currency",'Financing inputs'!N177,0)+IF('Financing inputs'!$B177="Euro",'Financing inputs'!N177/Loc_Euro,0)))</f>
        <v/>
      </c>
      <c r="O177" s="131">
        <f t="shared" si="29"/>
        <v>0</v>
      </c>
      <c r="P177" s="35" t="str">
        <f t="shared" si="28"/>
        <v>Autre 8</v>
      </c>
      <c r="R177" s="75" t="e">
        <f t="shared" si="30"/>
        <v>#DIV/0!</v>
      </c>
      <c r="S177" s="12"/>
    </row>
    <row r="178" spans="1:19" x14ac:dyDescent="0.25">
      <c r="A178" s="134" t="str">
        <f>'Financing inputs'!A178</f>
        <v>Other</v>
      </c>
      <c r="B178" s="130"/>
      <c r="C178" s="131" t="str">
        <f>IF('Financing inputs'!C178="","",(IF('Financing inputs'!$B178="USD",'Financing inputs'!C178*Loc_USD,0)+IF('Financing inputs'!$B178="Local Currency",'Financing inputs'!C178,0)+IF('Financing inputs'!$B178="Euro",'Financing inputs'!C178*Loc_Euro,0)))</f>
        <v/>
      </c>
      <c r="D178" s="131" t="str">
        <f>IF('Financing inputs'!D178="","",(IF('Financing inputs'!$B178="USD",'Financing inputs'!D178*Loc_USD,0)+IF('Financing inputs'!$B178="Local Currency",'Financing inputs'!D178,0)+IF('Financing inputs'!$B178="Euro",'Financing inputs'!D178*Loc_Euro,0)))</f>
        <v/>
      </c>
      <c r="E178" s="131" t="str">
        <f>IF('Financing inputs'!E178="","",(IF('Financing inputs'!$B178="USD",'Financing inputs'!E178*Loc_USD,0)+IF('Financing inputs'!$B178="Local Currency",'Financing inputs'!E178,0)+IF('Financing inputs'!$B178="Euro",'Financing inputs'!E178*Loc_Euro,0)))</f>
        <v/>
      </c>
      <c r="F178" s="131" t="str">
        <f>IF('Financing inputs'!F178="","",(IF('Financing inputs'!$B178="USD",'Financing inputs'!F178*Loc_USD,0)+IF('Financing inputs'!$B178="Local Currency",'Financing inputs'!F178,0)+IF('Financing inputs'!$B178="Euro",'Financing inputs'!F178*Loc_Euro,0)))</f>
        <v/>
      </c>
      <c r="G178" s="131" t="str">
        <f>IF('Financing inputs'!G178="","",(IF('Financing inputs'!$B178="USD",'Financing inputs'!G178*Loc_USD,0)+IF('Financing inputs'!$B178="Local Currency",'Financing inputs'!G178,0)+IF('Financing inputs'!$B178="Euro",'Financing inputs'!G178*Loc_Euro,0)))</f>
        <v/>
      </c>
      <c r="H178" s="131" t="str">
        <f>IF('Financing inputs'!H178="","",(IF('Financing inputs'!$B178="USD",'Financing inputs'!H178*Loc_USD,0)+IF('Financing inputs'!$B178="Local Currency",'Financing inputs'!H178,0)+IF('Financing inputs'!$B178="Euro",'Financing inputs'!H178*Loc_Euro,0)))</f>
        <v/>
      </c>
      <c r="I178" s="131" t="str">
        <f>IF('Financing inputs'!I178="","",(IF('Financing inputs'!$B178="USD",'Financing inputs'!I178*Loc_USD,0)+IF('Financing inputs'!$B178="Local Currency",'Financing inputs'!I178,0)+IF('Financing inputs'!$B178="Euro",'Financing inputs'!I178*Loc_Euro,0)))</f>
        <v/>
      </c>
      <c r="J178" s="131" t="str">
        <f>IF('Financing inputs'!J178="","",(IF('Financing inputs'!$B178="USD",'Financing inputs'!J178*Loc_USD,0)+IF('Financing inputs'!$B178="Local Currency",'Financing inputs'!J178,0)+IF('Financing inputs'!$B178="Euro",'Financing inputs'!J178*Loc_Euro,0)))</f>
        <v/>
      </c>
      <c r="K178" s="131" t="str">
        <f>IF('Financing inputs'!K178="","",(IF('Financing inputs'!$B178="USD",'Financing inputs'!K178*Loc_USD,0)+IF('Financing inputs'!$B178="Local Currency",'Financing inputs'!K178,0)+IF('Financing inputs'!$B178="Euro",'Financing inputs'!K178/Loc_Euro,0)))</f>
        <v/>
      </c>
      <c r="L178" s="131" t="str">
        <f>IF('Financing inputs'!L178="","",(IF('Financing inputs'!$B178="USD",'Financing inputs'!L178*Loc_USD,0)+IF('Financing inputs'!$B178="Local Currency",'Financing inputs'!L178,0)+IF('Financing inputs'!$B178="Euro",'Financing inputs'!L178/Loc_Euro,0)))</f>
        <v/>
      </c>
      <c r="M178" s="131" t="str">
        <f>IF('Financing inputs'!M178="","",(IF('Financing inputs'!$B178="USD",'Financing inputs'!M178*Loc_USD,0)+IF('Financing inputs'!$B178="Local Currency",'Financing inputs'!M178,0)+IF('Financing inputs'!$B178="Euro",'Financing inputs'!M178/Loc_Euro,0)))</f>
        <v/>
      </c>
      <c r="N178" s="131" t="str">
        <f>IF('Financing inputs'!N178="","",(IF('Financing inputs'!$B178="USD",'Financing inputs'!N178*Loc_USD,0)+IF('Financing inputs'!$B178="Local Currency",'Financing inputs'!N178,0)+IF('Financing inputs'!$B178="Euro",'Financing inputs'!N178/Loc_Euro,0)))</f>
        <v/>
      </c>
      <c r="O178" s="131">
        <f t="shared" si="29"/>
        <v>0</v>
      </c>
      <c r="P178" s="35" t="str">
        <f t="shared" si="28"/>
        <v>Autre 8</v>
      </c>
      <c r="R178" s="75" t="e">
        <f t="shared" si="30"/>
        <v>#DIV/0!</v>
      </c>
      <c r="S178" s="12"/>
    </row>
    <row r="179" spans="1:19" x14ac:dyDescent="0.25">
      <c r="A179" s="134" t="str">
        <f>'Financing inputs'!A179</f>
        <v>Other</v>
      </c>
      <c r="B179" s="130"/>
      <c r="C179" s="131" t="str">
        <f>IF('Financing inputs'!C179="","",(IF('Financing inputs'!$B179="USD",'Financing inputs'!C179*Loc_USD,0)+IF('Financing inputs'!$B179="Local Currency",'Financing inputs'!C179,0)+IF('Financing inputs'!$B179="Euro",'Financing inputs'!C179*Loc_Euro,0)))</f>
        <v/>
      </c>
      <c r="D179" s="131" t="str">
        <f>IF('Financing inputs'!D179="","",(IF('Financing inputs'!$B179="USD",'Financing inputs'!D179*Loc_USD,0)+IF('Financing inputs'!$B179="Local Currency",'Financing inputs'!D179,0)+IF('Financing inputs'!$B179="Euro",'Financing inputs'!D179*Loc_Euro,0)))</f>
        <v/>
      </c>
      <c r="E179" s="131" t="str">
        <f>IF('Financing inputs'!E179="","",(IF('Financing inputs'!$B179="USD",'Financing inputs'!E179*Loc_USD,0)+IF('Financing inputs'!$B179="Local Currency",'Financing inputs'!E179,0)+IF('Financing inputs'!$B179="Euro",'Financing inputs'!E179*Loc_Euro,0)))</f>
        <v/>
      </c>
      <c r="F179" s="131" t="str">
        <f>IF('Financing inputs'!F179="","",(IF('Financing inputs'!$B179="USD",'Financing inputs'!F179*Loc_USD,0)+IF('Financing inputs'!$B179="Local Currency",'Financing inputs'!F179,0)+IF('Financing inputs'!$B179="Euro",'Financing inputs'!F179*Loc_Euro,0)))</f>
        <v/>
      </c>
      <c r="G179" s="131" t="str">
        <f>IF('Financing inputs'!G179="","",(IF('Financing inputs'!$B179="USD",'Financing inputs'!G179*Loc_USD,0)+IF('Financing inputs'!$B179="Local Currency",'Financing inputs'!G179,0)+IF('Financing inputs'!$B179="Euro",'Financing inputs'!G179*Loc_Euro,0)))</f>
        <v/>
      </c>
      <c r="H179" s="131" t="str">
        <f>IF('Financing inputs'!H179="","",(IF('Financing inputs'!$B179="USD",'Financing inputs'!H179*Loc_USD,0)+IF('Financing inputs'!$B179="Local Currency",'Financing inputs'!H179,0)+IF('Financing inputs'!$B179="Euro",'Financing inputs'!H179*Loc_Euro,0)))</f>
        <v/>
      </c>
      <c r="I179" s="131" t="str">
        <f>IF('Financing inputs'!I179="","",(IF('Financing inputs'!$B179="USD",'Financing inputs'!I179*Loc_USD,0)+IF('Financing inputs'!$B179="Local Currency",'Financing inputs'!I179,0)+IF('Financing inputs'!$B179="Euro",'Financing inputs'!I179*Loc_Euro,0)))</f>
        <v/>
      </c>
      <c r="J179" s="131" t="str">
        <f>IF('Financing inputs'!J179="","",(IF('Financing inputs'!$B179="USD",'Financing inputs'!J179*Loc_USD,0)+IF('Financing inputs'!$B179="Local Currency",'Financing inputs'!J179,0)+IF('Financing inputs'!$B179="Euro",'Financing inputs'!J179*Loc_Euro,0)))</f>
        <v/>
      </c>
      <c r="K179" s="131" t="str">
        <f>IF('Financing inputs'!K179="","",(IF('Financing inputs'!$B179="USD",'Financing inputs'!K179*Loc_USD,0)+IF('Financing inputs'!$B179="Local Currency",'Financing inputs'!K179,0)+IF('Financing inputs'!$B179="Euro",'Financing inputs'!K179/Loc_Euro,0)))</f>
        <v/>
      </c>
      <c r="L179" s="131" t="str">
        <f>IF('Financing inputs'!L179="","",(IF('Financing inputs'!$B179="USD",'Financing inputs'!L179*Loc_USD,0)+IF('Financing inputs'!$B179="Local Currency",'Financing inputs'!L179,0)+IF('Financing inputs'!$B179="Euro",'Financing inputs'!L179/Loc_Euro,0)))</f>
        <v/>
      </c>
      <c r="M179" s="131" t="str">
        <f>IF('Financing inputs'!M179="","",(IF('Financing inputs'!$B179="USD",'Financing inputs'!M179*Loc_USD,0)+IF('Financing inputs'!$B179="Local Currency",'Financing inputs'!M179,0)+IF('Financing inputs'!$B179="Euro",'Financing inputs'!M179/Loc_Euro,0)))</f>
        <v/>
      </c>
      <c r="N179" s="131" t="str">
        <f>IF('Financing inputs'!N179="","",(IF('Financing inputs'!$B179="USD",'Financing inputs'!N179*Loc_USD,0)+IF('Financing inputs'!$B179="Local Currency",'Financing inputs'!N179,0)+IF('Financing inputs'!$B179="Euro",'Financing inputs'!N179/Loc_Euro,0)))</f>
        <v/>
      </c>
      <c r="O179" s="132">
        <f t="shared" si="29"/>
        <v>0</v>
      </c>
      <c r="P179" s="35" t="str">
        <f t="shared" si="28"/>
        <v>Autre 8</v>
      </c>
      <c r="R179" s="75" t="e">
        <f t="shared" si="30"/>
        <v>#DIV/0!</v>
      </c>
      <c r="S179" s="12"/>
    </row>
    <row r="180" spans="1:19" x14ac:dyDescent="0.25">
      <c r="A180" s="134" t="str">
        <f>'Financing inputs'!A180</f>
        <v>Other</v>
      </c>
      <c r="B180" s="130"/>
      <c r="C180" s="131" t="str">
        <f>IF('Financing inputs'!C180="","",(IF('Financing inputs'!$B180="USD",'Financing inputs'!C180*Loc_USD,0)+IF('Financing inputs'!$B180="Local Currency",'Financing inputs'!C180,0)+IF('Financing inputs'!$B180="Euro",'Financing inputs'!C180*Loc_Euro,0)))</f>
        <v/>
      </c>
      <c r="D180" s="131" t="str">
        <f>IF('Financing inputs'!D180="","",(IF('Financing inputs'!$B180="USD",'Financing inputs'!D180*Loc_USD,0)+IF('Financing inputs'!$B180="Local Currency",'Financing inputs'!D180,0)+IF('Financing inputs'!$B180="Euro",'Financing inputs'!D180*Loc_Euro,0)))</f>
        <v/>
      </c>
      <c r="E180" s="131" t="str">
        <f>IF('Financing inputs'!E180="","",(IF('Financing inputs'!$B180="USD",'Financing inputs'!E180*Loc_USD,0)+IF('Financing inputs'!$B180="Local Currency",'Financing inputs'!E180,0)+IF('Financing inputs'!$B180="Euro",'Financing inputs'!E180*Loc_Euro,0)))</f>
        <v/>
      </c>
      <c r="F180" s="131" t="str">
        <f>IF('Financing inputs'!F180="","",(IF('Financing inputs'!$B180="USD",'Financing inputs'!F180*Loc_USD,0)+IF('Financing inputs'!$B180="Local Currency",'Financing inputs'!F180,0)+IF('Financing inputs'!$B180="Euro",'Financing inputs'!F180*Loc_Euro,0)))</f>
        <v/>
      </c>
      <c r="G180" s="131" t="str">
        <f>IF('Financing inputs'!G180="","",(IF('Financing inputs'!$B180="USD",'Financing inputs'!G180*Loc_USD,0)+IF('Financing inputs'!$B180="Local Currency",'Financing inputs'!G180,0)+IF('Financing inputs'!$B180="Euro",'Financing inputs'!G180*Loc_Euro,0)))</f>
        <v/>
      </c>
      <c r="H180" s="131" t="str">
        <f>IF('Financing inputs'!H180="","",(IF('Financing inputs'!$B180="USD",'Financing inputs'!H180*Loc_USD,0)+IF('Financing inputs'!$B180="Local Currency",'Financing inputs'!H180,0)+IF('Financing inputs'!$B180="Euro",'Financing inputs'!H180*Loc_Euro,0)))</f>
        <v/>
      </c>
      <c r="I180" s="131" t="str">
        <f>IF('Financing inputs'!I180="","",(IF('Financing inputs'!$B180="USD",'Financing inputs'!I180*Loc_USD,0)+IF('Financing inputs'!$B180="Local Currency",'Financing inputs'!I180,0)+IF('Financing inputs'!$B180="Euro",'Financing inputs'!I180*Loc_Euro,0)))</f>
        <v/>
      </c>
      <c r="J180" s="131" t="str">
        <f>IF('Financing inputs'!J180="","",(IF('Financing inputs'!$B180="USD",'Financing inputs'!J180*Loc_USD,0)+IF('Financing inputs'!$B180="Local Currency",'Financing inputs'!J180,0)+IF('Financing inputs'!$B180="Euro",'Financing inputs'!J180*Loc_Euro,0)))</f>
        <v/>
      </c>
      <c r="K180" s="131" t="str">
        <f>IF('Financing inputs'!K180="","",(IF('Financing inputs'!$B180="USD",'Financing inputs'!K180*Loc_USD,0)+IF('Financing inputs'!$B180="Local Currency",'Financing inputs'!K180,0)+IF('Financing inputs'!$B180="Euro",'Financing inputs'!K180/Loc_Euro,0)))</f>
        <v/>
      </c>
      <c r="L180" s="131" t="str">
        <f>IF('Financing inputs'!L180="","",(IF('Financing inputs'!$B180="USD",'Financing inputs'!L180*Loc_USD,0)+IF('Financing inputs'!$B180="Local Currency",'Financing inputs'!L180,0)+IF('Financing inputs'!$B180="Euro",'Financing inputs'!L180/Loc_Euro,0)))</f>
        <v/>
      </c>
      <c r="M180" s="131" t="str">
        <f>IF('Financing inputs'!M180="","",(IF('Financing inputs'!$B180="USD",'Financing inputs'!M180*Loc_USD,0)+IF('Financing inputs'!$B180="Local Currency",'Financing inputs'!M180,0)+IF('Financing inputs'!$B180="Euro",'Financing inputs'!M180/Loc_Euro,0)))</f>
        <v/>
      </c>
      <c r="N180" s="131" t="str">
        <f>IF('Financing inputs'!N180="","",(IF('Financing inputs'!$B180="USD",'Financing inputs'!N180*Loc_USD,0)+IF('Financing inputs'!$B180="Local Currency",'Financing inputs'!N180,0)+IF('Financing inputs'!$B180="Euro",'Financing inputs'!N180/Loc_Euro,0)))</f>
        <v/>
      </c>
      <c r="O180" s="132">
        <f t="shared" si="29"/>
        <v>0</v>
      </c>
      <c r="P180" s="35" t="str">
        <f t="shared" si="28"/>
        <v>Autre 8</v>
      </c>
      <c r="R180" s="75" t="e">
        <f t="shared" si="30"/>
        <v>#DIV/0!</v>
      </c>
      <c r="S180" s="12"/>
    </row>
    <row r="181" spans="1:19" x14ac:dyDescent="0.25">
      <c r="A181" s="134" t="str">
        <f>'Financing inputs'!A181</f>
        <v>Other</v>
      </c>
      <c r="B181" s="130"/>
      <c r="C181" s="131" t="str">
        <f>IF('Financing inputs'!C181="","",(IF('Financing inputs'!$B181="USD",'Financing inputs'!C181*Loc_USD,0)+IF('Financing inputs'!$B181="Local Currency",'Financing inputs'!C181,0)+IF('Financing inputs'!$B181="Euro",'Financing inputs'!C181*Loc_Euro,0)))</f>
        <v/>
      </c>
      <c r="D181" s="131" t="str">
        <f>IF('Financing inputs'!D181="","",(IF('Financing inputs'!$B181="USD",'Financing inputs'!D181*Loc_USD,0)+IF('Financing inputs'!$B181="Local Currency",'Financing inputs'!D181,0)+IF('Financing inputs'!$B181="Euro",'Financing inputs'!D181*Loc_Euro,0)))</f>
        <v/>
      </c>
      <c r="E181" s="131" t="str">
        <f>IF('Financing inputs'!E181="","",(IF('Financing inputs'!$B181="USD",'Financing inputs'!E181*Loc_USD,0)+IF('Financing inputs'!$B181="Local Currency",'Financing inputs'!E181,0)+IF('Financing inputs'!$B181="Euro",'Financing inputs'!E181*Loc_Euro,0)))</f>
        <v/>
      </c>
      <c r="F181" s="131" t="str">
        <f>IF('Financing inputs'!F181="","",(IF('Financing inputs'!$B181="USD",'Financing inputs'!F181*Loc_USD,0)+IF('Financing inputs'!$B181="Local Currency",'Financing inputs'!F181,0)+IF('Financing inputs'!$B181="Euro",'Financing inputs'!F181*Loc_Euro,0)))</f>
        <v/>
      </c>
      <c r="G181" s="131" t="str">
        <f>IF('Financing inputs'!G181="","",(IF('Financing inputs'!$B181="USD",'Financing inputs'!G181*Loc_USD,0)+IF('Financing inputs'!$B181="Local Currency",'Financing inputs'!G181,0)+IF('Financing inputs'!$B181="Euro",'Financing inputs'!G181*Loc_Euro,0)))</f>
        <v/>
      </c>
      <c r="H181" s="131" t="str">
        <f>IF('Financing inputs'!H181="","",(IF('Financing inputs'!$B181="USD",'Financing inputs'!H181*Loc_USD,0)+IF('Financing inputs'!$B181="Local Currency",'Financing inputs'!H181,0)+IF('Financing inputs'!$B181="Euro",'Financing inputs'!H181*Loc_Euro,0)))</f>
        <v/>
      </c>
      <c r="I181" s="131" t="str">
        <f>IF('Financing inputs'!I181="","",(IF('Financing inputs'!$B181="USD",'Financing inputs'!I181*Loc_USD,0)+IF('Financing inputs'!$B181="Local Currency",'Financing inputs'!I181,0)+IF('Financing inputs'!$B181="Euro",'Financing inputs'!I181*Loc_Euro,0)))</f>
        <v/>
      </c>
      <c r="J181" s="131" t="str">
        <f>IF('Financing inputs'!J181="","",(IF('Financing inputs'!$B181="USD",'Financing inputs'!J181*Loc_USD,0)+IF('Financing inputs'!$B181="Local Currency",'Financing inputs'!J181,0)+IF('Financing inputs'!$B181="Euro",'Financing inputs'!J181*Loc_Euro,0)))</f>
        <v/>
      </c>
      <c r="K181" s="131" t="str">
        <f>IF('Financing inputs'!K181="","",(IF('Financing inputs'!$B181="USD",'Financing inputs'!K181*Loc_USD,0)+IF('Financing inputs'!$B181="Local Currency",'Financing inputs'!K181,0)+IF('Financing inputs'!$B181="Euro",'Financing inputs'!K181/Loc_Euro,0)))</f>
        <v/>
      </c>
      <c r="L181" s="131" t="str">
        <f>IF('Financing inputs'!L181="","",(IF('Financing inputs'!$B181="USD",'Financing inputs'!L181*Loc_USD,0)+IF('Financing inputs'!$B181="Local Currency",'Financing inputs'!L181,0)+IF('Financing inputs'!$B181="Euro",'Financing inputs'!L181/Loc_Euro,0)))</f>
        <v/>
      </c>
      <c r="M181" s="131" t="str">
        <f>IF('Financing inputs'!M181="","",(IF('Financing inputs'!$B181="USD",'Financing inputs'!M181*Loc_USD,0)+IF('Financing inputs'!$B181="Local Currency",'Financing inputs'!M181,0)+IF('Financing inputs'!$B181="Euro",'Financing inputs'!M181/Loc_Euro,0)))</f>
        <v/>
      </c>
      <c r="N181" s="131" t="str">
        <f>IF('Financing inputs'!N181="","",(IF('Financing inputs'!$B181="USD",'Financing inputs'!N181*Loc_USD,0)+IF('Financing inputs'!$B181="Local Currency",'Financing inputs'!N181,0)+IF('Financing inputs'!$B181="Euro",'Financing inputs'!N181/Loc_Euro,0)))</f>
        <v/>
      </c>
      <c r="O181" s="132">
        <f t="shared" si="29"/>
        <v>0</v>
      </c>
      <c r="P181" s="35" t="str">
        <f t="shared" si="28"/>
        <v>Autre 8</v>
      </c>
      <c r="R181" s="75" t="e">
        <f t="shared" si="30"/>
        <v>#DIV/0!</v>
      </c>
      <c r="S181" s="12"/>
    </row>
    <row r="182" spans="1:19" x14ac:dyDescent="0.25">
      <c r="A182" s="134" t="str">
        <f>'Financing inputs'!A182</f>
        <v>Other</v>
      </c>
      <c r="B182" s="130"/>
      <c r="C182" s="131" t="str">
        <f>IF('Financing inputs'!C182="","",(IF('Financing inputs'!$B182="USD",'Financing inputs'!C182*Loc_USD,0)+IF('Financing inputs'!$B182="Local Currency",'Financing inputs'!C182,0)+IF('Financing inputs'!$B182="Euro",'Financing inputs'!C182*Loc_Euro,0)))</f>
        <v/>
      </c>
      <c r="D182" s="131" t="str">
        <f>IF('Financing inputs'!D182="","",(IF('Financing inputs'!$B182="USD",'Financing inputs'!D182*Loc_USD,0)+IF('Financing inputs'!$B182="Local Currency",'Financing inputs'!D182,0)+IF('Financing inputs'!$B182="Euro",'Financing inputs'!D182*Loc_Euro,0)))</f>
        <v/>
      </c>
      <c r="E182" s="131" t="str">
        <f>IF('Financing inputs'!E182="","",(IF('Financing inputs'!$B182="USD",'Financing inputs'!E182*Loc_USD,0)+IF('Financing inputs'!$B182="Local Currency",'Financing inputs'!E182,0)+IF('Financing inputs'!$B182="Euro",'Financing inputs'!E182*Loc_Euro,0)))</f>
        <v/>
      </c>
      <c r="F182" s="131" t="str">
        <f>IF('Financing inputs'!F182="","",(IF('Financing inputs'!$B182="USD",'Financing inputs'!F182*Loc_USD,0)+IF('Financing inputs'!$B182="Local Currency",'Financing inputs'!F182,0)+IF('Financing inputs'!$B182="Euro",'Financing inputs'!F182*Loc_Euro,0)))</f>
        <v/>
      </c>
      <c r="G182" s="131" t="str">
        <f>IF('Financing inputs'!G182="","",(IF('Financing inputs'!$B182="USD",'Financing inputs'!G182*Loc_USD,0)+IF('Financing inputs'!$B182="Local Currency",'Financing inputs'!G182,0)+IF('Financing inputs'!$B182="Euro",'Financing inputs'!G182*Loc_Euro,0)))</f>
        <v/>
      </c>
      <c r="H182" s="131" t="str">
        <f>IF('Financing inputs'!H182="","",(IF('Financing inputs'!$B182="USD",'Financing inputs'!H182*Loc_USD,0)+IF('Financing inputs'!$B182="Local Currency",'Financing inputs'!H182,0)+IF('Financing inputs'!$B182="Euro",'Financing inputs'!H182*Loc_Euro,0)))</f>
        <v/>
      </c>
      <c r="I182" s="131" t="str">
        <f>IF('Financing inputs'!I182="","",(IF('Financing inputs'!$B182="USD",'Financing inputs'!I182*Loc_USD,0)+IF('Financing inputs'!$B182="Local Currency",'Financing inputs'!I182,0)+IF('Financing inputs'!$B182="Euro",'Financing inputs'!I182*Loc_Euro,0)))</f>
        <v/>
      </c>
      <c r="J182" s="131" t="str">
        <f>IF('Financing inputs'!J182="","",(IF('Financing inputs'!$B182="USD",'Financing inputs'!J182*Loc_USD,0)+IF('Financing inputs'!$B182="Local Currency",'Financing inputs'!J182,0)+IF('Financing inputs'!$B182="Euro",'Financing inputs'!J182*Loc_Euro,0)))</f>
        <v/>
      </c>
      <c r="K182" s="131" t="str">
        <f>IF('Financing inputs'!K182="","",(IF('Financing inputs'!$B182="USD",'Financing inputs'!K182*Loc_USD,0)+IF('Financing inputs'!$B182="Local Currency",'Financing inputs'!K182,0)+IF('Financing inputs'!$B182="Euro",'Financing inputs'!K182/Loc_Euro,0)))</f>
        <v/>
      </c>
      <c r="L182" s="131" t="str">
        <f>IF('Financing inputs'!L182="","",(IF('Financing inputs'!$B182="USD",'Financing inputs'!L182*Loc_USD,0)+IF('Financing inputs'!$B182="Local Currency",'Financing inputs'!L182,0)+IF('Financing inputs'!$B182="Euro",'Financing inputs'!L182/Loc_Euro,0)))</f>
        <v/>
      </c>
      <c r="M182" s="131" t="str">
        <f>IF('Financing inputs'!M182="","",(IF('Financing inputs'!$B182="USD",'Financing inputs'!M182*Loc_USD,0)+IF('Financing inputs'!$B182="Local Currency",'Financing inputs'!M182,0)+IF('Financing inputs'!$B182="Euro",'Financing inputs'!M182/Loc_Euro,0)))</f>
        <v/>
      </c>
      <c r="N182" s="131" t="str">
        <f>IF('Financing inputs'!N182="","",(IF('Financing inputs'!$B182="USD",'Financing inputs'!N182*Loc_USD,0)+IF('Financing inputs'!$B182="Local Currency",'Financing inputs'!N182,0)+IF('Financing inputs'!$B182="Euro",'Financing inputs'!N182/Loc_Euro,0)))</f>
        <v/>
      </c>
      <c r="O182" s="131">
        <f t="shared" si="29"/>
        <v>0</v>
      </c>
      <c r="P182" s="35" t="str">
        <f t="shared" si="28"/>
        <v>Autre 8</v>
      </c>
      <c r="R182" s="75" t="e">
        <f t="shared" si="30"/>
        <v>#DIV/0!</v>
      </c>
      <c r="S182" s="12"/>
    </row>
    <row r="183" spans="1:19" x14ac:dyDescent="0.25">
      <c r="A183" s="134" t="str">
        <f>'Financing inputs'!A183</f>
        <v>Other</v>
      </c>
      <c r="B183" s="130"/>
      <c r="C183" s="131" t="str">
        <f>IF('Financing inputs'!C183="","",(IF('Financing inputs'!$B183="USD",'Financing inputs'!C183*Loc_USD,0)+IF('Financing inputs'!$B183="Local Currency",'Financing inputs'!C183,0)+IF('Financing inputs'!$B183="Euro",'Financing inputs'!C183*Loc_Euro,0)))</f>
        <v/>
      </c>
      <c r="D183" s="131" t="str">
        <f>IF('Financing inputs'!D183="","",(IF('Financing inputs'!$B183="USD",'Financing inputs'!D183*Loc_USD,0)+IF('Financing inputs'!$B183="Local Currency",'Financing inputs'!D183,0)+IF('Financing inputs'!$B183="Euro",'Financing inputs'!D183*Loc_Euro,0)))</f>
        <v/>
      </c>
      <c r="E183" s="131" t="str">
        <f>IF('Financing inputs'!E183="","",(IF('Financing inputs'!$B183="USD",'Financing inputs'!E183*Loc_USD,0)+IF('Financing inputs'!$B183="Local Currency",'Financing inputs'!E183,0)+IF('Financing inputs'!$B183="Euro",'Financing inputs'!E183*Loc_Euro,0)))</f>
        <v/>
      </c>
      <c r="F183" s="131" t="str">
        <f>IF('Financing inputs'!F183="","",(IF('Financing inputs'!$B183="USD",'Financing inputs'!F183*Loc_USD,0)+IF('Financing inputs'!$B183="Local Currency",'Financing inputs'!F183,0)+IF('Financing inputs'!$B183="Euro",'Financing inputs'!F183*Loc_Euro,0)))</f>
        <v/>
      </c>
      <c r="G183" s="131" t="str">
        <f>IF('Financing inputs'!G183="","",(IF('Financing inputs'!$B183="USD",'Financing inputs'!G183*Loc_USD,0)+IF('Financing inputs'!$B183="Local Currency",'Financing inputs'!G183,0)+IF('Financing inputs'!$B183="Euro",'Financing inputs'!G183*Loc_Euro,0)))</f>
        <v/>
      </c>
      <c r="H183" s="131" t="str">
        <f>IF('Financing inputs'!H183="","",(IF('Financing inputs'!$B183="USD",'Financing inputs'!H183*Loc_USD,0)+IF('Financing inputs'!$B183="Local Currency",'Financing inputs'!H183,0)+IF('Financing inputs'!$B183="Euro",'Financing inputs'!H183*Loc_Euro,0)))</f>
        <v/>
      </c>
      <c r="I183" s="131" t="str">
        <f>IF('Financing inputs'!I183="","",(IF('Financing inputs'!$B183="USD",'Financing inputs'!I183*Loc_USD,0)+IF('Financing inputs'!$B183="Local Currency",'Financing inputs'!I183,0)+IF('Financing inputs'!$B183="Euro",'Financing inputs'!I183*Loc_Euro,0)))</f>
        <v/>
      </c>
      <c r="J183" s="131" t="str">
        <f>IF('Financing inputs'!J183="","",(IF('Financing inputs'!$B183="USD",'Financing inputs'!J183*Loc_USD,0)+IF('Financing inputs'!$B183="Local Currency",'Financing inputs'!J183,0)+IF('Financing inputs'!$B183="Euro",'Financing inputs'!J183*Loc_Euro,0)))</f>
        <v/>
      </c>
      <c r="K183" s="131" t="str">
        <f>IF('Financing inputs'!K183="","",(IF('Financing inputs'!$B183="USD",'Financing inputs'!K183*Loc_USD,0)+IF('Financing inputs'!$B183="Local Currency",'Financing inputs'!K183,0)+IF('Financing inputs'!$B183="Euro",'Financing inputs'!K183/Loc_Euro,0)))</f>
        <v/>
      </c>
      <c r="L183" s="131" t="str">
        <f>IF('Financing inputs'!L183="","",(IF('Financing inputs'!$B183="USD",'Financing inputs'!L183*Loc_USD,0)+IF('Financing inputs'!$B183="Local Currency",'Financing inputs'!L183,0)+IF('Financing inputs'!$B183="Euro",'Financing inputs'!L183/Loc_Euro,0)))</f>
        <v/>
      </c>
      <c r="M183" s="131" t="str">
        <f>IF('Financing inputs'!M183="","",(IF('Financing inputs'!$B183="USD",'Financing inputs'!M183*Loc_USD,0)+IF('Financing inputs'!$B183="Local Currency",'Financing inputs'!M183,0)+IF('Financing inputs'!$B183="Euro",'Financing inputs'!M183/Loc_Euro,0)))</f>
        <v/>
      </c>
      <c r="N183" s="131" t="str">
        <f>IF('Financing inputs'!N183="","",(IF('Financing inputs'!$B183="USD",'Financing inputs'!N183*Loc_USD,0)+IF('Financing inputs'!$B183="Local Currency",'Financing inputs'!N183,0)+IF('Financing inputs'!$B183="Euro",'Financing inputs'!N183/Loc_Euro,0)))</f>
        <v/>
      </c>
      <c r="O183" s="131">
        <f t="shared" si="29"/>
        <v>0</v>
      </c>
      <c r="P183" s="35" t="str">
        <f t="shared" si="28"/>
        <v>Autre 8</v>
      </c>
      <c r="R183" s="75" t="e">
        <f t="shared" si="30"/>
        <v>#DIV/0!</v>
      </c>
      <c r="S183" s="12"/>
    </row>
    <row r="184" spans="1:19" x14ac:dyDescent="0.25">
      <c r="A184" s="134" t="str">
        <f>'Financing inputs'!A184</f>
        <v>Other</v>
      </c>
      <c r="B184" s="130"/>
      <c r="C184" s="131" t="str">
        <f>IF('Financing inputs'!C184="","",(IF('Financing inputs'!$B184="USD",'Financing inputs'!C184*Loc_USD,0)+IF('Financing inputs'!$B184="Local Currency",'Financing inputs'!C184,0)+IF('Financing inputs'!$B184="Euro",'Financing inputs'!C184*Loc_Euro,0)))</f>
        <v/>
      </c>
      <c r="D184" s="131" t="str">
        <f>IF('Financing inputs'!D184="","",(IF('Financing inputs'!$B184="USD",'Financing inputs'!D184*Loc_USD,0)+IF('Financing inputs'!$B184="Local Currency",'Financing inputs'!D184,0)+IF('Financing inputs'!$B184="Euro",'Financing inputs'!D184*Loc_Euro,0)))</f>
        <v/>
      </c>
      <c r="E184" s="131" t="str">
        <f>IF('Financing inputs'!E184="","",(IF('Financing inputs'!$B184="USD",'Financing inputs'!E184*Loc_USD,0)+IF('Financing inputs'!$B184="Local Currency",'Financing inputs'!E184,0)+IF('Financing inputs'!$B184="Euro",'Financing inputs'!E184*Loc_Euro,0)))</f>
        <v/>
      </c>
      <c r="F184" s="131" t="str">
        <f>IF('Financing inputs'!F184="","",(IF('Financing inputs'!$B184="USD",'Financing inputs'!F184*Loc_USD,0)+IF('Financing inputs'!$B184="Local Currency",'Financing inputs'!F184,0)+IF('Financing inputs'!$B184="Euro",'Financing inputs'!F184*Loc_Euro,0)))</f>
        <v/>
      </c>
      <c r="G184" s="131" t="str">
        <f>IF('Financing inputs'!G184="","",(IF('Financing inputs'!$B184="USD",'Financing inputs'!G184*Loc_USD,0)+IF('Financing inputs'!$B184="Local Currency",'Financing inputs'!G184,0)+IF('Financing inputs'!$B184="Euro",'Financing inputs'!G184*Loc_Euro,0)))</f>
        <v/>
      </c>
      <c r="H184" s="131" t="str">
        <f>IF('Financing inputs'!H184="","",(IF('Financing inputs'!$B184="USD",'Financing inputs'!H184*Loc_USD,0)+IF('Financing inputs'!$B184="Local Currency",'Financing inputs'!H184,0)+IF('Financing inputs'!$B184="Euro",'Financing inputs'!H184*Loc_Euro,0)))</f>
        <v/>
      </c>
      <c r="I184" s="131" t="str">
        <f>IF('Financing inputs'!I184="","",(IF('Financing inputs'!$B184="USD",'Financing inputs'!I184*Loc_USD,0)+IF('Financing inputs'!$B184="Local Currency",'Financing inputs'!I184,0)+IF('Financing inputs'!$B184="Euro",'Financing inputs'!I184*Loc_Euro,0)))</f>
        <v/>
      </c>
      <c r="J184" s="131" t="str">
        <f>IF('Financing inputs'!J184="","",(IF('Financing inputs'!$B184="USD",'Financing inputs'!J184*Loc_USD,0)+IF('Financing inputs'!$B184="Local Currency",'Financing inputs'!J184,0)+IF('Financing inputs'!$B184="Euro",'Financing inputs'!J184*Loc_Euro,0)))</f>
        <v/>
      </c>
      <c r="K184" s="131" t="str">
        <f>IF('Financing inputs'!K184="","",(IF('Financing inputs'!$B184="USD",'Financing inputs'!K184*Loc_USD,0)+IF('Financing inputs'!$B184="Local Currency",'Financing inputs'!K184,0)+IF('Financing inputs'!$B184="Euro",'Financing inputs'!K184/Loc_Euro,0)))</f>
        <v/>
      </c>
      <c r="L184" s="131" t="str">
        <f>IF('Financing inputs'!L184="","",(IF('Financing inputs'!$B184="USD",'Financing inputs'!L184*Loc_USD,0)+IF('Financing inputs'!$B184="Local Currency",'Financing inputs'!L184,0)+IF('Financing inputs'!$B184="Euro",'Financing inputs'!L184/Loc_Euro,0)))</f>
        <v/>
      </c>
      <c r="M184" s="131" t="str">
        <f>IF('Financing inputs'!M184="","",(IF('Financing inputs'!$B184="USD",'Financing inputs'!M184*Loc_USD,0)+IF('Financing inputs'!$B184="Local Currency",'Financing inputs'!M184,0)+IF('Financing inputs'!$B184="Euro",'Financing inputs'!M184/Loc_Euro,0)))</f>
        <v/>
      </c>
      <c r="N184" s="131" t="str">
        <f>IF('Financing inputs'!N184="","",(IF('Financing inputs'!$B184="USD",'Financing inputs'!N184*Loc_USD,0)+IF('Financing inputs'!$B184="Local Currency",'Financing inputs'!N184,0)+IF('Financing inputs'!$B184="Euro",'Financing inputs'!N184/Loc_Euro,0)))</f>
        <v/>
      </c>
      <c r="O184" s="131">
        <f t="shared" si="29"/>
        <v>0</v>
      </c>
      <c r="P184" s="35" t="str">
        <f t="shared" si="28"/>
        <v>Autre 8</v>
      </c>
      <c r="R184" s="75" t="e">
        <f t="shared" si="30"/>
        <v>#DIV/0!</v>
      </c>
      <c r="S184" s="12"/>
    </row>
    <row r="185" spans="1:19" x14ac:dyDescent="0.25">
      <c r="A185" s="134" t="str">
        <f>'Financing inputs'!A185</f>
        <v>Other</v>
      </c>
      <c r="B185" s="130"/>
      <c r="C185" s="131" t="str">
        <f>IF('Financing inputs'!C185="","",(IF('Financing inputs'!$B185="USD",'Financing inputs'!C185*Loc_USD,0)+IF('Financing inputs'!$B185="Local Currency",'Financing inputs'!C185,0)+IF('Financing inputs'!$B185="Euro",'Financing inputs'!C185*Loc_Euro,0)))</f>
        <v/>
      </c>
      <c r="D185" s="131" t="str">
        <f>IF('Financing inputs'!D185="","",(IF('Financing inputs'!$B185="USD",'Financing inputs'!D185*Loc_USD,0)+IF('Financing inputs'!$B185="Local Currency",'Financing inputs'!D185,0)+IF('Financing inputs'!$B185="Euro",'Financing inputs'!D185*Loc_Euro,0)))</f>
        <v/>
      </c>
      <c r="E185" s="131" t="str">
        <f>IF('Financing inputs'!E185="","",(IF('Financing inputs'!$B185="USD",'Financing inputs'!E185*Loc_USD,0)+IF('Financing inputs'!$B185="Local Currency",'Financing inputs'!E185,0)+IF('Financing inputs'!$B185="Euro",'Financing inputs'!E185*Loc_Euro,0)))</f>
        <v/>
      </c>
      <c r="F185" s="131" t="str">
        <f>IF('Financing inputs'!F185="","",(IF('Financing inputs'!$B185="USD",'Financing inputs'!F185*Loc_USD,0)+IF('Financing inputs'!$B185="Local Currency",'Financing inputs'!F185,0)+IF('Financing inputs'!$B185="Euro",'Financing inputs'!F185*Loc_Euro,0)))</f>
        <v/>
      </c>
      <c r="G185" s="131" t="str">
        <f>IF('Financing inputs'!G185="","",(IF('Financing inputs'!$B185="USD",'Financing inputs'!G185*Loc_USD,0)+IF('Financing inputs'!$B185="Local Currency",'Financing inputs'!G185,0)+IF('Financing inputs'!$B185="Euro",'Financing inputs'!G185*Loc_Euro,0)))</f>
        <v/>
      </c>
      <c r="H185" s="131" t="str">
        <f>IF('Financing inputs'!H185="","",(IF('Financing inputs'!$B185="USD",'Financing inputs'!H185*Loc_USD,0)+IF('Financing inputs'!$B185="Local Currency",'Financing inputs'!H185,0)+IF('Financing inputs'!$B185="Euro",'Financing inputs'!H185*Loc_Euro,0)))</f>
        <v/>
      </c>
      <c r="I185" s="131" t="str">
        <f>IF('Financing inputs'!I185="","",(IF('Financing inputs'!$B185="USD",'Financing inputs'!I185*Loc_USD,0)+IF('Financing inputs'!$B185="Local Currency",'Financing inputs'!I185,0)+IF('Financing inputs'!$B185="Euro",'Financing inputs'!I185*Loc_Euro,0)))</f>
        <v/>
      </c>
      <c r="J185" s="131" t="str">
        <f>IF('Financing inputs'!J185="","",(IF('Financing inputs'!$B185="USD",'Financing inputs'!J185*Loc_USD,0)+IF('Financing inputs'!$B185="Local Currency",'Financing inputs'!J185,0)+IF('Financing inputs'!$B185="Euro",'Financing inputs'!J185*Loc_Euro,0)))</f>
        <v/>
      </c>
      <c r="K185" s="131" t="str">
        <f>IF('Financing inputs'!K185="","",(IF('Financing inputs'!$B185="USD",'Financing inputs'!K185*Loc_USD,0)+IF('Financing inputs'!$B185="Local Currency",'Financing inputs'!K185,0)+IF('Financing inputs'!$B185="Euro",'Financing inputs'!K185/Loc_Euro,0)))</f>
        <v/>
      </c>
      <c r="L185" s="131" t="str">
        <f>IF('Financing inputs'!L185="","",(IF('Financing inputs'!$B185="USD",'Financing inputs'!L185*Loc_USD,0)+IF('Financing inputs'!$B185="Local Currency",'Financing inputs'!L185,0)+IF('Financing inputs'!$B185="Euro",'Financing inputs'!L185/Loc_Euro,0)))</f>
        <v/>
      </c>
      <c r="M185" s="131" t="str">
        <f>IF('Financing inputs'!M185="","",(IF('Financing inputs'!$B185="USD",'Financing inputs'!M185*Loc_USD,0)+IF('Financing inputs'!$B185="Local Currency",'Financing inputs'!M185,0)+IF('Financing inputs'!$B185="Euro",'Financing inputs'!M185/Loc_Euro,0)))</f>
        <v/>
      </c>
      <c r="N185" s="131" t="str">
        <f>IF('Financing inputs'!N185="","",(IF('Financing inputs'!$B185="USD",'Financing inputs'!N185*Loc_USD,0)+IF('Financing inputs'!$B185="Local Currency",'Financing inputs'!N185,0)+IF('Financing inputs'!$B185="Euro",'Financing inputs'!N185/Loc_Euro,0)))</f>
        <v/>
      </c>
      <c r="O185" s="131">
        <f t="shared" si="29"/>
        <v>0</v>
      </c>
      <c r="P185" s="35" t="str">
        <f t="shared" si="28"/>
        <v>Autre 8</v>
      </c>
      <c r="R185" s="75" t="e">
        <f t="shared" si="30"/>
        <v>#DIV/0!</v>
      </c>
      <c r="S185" s="12"/>
    </row>
    <row r="186" spans="1:19" s="12" customFormat="1" x14ac:dyDescent="0.25">
      <c r="A186" s="144" t="s">
        <v>42</v>
      </c>
      <c r="B186" s="145"/>
      <c r="C186" s="146">
        <f>SUM(C167:C185)</f>
        <v>0</v>
      </c>
      <c r="D186" s="146">
        <f t="shared" ref="D186:O186" si="31">SUM(D167:D185)</f>
        <v>0</v>
      </c>
      <c r="E186" s="146">
        <f t="shared" si="31"/>
        <v>0</v>
      </c>
      <c r="F186" s="146">
        <f t="shared" si="31"/>
        <v>0</v>
      </c>
      <c r="G186" s="146">
        <f t="shared" si="31"/>
        <v>0</v>
      </c>
      <c r="H186" s="146">
        <f t="shared" si="31"/>
        <v>0</v>
      </c>
      <c r="I186" s="146">
        <f t="shared" si="31"/>
        <v>0</v>
      </c>
      <c r="J186" s="146">
        <f t="shared" si="31"/>
        <v>0</v>
      </c>
      <c r="K186" s="146">
        <f t="shared" si="31"/>
        <v>0</v>
      </c>
      <c r="L186" s="146">
        <f t="shared" si="31"/>
        <v>0</v>
      </c>
      <c r="M186" s="146">
        <f t="shared" si="31"/>
        <v>0</v>
      </c>
      <c r="N186" s="146">
        <f t="shared" si="31"/>
        <v>0</v>
      </c>
      <c r="O186" s="146">
        <f t="shared" si="31"/>
        <v>0</v>
      </c>
      <c r="P186" s="35" t="str">
        <f>$A$164</f>
        <v>Autre 8</v>
      </c>
      <c r="R186" s="74"/>
      <c r="S186" s="78" t="e">
        <f>IF(ROUND(SUM(R166:R185),0)&lt;&gt;1,"Check","Okay")</f>
        <v>#DIV/0!</v>
      </c>
    </row>
    <row r="187" spans="1:19" s="12" customFormat="1" x14ac:dyDescent="0.25">
      <c r="A187" s="171" t="str">
        <f>'Financing inputs'!A187:O187</f>
        <v>Autre 9</v>
      </c>
      <c r="B187" s="171"/>
      <c r="C187" s="171"/>
      <c r="D187" s="171"/>
      <c r="E187" s="171"/>
      <c r="F187" s="171"/>
      <c r="G187" s="171"/>
      <c r="H187" s="171"/>
      <c r="I187" s="171"/>
      <c r="J187" s="171"/>
      <c r="K187" s="171"/>
      <c r="L187" s="171"/>
      <c r="M187" s="171"/>
      <c r="N187" s="171"/>
      <c r="O187" s="171"/>
      <c r="P187" s="35"/>
      <c r="R187" s="35"/>
    </row>
    <row r="188" spans="1:19" x14ac:dyDescent="0.25">
      <c r="A188" s="129" t="str">
        <f>'Financing inputs'!A188</f>
        <v>Coûts du Plan PF Budgétisé</v>
      </c>
      <c r="B188" s="130"/>
      <c r="C188" s="131" t="str">
        <f>IF('Financing inputs'!C188="","",(IF('Financing inputs'!$B188="USD",'Financing inputs'!C188*Loc_USD,0)+IF('Financing inputs'!$B188="Local Currency",'Financing inputs'!C188,0)+IF('Financing inputs'!$B188="Euro",'Financing inputs'!C188*Loc_Euro,0)))</f>
        <v/>
      </c>
      <c r="D188" s="131" t="str">
        <f>IF('Financing inputs'!D188="","",(IF('Financing inputs'!$B188="USD",'Financing inputs'!D188*Loc_USD,0)+IF('Financing inputs'!$B188="Local Currency",'Financing inputs'!D188,0)+IF('Financing inputs'!$B188="Euro",'Financing inputs'!D188*Loc_Euro,0)))</f>
        <v/>
      </c>
      <c r="E188" s="131" t="str">
        <f>IF('Financing inputs'!E188="","",(IF('Financing inputs'!$B188="USD",'Financing inputs'!E188*Loc_USD,0)+IF('Financing inputs'!$B188="Local Currency",'Financing inputs'!E188,0)+IF('Financing inputs'!$B188="Euro",'Financing inputs'!E188*Loc_Euro,0)))</f>
        <v/>
      </c>
      <c r="F188" s="131" t="str">
        <f>IF('Financing inputs'!F188="","",(IF('Financing inputs'!$B188="USD",'Financing inputs'!F188*Loc_USD,0)+IF('Financing inputs'!$B188="Local Currency",'Financing inputs'!F188,0)+IF('Financing inputs'!$B188="Euro",'Financing inputs'!F188*Loc_Euro,0)))</f>
        <v/>
      </c>
      <c r="G188" s="131" t="str">
        <f>IF('Financing inputs'!G188="","",(IF('Financing inputs'!$B188="USD",'Financing inputs'!G188*Loc_USD,0)+IF('Financing inputs'!$B188="Local Currency",'Financing inputs'!G188,0)+IF('Financing inputs'!$B188="Euro",'Financing inputs'!G188*Loc_Euro,0)))</f>
        <v/>
      </c>
      <c r="H188" s="131" t="str">
        <f>IF('Financing inputs'!H188="","",(IF('Financing inputs'!$B188="USD",'Financing inputs'!H188*Loc_USD,0)+IF('Financing inputs'!$B188="Local Currency",'Financing inputs'!H188,0)+IF('Financing inputs'!$B188="Euro",'Financing inputs'!H188*Loc_Euro,0)))</f>
        <v/>
      </c>
      <c r="I188" s="131" t="str">
        <f>IF('Financing inputs'!I188="","",(IF('Financing inputs'!$B188="USD",'Financing inputs'!I188*Loc_USD,0)+IF('Financing inputs'!$B188="Local Currency",'Financing inputs'!I188,0)+IF('Financing inputs'!$B188="Euro",'Financing inputs'!I188*Loc_Euro,0)))</f>
        <v/>
      </c>
      <c r="J188" s="131" t="str">
        <f>IF('Financing inputs'!J188="","",(IF('Financing inputs'!$B188="USD",'Financing inputs'!J188*Loc_USD,0)+IF('Financing inputs'!$B188="Local Currency",'Financing inputs'!J188,0)+IF('Financing inputs'!$B188="Euro",'Financing inputs'!J188*Loc_Euro,0)))</f>
        <v/>
      </c>
      <c r="K188" s="131" t="str">
        <f>IF('Financing inputs'!K188="","",(IF('Financing inputs'!$B188="USD",'Financing inputs'!K188*Loc_USD,0)+IF('Financing inputs'!$B188="Local Currency",'Financing inputs'!K188,0)+IF('Financing inputs'!$B188="Euro",'Financing inputs'!K188/Loc_Euro,0)))</f>
        <v/>
      </c>
      <c r="L188" s="131" t="str">
        <f>IF('Financing inputs'!L188="","",(IF('Financing inputs'!$B188="USD",'Financing inputs'!L188*Loc_USD,0)+IF('Financing inputs'!$B188="Local Currency",'Financing inputs'!L188,0)+IF('Financing inputs'!$B188="Euro",'Financing inputs'!L188/Loc_Euro,0)))</f>
        <v/>
      </c>
      <c r="M188" s="131" t="str">
        <f>IF('Financing inputs'!M188="","",(IF('Financing inputs'!$B188="USD",'Financing inputs'!M188*Loc_USD,0)+IF('Financing inputs'!$B188="Local Currency",'Financing inputs'!M188,0)+IF('Financing inputs'!$B188="Euro",'Financing inputs'!M188/Loc_Euro,0)))</f>
        <v/>
      </c>
      <c r="N188" s="131" t="str">
        <f>IF('Financing inputs'!N188="","",(IF('Financing inputs'!$B188="USD",'Financing inputs'!N188*Loc_USD,0)+IF('Financing inputs'!$B188="Local Currency",'Financing inputs'!N188,0)+IF('Financing inputs'!$B188="Euro",'Financing inputs'!N188/Loc_Euro,0)))</f>
        <v/>
      </c>
      <c r="O188" s="132">
        <f>SUM(C188:N188)</f>
        <v>0</v>
      </c>
      <c r="P188" s="35" t="str">
        <f t="shared" ref="P188:P208" si="32">$A$187</f>
        <v>Autre 9</v>
      </c>
      <c r="R188" s="35"/>
    </row>
    <row r="189" spans="1:19" x14ac:dyDescent="0.25">
      <c r="A189" s="129" t="str">
        <f>'Financing inputs'!A189</f>
        <v xml:space="preserve">Fonds alloués par le Gouvernement </v>
      </c>
      <c r="B189" s="130"/>
      <c r="C189" s="131" t="str">
        <f>IF('Financing inputs'!C189="","",(IF('Financing inputs'!$B189="USD",'Financing inputs'!C189*Loc_USD,0)+IF('Financing inputs'!$B189="Local Currency",'Financing inputs'!C189,0)+IF('Financing inputs'!$B189="Euro",'Financing inputs'!C189*Loc_Euro,0)))</f>
        <v/>
      </c>
      <c r="D189" s="131" t="str">
        <f>IF('Financing inputs'!D189="","",(IF('Financing inputs'!$B189="USD",'Financing inputs'!D189*Loc_USD,0)+IF('Financing inputs'!$B189="Local Currency",'Financing inputs'!D189,0)+IF('Financing inputs'!$B189="Euro",'Financing inputs'!D189*Loc_Euro,0)))</f>
        <v/>
      </c>
      <c r="E189" s="131" t="str">
        <f>IF('Financing inputs'!E189="","",(IF('Financing inputs'!$B189="USD",'Financing inputs'!E189*Loc_USD,0)+IF('Financing inputs'!$B189="Local Currency",'Financing inputs'!E189,0)+IF('Financing inputs'!$B189="Euro",'Financing inputs'!E189*Loc_Euro,0)))</f>
        <v/>
      </c>
      <c r="F189" s="131" t="str">
        <f>IF('Financing inputs'!F189="","",(IF('Financing inputs'!$B189="USD",'Financing inputs'!F189*Loc_USD,0)+IF('Financing inputs'!$B189="Local Currency",'Financing inputs'!F189,0)+IF('Financing inputs'!$B189="Euro",'Financing inputs'!F189*Loc_Euro,0)))</f>
        <v/>
      </c>
      <c r="G189" s="131" t="str">
        <f>IF('Financing inputs'!G189="","",(IF('Financing inputs'!$B189="USD",'Financing inputs'!G189*Loc_USD,0)+IF('Financing inputs'!$B189="Local Currency",'Financing inputs'!G189,0)+IF('Financing inputs'!$B189="Euro",'Financing inputs'!G189*Loc_Euro,0)))</f>
        <v/>
      </c>
      <c r="H189" s="131" t="str">
        <f>IF('Financing inputs'!H189="","",(IF('Financing inputs'!$B189="USD",'Financing inputs'!H189*Loc_USD,0)+IF('Financing inputs'!$B189="Local Currency",'Financing inputs'!H189,0)+IF('Financing inputs'!$B189="Euro",'Financing inputs'!H189*Loc_Euro,0)))</f>
        <v/>
      </c>
      <c r="I189" s="131" t="str">
        <f>IF('Financing inputs'!I189="","",(IF('Financing inputs'!$B189="USD",'Financing inputs'!I189*Loc_USD,0)+IF('Financing inputs'!$B189="Local Currency",'Financing inputs'!I189,0)+IF('Financing inputs'!$B189="Euro",'Financing inputs'!I189*Loc_Euro,0)))</f>
        <v/>
      </c>
      <c r="J189" s="131" t="str">
        <f>IF('Financing inputs'!J189="","",(IF('Financing inputs'!$B189="USD",'Financing inputs'!J189*Loc_USD,0)+IF('Financing inputs'!$B189="Local Currency",'Financing inputs'!J189,0)+IF('Financing inputs'!$B189="Euro",'Financing inputs'!J189*Loc_Euro,0)))</f>
        <v/>
      </c>
      <c r="K189" s="131" t="str">
        <f>IF('Financing inputs'!K189="","",(IF('Financing inputs'!$B189="USD",'Financing inputs'!K189*Loc_USD,0)+IF('Financing inputs'!$B189="Local Currency",'Financing inputs'!K189,0)+IF('Financing inputs'!$B189="Euro",'Financing inputs'!K189/Loc_Euro,0)))</f>
        <v/>
      </c>
      <c r="L189" s="131" t="str">
        <f>IF('Financing inputs'!L189="","",(IF('Financing inputs'!$B189="USD",'Financing inputs'!L189*Loc_USD,0)+IF('Financing inputs'!$B189="Local Currency",'Financing inputs'!L189,0)+IF('Financing inputs'!$B189="Euro",'Financing inputs'!L189/Loc_Euro,0)))</f>
        <v/>
      </c>
      <c r="M189" s="131" t="str">
        <f>IF('Financing inputs'!M189="","",(IF('Financing inputs'!$B189="USD",'Financing inputs'!M189*Loc_USD,0)+IF('Financing inputs'!$B189="Local Currency",'Financing inputs'!M189,0)+IF('Financing inputs'!$B189="Euro",'Financing inputs'!M189/Loc_Euro,0)))</f>
        <v/>
      </c>
      <c r="N189" s="131" t="str">
        <f>IF('Financing inputs'!N189="","",(IF('Financing inputs'!$B189="USD",'Financing inputs'!N189*Loc_USD,0)+IF('Financing inputs'!$B189="Local Currency",'Financing inputs'!N189,0)+IF('Financing inputs'!$B189="Euro",'Financing inputs'!N189/Loc_Euro,0)))</f>
        <v/>
      </c>
      <c r="O189" s="132">
        <f>SUM(C189:N189)</f>
        <v>0</v>
      </c>
      <c r="P189" s="35" t="str">
        <f t="shared" si="32"/>
        <v>Autre 9</v>
      </c>
      <c r="R189" s="75" t="e">
        <f>O189/SUM($O$189:$O$208)</f>
        <v>#DIV/0!</v>
      </c>
      <c r="S189" s="12"/>
    </row>
    <row r="190" spans="1:19" x14ac:dyDescent="0.25">
      <c r="A190" s="134" t="str">
        <f>'Financing inputs'!A190</f>
        <v xml:space="preserve">Fonds alloués par l'USAID </v>
      </c>
      <c r="B190" s="130"/>
      <c r="C190" s="131" t="str">
        <f>IF('Financing inputs'!C190="","",(IF('Financing inputs'!$B190="USD",'Financing inputs'!C190*Loc_USD,0)+IF('Financing inputs'!$B190="Local Currency",'Financing inputs'!C190,0)+IF('Financing inputs'!$B190="Euro",'Financing inputs'!C190*Loc_Euro,0)))</f>
        <v/>
      </c>
      <c r="D190" s="131" t="str">
        <f>IF('Financing inputs'!D190="","",(IF('Financing inputs'!$B190="USD",'Financing inputs'!D190*Loc_USD,0)+IF('Financing inputs'!$B190="Local Currency",'Financing inputs'!D190,0)+IF('Financing inputs'!$B190="Euro",'Financing inputs'!D190*Loc_Euro,0)))</f>
        <v/>
      </c>
      <c r="E190" s="131" t="str">
        <f>IF('Financing inputs'!E190="","",(IF('Financing inputs'!$B190="USD",'Financing inputs'!E190*Loc_USD,0)+IF('Financing inputs'!$B190="Local Currency",'Financing inputs'!E190,0)+IF('Financing inputs'!$B190="Euro",'Financing inputs'!E190*Loc_Euro,0)))</f>
        <v/>
      </c>
      <c r="F190" s="131" t="str">
        <f>IF('Financing inputs'!F190="","",(IF('Financing inputs'!$B190="USD",'Financing inputs'!F190*Loc_USD,0)+IF('Financing inputs'!$B190="Local Currency",'Financing inputs'!F190,0)+IF('Financing inputs'!$B190="Euro",'Financing inputs'!F190*Loc_Euro,0)))</f>
        <v/>
      </c>
      <c r="G190" s="131" t="str">
        <f>IF('Financing inputs'!G190="","",(IF('Financing inputs'!$B190="USD",'Financing inputs'!G190*Loc_USD,0)+IF('Financing inputs'!$B190="Local Currency",'Financing inputs'!G190,0)+IF('Financing inputs'!$B190="Euro",'Financing inputs'!G190*Loc_Euro,0)))</f>
        <v/>
      </c>
      <c r="H190" s="131" t="str">
        <f>IF('Financing inputs'!H190="","",(IF('Financing inputs'!$B190="USD",'Financing inputs'!H190*Loc_USD,0)+IF('Financing inputs'!$B190="Local Currency",'Financing inputs'!H190,0)+IF('Financing inputs'!$B190="Euro",'Financing inputs'!H190*Loc_Euro,0)))</f>
        <v/>
      </c>
      <c r="I190" s="131" t="str">
        <f>IF('Financing inputs'!I190="","",(IF('Financing inputs'!$B190="USD",'Financing inputs'!I190*Loc_USD,0)+IF('Financing inputs'!$B190="Local Currency",'Financing inputs'!I190,0)+IF('Financing inputs'!$B190="Euro",'Financing inputs'!I190*Loc_Euro,0)))</f>
        <v/>
      </c>
      <c r="J190" s="131" t="str">
        <f>IF('Financing inputs'!J190="","",(IF('Financing inputs'!$B190="USD",'Financing inputs'!J190*Loc_USD,0)+IF('Financing inputs'!$B190="Local Currency",'Financing inputs'!J190,0)+IF('Financing inputs'!$B190="Euro",'Financing inputs'!J190*Loc_Euro,0)))</f>
        <v/>
      </c>
      <c r="K190" s="131" t="str">
        <f>IF('Financing inputs'!K190="","",(IF('Financing inputs'!$B190="USD",'Financing inputs'!K190*Loc_USD,0)+IF('Financing inputs'!$B190="Local Currency",'Financing inputs'!K190,0)+IF('Financing inputs'!$B190="Euro",'Financing inputs'!K190/Loc_Euro,0)))</f>
        <v/>
      </c>
      <c r="L190" s="131" t="str">
        <f>IF('Financing inputs'!L190="","",(IF('Financing inputs'!$B190="USD",'Financing inputs'!L190*Loc_USD,0)+IF('Financing inputs'!$B190="Local Currency",'Financing inputs'!L190,0)+IF('Financing inputs'!$B190="Euro",'Financing inputs'!L190/Loc_Euro,0)))</f>
        <v/>
      </c>
      <c r="M190" s="131" t="str">
        <f>IF('Financing inputs'!M190="","",(IF('Financing inputs'!$B190="USD",'Financing inputs'!M190*Loc_USD,0)+IF('Financing inputs'!$B190="Local Currency",'Financing inputs'!M190,0)+IF('Financing inputs'!$B190="Euro",'Financing inputs'!M190/Loc_Euro,0)))</f>
        <v/>
      </c>
      <c r="N190" s="131" t="str">
        <f>IF('Financing inputs'!N190="","",(IF('Financing inputs'!$B190="USD",'Financing inputs'!N190*Loc_USD,0)+IF('Financing inputs'!$B190="Local Currency",'Financing inputs'!N190,0)+IF('Financing inputs'!$B190="Euro",'Financing inputs'!N190/Loc_Euro,0)))</f>
        <v/>
      </c>
      <c r="O190" s="131">
        <f t="shared" ref="O190:O208" si="33">SUM(C190:N190)</f>
        <v>0</v>
      </c>
      <c r="P190" s="35" t="str">
        <f t="shared" si="32"/>
        <v>Autre 9</v>
      </c>
      <c r="R190" s="75" t="e">
        <f t="shared" ref="R190:R208" si="34">O190/SUM($O$189:$O$208)</f>
        <v>#DIV/0!</v>
      </c>
      <c r="S190" s="12"/>
    </row>
    <row r="191" spans="1:19" x14ac:dyDescent="0.25">
      <c r="A191" s="134" t="str">
        <f>'Financing inputs'!A191</f>
        <v>Fonds alloués par l'UNFPA</v>
      </c>
      <c r="B191" s="130"/>
      <c r="C191" s="131" t="str">
        <f>IF('Financing inputs'!C191="","",(IF('Financing inputs'!$B191="USD",'Financing inputs'!C191*Loc_USD,0)+IF('Financing inputs'!$B191="Local Currency",'Financing inputs'!C191,0)+IF('Financing inputs'!$B191="Euro",'Financing inputs'!C191*Loc_Euro,0)))</f>
        <v/>
      </c>
      <c r="D191" s="131" t="str">
        <f>IF('Financing inputs'!D191="","",(IF('Financing inputs'!$B191="USD",'Financing inputs'!D191*Loc_USD,0)+IF('Financing inputs'!$B191="Local Currency",'Financing inputs'!D191,0)+IF('Financing inputs'!$B191="Euro",'Financing inputs'!D191*Loc_Euro,0)))</f>
        <v/>
      </c>
      <c r="E191" s="131" t="str">
        <f>IF('Financing inputs'!E191="","",(IF('Financing inputs'!$B191="USD",'Financing inputs'!E191*Loc_USD,0)+IF('Financing inputs'!$B191="Local Currency",'Financing inputs'!E191,0)+IF('Financing inputs'!$B191="Euro",'Financing inputs'!E191*Loc_Euro,0)))</f>
        <v/>
      </c>
      <c r="F191" s="131" t="str">
        <f>IF('Financing inputs'!F191="","",(IF('Financing inputs'!$B191="USD",'Financing inputs'!F191*Loc_USD,0)+IF('Financing inputs'!$B191="Local Currency",'Financing inputs'!F191,0)+IF('Financing inputs'!$B191="Euro",'Financing inputs'!F191*Loc_Euro,0)))</f>
        <v/>
      </c>
      <c r="G191" s="131" t="str">
        <f>IF('Financing inputs'!G191="","",(IF('Financing inputs'!$B191="USD",'Financing inputs'!G191*Loc_USD,0)+IF('Financing inputs'!$B191="Local Currency",'Financing inputs'!G191,0)+IF('Financing inputs'!$B191="Euro",'Financing inputs'!G191*Loc_Euro,0)))</f>
        <v/>
      </c>
      <c r="H191" s="131" t="str">
        <f>IF('Financing inputs'!H191="","",(IF('Financing inputs'!$B191="USD",'Financing inputs'!H191*Loc_USD,0)+IF('Financing inputs'!$B191="Local Currency",'Financing inputs'!H191,0)+IF('Financing inputs'!$B191="Euro",'Financing inputs'!H191*Loc_Euro,0)))</f>
        <v/>
      </c>
      <c r="I191" s="131" t="str">
        <f>IF('Financing inputs'!I191="","",(IF('Financing inputs'!$B191="USD",'Financing inputs'!I191*Loc_USD,0)+IF('Financing inputs'!$B191="Local Currency",'Financing inputs'!I191,0)+IF('Financing inputs'!$B191="Euro",'Financing inputs'!I191*Loc_Euro,0)))</f>
        <v/>
      </c>
      <c r="J191" s="131" t="str">
        <f>IF('Financing inputs'!J191="","",(IF('Financing inputs'!$B191="USD",'Financing inputs'!J191*Loc_USD,0)+IF('Financing inputs'!$B191="Local Currency",'Financing inputs'!J191,0)+IF('Financing inputs'!$B191="Euro",'Financing inputs'!J191*Loc_Euro,0)))</f>
        <v/>
      </c>
      <c r="K191" s="131" t="str">
        <f>IF('Financing inputs'!K191="","",(IF('Financing inputs'!$B191="USD",'Financing inputs'!K191*Loc_USD,0)+IF('Financing inputs'!$B191="Local Currency",'Financing inputs'!K191,0)+IF('Financing inputs'!$B191="Euro",'Financing inputs'!K191/Loc_Euro,0)))</f>
        <v/>
      </c>
      <c r="L191" s="131" t="str">
        <f>IF('Financing inputs'!L191="","",(IF('Financing inputs'!$B191="USD",'Financing inputs'!L191*Loc_USD,0)+IF('Financing inputs'!$B191="Local Currency",'Financing inputs'!L191,0)+IF('Financing inputs'!$B191="Euro",'Financing inputs'!L191/Loc_Euro,0)))</f>
        <v/>
      </c>
      <c r="M191" s="131" t="str">
        <f>IF('Financing inputs'!M191="","",(IF('Financing inputs'!$B191="USD",'Financing inputs'!M191*Loc_USD,0)+IF('Financing inputs'!$B191="Local Currency",'Financing inputs'!M191,0)+IF('Financing inputs'!$B191="Euro",'Financing inputs'!M191/Loc_Euro,0)))</f>
        <v/>
      </c>
      <c r="N191" s="131" t="str">
        <f>IF('Financing inputs'!N191="","",(IF('Financing inputs'!$B191="USD",'Financing inputs'!N191*Loc_USD,0)+IF('Financing inputs'!$B191="Local Currency",'Financing inputs'!N191,0)+IF('Financing inputs'!$B191="Euro",'Financing inputs'!N191/Loc_Euro,0)))</f>
        <v/>
      </c>
      <c r="O191" s="131">
        <f t="shared" si="33"/>
        <v>0</v>
      </c>
      <c r="P191" s="35" t="str">
        <f t="shared" si="32"/>
        <v>Autre 9</v>
      </c>
      <c r="R191" s="75" t="e">
        <f t="shared" si="34"/>
        <v>#DIV/0!</v>
      </c>
      <c r="S191" s="12"/>
    </row>
    <row r="192" spans="1:19" x14ac:dyDescent="0.25">
      <c r="A192" s="134" t="str">
        <f>'Financing inputs'!A192</f>
        <v>Fonds alloués par la KfW</v>
      </c>
      <c r="B192" s="130"/>
      <c r="C192" s="131" t="str">
        <f>IF('Financing inputs'!C192="","",(IF('Financing inputs'!$B192="USD",'Financing inputs'!C192*Loc_USD,0)+IF('Financing inputs'!$B192="Local Currency",'Financing inputs'!C192,0)+IF('Financing inputs'!$B192="Euro",'Financing inputs'!C192*Loc_Euro,0)))</f>
        <v/>
      </c>
      <c r="D192" s="131" t="str">
        <f>IF('Financing inputs'!D192="","",(IF('Financing inputs'!$B192="USD",'Financing inputs'!D192*Loc_USD,0)+IF('Financing inputs'!$B192="Local Currency",'Financing inputs'!D192,0)+IF('Financing inputs'!$B192="Euro",'Financing inputs'!D192*Loc_Euro,0)))</f>
        <v/>
      </c>
      <c r="E192" s="131" t="str">
        <f>IF('Financing inputs'!E192="","",(IF('Financing inputs'!$B192="USD",'Financing inputs'!E192*Loc_USD,0)+IF('Financing inputs'!$B192="Local Currency",'Financing inputs'!E192,0)+IF('Financing inputs'!$B192="Euro",'Financing inputs'!E192*Loc_Euro,0)))</f>
        <v/>
      </c>
      <c r="F192" s="131" t="str">
        <f>IF('Financing inputs'!F192="","",(IF('Financing inputs'!$B192="USD",'Financing inputs'!F192*Loc_USD,0)+IF('Financing inputs'!$B192="Local Currency",'Financing inputs'!F192,0)+IF('Financing inputs'!$B192="Euro",'Financing inputs'!F192*Loc_Euro,0)))</f>
        <v/>
      </c>
      <c r="G192" s="131" t="str">
        <f>IF('Financing inputs'!G192="","",(IF('Financing inputs'!$B192="USD",'Financing inputs'!G192*Loc_USD,0)+IF('Financing inputs'!$B192="Local Currency",'Financing inputs'!G192,0)+IF('Financing inputs'!$B192="Euro",'Financing inputs'!G192*Loc_Euro,0)))</f>
        <v/>
      </c>
      <c r="H192" s="131" t="str">
        <f>IF('Financing inputs'!H192="","",(IF('Financing inputs'!$B192="USD",'Financing inputs'!H192*Loc_USD,0)+IF('Financing inputs'!$B192="Local Currency",'Financing inputs'!H192,0)+IF('Financing inputs'!$B192="Euro",'Financing inputs'!H192*Loc_Euro,0)))</f>
        <v/>
      </c>
      <c r="I192" s="131" t="str">
        <f>IF('Financing inputs'!I192="","",(IF('Financing inputs'!$B192="USD",'Financing inputs'!I192*Loc_USD,0)+IF('Financing inputs'!$B192="Local Currency",'Financing inputs'!I192,0)+IF('Financing inputs'!$B192="Euro",'Financing inputs'!I192*Loc_Euro,0)))</f>
        <v/>
      </c>
      <c r="J192" s="131" t="str">
        <f>IF('Financing inputs'!J192="","",(IF('Financing inputs'!$B192="USD",'Financing inputs'!J192*Loc_USD,0)+IF('Financing inputs'!$B192="Local Currency",'Financing inputs'!J192,0)+IF('Financing inputs'!$B192="Euro",'Financing inputs'!J192*Loc_Euro,0)))</f>
        <v/>
      </c>
      <c r="K192" s="131" t="str">
        <f>IF('Financing inputs'!K192="","",(IF('Financing inputs'!$B192="USD",'Financing inputs'!K192*Loc_USD,0)+IF('Financing inputs'!$B192="Local Currency",'Financing inputs'!K192,0)+IF('Financing inputs'!$B192="Euro",'Financing inputs'!K192/Loc_Euro,0)))</f>
        <v/>
      </c>
      <c r="L192" s="131" t="str">
        <f>IF('Financing inputs'!L192="","",(IF('Financing inputs'!$B192="USD",'Financing inputs'!L192*Loc_USD,0)+IF('Financing inputs'!$B192="Local Currency",'Financing inputs'!L192,0)+IF('Financing inputs'!$B192="Euro",'Financing inputs'!L192/Loc_Euro,0)))</f>
        <v/>
      </c>
      <c r="M192" s="131" t="str">
        <f>IF('Financing inputs'!M192="","",(IF('Financing inputs'!$B192="USD",'Financing inputs'!M192*Loc_USD,0)+IF('Financing inputs'!$B192="Local Currency",'Financing inputs'!M192,0)+IF('Financing inputs'!$B192="Euro",'Financing inputs'!M192/Loc_Euro,0)))</f>
        <v/>
      </c>
      <c r="N192" s="131" t="str">
        <f>IF('Financing inputs'!N192="","",(IF('Financing inputs'!$B192="USD",'Financing inputs'!N192*Loc_USD,0)+IF('Financing inputs'!$B192="Local Currency",'Financing inputs'!N192,0)+IF('Financing inputs'!$B192="Euro",'Financing inputs'!N192/Loc_Euro,0)))</f>
        <v/>
      </c>
      <c r="O192" s="131">
        <f t="shared" si="33"/>
        <v>0</v>
      </c>
      <c r="P192" s="35" t="str">
        <f t="shared" si="32"/>
        <v>Autre 9</v>
      </c>
      <c r="R192" s="75" t="e">
        <f t="shared" si="34"/>
        <v>#DIV/0!</v>
      </c>
      <c r="S192" s="12"/>
    </row>
    <row r="193" spans="1:19" x14ac:dyDescent="0.25">
      <c r="A193" s="134" t="str">
        <f>'Financing inputs'!A193</f>
        <v>Fonds alloués par DfID</v>
      </c>
      <c r="B193" s="130"/>
      <c r="C193" s="131" t="str">
        <f>IF('Financing inputs'!C193="","",(IF('Financing inputs'!$B193="USD",'Financing inputs'!C193*Loc_USD,0)+IF('Financing inputs'!$B193="Local Currency",'Financing inputs'!C193,0)+IF('Financing inputs'!$B193="Euro",'Financing inputs'!C193*Loc_Euro,0)))</f>
        <v/>
      </c>
      <c r="D193" s="131" t="str">
        <f>IF('Financing inputs'!D193="","",(IF('Financing inputs'!$B193="USD",'Financing inputs'!D193*Loc_USD,0)+IF('Financing inputs'!$B193="Local Currency",'Financing inputs'!D193,0)+IF('Financing inputs'!$B193="Euro",'Financing inputs'!D193*Loc_Euro,0)))</f>
        <v/>
      </c>
      <c r="E193" s="131" t="str">
        <f>IF('Financing inputs'!E193="","",(IF('Financing inputs'!$B193="USD",'Financing inputs'!E193*Loc_USD,0)+IF('Financing inputs'!$B193="Local Currency",'Financing inputs'!E193,0)+IF('Financing inputs'!$B193="Euro",'Financing inputs'!E193*Loc_Euro,0)))</f>
        <v/>
      </c>
      <c r="F193" s="131" t="str">
        <f>IF('Financing inputs'!F193="","",(IF('Financing inputs'!$B193="USD",'Financing inputs'!F193*Loc_USD,0)+IF('Financing inputs'!$B193="Local Currency",'Financing inputs'!F193,0)+IF('Financing inputs'!$B193="Euro",'Financing inputs'!F193*Loc_Euro,0)))</f>
        <v/>
      </c>
      <c r="G193" s="131" t="str">
        <f>IF('Financing inputs'!G193="","",(IF('Financing inputs'!$B193="USD",'Financing inputs'!G193*Loc_USD,0)+IF('Financing inputs'!$B193="Local Currency",'Financing inputs'!G193,0)+IF('Financing inputs'!$B193="Euro",'Financing inputs'!G193*Loc_Euro,0)))</f>
        <v/>
      </c>
      <c r="H193" s="131" t="str">
        <f>IF('Financing inputs'!H193="","",(IF('Financing inputs'!$B193="USD",'Financing inputs'!H193*Loc_USD,0)+IF('Financing inputs'!$B193="Local Currency",'Financing inputs'!H193,0)+IF('Financing inputs'!$B193="Euro",'Financing inputs'!H193*Loc_Euro,0)))</f>
        <v/>
      </c>
      <c r="I193" s="131" t="str">
        <f>IF('Financing inputs'!I193="","",(IF('Financing inputs'!$B193="USD",'Financing inputs'!I193*Loc_USD,0)+IF('Financing inputs'!$B193="Local Currency",'Financing inputs'!I193,0)+IF('Financing inputs'!$B193="Euro",'Financing inputs'!I193*Loc_Euro,0)))</f>
        <v/>
      </c>
      <c r="J193" s="131" t="str">
        <f>IF('Financing inputs'!J193="","",(IF('Financing inputs'!$B193="USD",'Financing inputs'!J193*Loc_USD,0)+IF('Financing inputs'!$B193="Local Currency",'Financing inputs'!J193,0)+IF('Financing inputs'!$B193="Euro",'Financing inputs'!J193*Loc_Euro,0)))</f>
        <v/>
      </c>
      <c r="K193" s="131" t="str">
        <f>IF('Financing inputs'!K193="","",(IF('Financing inputs'!$B193="USD",'Financing inputs'!K193*Loc_USD,0)+IF('Financing inputs'!$B193="Local Currency",'Financing inputs'!K193,0)+IF('Financing inputs'!$B193="Euro",'Financing inputs'!K193/Loc_Euro,0)))</f>
        <v/>
      </c>
      <c r="L193" s="131" t="str">
        <f>IF('Financing inputs'!L193="","",(IF('Financing inputs'!$B193="USD",'Financing inputs'!L193*Loc_USD,0)+IF('Financing inputs'!$B193="Local Currency",'Financing inputs'!L193,0)+IF('Financing inputs'!$B193="Euro",'Financing inputs'!L193/Loc_Euro,0)))</f>
        <v/>
      </c>
      <c r="M193" s="131" t="str">
        <f>IF('Financing inputs'!M193="","",(IF('Financing inputs'!$B193="USD",'Financing inputs'!M193*Loc_USD,0)+IF('Financing inputs'!$B193="Local Currency",'Financing inputs'!M193,0)+IF('Financing inputs'!$B193="Euro",'Financing inputs'!M193/Loc_Euro,0)))</f>
        <v/>
      </c>
      <c r="N193" s="131" t="str">
        <f>IF('Financing inputs'!N193="","",(IF('Financing inputs'!$B193="USD",'Financing inputs'!N193*Loc_USD,0)+IF('Financing inputs'!$B193="Local Currency",'Financing inputs'!N193,0)+IF('Financing inputs'!$B193="Euro",'Financing inputs'!N193/Loc_Euro,0)))</f>
        <v/>
      </c>
      <c r="O193" s="131">
        <f t="shared" si="33"/>
        <v>0</v>
      </c>
      <c r="P193" s="35" t="str">
        <f t="shared" si="32"/>
        <v>Autre 9</v>
      </c>
      <c r="R193" s="75" t="e">
        <f t="shared" si="34"/>
        <v>#DIV/0!</v>
      </c>
      <c r="S193" s="12"/>
    </row>
    <row r="194" spans="1:19" x14ac:dyDescent="0.25">
      <c r="A194" s="134" t="str">
        <f>'Financing inputs'!A194</f>
        <v xml:space="preserve">Fonds alloués par l'EU </v>
      </c>
      <c r="B194" s="130"/>
      <c r="C194" s="131" t="str">
        <f>IF('Financing inputs'!C194="","",(IF('Financing inputs'!$B194="USD",'Financing inputs'!C194*Loc_USD,0)+IF('Financing inputs'!$B194="Local Currency",'Financing inputs'!C194,0)+IF('Financing inputs'!$B194="Euro",'Financing inputs'!C194*Loc_Euro,0)))</f>
        <v/>
      </c>
      <c r="D194" s="131" t="str">
        <f>IF('Financing inputs'!D194="","",(IF('Financing inputs'!$B194="USD",'Financing inputs'!D194*Loc_USD,0)+IF('Financing inputs'!$B194="Local Currency",'Financing inputs'!D194,0)+IF('Financing inputs'!$B194="Euro",'Financing inputs'!D194*Loc_Euro,0)))</f>
        <v/>
      </c>
      <c r="E194" s="131" t="str">
        <f>IF('Financing inputs'!E194="","",(IF('Financing inputs'!$B194="USD",'Financing inputs'!E194*Loc_USD,0)+IF('Financing inputs'!$B194="Local Currency",'Financing inputs'!E194,0)+IF('Financing inputs'!$B194="Euro",'Financing inputs'!E194*Loc_Euro,0)))</f>
        <v/>
      </c>
      <c r="F194" s="131" t="str">
        <f>IF('Financing inputs'!F194="","",(IF('Financing inputs'!$B194="USD",'Financing inputs'!F194*Loc_USD,0)+IF('Financing inputs'!$B194="Local Currency",'Financing inputs'!F194,0)+IF('Financing inputs'!$B194="Euro",'Financing inputs'!F194*Loc_Euro,0)))</f>
        <v/>
      </c>
      <c r="G194" s="131" t="str">
        <f>IF('Financing inputs'!G194="","",(IF('Financing inputs'!$B194="USD",'Financing inputs'!G194*Loc_USD,0)+IF('Financing inputs'!$B194="Local Currency",'Financing inputs'!G194,0)+IF('Financing inputs'!$B194="Euro",'Financing inputs'!G194*Loc_Euro,0)))</f>
        <v/>
      </c>
      <c r="H194" s="131" t="str">
        <f>IF('Financing inputs'!H194="","",(IF('Financing inputs'!$B194="USD",'Financing inputs'!H194*Loc_USD,0)+IF('Financing inputs'!$B194="Local Currency",'Financing inputs'!H194,0)+IF('Financing inputs'!$B194="Euro",'Financing inputs'!H194*Loc_Euro,0)))</f>
        <v/>
      </c>
      <c r="I194" s="131" t="str">
        <f>IF('Financing inputs'!I194="","",(IF('Financing inputs'!$B194="USD",'Financing inputs'!I194*Loc_USD,0)+IF('Financing inputs'!$B194="Local Currency",'Financing inputs'!I194,0)+IF('Financing inputs'!$B194="Euro",'Financing inputs'!I194*Loc_Euro,0)))</f>
        <v/>
      </c>
      <c r="J194" s="131" t="str">
        <f>IF('Financing inputs'!J194="","",(IF('Financing inputs'!$B194="USD",'Financing inputs'!J194*Loc_USD,0)+IF('Financing inputs'!$B194="Local Currency",'Financing inputs'!J194,0)+IF('Financing inputs'!$B194="Euro",'Financing inputs'!J194*Loc_Euro,0)))</f>
        <v/>
      </c>
      <c r="K194" s="131" t="str">
        <f>IF('Financing inputs'!K194="","",(IF('Financing inputs'!$B194="USD",'Financing inputs'!K194*Loc_USD,0)+IF('Financing inputs'!$B194="Local Currency",'Financing inputs'!K194,0)+IF('Financing inputs'!$B194="Euro",'Financing inputs'!K194/Loc_Euro,0)))</f>
        <v/>
      </c>
      <c r="L194" s="131" t="str">
        <f>IF('Financing inputs'!L194="","",(IF('Financing inputs'!$B194="USD",'Financing inputs'!L194*Loc_USD,0)+IF('Financing inputs'!$B194="Local Currency",'Financing inputs'!L194,0)+IF('Financing inputs'!$B194="Euro",'Financing inputs'!L194/Loc_Euro,0)))</f>
        <v/>
      </c>
      <c r="M194" s="131" t="str">
        <f>IF('Financing inputs'!M194="","",(IF('Financing inputs'!$B194="USD",'Financing inputs'!M194*Loc_USD,0)+IF('Financing inputs'!$B194="Local Currency",'Financing inputs'!M194,0)+IF('Financing inputs'!$B194="Euro",'Financing inputs'!M194/Loc_Euro,0)))</f>
        <v/>
      </c>
      <c r="N194" s="131" t="str">
        <f>IF('Financing inputs'!N194="","",(IF('Financing inputs'!$B194="USD",'Financing inputs'!N194*Loc_USD,0)+IF('Financing inputs'!$B194="Local Currency",'Financing inputs'!N194,0)+IF('Financing inputs'!$B194="Euro",'Financing inputs'!N194/Loc_Euro,0)))</f>
        <v/>
      </c>
      <c r="O194" s="131">
        <f t="shared" si="33"/>
        <v>0</v>
      </c>
      <c r="P194" s="35" t="str">
        <f t="shared" si="32"/>
        <v>Autre 9</v>
      </c>
      <c r="R194" s="75" t="e">
        <f t="shared" si="34"/>
        <v>#DIV/0!</v>
      </c>
      <c r="S194" s="12"/>
    </row>
    <row r="195" spans="1:19" x14ac:dyDescent="0.25">
      <c r="A195" s="134" t="str">
        <f>'Financing inputs'!A195</f>
        <v>Fonds alloués par l'ACDI</v>
      </c>
      <c r="B195" s="130"/>
      <c r="C195" s="131" t="str">
        <f>IF('Financing inputs'!C195="","",(IF('Financing inputs'!$B195="USD",'Financing inputs'!C195*Loc_USD,0)+IF('Financing inputs'!$B195="Local Currency",'Financing inputs'!C195,0)+IF('Financing inputs'!$B195="Euro",'Financing inputs'!C195*Loc_Euro,0)))</f>
        <v/>
      </c>
      <c r="D195" s="131" t="str">
        <f>IF('Financing inputs'!D195="","",(IF('Financing inputs'!$B195="USD",'Financing inputs'!D195*Loc_USD,0)+IF('Financing inputs'!$B195="Local Currency",'Financing inputs'!D195,0)+IF('Financing inputs'!$B195="Euro",'Financing inputs'!D195*Loc_Euro,0)))</f>
        <v/>
      </c>
      <c r="E195" s="131" t="str">
        <f>IF('Financing inputs'!E195="","",(IF('Financing inputs'!$B195="USD",'Financing inputs'!E195*Loc_USD,0)+IF('Financing inputs'!$B195="Local Currency",'Financing inputs'!E195,0)+IF('Financing inputs'!$B195="Euro",'Financing inputs'!E195*Loc_Euro,0)))</f>
        <v/>
      </c>
      <c r="F195" s="131" t="str">
        <f>IF('Financing inputs'!F195="","",(IF('Financing inputs'!$B195="USD",'Financing inputs'!F195*Loc_USD,0)+IF('Financing inputs'!$B195="Local Currency",'Financing inputs'!F195,0)+IF('Financing inputs'!$B195="Euro",'Financing inputs'!F195*Loc_Euro,0)))</f>
        <v/>
      </c>
      <c r="G195" s="131" t="str">
        <f>IF('Financing inputs'!G195="","",(IF('Financing inputs'!$B195="USD",'Financing inputs'!G195*Loc_USD,0)+IF('Financing inputs'!$B195="Local Currency",'Financing inputs'!G195,0)+IF('Financing inputs'!$B195="Euro",'Financing inputs'!G195*Loc_Euro,0)))</f>
        <v/>
      </c>
      <c r="H195" s="131" t="str">
        <f>IF('Financing inputs'!H195="","",(IF('Financing inputs'!$B195="USD",'Financing inputs'!H195*Loc_USD,0)+IF('Financing inputs'!$B195="Local Currency",'Financing inputs'!H195,0)+IF('Financing inputs'!$B195="Euro",'Financing inputs'!H195*Loc_Euro,0)))</f>
        <v/>
      </c>
      <c r="I195" s="131" t="str">
        <f>IF('Financing inputs'!I195="","",(IF('Financing inputs'!$B195="USD",'Financing inputs'!I195*Loc_USD,0)+IF('Financing inputs'!$B195="Local Currency",'Financing inputs'!I195,0)+IF('Financing inputs'!$B195="Euro",'Financing inputs'!I195*Loc_Euro,0)))</f>
        <v/>
      </c>
      <c r="J195" s="131" t="str">
        <f>IF('Financing inputs'!J195="","",(IF('Financing inputs'!$B195="USD",'Financing inputs'!J195*Loc_USD,0)+IF('Financing inputs'!$B195="Local Currency",'Financing inputs'!J195,0)+IF('Financing inputs'!$B195="Euro",'Financing inputs'!J195*Loc_Euro,0)))</f>
        <v/>
      </c>
      <c r="K195" s="131" t="str">
        <f>IF('Financing inputs'!K195="","",(IF('Financing inputs'!$B195="USD",'Financing inputs'!K195*Loc_USD,0)+IF('Financing inputs'!$B195="Local Currency",'Financing inputs'!K195,0)+IF('Financing inputs'!$B195="Euro",'Financing inputs'!K195/Loc_Euro,0)))</f>
        <v/>
      </c>
      <c r="L195" s="131" t="str">
        <f>IF('Financing inputs'!L195="","",(IF('Financing inputs'!$B195="USD",'Financing inputs'!L195*Loc_USD,0)+IF('Financing inputs'!$B195="Local Currency",'Financing inputs'!L195,0)+IF('Financing inputs'!$B195="Euro",'Financing inputs'!L195/Loc_Euro,0)))</f>
        <v/>
      </c>
      <c r="M195" s="131" t="str">
        <f>IF('Financing inputs'!M195="","",(IF('Financing inputs'!$B195="USD",'Financing inputs'!M195*Loc_USD,0)+IF('Financing inputs'!$B195="Local Currency",'Financing inputs'!M195,0)+IF('Financing inputs'!$B195="Euro",'Financing inputs'!M195/Loc_Euro,0)))</f>
        <v/>
      </c>
      <c r="N195" s="131" t="str">
        <f>IF('Financing inputs'!N195="","",(IF('Financing inputs'!$B195="USD",'Financing inputs'!N195*Loc_USD,0)+IF('Financing inputs'!$B195="Local Currency",'Financing inputs'!N195,0)+IF('Financing inputs'!$B195="Euro",'Financing inputs'!N195/Loc_Euro,0)))</f>
        <v/>
      </c>
      <c r="O195" s="131">
        <f t="shared" si="33"/>
        <v>0</v>
      </c>
      <c r="P195" s="35" t="str">
        <f t="shared" si="32"/>
        <v>Autre 9</v>
      </c>
      <c r="R195" s="75" t="e">
        <f t="shared" si="34"/>
        <v>#DIV/0!</v>
      </c>
      <c r="S195" s="12"/>
    </row>
    <row r="196" spans="1:19" x14ac:dyDescent="0.25">
      <c r="A196" s="134" t="str">
        <f>'Financing inputs'!A196</f>
        <v>Fonds alloués par PSI</v>
      </c>
      <c r="B196" s="130"/>
      <c r="C196" s="131" t="str">
        <f>IF('Financing inputs'!C196="","",(IF('Financing inputs'!$B196="USD",'Financing inputs'!C196*Loc_USD,0)+IF('Financing inputs'!$B196="Local Currency",'Financing inputs'!C196,0)+IF('Financing inputs'!$B196="Euro",'Financing inputs'!C196*Loc_Euro,0)))</f>
        <v/>
      </c>
      <c r="D196" s="131" t="str">
        <f>IF('Financing inputs'!D196="","",(IF('Financing inputs'!$B196="USD",'Financing inputs'!D196*Loc_USD,0)+IF('Financing inputs'!$B196="Local Currency",'Financing inputs'!D196,0)+IF('Financing inputs'!$B196="Euro",'Financing inputs'!D196*Loc_Euro,0)))</f>
        <v/>
      </c>
      <c r="E196" s="131" t="str">
        <f>IF('Financing inputs'!E196="","",(IF('Financing inputs'!$B196="USD",'Financing inputs'!E196*Loc_USD,0)+IF('Financing inputs'!$B196="Local Currency",'Financing inputs'!E196,0)+IF('Financing inputs'!$B196="Euro",'Financing inputs'!E196*Loc_Euro,0)))</f>
        <v/>
      </c>
      <c r="F196" s="131" t="str">
        <f>IF('Financing inputs'!F196="","",(IF('Financing inputs'!$B196="USD",'Financing inputs'!F196*Loc_USD,0)+IF('Financing inputs'!$B196="Local Currency",'Financing inputs'!F196,0)+IF('Financing inputs'!$B196="Euro",'Financing inputs'!F196*Loc_Euro,0)))</f>
        <v/>
      </c>
      <c r="G196" s="131" t="str">
        <f>IF('Financing inputs'!G196="","",(IF('Financing inputs'!$B196="USD",'Financing inputs'!G196*Loc_USD,0)+IF('Financing inputs'!$B196="Local Currency",'Financing inputs'!G196,0)+IF('Financing inputs'!$B196="Euro",'Financing inputs'!G196*Loc_Euro,0)))</f>
        <v/>
      </c>
      <c r="H196" s="131" t="str">
        <f>IF('Financing inputs'!H196="","",(IF('Financing inputs'!$B196="USD",'Financing inputs'!H196*Loc_USD,0)+IF('Financing inputs'!$B196="Local Currency",'Financing inputs'!H196,0)+IF('Financing inputs'!$B196="Euro",'Financing inputs'!H196*Loc_Euro,0)))</f>
        <v/>
      </c>
      <c r="I196" s="131" t="str">
        <f>IF('Financing inputs'!I196="","",(IF('Financing inputs'!$B196="USD",'Financing inputs'!I196*Loc_USD,0)+IF('Financing inputs'!$B196="Local Currency",'Financing inputs'!I196,0)+IF('Financing inputs'!$B196="Euro",'Financing inputs'!I196*Loc_Euro,0)))</f>
        <v/>
      </c>
      <c r="J196" s="131" t="str">
        <f>IF('Financing inputs'!J196="","",(IF('Financing inputs'!$B196="USD",'Financing inputs'!J196*Loc_USD,0)+IF('Financing inputs'!$B196="Local Currency",'Financing inputs'!J196,0)+IF('Financing inputs'!$B196="Euro",'Financing inputs'!J196*Loc_Euro,0)))</f>
        <v/>
      </c>
      <c r="K196" s="131" t="str">
        <f>IF('Financing inputs'!K196="","",(IF('Financing inputs'!$B196="USD",'Financing inputs'!K196*Loc_USD,0)+IF('Financing inputs'!$B196="Local Currency",'Financing inputs'!K196,0)+IF('Financing inputs'!$B196="Euro",'Financing inputs'!K196/Loc_Euro,0)))</f>
        <v/>
      </c>
      <c r="L196" s="131" t="str">
        <f>IF('Financing inputs'!L196="","",(IF('Financing inputs'!$B196="USD",'Financing inputs'!L196*Loc_USD,0)+IF('Financing inputs'!$B196="Local Currency",'Financing inputs'!L196,0)+IF('Financing inputs'!$B196="Euro",'Financing inputs'!L196/Loc_Euro,0)))</f>
        <v/>
      </c>
      <c r="M196" s="131" t="str">
        <f>IF('Financing inputs'!M196="","",(IF('Financing inputs'!$B196="USD",'Financing inputs'!M196*Loc_USD,0)+IF('Financing inputs'!$B196="Local Currency",'Financing inputs'!M196,0)+IF('Financing inputs'!$B196="Euro",'Financing inputs'!M196/Loc_Euro,0)))</f>
        <v/>
      </c>
      <c r="N196" s="131" t="str">
        <f>IF('Financing inputs'!N196="","",(IF('Financing inputs'!$B196="USD",'Financing inputs'!N196*Loc_USD,0)+IF('Financing inputs'!$B196="Local Currency",'Financing inputs'!N196,0)+IF('Financing inputs'!$B196="Euro",'Financing inputs'!N196/Loc_Euro,0)))</f>
        <v/>
      </c>
      <c r="O196" s="131">
        <f t="shared" si="33"/>
        <v>0</v>
      </c>
      <c r="P196" s="35" t="str">
        <f t="shared" si="32"/>
        <v>Autre 9</v>
      </c>
      <c r="R196" s="75" t="e">
        <f t="shared" si="34"/>
        <v>#DIV/0!</v>
      </c>
      <c r="S196" s="12"/>
    </row>
    <row r="197" spans="1:19" x14ac:dyDescent="0.25">
      <c r="A197" s="134" t="str">
        <f>'Financing inputs'!A197</f>
        <v xml:space="preserve">Fonds alloués par DKT International </v>
      </c>
      <c r="B197" s="130"/>
      <c r="C197" s="131" t="str">
        <f>IF('Financing inputs'!C197="","",(IF('Financing inputs'!$B197="USD",'Financing inputs'!C197*Loc_USD,0)+IF('Financing inputs'!$B197="Local Currency",'Financing inputs'!C197,0)+IF('Financing inputs'!$B197="Euro",'Financing inputs'!C197*Loc_Euro,0)))</f>
        <v/>
      </c>
      <c r="D197" s="131" t="str">
        <f>IF('Financing inputs'!D197="","",(IF('Financing inputs'!$B197="USD",'Financing inputs'!D197*Loc_USD,0)+IF('Financing inputs'!$B197="Local Currency",'Financing inputs'!D197,0)+IF('Financing inputs'!$B197="Euro",'Financing inputs'!D197*Loc_Euro,0)))</f>
        <v/>
      </c>
      <c r="E197" s="131" t="str">
        <f>IF('Financing inputs'!E197="","",(IF('Financing inputs'!$B197="USD",'Financing inputs'!E197*Loc_USD,0)+IF('Financing inputs'!$B197="Local Currency",'Financing inputs'!E197,0)+IF('Financing inputs'!$B197="Euro",'Financing inputs'!E197*Loc_Euro,0)))</f>
        <v/>
      </c>
      <c r="F197" s="131" t="str">
        <f>IF('Financing inputs'!F197="","",(IF('Financing inputs'!$B197="USD",'Financing inputs'!F197*Loc_USD,0)+IF('Financing inputs'!$B197="Local Currency",'Financing inputs'!F197,0)+IF('Financing inputs'!$B197="Euro",'Financing inputs'!F197*Loc_Euro,0)))</f>
        <v/>
      </c>
      <c r="G197" s="131" t="str">
        <f>IF('Financing inputs'!G197="","",(IF('Financing inputs'!$B197="USD",'Financing inputs'!G197*Loc_USD,0)+IF('Financing inputs'!$B197="Local Currency",'Financing inputs'!G197,0)+IF('Financing inputs'!$B197="Euro",'Financing inputs'!G197*Loc_Euro,0)))</f>
        <v/>
      </c>
      <c r="H197" s="131" t="str">
        <f>IF('Financing inputs'!H197="","",(IF('Financing inputs'!$B197="USD",'Financing inputs'!H197*Loc_USD,0)+IF('Financing inputs'!$B197="Local Currency",'Financing inputs'!H197,0)+IF('Financing inputs'!$B197="Euro",'Financing inputs'!H197*Loc_Euro,0)))</f>
        <v/>
      </c>
      <c r="I197" s="131" t="str">
        <f>IF('Financing inputs'!I197="","",(IF('Financing inputs'!$B197="USD",'Financing inputs'!I197*Loc_USD,0)+IF('Financing inputs'!$B197="Local Currency",'Financing inputs'!I197,0)+IF('Financing inputs'!$B197="Euro",'Financing inputs'!I197*Loc_Euro,0)))</f>
        <v/>
      </c>
      <c r="J197" s="131" t="str">
        <f>IF('Financing inputs'!J197="","",(IF('Financing inputs'!$B197="USD",'Financing inputs'!J197*Loc_USD,0)+IF('Financing inputs'!$B197="Local Currency",'Financing inputs'!J197,0)+IF('Financing inputs'!$B197="Euro",'Financing inputs'!J197*Loc_Euro,0)))</f>
        <v/>
      </c>
      <c r="K197" s="131" t="str">
        <f>IF('Financing inputs'!K197="","",(IF('Financing inputs'!$B197="USD",'Financing inputs'!K197*Loc_USD,0)+IF('Financing inputs'!$B197="Local Currency",'Financing inputs'!K197,0)+IF('Financing inputs'!$B197="Euro",'Financing inputs'!K197/Loc_Euro,0)))</f>
        <v/>
      </c>
      <c r="L197" s="131" t="str">
        <f>IF('Financing inputs'!L197="","",(IF('Financing inputs'!$B197="USD",'Financing inputs'!L197*Loc_USD,0)+IF('Financing inputs'!$B197="Local Currency",'Financing inputs'!L197,0)+IF('Financing inputs'!$B197="Euro",'Financing inputs'!L197/Loc_Euro,0)))</f>
        <v/>
      </c>
      <c r="M197" s="131" t="str">
        <f>IF('Financing inputs'!M197="","",(IF('Financing inputs'!$B197="USD",'Financing inputs'!M197*Loc_USD,0)+IF('Financing inputs'!$B197="Local Currency",'Financing inputs'!M197,0)+IF('Financing inputs'!$B197="Euro",'Financing inputs'!M197/Loc_Euro,0)))</f>
        <v/>
      </c>
      <c r="N197" s="131" t="str">
        <f>IF('Financing inputs'!N197="","",(IF('Financing inputs'!$B197="USD",'Financing inputs'!N197*Loc_USD,0)+IF('Financing inputs'!$B197="Local Currency",'Financing inputs'!N197,0)+IF('Financing inputs'!$B197="Euro",'Financing inputs'!N197/Loc_Euro,0)))</f>
        <v/>
      </c>
      <c r="O197" s="131">
        <f t="shared" si="33"/>
        <v>0</v>
      </c>
      <c r="P197" s="35" t="str">
        <f t="shared" si="32"/>
        <v>Autre 9</v>
      </c>
      <c r="R197" s="75" t="e">
        <f t="shared" si="34"/>
        <v>#DIV/0!</v>
      </c>
      <c r="S197" s="12"/>
    </row>
    <row r="198" spans="1:19" x14ac:dyDescent="0.25">
      <c r="A198" s="134" t="str">
        <f>'Financing inputs'!A198</f>
        <v>Fonds alloués par MSI</v>
      </c>
      <c r="B198" s="130"/>
      <c r="C198" s="131" t="str">
        <f>IF('Financing inputs'!C198="","",(IF('Financing inputs'!$B198="USD",'Financing inputs'!C198*Loc_USD,0)+IF('Financing inputs'!$B198="Local Currency",'Financing inputs'!C198,0)+IF('Financing inputs'!$B198="Euro",'Financing inputs'!C198*Loc_Euro,0)))</f>
        <v/>
      </c>
      <c r="D198" s="131" t="str">
        <f>IF('Financing inputs'!D198="","",(IF('Financing inputs'!$B198="USD",'Financing inputs'!D198*Loc_USD,0)+IF('Financing inputs'!$B198="Local Currency",'Financing inputs'!D198,0)+IF('Financing inputs'!$B198="Euro",'Financing inputs'!D198*Loc_Euro,0)))</f>
        <v/>
      </c>
      <c r="E198" s="131" t="str">
        <f>IF('Financing inputs'!E198="","",(IF('Financing inputs'!$B198="USD",'Financing inputs'!E198*Loc_USD,0)+IF('Financing inputs'!$B198="Local Currency",'Financing inputs'!E198,0)+IF('Financing inputs'!$B198="Euro",'Financing inputs'!E198*Loc_Euro,0)))</f>
        <v/>
      </c>
      <c r="F198" s="131" t="str">
        <f>IF('Financing inputs'!F198="","",(IF('Financing inputs'!$B198="USD",'Financing inputs'!F198*Loc_USD,0)+IF('Financing inputs'!$B198="Local Currency",'Financing inputs'!F198,0)+IF('Financing inputs'!$B198="Euro",'Financing inputs'!F198*Loc_Euro,0)))</f>
        <v/>
      </c>
      <c r="G198" s="131" t="str">
        <f>IF('Financing inputs'!G198="","",(IF('Financing inputs'!$B198="USD",'Financing inputs'!G198*Loc_USD,0)+IF('Financing inputs'!$B198="Local Currency",'Financing inputs'!G198,0)+IF('Financing inputs'!$B198="Euro",'Financing inputs'!G198*Loc_Euro,0)))</f>
        <v/>
      </c>
      <c r="H198" s="131" t="str">
        <f>IF('Financing inputs'!H198="","",(IF('Financing inputs'!$B198="USD",'Financing inputs'!H198*Loc_USD,0)+IF('Financing inputs'!$B198="Local Currency",'Financing inputs'!H198,0)+IF('Financing inputs'!$B198="Euro",'Financing inputs'!H198*Loc_Euro,0)))</f>
        <v/>
      </c>
      <c r="I198" s="131" t="str">
        <f>IF('Financing inputs'!I198="","",(IF('Financing inputs'!$B198="USD",'Financing inputs'!I198*Loc_USD,0)+IF('Financing inputs'!$B198="Local Currency",'Financing inputs'!I198,0)+IF('Financing inputs'!$B198="Euro",'Financing inputs'!I198*Loc_Euro,0)))</f>
        <v/>
      </c>
      <c r="J198" s="131" t="str">
        <f>IF('Financing inputs'!J198="","",(IF('Financing inputs'!$B198="USD",'Financing inputs'!J198*Loc_USD,0)+IF('Financing inputs'!$B198="Local Currency",'Financing inputs'!J198,0)+IF('Financing inputs'!$B198="Euro",'Financing inputs'!J198*Loc_Euro,0)))</f>
        <v/>
      </c>
      <c r="K198" s="131" t="str">
        <f>IF('Financing inputs'!K198="","",(IF('Financing inputs'!$B198="USD",'Financing inputs'!K198*Loc_USD,0)+IF('Financing inputs'!$B198="Local Currency",'Financing inputs'!K198,0)+IF('Financing inputs'!$B198="Euro",'Financing inputs'!K198/Loc_Euro,0)))</f>
        <v/>
      </c>
      <c r="L198" s="131" t="str">
        <f>IF('Financing inputs'!L198="","",(IF('Financing inputs'!$B198="USD",'Financing inputs'!L198*Loc_USD,0)+IF('Financing inputs'!$B198="Local Currency",'Financing inputs'!L198,0)+IF('Financing inputs'!$B198="Euro",'Financing inputs'!L198/Loc_Euro,0)))</f>
        <v/>
      </c>
      <c r="M198" s="131" t="str">
        <f>IF('Financing inputs'!M198="","",(IF('Financing inputs'!$B198="USD",'Financing inputs'!M198*Loc_USD,0)+IF('Financing inputs'!$B198="Local Currency",'Financing inputs'!M198,0)+IF('Financing inputs'!$B198="Euro",'Financing inputs'!M198/Loc_Euro,0)))</f>
        <v/>
      </c>
      <c r="N198" s="131" t="str">
        <f>IF('Financing inputs'!N198="","",(IF('Financing inputs'!$B198="USD",'Financing inputs'!N198*Loc_USD,0)+IF('Financing inputs'!$B198="Local Currency",'Financing inputs'!N198,0)+IF('Financing inputs'!$B198="Euro",'Financing inputs'!N198/Loc_Euro,0)))</f>
        <v/>
      </c>
      <c r="O198" s="131">
        <f t="shared" si="33"/>
        <v>0</v>
      </c>
      <c r="P198" s="35" t="str">
        <f t="shared" si="32"/>
        <v>Autre 9</v>
      </c>
      <c r="R198" s="75" t="e">
        <f t="shared" si="34"/>
        <v>#DIV/0!</v>
      </c>
      <c r="S198" s="12"/>
    </row>
    <row r="199" spans="1:19" x14ac:dyDescent="0.25">
      <c r="A199" s="134" t="str">
        <f>'Financing inputs'!A199</f>
        <v>Fonds alloués par la Fondation Gates</v>
      </c>
      <c r="B199" s="130"/>
      <c r="C199" s="131" t="str">
        <f>IF('Financing inputs'!C199="","",(IF('Financing inputs'!$B199="USD",'Financing inputs'!C199*Loc_USD,0)+IF('Financing inputs'!$B199="Local Currency",'Financing inputs'!C199,0)+IF('Financing inputs'!$B199="Euro",'Financing inputs'!C199*Loc_Euro,0)))</f>
        <v/>
      </c>
      <c r="D199" s="131" t="str">
        <f>IF('Financing inputs'!D199="","",(IF('Financing inputs'!$B199="USD",'Financing inputs'!D199*Loc_USD,0)+IF('Financing inputs'!$B199="Local Currency",'Financing inputs'!D199,0)+IF('Financing inputs'!$B199="Euro",'Financing inputs'!D199*Loc_Euro,0)))</f>
        <v/>
      </c>
      <c r="E199" s="131" t="str">
        <f>IF('Financing inputs'!E199="","",(IF('Financing inputs'!$B199="USD",'Financing inputs'!E199*Loc_USD,0)+IF('Financing inputs'!$B199="Local Currency",'Financing inputs'!E199,0)+IF('Financing inputs'!$B199="Euro",'Financing inputs'!E199*Loc_Euro,0)))</f>
        <v/>
      </c>
      <c r="F199" s="131" t="str">
        <f>IF('Financing inputs'!F199="","",(IF('Financing inputs'!$B199="USD",'Financing inputs'!F199*Loc_USD,0)+IF('Financing inputs'!$B199="Local Currency",'Financing inputs'!F199,0)+IF('Financing inputs'!$B199="Euro",'Financing inputs'!F199*Loc_Euro,0)))</f>
        <v/>
      </c>
      <c r="G199" s="131" t="str">
        <f>IF('Financing inputs'!G199="","",(IF('Financing inputs'!$B199="USD",'Financing inputs'!G199*Loc_USD,0)+IF('Financing inputs'!$B199="Local Currency",'Financing inputs'!G199,0)+IF('Financing inputs'!$B199="Euro",'Financing inputs'!G199*Loc_Euro,0)))</f>
        <v/>
      </c>
      <c r="H199" s="131" t="str">
        <f>IF('Financing inputs'!H199="","",(IF('Financing inputs'!$B199="USD",'Financing inputs'!H199*Loc_USD,0)+IF('Financing inputs'!$B199="Local Currency",'Financing inputs'!H199,0)+IF('Financing inputs'!$B199="Euro",'Financing inputs'!H199*Loc_Euro,0)))</f>
        <v/>
      </c>
      <c r="I199" s="131" t="str">
        <f>IF('Financing inputs'!I199="","",(IF('Financing inputs'!$B199="USD",'Financing inputs'!I199*Loc_USD,0)+IF('Financing inputs'!$B199="Local Currency",'Financing inputs'!I199,0)+IF('Financing inputs'!$B199="Euro",'Financing inputs'!I199*Loc_Euro,0)))</f>
        <v/>
      </c>
      <c r="J199" s="131" t="str">
        <f>IF('Financing inputs'!J199="","",(IF('Financing inputs'!$B199="USD",'Financing inputs'!J199*Loc_USD,0)+IF('Financing inputs'!$B199="Local Currency",'Financing inputs'!J199,0)+IF('Financing inputs'!$B199="Euro",'Financing inputs'!J199*Loc_Euro,0)))</f>
        <v/>
      </c>
      <c r="K199" s="131" t="str">
        <f>IF('Financing inputs'!K199="","",(IF('Financing inputs'!$B199="USD",'Financing inputs'!K199*Loc_USD,0)+IF('Financing inputs'!$B199="Local Currency",'Financing inputs'!K199,0)+IF('Financing inputs'!$B199="Euro",'Financing inputs'!K199/Loc_Euro,0)))</f>
        <v/>
      </c>
      <c r="L199" s="131" t="str">
        <f>IF('Financing inputs'!L199="","",(IF('Financing inputs'!$B199="USD",'Financing inputs'!L199*Loc_USD,0)+IF('Financing inputs'!$B199="Local Currency",'Financing inputs'!L199,0)+IF('Financing inputs'!$B199="Euro",'Financing inputs'!L199/Loc_Euro,0)))</f>
        <v/>
      </c>
      <c r="M199" s="131" t="str">
        <f>IF('Financing inputs'!M199="","",(IF('Financing inputs'!$B199="USD",'Financing inputs'!M199*Loc_USD,0)+IF('Financing inputs'!$B199="Local Currency",'Financing inputs'!M199,0)+IF('Financing inputs'!$B199="Euro",'Financing inputs'!M199/Loc_Euro,0)))</f>
        <v/>
      </c>
      <c r="N199" s="131" t="str">
        <f>IF('Financing inputs'!N199="","",(IF('Financing inputs'!$B199="USD",'Financing inputs'!N199*Loc_USD,0)+IF('Financing inputs'!$B199="Local Currency",'Financing inputs'!N199,0)+IF('Financing inputs'!$B199="Euro",'Financing inputs'!N199/Loc_Euro,0)))</f>
        <v/>
      </c>
      <c r="O199" s="131">
        <f t="shared" si="33"/>
        <v>0</v>
      </c>
      <c r="P199" s="35" t="str">
        <f t="shared" si="32"/>
        <v>Autre 9</v>
      </c>
      <c r="R199" s="75" t="e">
        <f t="shared" si="34"/>
        <v>#DIV/0!</v>
      </c>
      <c r="S199" s="12"/>
    </row>
    <row r="200" spans="1:19" x14ac:dyDescent="0.25">
      <c r="A200" s="134" t="str">
        <f>'Financing inputs'!A200</f>
        <v>Fonds alloués par la fondation Packard</v>
      </c>
      <c r="B200" s="130"/>
      <c r="C200" s="131" t="str">
        <f>IF('Financing inputs'!C200="","",(IF('Financing inputs'!$B200="USD",'Financing inputs'!C200*Loc_USD,0)+IF('Financing inputs'!$B200="Local Currency",'Financing inputs'!C200,0)+IF('Financing inputs'!$B200="Euro",'Financing inputs'!C200*Loc_Euro,0)))</f>
        <v/>
      </c>
      <c r="D200" s="131" t="str">
        <f>IF('Financing inputs'!D200="","",(IF('Financing inputs'!$B200="USD",'Financing inputs'!D200*Loc_USD,0)+IF('Financing inputs'!$B200="Local Currency",'Financing inputs'!D200,0)+IF('Financing inputs'!$B200="Euro",'Financing inputs'!D200*Loc_Euro,0)))</f>
        <v/>
      </c>
      <c r="E200" s="131" t="str">
        <f>IF('Financing inputs'!E200="","",(IF('Financing inputs'!$B200="USD",'Financing inputs'!E200*Loc_USD,0)+IF('Financing inputs'!$B200="Local Currency",'Financing inputs'!E200,0)+IF('Financing inputs'!$B200="Euro",'Financing inputs'!E200*Loc_Euro,0)))</f>
        <v/>
      </c>
      <c r="F200" s="131" t="str">
        <f>IF('Financing inputs'!F200="","",(IF('Financing inputs'!$B200="USD",'Financing inputs'!F200*Loc_USD,0)+IF('Financing inputs'!$B200="Local Currency",'Financing inputs'!F200,0)+IF('Financing inputs'!$B200="Euro",'Financing inputs'!F200*Loc_Euro,0)))</f>
        <v/>
      </c>
      <c r="G200" s="131" t="str">
        <f>IF('Financing inputs'!G200="","",(IF('Financing inputs'!$B200="USD",'Financing inputs'!G200*Loc_USD,0)+IF('Financing inputs'!$B200="Local Currency",'Financing inputs'!G200,0)+IF('Financing inputs'!$B200="Euro",'Financing inputs'!G200*Loc_Euro,0)))</f>
        <v/>
      </c>
      <c r="H200" s="131" t="str">
        <f>IF('Financing inputs'!H200="","",(IF('Financing inputs'!$B200="USD",'Financing inputs'!H200*Loc_USD,0)+IF('Financing inputs'!$B200="Local Currency",'Financing inputs'!H200,0)+IF('Financing inputs'!$B200="Euro",'Financing inputs'!H200*Loc_Euro,0)))</f>
        <v/>
      </c>
      <c r="I200" s="131" t="str">
        <f>IF('Financing inputs'!I200="","",(IF('Financing inputs'!$B200="USD",'Financing inputs'!I200*Loc_USD,0)+IF('Financing inputs'!$B200="Local Currency",'Financing inputs'!I200,0)+IF('Financing inputs'!$B200="Euro",'Financing inputs'!I200*Loc_Euro,0)))</f>
        <v/>
      </c>
      <c r="J200" s="131" t="str">
        <f>IF('Financing inputs'!J200="","",(IF('Financing inputs'!$B200="USD",'Financing inputs'!J200*Loc_USD,0)+IF('Financing inputs'!$B200="Local Currency",'Financing inputs'!J200,0)+IF('Financing inputs'!$B200="Euro",'Financing inputs'!J200*Loc_Euro,0)))</f>
        <v/>
      </c>
      <c r="K200" s="131" t="str">
        <f>IF('Financing inputs'!K200="","",(IF('Financing inputs'!$B200="USD",'Financing inputs'!K200*Loc_USD,0)+IF('Financing inputs'!$B200="Local Currency",'Financing inputs'!K200,0)+IF('Financing inputs'!$B200="Euro",'Financing inputs'!K200/Loc_Euro,0)))</f>
        <v/>
      </c>
      <c r="L200" s="131" t="str">
        <f>IF('Financing inputs'!L200="","",(IF('Financing inputs'!$B200="USD",'Financing inputs'!L200*Loc_USD,0)+IF('Financing inputs'!$B200="Local Currency",'Financing inputs'!L200,0)+IF('Financing inputs'!$B200="Euro",'Financing inputs'!L200/Loc_Euro,0)))</f>
        <v/>
      </c>
      <c r="M200" s="131" t="str">
        <f>IF('Financing inputs'!M200="","",(IF('Financing inputs'!$B200="USD",'Financing inputs'!M200*Loc_USD,0)+IF('Financing inputs'!$B200="Local Currency",'Financing inputs'!M200,0)+IF('Financing inputs'!$B200="Euro",'Financing inputs'!M200/Loc_Euro,0)))</f>
        <v/>
      </c>
      <c r="N200" s="131" t="str">
        <f>IF('Financing inputs'!N200="","",(IF('Financing inputs'!$B200="USD",'Financing inputs'!N200*Loc_USD,0)+IF('Financing inputs'!$B200="Local Currency",'Financing inputs'!N200,0)+IF('Financing inputs'!$B200="Euro",'Financing inputs'!N200/Loc_Euro,0)))</f>
        <v/>
      </c>
      <c r="O200" s="131">
        <f t="shared" si="33"/>
        <v>0</v>
      </c>
      <c r="P200" s="35" t="str">
        <f t="shared" si="32"/>
        <v>Autre 9</v>
      </c>
      <c r="R200" s="75" t="e">
        <f t="shared" si="34"/>
        <v>#DIV/0!</v>
      </c>
      <c r="S200" s="12"/>
    </row>
    <row r="201" spans="1:19" x14ac:dyDescent="0.25">
      <c r="A201" s="134" t="str">
        <f>'Financing inputs'!A201</f>
        <v>Other</v>
      </c>
      <c r="B201" s="130"/>
      <c r="C201" s="131" t="str">
        <f>IF('Financing inputs'!C201="","",(IF('Financing inputs'!$B201="USD",'Financing inputs'!C201*Loc_USD,0)+IF('Financing inputs'!$B201="Local Currency",'Financing inputs'!C201,0)+IF('Financing inputs'!$B201="Euro",'Financing inputs'!C201*Loc_Euro,0)))</f>
        <v/>
      </c>
      <c r="D201" s="131" t="str">
        <f>IF('Financing inputs'!D201="","",(IF('Financing inputs'!$B201="USD",'Financing inputs'!D201*Loc_USD,0)+IF('Financing inputs'!$B201="Local Currency",'Financing inputs'!D201,0)+IF('Financing inputs'!$B201="Euro",'Financing inputs'!D201*Loc_Euro,0)))</f>
        <v/>
      </c>
      <c r="E201" s="131" t="str">
        <f>IF('Financing inputs'!E201="","",(IF('Financing inputs'!$B201="USD",'Financing inputs'!E201*Loc_USD,0)+IF('Financing inputs'!$B201="Local Currency",'Financing inputs'!E201,0)+IF('Financing inputs'!$B201="Euro",'Financing inputs'!E201*Loc_Euro,0)))</f>
        <v/>
      </c>
      <c r="F201" s="131" t="str">
        <f>IF('Financing inputs'!F201="","",(IF('Financing inputs'!$B201="USD",'Financing inputs'!F201*Loc_USD,0)+IF('Financing inputs'!$B201="Local Currency",'Financing inputs'!F201,0)+IF('Financing inputs'!$B201="Euro",'Financing inputs'!F201*Loc_Euro,0)))</f>
        <v/>
      </c>
      <c r="G201" s="131" t="str">
        <f>IF('Financing inputs'!G201="","",(IF('Financing inputs'!$B201="USD",'Financing inputs'!G201*Loc_USD,0)+IF('Financing inputs'!$B201="Local Currency",'Financing inputs'!G201,0)+IF('Financing inputs'!$B201="Euro",'Financing inputs'!G201*Loc_Euro,0)))</f>
        <v/>
      </c>
      <c r="H201" s="131" t="str">
        <f>IF('Financing inputs'!H201="","",(IF('Financing inputs'!$B201="USD",'Financing inputs'!H201*Loc_USD,0)+IF('Financing inputs'!$B201="Local Currency",'Financing inputs'!H201,0)+IF('Financing inputs'!$B201="Euro",'Financing inputs'!H201*Loc_Euro,0)))</f>
        <v/>
      </c>
      <c r="I201" s="131" t="str">
        <f>IF('Financing inputs'!I201="","",(IF('Financing inputs'!$B201="USD",'Financing inputs'!I201*Loc_USD,0)+IF('Financing inputs'!$B201="Local Currency",'Financing inputs'!I201,0)+IF('Financing inputs'!$B201="Euro",'Financing inputs'!I201*Loc_Euro,0)))</f>
        <v/>
      </c>
      <c r="J201" s="131" t="str">
        <f>IF('Financing inputs'!J201="","",(IF('Financing inputs'!$B201="USD",'Financing inputs'!J201*Loc_USD,0)+IF('Financing inputs'!$B201="Local Currency",'Financing inputs'!J201,0)+IF('Financing inputs'!$B201="Euro",'Financing inputs'!J201*Loc_Euro,0)))</f>
        <v/>
      </c>
      <c r="K201" s="131" t="str">
        <f>IF('Financing inputs'!K201="","",(IF('Financing inputs'!$B201="USD",'Financing inputs'!K201*Loc_USD,0)+IF('Financing inputs'!$B201="Local Currency",'Financing inputs'!K201,0)+IF('Financing inputs'!$B201="Euro",'Financing inputs'!K201/Loc_Euro,0)))</f>
        <v/>
      </c>
      <c r="L201" s="131" t="str">
        <f>IF('Financing inputs'!L201="","",(IF('Financing inputs'!$B201="USD",'Financing inputs'!L201*Loc_USD,0)+IF('Financing inputs'!$B201="Local Currency",'Financing inputs'!L201,0)+IF('Financing inputs'!$B201="Euro",'Financing inputs'!L201/Loc_Euro,0)))</f>
        <v/>
      </c>
      <c r="M201" s="131" t="str">
        <f>IF('Financing inputs'!M201="","",(IF('Financing inputs'!$B201="USD",'Financing inputs'!M201*Loc_USD,0)+IF('Financing inputs'!$B201="Local Currency",'Financing inputs'!M201,0)+IF('Financing inputs'!$B201="Euro",'Financing inputs'!M201/Loc_Euro,0)))</f>
        <v/>
      </c>
      <c r="N201" s="131" t="str">
        <f>IF('Financing inputs'!N201="","",(IF('Financing inputs'!$B201="USD",'Financing inputs'!N201*Loc_USD,0)+IF('Financing inputs'!$B201="Local Currency",'Financing inputs'!N201,0)+IF('Financing inputs'!$B201="Euro",'Financing inputs'!N201/Loc_Euro,0)))</f>
        <v/>
      </c>
      <c r="O201" s="131">
        <f t="shared" si="33"/>
        <v>0</v>
      </c>
      <c r="P201" s="35" t="str">
        <f t="shared" si="32"/>
        <v>Autre 9</v>
      </c>
      <c r="R201" s="75" t="e">
        <f t="shared" si="34"/>
        <v>#DIV/0!</v>
      </c>
      <c r="S201" s="12"/>
    </row>
    <row r="202" spans="1:19" x14ac:dyDescent="0.25">
      <c r="A202" s="134" t="str">
        <f>'Financing inputs'!A202</f>
        <v>Other</v>
      </c>
      <c r="B202" s="130"/>
      <c r="C202" s="131" t="str">
        <f>IF('Financing inputs'!C202="","",(IF('Financing inputs'!$B202="USD",'Financing inputs'!C202*Loc_USD,0)+IF('Financing inputs'!$B202="Local Currency",'Financing inputs'!C202,0)+IF('Financing inputs'!$B202="Euro",'Financing inputs'!C202*Loc_Euro,0)))</f>
        <v/>
      </c>
      <c r="D202" s="131" t="str">
        <f>IF('Financing inputs'!D202="","",(IF('Financing inputs'!$B202="USD",'Financing inputs'!D202*Loc_USD,0)+IF('Financing inputs'!$B202="Local Currency",'Financing inputs'!D202,0)+IF('Financing inputs'!$B202="Euro",'Financing inputs'!D202*Loc_Euro,0)))</f>
        <v/>
      </c>
      <c r="E202" s="131" t="str">
        <f>IF('Financing inputs'!E202="","",(IF('Financing inputs'!$B202="USD",'Financing inputs'!E202*Loc_USD,0)+IF('Financing inputs'!$B202="Local Currency",'Financing inputs'!E202,0)+IF('Financing inputs'!$B202="Euro",'Financing inputs'!E202*Loc_Euro,0)))</f>
        <v/>
      </c>
      <c r="F202" s="131" t="str">
        <f>IF('Financing inputs'!F202="","",(IF('Financing inputs'!$B202="USD",'Financing inputs'!F202*Loc_USD,0)+IF('Financing inputs'!$B202="Local Currency",'Financing inputs'!F202,0)+IF('Financing inputs'!$B202="Euro",'Financing inputs'!F202*Loc_Euro,0)))</f>
        <v/>
      </c>
      <c r="G202" s="131" t="str">
        <f>IF('Financing inputs'!G202="","",(IF('Financing inputs'!$B202="USD",'Financing inputs'!G202*Loc_USD,0)+IF('Financing inputs'!$B202="Local Currency",'Financing inputs'!G202,0)+IF('Financing inputs'!$B202="Euro",'Financing inputs'!G202*Loc_Euro,0)))</f>
        <v/>
      </c>
      <c r="H202" s="131" t="str">
        <f>IF('Financing inputs'!H202="","",(IF('Financing inputs'!$B202="USD",'Financing inputs'!H202*Loc_USD,0)+IF('Financing inputs'!$B202="Local Currency",'Financing inputs'!H202,0)+IF('Financing inputs'!$B202="Euro",'Financing inputs'!H202*Loc_Euro,0)))</f>
        <v/>
      </c>
      <c r="I202" s="131" t="str">
        <f>IF('Financing inputs'!I202="","",(IF('Financing inputs'!$B202="USD",'Financing inputs'!I202*Loc_USD,0)+IF('Financing inputs'!$B202="Local Currency",'Financing inputs'!I202,0)+IF('Financing inputs'!$B202="Euro",'Financing inputs'!I202*Loc_Euro,0)))</f>
        <v/>
      </c>
      <c r="J202" s="131" t="str">
        <f>IF('Financing inputs'!J202="","",(IF('Financing inputs'!$B202="USD",'Financing inputs'!J202*Loc_USD,0)+IF('Financing inputs'!$B202="Local Currency",'Financing inputs'!J202,0)+IF('Financing inputs'!$B202="Euro",'Financing inputs'!J202*Loc_Euro,0)))</f>
        <v/>
      </c>
      <c r="K202" s="131" t="str">
        <f>IF('Financing inputs'!K202="","",(IF('Financing inputs'!$B202="USD",'Financing inputs'!K202*Loc_USD,0)+IF('Financing inputs'!$B202="Local Currency",'Financing inputs'!K202,0)+IF('Financing inputs'!$B202="Euro",'Financing inputs'!K202/Loc_Euro,0)))</f>
        <v/>
      </c>
      <c r="L202" s="131" t="str">
        <f>IF('Financing inputs'!L202="","",(IF('Financing inputs'!$B202="USD",'Financing inputs'!L202*Loc_USD,0)+IF('Financing inputs'!$B202="Local Currency",'Financing inputs'!L202,0)+IF('Financing inputs'!$B202="Euro",'Financing inputs'!L202/Loc_Euro,0)))</f>
        <v/>
      </c>
      <c r="M202" s="131" t="str">
        <f>IF('Financing inputs'!M202="","",(IF('Financing inputs'!$B202="USD",'Financing inputs'!M202*Loc_USD,0)+IF('Financing inputs'!$B202="Local Currency",'Financing inputs'!M202,0)+IF('Financing inputs'!$B202="Euro",'Financing inputs'!M202/Loc_Euro,0)))</f>
        <v/>
      </c>
      <c r="N202" s="131" t="str">
        <f>IF('Financing inputs'!N202="","",(IF('Financing inputs'!$B202="USD",'Financing inputs'!N202*Loc_USD,0)+IF('Financing inputs'!$B202="Local Currency",'Financing inputs'!N202,0)+IF('Financing inputs'!$B202="Euro",'Financing inputs'!N202/Loc_Euro,0)))</f>
        <v/>
      </c>
      <c r="O202" s="132">
        <f t="shared" si="33"/>
        <v>0</v>
      </c>
      <c r="P202" s="35" t="str">
        <f t="shared" si="32"/>
        <v>Autre 9</v>
      </c>
      <c r="R202" s="75" t="e">
        <f t="shared" si="34"/>
        <v>#DIV/0!</v>
      </c>
      <c r="S202" s="12"/>
    </row>
    <row r="203" spans="1:19" x14ac:dyDescent="0.25">
      <c r="A203" s="134" t="str">
        <f>'Financing inputs'!A203</f>
        <v>Other</v>
      </c>
      <c r="B203" s="130"/>
      <c r="C203" s="131" t="str">
        <f>IF('Financing inputs'!C203="","",(IF('Financing inputs'!$B203="USD",'Financing inputs'!C203*Loc_USD,0)+IF('Financing inputs'!$B203="Local Currency",'Financing inputs'!C203,0)+IF('Financing inputs'!$B203="Euro",'Financing inputs'!C203*Loc_Euro,0)))</f>
        <v/>
      </c>
      <c r="D203" s="131" t="str">
        <f>IF('Financing inputs'!D203="","",(IF('Financing inputs'!$B203="USD",'Financing inputs'!D203*Loc_USD,0)+IF('Financing inputs'!$B203="Local Currency",'Financing inputs'!D203,0)+IF('Financing inputs'!$B203="Euro",'Financing inputs'!D203*Loc_Euro,0)))</f>
        <v/>
      </c>
      <c r="E203" s="131" t="str">
        <f>IF('Financing inputs'!E203="","",(IF('Financing inputs'!$B203="USD",'Financing inputs'!E203*Loc_USD,0)+IF('Financing inputs'!$B203="Local Currency",'Financing inputs'!E203,0)+IF('Financing inputs'!$B203="Euro",'Financing inputs'!E203*Loc_Euro,0)))</f>
        <v/>
      </c>
      <c r="F203" s="131" t="str">
        <f>IF('Financing inputs'!F203="","",(IF('Financing inputs'!$B203="USD",'Financing inputs'!F203*Loc_USD,0)+IF('Financing inputs'!$B203="Local Currency",'Financing inputs'!F203,0)+IF('Financing inputs'!$B203="Euro",'Financing inputs'!F203*Loc_Euro,0)))</f>
        <v/>
      </c>
      <c r="G203" s="131" t="str">
        <f>IF('Financing inputs'!G203="","",(IF('Financing inputs'!$B203="USD",'Financing inputs'!G203*Loc_USD,0)+IF('Financing inputs'!$B203="Local Currency",'Financing inputs'!G203,0)+IF('Financing inputs'!$B203="Euro",'Financing inputs'!G203*Loc_Euro,0)))</f>
        <v/>
      </c>
      <c r="H203" s="131" t="str">
        <f>IF('Financing inputs'!H203="","",(IF('Financing inputs'!$B203="USD",'Financing inputs'!H203*Loc_USD,0)+IF('Financing inputs'!$B203="Local Currency",'Financing inputs'!H203,0)+IF('Financing inputs'!$B203="Euro",'Financing inputs'!H203*Loc_Euro,0)))</f>
        <v/>
      </c>
      <c r="I203" s="131" t="str">
        <f>IF('Financing inputs'!I203="","",(IF('Financing inputs'!$B203="USD",'Financing inputs'!I203*Loc_USD,0)+IF('Financing inputs'!$B203="Local Currency",'Financing inputs'!I203,0)+IF('Financing inputs'!$B203="Euro",'Financing inputs'!I203*Loc_Euro,0)))</f>
        <v/>
      </c>
      <c r="J203" s="131" t="str">
        <f>IF('Financing inputs'!J203="","",(IF('Financing inputs'!$B203="USD",'Financing inputs'!J203*Loc_USD,0)+IF('Financing inputs'!$B203="Local Currency",'Financing inputs'!J203,0)+IF('Financing inputs'!$B203="Euro",'Financing inputs'!J203*Loc_Euro,0)))</f>
        <v/>
      </c>
      <c r="K203" s="131" t="str">
        <f>IF('Financing inputs'!K203="","",(IF('Financing inputs'!$B203="USD",'Financing inputs'!K203*Loc_USD,0)+IF('Financing inputs'!$B203="Local Currency",'Financing inputs'!K203,0)+IF('Financing inputs'!$B203="Euro",'Financing inputs'!K203/Loc_Euro,0)))</f>
        <v/>
      </c>
      <c r="L203" s="131" t="str">
        <f>IF('Financing inputs'!L203="","",(IF('Financing inputs'!$B203="USD",'Financing inputs'!L203*Loc_USD,0)+IF('Financing inputs'!$B203="Local Currency",'Financing inputs'!L203,0)+IF('Financing inputs'!$B203="Euro",'Financing inputs'!L203/Loc_Euro,0)))</f>
        <v/>
      </c>
      <c r="M203" s="131" t="str">
        <f>IF('Financing inputs'!M203="","",(IF('Financing inputs'!$B203="USD",'Financing inputs'!M203*Loc_USD,0)+IF('Financing inputs'!$B203="Local Currency",'Financing inputs'!M203,0)+IF('Financing inputs'!$B203="Euro",'Financing inputs'!M203/Loc_Euro,0)))</f>
        <v/>
      </c>
      <c r="N203" s="131" t="str">
        <f>IF('Financing inputs'!N203="","",(IF('Financing inputs'!$B203="USD",'Financing inputs'!N203*Loc_USD,0)+IF('Financing inputs'!$B203="Local Currency",'Financing inputs'!N203,0)+IF('Financing inputs'!$B203="Euro",'Financing inputs'!N203/Loc_Euro,0)))</f>
        <v/>
      </c>
      <c r="O203" s="132">
        <f t="shared" si="33"/>
        <v>0</v>
      </c>
      <c r="P203" s="35" t="str">
        <f t="shared" si="32"/>
        <v>Autre 9</v>
      </c>
      <c r="R203" s="75" t="e">
        <f t="shared" si="34"/>
        <v>#DIV/0!</v>
      </c>
      <c r="S203" s="12"/>
    </row>
    <row r="204" spans="1:19" x14ac:dyDescent="0.25">
      <c r="A204" s="134" t="str">
        <f>'Financing inputs'!A204</f>
        <v>Other</v>
      </c>
      <c r="B204" s="130"/>
      <c r="C204" s="131" t="str">
        <f>IF('Financing inputs'!C204="","",(IF('Financing inputs'!$B204="USD",'Financing inputs'!C204*Loc_USD,0)+IF('Financing inputs'!$B204="Local Currency",'Financing inputs'!C204,0)+IF('Financing inputs'!$B204="Euro",'Financing inputs'!C204*Loc_Euro,0)))</f>
        <v/>
      </c>
      <c r="D204" s="131" t="str">
        <f>IF('Financing inputs'!D204="","",(IF('Financing inputs'!$B204="USD",'Financing inputs'!D204*Loc_USD,0)+IF('Financing inputs'!$B204="Local Currency",'Financing inputs'!D204,0)+IF('Financing inputs'!$B204="Euro",'Financing inputs'!D204*Loc_Euro,0)))</f>
        <v/>
      </c>
      <c r="E204" s="131" t="str">
        <f>IF('Financing inputs'!E204="","",(IF('Financing inputs'!$B204="USD",'Financing inputs'!E204*Loc_USD,0)+IF('Financing inputs'!$B204="Local Currency",'Financing inputs'!E204,0)+IF('Financing inputs'!$B204="Euro",'Financing inputs'!E204*Loc_Euro,0)))</f>
        <v/>
      </c>
      <c r="F204" s="131" t="str">
        <f>IF('Financing inputs'!F204="","",(IF('Financing inputs'!$B204="USD",'Financing inputs'!F204*Loc_USD,0)+IF('Financing inputs'!$B204="Local Currency",'Financing inputs'!F204,0)+IF('Financing inputs'!$B204="Euro",'Financing inputs'!F204*Loc_Euro,0)))</f>
        <v/>
      </c>
      <c r="G204" s="131" t="str">
        <f>IF('Financing inputs'!G204="","",(IF('Financing inputs'!$B204="USD",'Financing inputs'!G204*Loc_USD,0)+IF('Financing inputs'!$B204="Local Currency",'Financing inputs'!G204,0)+IF('Financing inputs'!$B204="Euro",'Financing inputs'!G204*Loc_Euro,0)))</f>
        <v/>
      </c>
      <c r="H204" s="131" t="str">
        <f>IF('Financing inputs'!H204="","",(IF('Financing inputs'!$B204="USD",'Financing inputs'!H204*Loc_USD,0)+IF('Financing inputs'!$B204="Local Currency",'Financing inputs'!H204,0)+IF('Financing inputs'!$B204="Euro",'Financing inputs'!H204*Loc_Euro,0)))</f>
        <v/>
      </c>
      <c r="I204" s="131" t="str">
        <f>IF('Financing inputs'!I204="","",(IF('Financing inputs'!$B204="USD",'Financing inputs'!I204*Loc_USD,0)+IF('Financing inputs'!$B204="Local Currency",'Financing inputs'!I204,0)+IF('Financing inputs'!$B204="Euro",'Financing inputs'!I204*Loc_Euro,0)))</f>
        <v/>
      </c>
      <c r="J204" s="131" t="str">
        <f>IF('Financing inputs'!J204="","",(IF('Financing inputs'!$B204="USD",'Financing inputs'!J204*Loc_USD,0)+IF('Financing inputs'!$B204="Local Currency",'Financing inputs'!J204,0)+IF('Financing inputs'!$B204="Euro",'Financing inputs'!J204*Loc_Euro,0)))</f>
        <v/>
      </c>
      <c r="K204" s="131" t="str">
        <f>IF('Financing inputs'!K204="","",(IF('Financing inputs'!$B204="USD",'Financing inputs'!K204*Loc_USD,0)+IF('Financing inputs'!$B204="Local Currency",'Financing inputs'!K204,0)+IF('Financing inputs'!$B204="Euro",'Financing inputs'!K204/Loc_Euro,0)))</f>
        <v/>
      </c>
      <c r="L204" s="131" t="str">
        <f>IF('Financing inputs'!L204="","",(IF('Financing inputs'!$B204="USD",'Financing inputs'!L204*Loc_USD,0)+IF('Financing inputs'!$B204="Local Currency",'Financing inputs'!L204,0)+IF('Financing inputs'!$B204="Euro",'Financing inputs'!L204/Loc_Euro,0)))</f>
        <v/>
      </c>
      <c r="M204" s="131" t="str">
        <f>IF('Financing inputs'!M204="","",(IF('Financing inputs'!$B204="USD",'Financing inputs'!M204*Loc_USD,0)+IF('Financing inputs'!$B204="Local Currency",'Financing inputs'!M204,0)+IF('Financing inputs'!$B204="Euro",'Financing inputs'!M204/Loc_Euro,0)))</f>
        <v/>
      </c>
      <c r="N204" s="131" t="str">
        <f>IF('Financing inputs'!N204="","",(IF('Financing inputs'!$B204="USD",'Financing inputs'!N204*Loc_USD,0)+IF('Financing inputs'!$B204="Local Currency",'Financing inputs'!N204,0)+IF('Financing inputs'!$B204="Euro",'Financing inputs'!N204/Loc_Euro,0)))</f>
        <v/>
      </c>
      <c r="O204" s="132">
        <f t="shared" si="33"/>
        <v>0</v>
      </c>
      <c r="P204" s="35" t="str">
        <f t="shared" si="32"/>
        <v>Autre 9</v>
      </c>
      <c r="R204" s="75" t="e">
        <f t="shared" si="34"/>
        <v>#DIV/0!</v>
      </c>
      <c r="S204" s="12"/>
    </row>
    <row r="205" spans="1:19" x14ac:dyDescent="0.25">
      <c r="A205" s="134" t="str">
        <f>'Financing inputs'!A205</f>
        <v>Other</v>
      </c>
      <c r="B205" s="130"/>
      <c r="C205" s="131" t="str">
        <f>IF('Financing inputs'!C205="","",(IF('Financing inputs'!$B205="USD",'Financing inputs'!C205*Loc_USD,0)+IF('Financing inputs'!$B205="Local Currency",'Financing inputs'!C205,0)+IF('Financing inputs'!$B205="Euro",'Financing inputs'!C205*Loc_Euro,0)))</f>
        <v/>
      </c>
      <c r="D205" s="131" t="str">
        <f>IF('Financing inputs'!D205="","",(IF('Financing inputs'!$B205="USD",'Financing inputs'!D205*Loc_USD,0)+IF('Financing inputs'!$B205="Local Currency",'Financing inputs'!D205,0)+IF('Financing inputs'!$B205="Euro",'Financing inputs'!D205*Loc_Euro,0)))</f>
        <v/>
      </c>
      <c r="E205" s="131" t="str">
        <f>IF('Financing inputs'!E205="","",(IF('Financing inputs'!$B205="USD",'Financing inputs'!E205*Loc_USD,0)+IF('Financing inputs'!$B205="Local Currency",'Financing inputs'!E205,0)+IF('Financing inputs'!$B205="Euro",'Financing inputs'!E205*Loc_Euro,0)))</f>
        <v/>
      </c>
      <c r="F205" s="131" t="str">
        <f>IF('Financing inputs'!F205="","",(IF('Financing inputs'!$B205="USD",'Financing inputs'!F205*Loc_USD,0)+IF('Financing inputs'!$B205="Local Currency",'Financing inputs'!F205,0)+IF('Financing inputs'!$B205="Euro",'Financing inputs'!F205*Loc_Euro,0)))</f>
        <v/>
      </c>
      <c r="G205" s="131" t="str">
        <f>IF('Financing inputs'!G205="","",(IF('Financing inputs'!$B205="USD",'Financing inputs'!G205*Loc_USD,0)+IF('Financing inputs'!$B205="Local Currency",'Financing inputs'!G205,0)+IF('Financing inputs'!$B205="Euro",'Financing inputs'!G205*Loc_Euro,0)))</f>
        <v/>
      </c>
      <c r="H205" s="131" t="str">
        <f>IF('Financing inputs'!H205="","",(IF('Financing inputs'!$B205="USD",'Financing inputs'!H205*Loc_USD,0)+IF('Financing inputs'!$B205="Local Currency",'Financing inputs'!H205,0)+IF('Financing inputs'!$B205="Euro",'Financing inputs'!H205*Loc_Euro,0)))</f>
        <v/>
      </c>
      <c r="I205" s="131" t="str">
        <f>IF('Financing inputs'!I205="","",(IF('Financing inputs'!$B205="USD",'Financing inputs'!I205*Loc_USD,0)+IF('Financing inputs'!$B205="Local Currency",'Financing inputs'!I205,0)+IF('Financing inputs'!$B205="Euro",'Financing inputs'!I205*Loc_Euro,0)))</f>
        <v/>
      </c>
      <c r="J205" s="131" t="str">
        <f>IF('Financing inputs'!J205="","",(IF('Financing inputs'!$B205="USD",'Financing inputs'!J205*Loc_USD,0)+IF('Financing inputs'!$B205="Local Currency",'Financing inputs'!J205,0)+IF('Financing inputs'!$B205="Euro",'Financing inputs'!J205*Loc_Euro,0)))</f>
        <v/>
      </c>
      <c r="K205" s="131" t="str">
        <f>IF('Financing inputs'!K205="","",(IF('Financing inputs'!$B205="USD",'Financing inputs'!K205*Loc_USD,0)+IF('Financing inputs'!$B205="Local Currency",'Financing inputs'!K205,0)+IF('Financing inputs'!$B205="Euro",'Financing inputs'!K205/Loc_Euro,0)))</f>
        <v/>
      </c>
      <c r="L205" s="131" t="str">
        <f>IF('Financing inputs'!L205="","",(IF('Financing inputs'!$B205="USD",'Financing inputs'!L205*Loc_USD,0)+IF('Financing inputs'!$B205="Local Currency",'Financing inputs'!L205,0)+IF('Financing inputs'!$B205="Euro",'Financing inputs'!L205/Loc_Euro,0)))</f>
        <v/>
      </c>
      <c r="M205" s="131" t="str">
        <f>IF('Financing inputs'!M205="","",(IF('Financing inputs'!$B205="USD",'Financing inputs'!M205*Loc_USD,0)+IF('Financing inputs'!$B205="Local Currency",'Financing inputs'!M205,0)+IF('Financing inputs'!$B205="Euro",'Financing inputs'!M205/Loc_Euro,0)))</f>
        <v/>
      </c>
      <c r="N205" s="131" t="str">
        <f>IF('Financing inputs'!N205="","",(IF('Financing inputs'!$B205="USD",'Financing inputs'!N205*Loc_USD,0)+IF('Financing inputs'!$B205="Local Currency",'Financing inputs'!N205,0)+IF('Financing inputs'!$B205="Euro",'Financing inputs'!N205/Loc_Euro,0)))</f>
        <v/>
      </c>
      <c r="O205" s="131">
        <f t="shared" si="33"/>
        <v>0</v>
      </c>
      <c r="P205" s="35" t="str">
        <f t="shared" si="32"/>
        <v>Autre 9</v>
      </c>
      <c r="R205" s="75" t="e">
        <f t="shared" si="34"/>
        <v>#DIV/0!</v>
      </c>
      <c r="S205" s="12"/>
    </row>
    <row r="206" spans="1:19" x14ac:dyDescent="0.25">
      <c r="A206" s="134" t="str">
        <f>'Financing inputs'!A206</f>
        <v>Other</v>
      </c>
      <c r="B206" s="130"/>
      <c r="C206" s="131" t="str">
        <f>IF('Financing inputs'!C206="","",(IF('Financing inputs'!$B206="USD",'Financing inputs'!C206*Loc_USD,0)+IF('Financing inputs'!$B206="Local Currency",'Financing inputs'!C206,0)+IF('Financing inputs'!$B206="Euro",'Financing inputs'!C206*Loc_Euro,0)))</f>
        <v/>
      </c>
      <c r="D206" s="131" t="str">
        <f>IF('Financing inputs'!D206="","",(IF('Financing inputs'!$B206="USD",'Financing inputs'!D206*Loc_USD,0)+IF('Financing inputs'!$B206="Local Currency",'Financing inputs'!D206,0)+IF('Financing inputs'!$B206="Euro",'Financing inputs'!D206*Loc_Euro,0)))</f>
        <v/>
      </c>
      <c r="E206" s="131" t="str">
        <f>IF('Financing inputs'!E206="","",(IF('Financing inputs'!$B206="USD",'Financing inputs'!E206*Loc_USD,0)+IF('Financing inputs'!$B206="Local Currency",'Financing inputs'!E206,0)+IF('Financing inputs'!$B206="Euro",'Financing inputs'!E206*Loc_Euro,0)))</f>
        <v/>
      </c>
      <c r="F206" s="131" t="str">
        <f>IF('Financing inputs'!F206="","",(IF('Financing inputs'!$B206="USD",'Financing inputs'!F206*Loc_USD,0)+IF('Financing inputs'!$B206="Local Currency",'Financing inputs'!F206,0)+IF('Financing inputs'!$B206="Euro",'Financing inputs'!F206*Loc_Euro,0)))</f>
        <v/>
      </c>
      <c r="G206" s="131" t="str">
        <f>IF('Financing inputs'!G206="","",(IF('Financing inputs'!$B206="USD",'Financing inputs'!G206*Loc_USD,0)+IF('Financing inputs'!$B206="Local Currency",'Financing inputs'!G206,0)+IF('Financing inputs'!$B206="Euro",'Financing inputs'!G206*Loc_Euro,0)))</f>
        <v/>
      </c>
      <c r="H206" s="131" t="str">
        <f>IF('Financing inputs'!H206="","",(IF('Financing inputs'!$B206="USD",'Financing inputs'!H206*Loc_USD,0)+IF('Financing inputs'!$B206="Local Currency",'Financing inputs'!H206,0)+IF('Financing inputs'!$B206="Euro",'Financing inputs'!H206*Loc_Euro,0)))</f>
        <v/>
      </c>
      <c r="I206" s="131" t="str">
        <f>IF('Financing inputs'!I206="","",(IF('Financing inputs'!$B206="USD",'Financing inputs'!I206*Loc_USD,0)+IF('Financing inputs'!$B206="Local Currency",'Financing inputs'!I206,0)+IF('Financing inputs'!$B206="Euro",'Financing inputs'!I206*Loc_Euro,0)))</f>
        <v/>
      </c>
      <c r="J206" s="131" t="str">
        <f>IF('Financing inputs'!J206="","",(IF('Financing inputs'!$B206="USD",'Financing inputs'!J206*Loc_USD,0)+IF('Financing inputs'!$B206="Local Currency",'Financing inputs'!J206,0)+IF('Financing inputs'!$B206="Euro",'Financing inputs'!J206*Loc_Euro,0)))</f>
        <v/>
      </c>
      <c r="K206" s="131" t="str">
        <f>IF('Financing inputs'!K206="","",(IF('Financing inputs'!$B206="USD",'Financing inputs'!K206*Loc_USD,0)+IF('Financing inputs'!$B206="Local Currency",'Financing inputs'!K206,0)+IF('Financing inputs'!$B206="Euro",'Financing inputs'!K206/Loc_Euro,0)))</f>
        <v/>
      </c>
      <c r="L206" s="131" t="str">
        <f>IF('Financing inputs'!L206="","",(IF('Financing inputs'!$B206="USD",'Financing inputs'!L206*Loc_USD,0)+IF('Financing inputs'!$B206="Local Currency",'Financing inputs'!L206,0)+IF('Financing inputs'!$B206="Euro",'Financing inputs'!L206/Loc_Euro,0)))</f>
        <v/>
      </c>
      <c r="M206" s="131" t="str">
        <f>IF('Financing inputs'!M206="","",(IF('Financing inputs'!$B206="USD",'Financing inputs'!M206*Loc_USD,0)+IF('Financing inputs'!$B206="Local Currency",'Financing inputs'!M206,0)+IF('Financing inputs'!$B206="Euro",'Financing inputs'!M206/Loc_Euro,0)))</f>
        <v/>
      </c>
      <c r="N206" s="131" t="str">
        <f>IF('Financing inputs'!N206="","",(IF('Financing inputs'!$B206="USD",'Financing inputs'!N206*Loc_USD,0)+IF('Financing inputs'!$B206="Local Currency",'Financing inputs'!N206,0)+IF('Financing inputs'!$B206="Euro",'Financing inputs'!N206/Loc_Euro,0)))</f>
        <v/>
      </c>
      <c r="O206" s="131">
        <f t="shared" si="33"/>
        <v>0</v>
      </c>
      <c r="P206" s="35" t="str">
        <f t="shared" si="32"/>
        <v>Autre 9</v>
      </c>
      <c r="R206" s="75" t="e">
        <f t="shared" si="34"/>
        <v>#DIV/0!</v>
      </c>
      <c r="S206" s="12"/>
    </row>
    <row r="207" spans="1:19" x14ac:dyDescent="0.25">
      <c r="A207" s="134" t="str">
        <f>'Financing inputs'!A207</f>
        <v>Other</v>
      </c>
      <c r="B207" s="130"/>
      <c r="C207" s="131" t="str">
        <f>IF('Financing inputs'!C207="","",(IF('Financing inputs'!$B207="USD",'Financing inputs'!C207*Loc_USD,0)+IF('Financing inputs'!$B207="Local Currency",'Financing inputs'!C207,0)+IF('Financing inputs'!$B207="Euro",'Financing inputs'!C207*Loc_Euro,0)))</f>
        <v/>
      </c>
      <c r="D207" s="131" t="str">
        <f>IF('Financing inputs'!D207="","",(IF('Financing inputs'!$B207="USD",'Financing inputs'!D207*Loc_USD,0)+IF('Financing inputs'!$B207="Local Currency",'Financing inputs'!D207,0)+IF('Financing inputs'!$B207="Euro",'Financing inputs'!D207*Loc_Euro,0)))</f>
        <v/>
      </c>
      <c r="E207" s="131" t="str">
        <f>IF('Financing inputs'!E207="","",(IF('Financing inputs'!$B207="USD",'Financing inputs'!E207*Loc_USD,0)+IF('Financing inputs'!$B207="Local Currency",'Financing inputs'!E207,0)+IF('Financing inputs'!$B207="Euro",'Financing inputs'!E207*Loc_Euro,0)))</f>
        <v/>
      </c>
      <c r="F207" s="131" t="str">
        <f>IF('Financing inputs'!F207="","",(IF('Financing inputs'!$B207="USD",'Financing inputs'!F207*Loc_USD,0)+IF('Financing inputs'!$B207="Local Currency",'Financing inputs'!F207,0)+IF('Financing inputs'!$B207="Euro",'Financing inputs'!F207*Loc_Euro,0)))</f>
        <v/>
      </c>
      <c r="G207" s="131" t="str">
        <f>IF('Financing inputs'!G207="","",(IF('Financing inputs'!$B207="USD",'Financing inputs'!G207*Loc_USD,0)+IF('Financing inputs'!$B207="Local Currency",'Financing inputs'!G207,0)+IF('Financing inputs'!$B207="Euro",'Financing inputs'!G207*Loc_Euro,0)))</f>
        <v/>
      </c>
      <c r="H207" s="131" t="str">
        <f>IF('Financing inputs'!H207="","",(IF('Financing inputs'!$B207="USD",'Financing inputs'!H207*Loc_USD,0)+IF('Financing inputs'!$B207="Local Currency",'Financing inputs'!H207,0)+IF('Financing inputs'!$B207="Euro",'Financing inputs'!H207*Loc_Euro,0)))</f>
        <v/>
      </c>
      <c r="I207" s="131" t="str">
        <f>IF('Financing inputs'!I207="","",(IF('Financing inputs'!$B207="USD",'Financing inputs'!I207*Loc_USD,0)+IF('Financing inputs'!$B207="Local Currency",'Financing inputs'!I207,0)+IF('Financing inputs'!$B207="Euro",'Financing inputs'!I207*Loc_Euro,0)))</f>
        <v/>
      </c>
      <c r="J207" s="131" t="str">
        <f>IF('Financing inputs'!J207="","",(IF('Financing inputs'!$B207="USD",'Financing inputs'!J207*Loc_USD,0)+IF('Financing inputs'!$B207="Local Currency",'Financing inputs'!J207,0)+IF('Financing inputs'!$B207="Euro",'Financing inputs'!J207*Loc_Euro,0)))</f>
        <v/>
      </c>
      <c r="K207" s="131" t="str">
        <f>IF('Financing inputs'!K207="","",(IF('Financing inputs'!$B207="USD",'Financing inputs'!K207*Loc_USD,0)+IF('Financing inputs'!$B207="Local Currency",'Financing inputs'!K207,0)+IF('Financing inputs'!$B207="Euro",'Financing inputs'!K207/Loc_Euro,0)))</f>
        <v/>
      </c>
      <c r="L207" s="131" t="str">
        <f>IF('Financing inputs'!L207="","",(IF('Financing inputs'!$B207="USD",'Financing inputs'!L207*Loc_USD,0)+IF('Financing inputs'!$B207="Local Currency",'Financing inputs'!L207,0)+IF('Financing inputs'!$B207="Euro",'Financing inputs'!L207/Loc_Euro,0)))</f>
        <v/>
      </c>
      <c r="M207" s="131" t="str">
        <f>IF('Financing inputs'!M207="","",(IF('Financing inputs'!$B207="USD",'Financing inputs'!M207*Loc_USD,0)+IF('Financing inputs'!$B207="Local Currency",'Financing inputs'!M207,0)+IF('Financing inputs'!$B207="Euro",'Financing inputs'!M207/Loc_Euro,0)))</f>
        <v/>
      </c>
      <c r="N207" s="131" t="str">
        <f>IF('Financing inputs'!N207="","",(IF('Financing inputs'!$B207="USD",'Financing inputs'!N207*Loc_USD,0)+IF('Financing inputs'!$B207="Local Currency",'Financing inputs'!N207,0)+IF('Financing inputs'!$B207="Euro",'Financing inputs'!N207/Loc_Euro,0)))</f>
        <v/>
      </c>
      <c r="O207" s="131">
        <f t="shared" si="33"/>
        <v>0</v>
      </c>
      <c r="P207" s="35" t="str">
        <f t="shared" si="32"/>
        <v>Autre 9</v>
      </c>
      <c r="R207" s="75" t="e">
        <f t="shared" si="34"/>
        <v>#DIV/0!</v>
      </c>
      <c r="S207" s="12"/>
    </row>
    <row r="208" spans="1:19" x14ac:dyDescent="0.25">
      <c r="A208" s="134" t="str">
        <f>'Financing inputs'!A208</f>
        <v>Other</v>
      </c>
      <c r="B208" s="130"/>
      <c r="C208" s="131" t="str">
        <f>IF('Financing inputs'!C208="","",(IF('Financing inputs'!$B208="USD",'Financing inputs'!C208*Loc_USD,0)+IF('Financing inputs'!$B208="Local Currency",'Financing inputs'!C208,0)+IF('Financing inputs'!$B208="Euro",'Financing inputs'!C208*Loc_Euro,0)))</f>
        <v/>
      </c>
      <c r="D208" s="131" t="str">
        <f>IF('Financing inputs'!D208="","",(IF('Financing inputs'!$B208="USD",'Financing inputs'!D208*Loc_USD,0)+IF('Financing inputs'!$B208="Local Currency",'Financing inputs'!D208,0)+IF('Financing inputs'!$B208="Euro",'Financing inputs'!D208*Loc_Euro,0)))</f>
        <v/>
      </c>
      <c r="E208" s="131" t="str">
        <f>IF('Financing inputs'!E208="","",(IF('Financing inputs'!$B208="USD",'Financing inputs'!E208*Loc_USD,0)+IF('Financing inputs'!$B208="Local Currency",'Financing inputs'!E208,0)+IF('Financing inputs'!$B208="Euro",'Financing inputs'!E208*Loc_Euro,0)))</f>
        <v/>
      </c>
      <c r="F208" s="131" t="str">
        <f>IF('Financing inputs'!F208="","",(IF('Financing inputs'!$B208="USD",'Financing inputs'!F208*Loc_USD,0)+IF('Financing inputs'!$B208="Local Currency",'Financing inputs'!F208,0)+IF('Financing inputs'!$B208="Euro",'Financing inputs'!F208*Loc_Euro,0)))</f>
        <v/>
      </c>
      <c r="G208" s="131" t="str">
        <f>IF('Financing inputs'!G208="","",(IF('Financing inputs'!$B208="USD",'Financing inputs'!G208*Loc_USD,0)+IF('Financing inputs'!$B208="Local Currency",'Financing inputs'!G208,0)+IF('Financing inputs'!$B208="Euro",'Financing inputs'!G208*Loc_Euro,0)))</f>
        <v/>
      </c>
      <c r="H208" s="131" t="str">
        <f>IF('Financing inputs'!H208="","",(IF('Financing inputs'!$B208="USD",'Financing inputs'!H208*Loc_USD,0)+IF('Financing inputs'!$B208="Local Currency",'Financing inputs'!H208,0)+IF('Financing inputs'!$B208="Euro",'Financing inputs'!H208*Loc_Euro,0)))</f>
        <v/>
      </c>
      <c r="I208" s="131" t="str">
        <f>IF('Financing inputs'!I208="","",(IF('Financing inputs'!$B208="USD",'Financing inputs'!I208*Loc_USD,0)+IF('Financing inputs'!$B208="Local Currency",'Financing inputs'!I208,0)+IF('Financing inputs'!$B208="Euro",'Financing inputs'!I208*Loc_Euro,0)))</f>
        <v/>
      </c>
      <c r="J208" s="131" t="str">
        <f>IF('Financing inputs'!J208="","",(IF('Financing inputs'!$B208="USD",'Financing inputs'!J208*Loc_USD,0)+IF('Financing inputs'!$B208="Local Currency",'Financing inputs'!J208,0)+IF('Financing inputs'!$B208="Euro",'Financing inputs'!J208*Loc_Euro,0)))</f>
        <v/>
      </c>
      <c r="K208" s="131" t="str">
        <f>IF('Financing inputs'!K208="","",(IF('Financing inputs'!$B208="USD",'Financing inputs'!K208*Loc_USD,0)+IF('Financing inputs'!$B208="Local Currency",'Financing inputs'!K208,0)+IF('Financing inputs'!$B208="Euro",'Financing inputs'!K208/Loc_Euro,0)))</f>
        <v/>
      </c>
      <c r="L208" s="131" t="str">
        <f>IF('Financing inputs'!L208="","",(IF('Financing inputs'!$B208="USD",'Financing inputs'!L208*Loc_USD,0)+IF('Financing inputs'!$B208="Local Currency",'Financing inputs'!L208,0)+IF('Financing inputs'!$B208="Euro",'Financing inputs'!L208/Loc_Euro,0)))</f>
        <v/>
      </c>
      <c r="M208" s="131" t="str">
        <f>IF('Financing inputs'!M208="","",(IF('Financing inputs'!$B208="USD",'Financing inputs'!M208*Loc_USD,0)+IF('Financing inputs'!$B208="Local Currency",'Financing inputs'!M208,0)+IF('Financing inputs'!$B208="Euro",'Financing inputs'!M208/Loc_Euro,0)))</f>
        <v/>
      </c>
      <c r="N208" s="131" t="str">
        <f>IF('Financing inputs'!N208="","",(IF('Financing inputs'!$B208="USD",'Financing inputs'!N208*Loc_USD,0)+IF('Financing inputs'!$B208="Local Currency",'Financing inputs'!N208,0)+IF('Financing inputs'!$B208="Euro",'Financing inputs'!N208/Loc_Euro,0)))</f>
        <v/>
      </c>
      <c r="O208" s="131">
        <f t="shared" si="33"/>
        <v>0</v>
      </c>
      <c r="P208" s="35" t="str">
        <f t="shared" si="32"/>
        <v>Autre 9</v>
      </c>
      <c r="R208" s="75" t="e">
        <f t="shared" si="34"/>
        <v>#DIV/0!</v>
      </c>
      <c r="S208" s="12"/>
    </row>
    <row r="209" spans="1:19" s="12" customFormat="1" x14ac:dyDescent="0.25">
      <c r="A209" s="144" t="s">
        <v>42</v>
      </c>
      <c r="B209" s="145"/>
      <c r="C209" s="146">
        <f>SUM(C190:C208)</f>
        <v>0</v>
      </c>
      <c r="D209" s="146">
        <f t="shared" ref="D209:O209" si="35">SUM(D190:D208)</f>
        <v>0</v>
      </c>
      <c r="E209" s="146">
        <f t="shared" si="35"/>
        <v>0</v>
      </c>
      <c r="F209" s="146">
        <f t="shared" si="35"/>
        <v>0</v>
      </c>
      <c r="G209" s="146">
        <f t="shared" si="35"/>
        <v>0</v>
      </c>
      <c r="H209" s="146">
        <f t="shared" si="35"/>
        <v>0</v>
      </c>
      <c r="I209" s="146">
        <f t="shared" si="35"/>
        <v>0</v>
      </c>
      <c r="J209" s="146">
        <f t="shared" si="35"/>
        <v>0</v>
      </c>
      <c r="K209" s="146">
        <f t="shared" si="35"/>
        <v>0</v>
      </c>
      <c r="L209" s="146">
        <f t="shared" si="35"/>
        <v>0</v>
      </c>
      <c r="M209" s="146">
        <f t="shared" si="35"/>
        <v>0</v>
      </c>
      <c r="N209" s="146">
        <f t="shared" si="35"/>
        <v>0</v>
      </c>
      <c r="O209" s="146">
        <f t="shared" si="35"/>
        <v>0</v>
      </c>
      <c r="P209" s="35" t="str">
        <f>$A$187</f>
        <v>Autre 9</v>
      </c>
      <c r="R209" s="74"/>
      <c r="S209" s="78" t="e">
        <f>IF(ROUND(SUM(R189:R208),0)&lt;&gt;1,"Check","Okay")</f>
        <v>#DIV/0!</v>
      </c>
    </row>
    <row r="210" spans="1:19" x14ac:dyDescent="0.25">
      <c r="A210" s="171" t="str">
        <f>'Financing inputs'!A210:O210</f>
        <v>Autre 10</v>
      </c>
      <c r="B210" s="171"/>
      <c r="C210" s="171"/>
      <c r="D210" s="171"/>
      <c r="E210" s="171"/>
      <c r="F210" s="171"/>
      <c r="G210" s="171"/>
      <c r="H210" s="171"/>
      <c r="I210" s="171"/>
      <c r="J210" s="171"/>
      <c r="K210" s="171"/>
      <c r="L210" s="171"/>
      <c r="M210" s="171"/>
      <c r="N210" s="171"/>
      <c r="O210" s="171"/>
      <c r="P210" s="35"/>
      <c r="R210" s="35"/>
    </row>
    <row r="211" spans="1:19" x14ac:dyDescent="0.25">
      <c r="A211" s="129" t="str">
        <f>'Financing inputs'!A211</f>
        <v>Coûts du Plan PF Budgétisé</v>
      </c>
      <c r="B211" s="130"/>
      <c r="C211" s="131" t="str">
        <f>IF('Financing inputs'!C211="","",(IF('Financing inputs'!$B211="USD",'Financing inputs'!C211*Loc_USD,0)+IF('Financing inputs'!$B211="Local Currency",'Financing inputs'!C211,0)+IF('Financing inputs'!$B211="Euro",'Financing inputs'!C211*Loc_Euro,0)))</f>
        <v/>
      </c>
      <c r="D211" s="131" t="str">
        <f>IF('Financing inputs'!D211="","",(IF('Financing inputs'!$B211="USD",'Financing inputs'!D211*Loc_USD,0)+IF('Financing inputs'!$B211="Local Currency",'Financing inputs'!D211,0)+IF('Financing inputs'!$B211="Euro",'Financing inputs'!D211*Loc_Euro,0)))</f>
        <v/>
      </c>
      <c r="E211" s="131" t="str">
        <f>IF('Financing inputs'!E211="","",(IF('Financing inputs'!$B211="USD",'Financing inputs'!E211*Loc_USD,0)+IF('Financing inputs'!$B211="Local Currency",'Financing inputs'!E211,0)+IF('Financing inputs'!$B211="Euro",'Financing inputs'!E211*Loc_Euro,0)))</f>
        <v/>
      </c>
      <c r="F211" s="131" t="str">
        <f>IF('Financing inputs'!F211="","",(IF('Financing inputs'!$B211="USD",'Financing inputs'!F211*Loc_USD,0)+IF('Financing inputs'!$B211="Local Currency",'Financing inputs'!F211,0)+IF('Financing inputs'!$B211="Euro",'Financing inputs'!F211*Loc_Euro,0)))</f>
        <v/>
      </c>
      <c r="G211" s="131" t="str">
        <f>IF('Financing inputs'!G211="","",(IF('Financing inputs'!$B211="USD",'Financing inputs'!G211*Loc_USD,0)+IF('Financing inputs'!$B211="Local Currency",'Financing inputs'!G211,0)+IF('Financing inputs'!$B211="Euro",'Financing inputs'!G211*Loc_Euro,0)))</f>
        <v/>
      </c>
      <c r="H211" s="131" t="str">
        <f>IF('Financing inputs'!H211="","",(IF('Financing inputs'!$B211="USD",'Financing inputs'!H211*Loc_USD,0)+IF('Financing inputs'!$B211="Local Currency",'Financing inputs'!H211,0)+IF('Financing inputs'!$B211="Euro",'Financing inputs'!H211*Loc_Euro,0)))</f>
        <v/>
      </c>
      <c r="I211" s="131" t="str">
        <f>IF('Financing inputs'!I211="","",(IF('Financing inputs'!$B211="USD",'Financing inputs'!I211*Loc_USD,0)+IF('Financing inputs'!$B211="Local Currency",'Financing inputs'!I211,0)+IF('Financing inputs'!$B211="Euro",'Financing inputs'!I211*Loc_Euro,0)))</f>
        <v/>
      </c>
      <c r="J211" s="131" t="str">
        <f>IF('Financing inputs'!J211="","",(IF('Financing inputs'!$B211="USD",'Financing inputs'!J211*Loc_USD,0)+IF('Financing inputs'!$B211="Local Currency",'Financing inputs'!J211,0)+IF('Financing inputs'!$B211="Euro",'Financing inputs'!J211*Loc_Euro,0)))</f>
        <v/>
      </c>
      <c r="K211" s="131" t="str">
        <f>IF('Financing inputs'!K211="","",(IF('Financing inputs'!$B211="USD",'Financing inputs'!K211*Loc_USD,0)+IF('Financing inputs'!$B211="Local Currency",'Financing inputs'!K211,0)+IF('Financing inputs'!$B211="Euro",'Financing inputs'!K211/Loc_Euro,0)))</f>
        <v/>
      </c>
      <c r="L211" s="131" t="str">
        <f>IF('Financing inputs'!L211="","",(IF('Financing inputs'!$B211="USD",'Financing inputs'!L211*Loc_USD,0)+IF('Financing inputs'!$B211="Local Currency",'Financing inputs'!L211,0)+IF('Financing inputs'!$B211="Euro",'Financing inputs'!L211/Loc_Euro,0)))</f>
        <v/>
      </c>
      <c r="M211" s="131" t="str">
        <f>IF('Financing inputs'!M211="","",(IF('Financing inputs'!$B211="USD",'Financing inputs'!M211*Loc_USD,0)+IF('Financing inputs'!$B211="Local Currency",'Financing inputs'!M211,0)+IF('Financing inputs'!$B211="Euro",'Financing inputs'!M211/Loc_Euro,0)))</f>
        <v/>
      </c>
      <c r="N211" s="131" t="str">
        <f>IF('Financing inputs'!N211="","",(IF('Financing inputs'!$B211="USD",'Financing inputs'!N211*Loc_USD,0)+IF('Financing inputs'!$B211="Local Currency",'Financing inputs'!N211,0)+IF('Financing inputs'!$B211="Euro",'Financing inputs'!N211/Loc_Euro,0)))</f>
        <v/>
      </c>
      <c r="O211" s="132">
        <f>SUM(C211:N211)</f>
        <v>0</v>
      </c>
      <c r="P211" s="35" t="str">
        <f t="shared" ref="P211:P231" si="36">$A$210</f>
        <v>Autre 10</v>
      </c>
      <c r="R211" s="35"/>
    </row>
    <row r="212" spans="1:19" x14ac:dyDescent="0.25">
      <c r="A212" s="129" t="str">
        <f>'Financing inputs'!A212</f>
        <v xml:space="preserve">Fonds alloués par le Gouvernement </v>
      </c>
      <c r="B212" s="130"/>
      <c r="C212" s="131" t="str">
        <f>IF('Financing inputs'!C212="","",(IF('Financing inputs'!$B212="USD",'Financing inputs'!C212*Loc_USD,0)+IF('Financing inputs'!$B212="Local Currency",'Financing inputs'!C212,0)+IF('Financing inputs'!$B212="Euro",'Financing inputs'!C212*Loc_Euro,0)))</f>
        <v/>
      </c>
      <c r="D212" s="131" t="str">
        <f>IF('Financing inputs'!D212="","",(IF('Financing inputs'!$B212="USD",'Financing inputs'!D212*Loc_USD,0)+IF('Financing inputs'!$B212="Local Currency",'Financing inputs'!D212,0)+IF('Financing inputs'!$B212="Euro",'Financing inputs'!D212*Loc_Euro,0)))</f>
        <v/>
      </c>
      <c r="E212" s="131" t="str">
        <f>IF('Financing inputs'!E212="","",(IF('Financing inputs'!$B212="USD",'Financing inputs'!E212*Loc_USD,0)+IF('Financing inputs'!$B212="Local Currency",'Financing inputs'!E212,0)+IF('Financing inputs'!$B212="Euro",'Financing inputs'!E212*Loc_Euro,0)))</f>
        <v/>
      </c>
      <c r="F212" s="131" t="str">
        <f>IF('Financing inputs'!F212="","",(IF('Financing inputs'!$B212="USD",'Financing inputs'!F212*Loc_USD,0)+IF('Financing inputs'!$B212="Local Currency",'Financing inputs'!F212,0)+IF('Financing inputs'!$B212="Euro",'Financing inputs'!F212*Loc_Euro,0)))</f>
        <v/>
      </c>
      <c r="G212" s="131" t="str">
        <f>IF('Financing inputs'!G212="","",(IF('Financing inputs'!$B212="USD",'Financing inputs'!G212*Loc_USD,0)+IF('Financing inputs'!$B212="Local Currency",'Financing inputs'!G212,0)+IF('Financing inputs'!$B212="Euro",'Financing inputs'!G212*Loc_Euro,0)))</f>
        <v/>
      </c>
      <c r="H212" s="131" t="str">
        <f>IF('Financing inputs'!H212="","",(IF('Financing inputs'!$B212="USD",'Financing inputs'!H212*Loc_USD,0)+IF('Financing inputs'!$B212="Local Currency",'Financing inputs'!H212,0)+IF('Financing inputs'!$B212="Euro",'Financing inputs'!H212*Loc_Euro,0)))</f>
        <v/>
      </c>
      <c r="I212" s="131" t="str">
        <f>IF('Financing inputs'!I212="","",(IF('Financing inputs'!$B212="USD",'Financing inputs'!I212*Loc_USD,0)+IF('Financing inputs'!$B212="Local Currency",'Financing inputs'!I212,0)+IF('Financing inputs'!$B212="Euro",'Financing inputs'!I212*Loc_Euro,0)))</f>
        <v/>
      </c>
      <c r="J212" s="131" t="str">
        <f>IF('Financing inputs'!J212="","",(IF('Financing inputs'!$B212="USD",'Financing inputs'!J212*Loc_USD,0)+IF('Financing inputs'!$B212="Local Currency",'Financing inputs'!J212,0)+IF('Financing inputs'!$B212="Euro",'Financing inputs'!J212*Loc_Euro,0)))</f>
        <v/>
      </c>
      <c r="K212" s="131" t="str">
        <f>IF('Financing inputs'!K212="","",(IF('Financing inputs'!$B212="USD",'Financing inputs'!K212*Loc_USD,0)+IF('Financing inputs'!$B212="Local Currency",'Financing inputs'!K212,0)+IF('Financing inputs'!$B212="Euro",'Financing inputs'!K212/Loc_Euro,0)))</f>
        <v/>
      </c>
      <c r="L212" s="131" t="str">
        <f>IF('Financing inputs'!L212="","",(IF('Financing inputs'!$B212="USD",'Financing inputs'!L212*Loc_USD,0)+IF('Financing inputs'!$B212="Local Currency",'Financing inputs'!L212,0)+IF('Financing inputs'!$B212="Euro",'Financing inputs'!L212/Loc_Euro,0)))</f>
        <v/>
      </c>
      <c r="M212" s="131" t="str">
        <f>IF('Financing inputs'!M212="","",(IF('Financing inputs'!$B212="USD",'Financing inputs'!M212*Loc_USD,0)+IF('Financing inputs'!$B212="Local Currency",'Financing inputs'!M212,0)+IF('Financing inputs'!$B212="Euro",'Financing inputs'!M212/Loc_Euro,0)))</f>
        <v/>
      </c>
      <c r="N212" s="131" t="str">
        <f>IF('Financing inputs'!N212="","",(IF('Financing inputs'!$B212="USD",'Financing inputs'!N212*Loc_USD,0)+IF('Financing inputs'!$B212="Local Currency",'Financing inputs'!N212,0)+IF('Financing inputs'!$B212="Euro",'Financing inputs'!N212/Loc_Euro,0)))</f>
        <v/>
      </c>
      <c r="O212" s="132">
        <f>SUM(C212:N212)</f>
        <v>0</v>
      </c>
      <c r="P212" s="35" t="str">
        <f t="shared" si="36"/>
        <v>Autre 10</v>
      </c>
      <c r="R212" s="75" t="e">
        <f>O212/SUM($O$212:$O$231)</f>
        <v>#DIV/0!</v>
      </c>
      <c r="S212" s="12"/>
    </row>
    <row r="213" spans="1:19" x14ac:dyDescent="0.25">
      <c r="A213" s="134" t="str">
        <f>'Financing inputs'!A213</f>
        <v xml:space="preserve">Fonds alloués par l'USAID </v>
      </c>
      <c r="B213" s="130"/>
      <c r="C213" s="131" t="str">
        <f>IF('Financing inputs'!C213="","",(IF('Financing inputs'!$B213="USD",'Financing inputs'!C213*Loc_USD,0)+IF('Financing inputs'!$B213="Local Currency",'Financing inputs'!C213,0)+IF('Financing inputs'!$B213="Euro",'Financing inputs'!C213*Loc_Euro,0)))</f>
        <v/>
      </c>
      <c r="D213" s="131" t="str">
        <f>IF('Financing inputs'!D213="","",(IF('Financing inputs'!$B213="USD",'Financing inputs'!D213*Loc_USD,0)+IF('Financing inputs'!$B213="Local Currency",'Financing inputs'!D213,0)+IF('Financing inputs'!$B213="Euro",'Financing inputs'!D213*Loc_Euro,0)))</f>
        <v/>
      </c>
      <c r="E213" s="131" t="str">
        <f>IF('Financing inputs'!E213="","",(IF('Financing inputs'!$B213="USD",'Financing inputs'!E213*Loc_USD,0)+IF('Financing inputs'!$B213="Local Currency",'Financing inputs'!E213,0)+IF('Financing inputs'!$B213="Euro",'Financing inputs'!E213*Loc_Euro,0)))</f>
        <v/>
      </c>
      <c r="F213" s="131" t="str">
        <f>IF('Financing inputs'!F213="","",(IF('Financing inputs'!$B213="USD",'Financing inputs'!F213*Loc_USD,0)+IF('Financing inputs'!$B213="Local Currency",'Financing inputs'!F213,0)+IF('Financing inputs'!$B213="Euro",'Financing inputs'!F213*Loc_Euro,0)))</f>
        <v/>
      </c>
      <c r="G213" s="131" t="str">
        <f>IF('Financing inputs'!G213="","",(IF('Financing inputs'!$B213="USD",'Financing inputs'!G213*Loc_USD,0)+IF('Financing inputs'!$B213="Local Currency",'Financing inputs'!G213,0)+IF('Financing inputs'!$B213="Euro",'Financing inputs'!G213*Loc_Euro,0)))</f>
        <v/>
      </c>
      <c r="H213" s="131" t="str">
        <f>IF('Financing inputs'!H213="","",(IF('Financing inputs'!$B213="USD",'Financing inputs'!H213*Loc_USD,0)+IF('Financing inputs'!$B213="Local Currency",'Financing inputs'!H213,0)+IF('Financing inputs'!$B213="Euro",'Financing inputs'!H213*Loc_Euro,0)))</f>
        <v/>
      </c>
      <c r="I213" s="131" t="str">
        <f>IF('Financing inputs'!I213="","",(IF('Financing inputs'!$B213="USD",'Financing inputs'!I213*Loc_USD,0)+IF('Financing inputs'!$B213="Local Currency",'Financing inputs'!I213,0)+IF('Financing inputs'!$B213="Euro",'Financing inputs'!I213*Loc_Euro,0)))</f>
        <v/>
      </c>
      <c r="J213" s="131" t="str">
        <f>IF('Financing inputs'!J213="","",(IF('Financing inputs'!$B213="USD",'Financing inputs'!J213*Loc_USD,0)+IF('Financing inputs'!$B213="Local Currency",'Financing inputs'!J213,0)+IF('Financing inputs'!$B213="Euro",'Financing inputs'!J213*Loc_Euro,0)))</f>
        <v/>
      </c>
      <c r="K213" s="131" t="str">
        <f>IF('Financing inputs'!K213="","",(IF('Financing inputs'!$B213="USD",'Financing inputs'!K213*Loc_USD,0)+IF('Financing inputs'!$B213="Local Currency",'Financing inputs'!K213,0)+IF('Financing inputs'!$B213="Euro",'Financing inputs'!K213/Loc_Euro,0)))</f>
        <v/>
      </c>
      <c r="L213" s="131" t="str">
        <f>IF('Financing inputs'!L213="","",(IF('Financing inputs'!$B213="USD",'Financing inputs'!L213*Loc_USD,0)+IF('Financing inputs'!$B213="Local Currency",'Financing inputs'!L213,0)+IF('Financing inputs'!$B213="Euro",'Financing inputs'!L213/Loc_Euro,0)))</f>
        <v/>
      </c>
      <c r="M213" s="131" t="str">
        <f>IF('Financing inputs'!M213="","",(IF('Financing inputs'!$B213="USD",'Financing inputs'!M213*Loc_USD,0)+IF('Financing inputs'!$B213="Local Currency",'Financing inputs'!M213,0)+IF('Financing inputs'!$B213="Euro",'Financing inputs'!M213/Loc_Euro,0)))</f>
        <v/>
      </c>
      <c r="N213" s="131" t="str">
        <f>IF('Financing inputs'!N213="","",(IF('Financing inputs'!$B213="USD",'Financing inputs'!N213*Loc_USD,0)+IF('Financing inputs'!$B213="Local Currency",'Financing inputs'!N213,0)+IF('Financing inputs'!$B213="Euro",'Financing inputs'!N213/Loc_Euro,0)))</f>
        <v/>
      </c>
      <c r="O213" s="131">
        <f t="shared" ref="O213:O231" si="37">SUM(C213:N213)</f>
        <v>0</v>
      </c>
      <c r="P213" s="35" t="str">
        <f t="shared" si="36"/>
        <v>Autre 10</v>
      </c>
      <c r="R213" s="75" t="e">
        <f t="shared" ref="R213:R231" si="38">O213/SUM($O$212:$O$231)</f>
        <v>#DIV/0!</v>
      </c>
      <c r="S213" s="12"/>
    </row>
    <row r="214" spans="1:19" x14ac:dyDescent="0.25">
      <c r="A214" s="134" t="str">
        <f>'Financing inputs'!A214</f>
        <v>Fonds alloués par l'UNFPA</v>
      </c>
      <c r="B214" s="130"/>
      <c r="C214" s="131" t="str">
        <f>IF('Financing inputs'!C214="","",(IF('Financing inputs'!$B214="USD",'Financing inputs'!C214*Loc_USD,0)+IF('Financing inputs'!$B214="Local Currency",'Financing inputs'!C214,0)+IF('Financing inputs'!$B214="Euro",'Financing inputs'!C214*Loc_Euro,0)))</f>
        <v/>
      </c>
      <c r="D214" s="131" t="str">
        <f>IF('Financing inputs'!D214="","",(IF('Financing inputs'!$B214="USD",'Financing inputs'!D214*Loc_USD,0)+IF('Financing inputs'!$B214="Local Currency",'Financing inputs'!D214,0)+IF('Financing inputs'!$B214="Euro",'Financing inputs'!D214*Loc_Euro,0)))</f>
        <v/>
      </c>
      <c r="E214" s="131" t="str">
        <f>IF('Financing inputs'!E214="","",(IF('Financing inputs'!$B214="USD",'Financing inputs'!E214*Loc_USD,0)+IF('Financing inputs'!$B214="Local Currency",'Financing inputs'!E214,0)+IF('Financing inputs'!$B214="Euro",'Financing inputs'!E214*Loc_Euro,0)))</f>
        <v/>
      </c>
      <c r="F214" s="131" t="str">
        <f>IF('Financing inputs'!F214="","",(IF('Financing inputs'!$B214="USD",'Financing inputs'!F214*Loc_USD,0)+IF('Financing inputs'!$B214="Local Currency",'Financing inputs'!F214,0)+IF('Financing inputs'!$B214="Euro",'Financing inputs'!F214*Loc_Euro,0)))</f>
        <v/>
      </c>
      <c r="G214" s="131" t="str">
        <f>IF('Financing inputs'!G214="","",(IF('Financing inputs'!$B214="USD",'Financing inputs'!G214*Loc_USD,0)+IF('Financing inputs'!$B214="Local Currency",'Financing inputs'!G214,0)+IF('Financing inputs'!$B214="Euro",'Financing inputs'!G214*Loc_Euro,0)))</f>
        <v/>
      </c>
      <c r="H214" s="131" t="str">
        <f>IF('Financing inputs'!H214="","",(IF('Financing inputs'!$B214="USD",'Financing inputs'!H214*Loc_USD,0)+IF('Financing inputs'!$B214="Local Currency",'Financing inputs'!H214,0)+IF('Financing inputs'!$B214="Euro",'Financing inputs'!H214*Loc_Euro,0)))</f>
        <v/>
      </c>
      <c r="I214" s="131" t="str">
        <f>IF('Financing inputs'!I214="","",(IF('Financing inputs'!$B214="USD",'Financing inputs'!I214*Loc_USD,0)+IF('Financing inputs'!$B214="Local Currency",'Financing inputs'!I214,0)+IF('Financing inputs'!$B214="Euro",'Financing inputs'!I214*Loc_Euro,0)))</f>
        <v/>
      </c>
      <c r="J214" s="131" t="str">
        <f>IF('Financing inputs'!J214="","",(IF('Financing inputs'!$B214="USD",'Financing inputs'!J214*Loc_USD,0)+IF('Financing inputs'!$B214="Local Currency",'Financing inputs'!J214,0)+IF('Financing inputs'!$B214="Euro",'Financing inputs'!J214*Loc_Euro,0)))</f>
        <v/>
      </c>
      <c r="K214" s="131" t="str">
        <f>IF('Financing inputs'!K214="","",(IF('Financing inputs'!$B214="USD",'Financing inputs'!K214*Loc_USD,0)+IF('Financing inputs'!$B214="Local Currency",'Financing inputs'!K214,0)+IF('Financing inputs'!$B214="Euro",'Financing inputs'!K214/Loc_Euro,0)))</f>
        <v/>
      </c>
      <c r="L214" s="131" t="str">
        <f>IF('Financing inputs'!L214="","",(IF('Financing inputs'!$B214="USD",'Financing inputs'!L214*Loc_USD,0)+IF('Financing inputs'!$B214="Local Currency",'Financing inputs'!L214,0)+IF('Financing inputs'!$B214="Euro",'Financing inputs'!L214/Loc_Euro,0)))</f>
        <v/>
      </c>
      <c r="M214" s="131" t="str">
        <f>IF('Financing inputs'!M214="","",(IF('Financing inputs'!$B214="USD",'Financing inputs'!M214*Loc_USD,0)+IF('Financing inputs'!$B214="Local Currency",'Financing inputs'!M214,0)+IF('Financing inputs'!$B214="Euro",'Financing inputs'!M214/Loc_Euro,0)))</f>
        <v/>
      </c>
      <c r="N214" s="131" t="str">
        <f>IF('Financing inputs'!N214="","",(IF('Financing inputs'!$B214="USD",'Financing inputs'!N214*Loc_USD,0)+IF('Financing inputs'!$B214="Local Currency",'Financing inputs'!N214,0)+IF('Financing inputs'!$B214="Euro",'Financing inputs'!N214/Loc_Euro,0)))</f>
        <v/>
      </c>
      <c r="O214" s="131">
        <f t="shared" si="37"/>
        <v>0</v>
      </c>
      <c r="P214" s="35" t="str">
        <f t="shared" si="36"/>
        <v>Autre 10</v>
      </c>
      <c r="R214" s="75" t="e">
        <f t="shared" si="38"/>
        <v>#DIV/0!</v>
      </c>
      <c r="S214" s="12"/>
    </row>
    <row r="215" spans="1:19" x14ac:dyDescent="0.25">
      <c r="A215" s="134" t="str">
        <f>'Financing inputs'!A215</f>
        <v>Fonds alloués par la KfW</v>
      </c>
      <c r="B215" s="130"/>
      <c r="C215" s="131" t="str">
        <f>IF('Financing inputs'!C215="","",(IF('Financing inputs'!$B215="USD",'Financing inputs'!C215*Loc_USD,0)+IF('Financing inputs'!$B215="Local Currency",'Financing inputs'!C215,0)+IF('Financing inputs'!$B215="Euro",'Financing inputs'!C215*Loc_Euro,0)))</f>
        <v/>
      </c>
      <c r="D215" s="131" t="str">
        <f>IF('Financing inputs'!D215="","",(IF('Financing inputs'!$B215="USD",'Financing inputs'!D215*Loc_USD,0)+IF('Financing inputs'!$B215="Local Currency",'Financing inputs'!D215,0)+IF('Financing inputs'!$B215="Euro",'Financing inputs'!D215*Loc_Euro,0)))</f>
        <v/>
      </c>
      <c r="E215" s="131" t="str">
        <f>IF('Financing inputs'!E215="","",(IF('Financing inputs'!$B215="USD",'Financing inputs'!E215*Loc_USD,0)+IF('Financing inputs'!$B215="Local Currency",'Financing inputs'!E215,0)+IF('Financing inputs'!$B215="Euro",'Financing inputs'!E215*Loc_Euro,0)))</f>
        <v/>
      </c>
      <c r="F215" s="131" t="str">
        <f>IF('Financing inputs'!F215="","",(IF('Financing inputs'!$B215="USD",'Financing inputs'!F215*Loc_USD,0)+IF('Financing inputs'!$B215="Local Currency",'Financing inputs'!F215,0)+IF('Financing inputs'!$B215="Euro",'Financing inputs'!F215*Loc_Euro,0)))</f>
        <v/>
      </c>
      <c r="G215" s="131" t="str">
        <f>IF('Financing inputs'!G215="","",(IF('Financing inputs'!$B215="USD",'Financing inputs'!G215*Loc_USD,0)+IF('Financing inputs'!$B215="Local Currency",'Financing inputs'!G215,0)+IF('Financing inputs'!$B215="Euro",'Financing inputs'!G215*Loc_Euro,0)))</f>
        <v/>
      </c>
      <c r="H215" s="131" t="str">
        <f>IF('Financing inputs'!H215="","",(IF('Financing inputs'!$B215="USD",'Financing inputs'!H215*Loc_USD,0)+IF('Financing inputs'!$B215="Local Currency",'Financing inputs'!H215,0)+IF('Financing inputs'!$B215="Euro",'Financing inputs'!H215*Loc_Euro,0)))</f>
        <v/>
      </c>
      <c r="I215" s="131" t="str">
        <f>IF('Financing inputs'!I215="","",(IF('Financing inputs'!$B215="USD",'Financing inputs'!I215*Loc_USD,0)+IF('Financing inputs'!$B215="Local Currency",'Financing inputs'!I215,0)+IF('Financing inputs'!$B215="Euro",'Financing inputs'!I215*Loc_Euro,0)))</f>
        <v/>
      </c>
      <c r="J215" s="131" t="str">
        <f>IF('Financing inputs'!J215="","",(IF('Financing inputs'!$B215="USD",'Financing inputs'!J215*Loc_USD,0)+IF('Financing inputs'!$B215="Local Currency",'Financing inputs'!J215,0)+IF('Financing inputs'!$B215="Euro",'Financing inputs'!J215*Loc_Euro,0)))</f>
        <v/>
      </c>
      <c r="K215" s="131" t="str">
        <f>IF('Financing inputs'!K215="","",(IF('Financing inputs'!$B215="USD",'Financing inputs'!K215*Loc_USD,0)+IF('Financing inputs'!$B215="Local Currency",'Financing inputs'!K215,0)+IF('Financing inputs'!$B215="Euro",'Financing inputs'!K215/Loc_Euro,0)))</f>
        <v/>
      </c>
      <c r="L215" s="131" t="str">
        <f>IF('Financing inputs'!L215="","",(IF('Financing inputs'!$B215="USD",'Financing inputs'!L215*Loc_USD,0)+IF('Financing inputs'!$B215="Local Currency",'Financing inputs'!L215,0)+IF('Financing inputs'!$B215="Euro",'Financing inputs'!L215/Loc_Euro,0)))</f>
        <v/>
      </c>
      <c r="M215" s="131" t="str">
        <f>IF('Financing inputs'!M215="","",(IF('Financing inputs'!$B215="USD",'Financing inputs'!M215*Loc_USD,0)+IF('Financing inputs'!$B215="Local Currency",'Financing inputs'!M215,0)+IF('Financing inputs'!$B215="Euro",'Financing inputs'!M215/Loc_Euro,0)))</f>
        <v/>
      </c>
      <c r="N215" s="131" t="str">
        <f>IF('Financing inputs'!N215="","",(IF('Financing inputs'!$B215="USD",'Financing inputs'!N215*Loc_USD,0)+IF('Financing inputs'!$B215="Local Currency",'Financing inputs'!N215,0)+IF('Financing inputs'!$B215="Euro",'Financing inputs'!N215/Loc_Euro,0)))</f>
        <v/>
      </c>
      <c r="O215" s="131">
        <f t="shared" si="37"/>
        <v>0</v>
      </c>
      <c r="P215" s="35" t="str">
        <f t="shared" si="36"/>
        <v>Autre 10</v>
      </c>
      <c r="R215" s="75" t="e">
        <f t="shared" si="38"/>
        <v>#DIV/0!</v>
      </c>
      <c r="S215" s="12"/>
    </row>
    <row r="216" spans="1:19" x14ac:dyDescent="0.25">
      <c r="A216" s="134" t="str">
        <f>'Financing inputs'!A216</f>
        <v>Fonds alloués par DfID</v>
      </c>
      <c r="B216" s="130"/>
      <c r="C216" s="131" t="str">
        <f>IF('Financing inputs'!C216="","",(IF('Financing inputs'!$B216="USD",'Financing inputs'!C216*Loc_USD,0)+IF('Financing inputs'!$B216="Local Currency",'Financing inputs'!C216,0)+IF('Financing inputs'!$B216="Euro",'Financing inputs'!C216*Loc_Euro,0)))</f>
        <v/>
      </c>
      <c r="D216" s="131" t="str">
        <f>IF('Financing inputs'!D216="","",(IF('Financing inputs'!$B216="USD",'Financing inputs'!D216*Loc_USD,0)+IF('Financing inputs'!$B216="Local Currency",'Financing inputs'!D216,0)+IF('Financing inputs'!$B216="Euro",'Financing inputs'!D216*Loc_Euro,0)))</f>
        <v/>
      </c>
      <c r="E216" s="131" t="str">
        <f>IF('Financing inputs'!E216="","",(IF('Financing inputs'!$B216="USD",'Financing inputs'!E216*Loc_USD,0)+IF('Financing inputs'!$B216="Local Currency",'Financing inputs'!E216,0)+IF('Financing inputs'!$B216="Euro",'Financing inputs'!E216*Loc_Euro,0)))</f>
        <v/>
      </c>
      <c r="F216" s="131" t="str">
        <f>IF('Financing inputs'!F216="","",(IF('Financing inputs'!$B216="USD",'Financing inputs'!F216*Loc_USD,0)+IF('Financing inputs'!$B216="Local Currency",'Financing inputs'!F216,0)+IF('Financing inputs'!$B216="Euro",'Financing inputs'!F216*Loc_Euro,0)))</f>
        <v/>
      </c>
      <c r="G216" s="131" t="str">
        <f>IF('Financing inputs'!G216="","",(IF('Financing inputs'!$B216="USD",'Financing inputs'!G216*Loc_USD,0)+IF('Financing inputs'!$B216="Local Currency",'Financing inputs'!G216,0)+IF('Financing inputs'!$B216="Euro",'Financing inputs'!G216*Loc_Euro,0)))</f>
        <v/>
      </c>
      <c r="H216" s="131" t="str">
        <f>IF('Financing inputs'!H216="","",(IF('Financing inputs'!$B216="USD",'Financing inputs'!H216*Loc_USD,0)+IF('Financing inputs'!$B216="Local Currency",'Financing inputs'!H216,0)+IF('Financing inputs'!$B216="Euro",'Financing inputs'!H216*Loc_Euro,0)))</f>
        <v/>
      </c>
      <c r="I216" s="131" t="str">
        <f>IF('Financing inputs'!I216="","",(IF('Financing inputs'!$B216="USD",'Financing inputs'!I216*Loc_USD,0)+IF('Financing inputs'!$B216="Local Currency",'Financing inputs'!I216,0)+IF('Financing inputs'!$B216="Euro",'Financing inputs'!I216*Loc_Euro,0)))</f>
        <v/>
      </c>
      <c r="J216" s="131" t="str">
        <f>IF('Financing inputs'!J216="","",(IF('Financing inputs'!$B216="USD",'Financing inputs'!J216*Loc_USD,0)+IF('Financing inputs'!$B216="Local Currency",'Financing inputs'!J216,0)+IF('Financing inputs'!$B216="Euro",'Financing inputs'!J216*Loc_Euro,0)))</f>
        <v/>
      </c>
      <c r="K216" s="131" t="str">
        <f>IF('Financing inputs'!K216="","",(IF('Financing inputs'!$B216="USD",'Financing inputs'!K216*Loc_USD,0)+IF('Financing inputs'!$B216="Local Currency",'Financing inputs'!K216,0)+IF('Financing inputs'!$B216="Euro",'Financing inputs'!K216/Loc_Euro,0)))</f>
        <v/>
      </c>
      <c r="L216" s="131" t="str">
        <f>IF('Financing inputs'!L216="","",(IF('Financing inputs'!$B216="USD",'Financing inputs'!L216*Loc_USD,0)+IF('Financing inputs'!$B216="Local Currency",'Financing inputs'!L216,0)+IF('Financing inputs'!$B216="Euro",'Financing inputs'!L216/Loc_Euro,0)))</f>
        <v/>
      </c>
      <c r="M216" s="131" t="str">
        <f>IF('Financing inputs'!M216="","",(IF('Financing inputs'!$B216="USD",'Financing inputs'!M216*Loc_USD,0)+IF('Financing inputs'!$B216="Local Currency",'Financing inputs'!M216,0)+IF('Financing inputs'!$B216="Euro",'Financing inputs'!M216/Loc_Euro,0)))</f>
        <v/>
      </c>
      <c r="N216" s="131" t="str">
        <f>IF('Financing inputs'!N216="","",(IF('Financing inputs'!$B216="USD",'Financing inputs'!N216*Loc_USD,0)+IF('Financing inputs'!$B216="Local Currency",'Financing inputs'!N216,0)+IF('Financing inputs'!$B216="Euro",'Financing inputs'!N216/Loc_Euro,0)))</f>
        <v/>
      </c>
      <c r="O216" s="131">
        <f t="shared" si="37"/>
        <v>0</v>
      </c>
      <c r="P216" s="35" t="str">
        <f t="shared" si="36"/>
        <v>Autre 10</v>
      </c>
      <c r="R216" s="75" t="e">
        <f t="shared" si="38"/>
        <v>#DIV/0!</v>
      </c>
      <c r="S216" s="12"/>
    </row>
    <row r="217" spans="1:19" x14ac:dyDescent="0.25">
      <c r="A217" s="134" t="str">
        <f>'Financing inputs'!A217</f>
        <v xml:space="preserve">Fonds alloués par l'EU </v>
      </c>
      <c r="B217" s="130"/>
      <c r="C217" s="131" t="str">
        <f>IF('Financing inputs'!C217="","",(IF('Financing inputs'!$B217="USD",'Financing inputs'!C217*Loc_USD,0)+IF('Financing inputs'!$B217="Local Currency",'Financing inputs'!C217,0)+IF('Financing inputs'!$B217="Euro",'Financing inputs'!C217*Loc_Euro,0)))</f>
        <v/>
      </c>
      <c r="D217" s="131" t="str">
        <f>IF('Financing inputs'!D217="","",(IF('Financing inputs'!$B217="USD",'Financing inputs'!D217*Loc_USD,0)+IF('Financing inputs'!$B217="Local Currency",'Financing inputs'!D217,0)+IF('Financing inputs'!$B217="Euro",'Financing inputs'!D217*Loc_Euro,0)))</f>
        <v/>
      </c>
      <c r="E217" s="131" t="str">
        <f>IF('Financing inputs'!E217="","",(IF('Financing inputs'!$B217="USD",'Financing inputs'!E217*Loc_USD,0)+IF('Financing inputs'!$B217="Local Currency",'Financing inputs'!E217,0)+IF('Financing inputs'!$B217="Euro",'Financing inputs'!E217*Loc_Euro,0)))</f>
        <v/>
      </c>
      <c r="F217" s="131" t="str">
        <f>IF('Financing inputs'!F217="","",(IF('Financing inputs'!$B217="USD",'Financing inputs'!F217*Loc_USD,0)+IF('Financing inputs'!$B217="Local Currency",'Financing inputs'!F217,0)+IF('Financing inputs'!$B217="Euro",'Financing inputs'!F217*Loc_Euro,0)))</f>
        <v/>
      </c>
      <c r="G217" s="131" t="str">
        <f>IF('Financing inputs'!G217="","",(IF('Financing inputs'!$B217="USD",'Financing inputs'!G217*Loc_USD,0)+IF('Financing inputs'!$B217="Local Currency",'Financing inputs'!G217,0)+IF('Financing inputs'!$B217="Euro",'Financing inputs'!G217*Loc_Euro,0)))</f>
        <v/>
      </c>
      <c r="H217" s="131" t="str">
        <f>IF('Financing inputs'!H217="","",(IF('Financing inputs'!$B217="USD",'Financing inputs'!H217*Loc_USD,0)+IF('Financing inputs'!$B217="Local Currency",'Financing inputs'!H217,0)+IF('Financing inputs'!$B217="Euro",'Financing inputs'!H217*Loc_Euro,0)))</f>
        <v/>
      </c>
      <c r="I217" s="131" t="str">
        <f>IF('Financing inputs'!I217="","",(IF('Financing inputs'!$B217="USD",'Financing inputs'!I217*Loc_USD,0)+IF('Financing inputs'!$B217="Local Currency",'Financing inputs'!I217,0)+IF('Financing inputs'!$B217="Euro",'Financing inputs'!I217*Loc_Euro,0)))</f>
        <v/>
      </c>
      <c r="J217" s="131" t="str">
        <f>IF('Financing inputs'!J217="","",(IF('Financing inputs'!$B217="USD",'Financing inputs'!J217*Loc_USD,0)+IF('Financing inputs'!$B217="Local Currency",'Financing inputs'!J217,0)+IF('Financing inputs'!$B217="Euro",'Financing inputs'!J217*Loc_Euro,0)))</f>
        <v/>
      </c>
      <c r="K217" s="131" t="str">
        <f>IF('Financing inputs'!K217="","",(IF('Financing inputs'!$B217="USD",'Financing inputs'!K217*Loc_USD,0)+IF('Financing inputs'!$B217="Local Currency",'Financing inputs'!K217,0)+IF('Financing inputs'!$B217="Euro",'Financing inputs'!K217/Loc_Euro,0)))</f>
        <v/>
      </c>
      <c r="L217" s="131" t="str">
        <f>IF('Financing inputs'!L217="","",(IF('Financing inputs'!$B217="USD",'Financing inputs'!L217*Loc_USD,0)+IF('Financing inputs'!$B217="Local Currency",'Financing inputs'!L217,0)+IF('Financing inputs'!$B217="Euro",'Financing inputs'!L217/Loc_Euro,0)))</f>
        <v/>
      </c>
      <c r="M217" s="131" t="str">
        <f>IF('Financing inputs'!M217="","",(IF('Financing inputs'!$B217="USD",'Financing inputs'!M217*Loc_USD,0)+IF('Financing inputs'!$B217="Local Currency",'Financing inputs'!M217,0)+IF('Financing inputs'!$B217="Euro",'Financing inputs'!M217/Loc_Euro,0)))</f>
        <v/>
      </c>
      <c r="N217" s="131" t="str">
        <f>IF('Financing inputs'!N217="","",(IF('Financing inputs'!$B217="USD",'Financing inputs'!N217*Loc_USD,0)+IF('Financing inputs'!$B217="Local Currency",'Financing inputs'!N217,0)+IF('Financing inputs'!$B217="Euro",'Financing inputs'!N217/Loc_Euro,0)))</f>
        <v/>
      </c>
      <c r="O217" s="131">
        <f t="shared" si="37"/>
        <v>0</v>
      </c>
      <c r="P217" s="35" t="str">
        <f t="shared" si="36"/>
        <v>Autre 10</v>
      </c>
      <c r="R217" s="75" t="e">
        <f t="shared" si="38"/>
        <v>#DIV/0!</v>
      </c>
      <c r="S217" s="12"/>
    </row>
    <row r="218" spans="1:19" x14ac:dyDescent="0.25">
      <c r="A218" s="134" t="str">
        <f>'Financing inputs'!A218</f>
        <v>Fonds alloués par l'ACDI</v>
      </c>
      <c r="B218" s="130"/>
      <c r="C218" s="131" t="str">
        <f>IF('Financing inputs'!C218="","",(IF('Financing inputs'!$B218="USD",'Financing inputs'!C218*Loc_USD,0)+IF('Financing inputs'!$B218="Local Currency",'Financing inputs'!C218,0)+IF('Financing inputs'!$B218="Euro",'Financing inputs'!C218*Loc_Euro,0)))</f>
        <v/>
      </c>
      <c r="D218" s="131" t="str">
        <f>IF('Financing inputs'!D218="","",(IF('Financing inputs'!$B218="USD",'Financing inputs'!D218*Loc_USD,0)+IF('Financing inputs'!$B218="Local Currency",'Financing inputs'!D218,0)+IF('Financing inputs'!$B218="Euro",'Financing inputs'!D218*Loc_Euro,0)))</f>
        <v/>
      </c>
      <c r="E218" s="131" t="str">
        <f>IF('Financing inputs'!E218="","",(IF('Financing inputs'!$B218="USD",'Financing inputs'!E218*Loc_USD,0)+IF('Financing inputs'!$B218="Local Currency",'Financing inputs'!E218,0)+IF('Financing inputs'!$B218="Euro",'Financing inputs'!E218*Loc_Euro,0)))</f>
        <v/>
      </c>
      <c r="F218" s="131" t="str">
        <f>IF('Financing inputs'!F218="","",(IF('Financing inputs'!$B218="USD",'Financing inputs'!F218*Loc_USD,0)+IF('Financing inputs'!$B218="Local Currency",'Financing inputs'!F218,0)+IF('Financing inputs'!$B218="Euro",'Financing inputs'!F218*Loc_Euro,0)))</f>
        <v/>
      </c>
      <c r="G218" s="131" t="str">
        <f>IF('Financing inputs'!G218="","",(IF('Financing inputs'!$B218="USD",'Financing inputs'!G218*Loc_USD,0)+IF('Financing inputs'!$B218="Local Currency",'Financing inputs'!G218,0)+IF('Financing inputs'!$B218="Euro",'Financing inputs'!G218*Loc_Euro,0)))</f>
        <v/>
      </c>
      <c r="H218" s="131" t="str">
        <f>IF('Financing inputs'!H218="","",(IF('Financing inputs'!$B218="USD",'Financing inputs'!H218*Loc_USD,0)+IF('Financing inputs'!$B218="Local Currency",'Financing inputs'!H218,0)+IF('Financing inputs'!$B218="Euro",'Financing inputs'!H218*Loc_Euro,0)))</f>
        <v/>
      </c>
      <c r="I218" s="131" t="str">
        <f>IF('Financing inputs'!I218="","",(IF('Financing inputs'!$B218="USD",'Financing inputs'!I218*Loc_USD,0)+IF('Financing inputs'!$B218="Local Currency",'Financing inputs'!I218,0)+IF('Financing inputs'!$B218="Euro",'Financing inputs'!I218*Loc_Euro,0)))</f>
        <v/>
      </c>
      <c r="J218" s="131" t="str">
        <f>IF('Financing inputs'!J218="","",(IF('Financing inputs'!$B218="USD",'Financing inputs'!J218*Loc_USD,0)+IF('Financing inputs'!$B218="Local Currency",'Financing inputs'!J218,0)+IF('Financing inputs'!$B218="Euro",'Financing inputs'!J218*Loc_Euro,0)))</f>
        <v/>
      </c>
      <c r="K218" s="131" t="str">
        <f>IF('Financing inputs'!K218="","",(IF('Financing inputs'!$B218="USD",'Financing inputs'!K218*Loc_USD,0)+IF('Financing inputs'!$B218="Local Currency",'Financing inputs'!K218,0)+IF('Financing inputs'!$B218="Euro",'Financing inputs'!K218/Loc_Euro,0)))</f>
        <v/>
      </c>
      <c r="L218" s="131" t="str">
        <f>IF('Financing inputs'!L218="","",(IF('Financing inputs'!$B218="USD",'Financing inputs'!L218*Loc_USD,0)+IF('Financing inputs'!$B218="Local Currency",'Financing inputs'!L218,0)+IF('Financing inputs'!$B218="Euro",'Financing inputs'!L218/Loc_Euro,0)))</f>
        <v/>
      </c>
      <c r="M218" s="131" t="str">
        <f>IF('Financing inputs'!M218="","",(IF('Financing inputs'!$B218="USD",'Financing inputs'!M218*Loc_USD,0)+IF('Financing inputs'!$B218="Local Currency",'Financing inputs'!M218,0)+IF('Financing inputs'!$B218="Euro",'Financing inputs'!M218/Loc_Euro,0)))</f>
        <v/>
      </c>
      <c r="N218" s="131" t="str">
        <f>IF('Financing inputs'!N218="","",(IF('Financing inputs'!$B218="USD",'Financing inputs'!N218*Loc_USD,0)+IF('Financing inputs'!$B218="Local Currency",'Financing inputs'!N218,0)+IF('Financing inputs'!$B218="Euro",'Financing inputs'!N218/Loc_Euro,0)))</f>
        <v/>
      </c>
      <c r="O218" s="131">
        <f t="shared" si="37"/>
        <v>0</v>
      </c>
      <c r="P218" s="35" t="str">
        <f t="shared" si="36"/>
        <v>Autre 10</v>
      </c>
      <c r="R218" s="75" t="e">
        <f t="shared" si="38"/>
        <v>#DIV/0!</v>
      </c>
      <c r="S218" s="12"/>
    </row>
    <row r="219" spans="1:19" x14ac:dyDescent="0.25">
      <c r="A219" s="134" t="str">
        <f>'Financing inputs'!A219</f>
        <v>Fonds alloués par PSI</v>
      </c>
      <c r="B219" s="130"/>
      <c r="C219" s="131" t="str">
        <f>IF('Financing inputs'!C219="","",(IF('Financing inputs'!$B219="USD",'Financing inputs'!C219*Loc_USD,0)+IF('Financing inputs'!$B219="Local Currency",'Financing inputs'!C219,0)+IF('Financing inputs'!$B219="Euro",'Financing inputs'!C219*Loc_Euro,0)))</f>
        <v/>
      </c>
      <c r="D219" s="131" t="str">
        <f>IF('Financing inputs'!D219="","",(IF('Financing inputs'!$B219="USD",'Financing inputs'!D219*Loc_USD,0)+IF('Financing inputs'!$B219="Local Currency",'Financing inputs'!D219,0)+IF('Financing inputs'!$B219="Euro",'Financing inputs'!D219*Loc_Euro,0)))</f>
        <v/>
      </c>
      <c r="E219" s="131" t="str">
        <f>IF('Financing inputs'!E219="","",(IF('Financing inputs'!$B219="USD",'Financing inputs'!E219*Loc_USD,0)+IF('Financing inputs'!$B219="Local Currency",'Financing inputs'!E219,0)+IF('Financing inputs'!$B219="Euro",'Financing inputs'!E219*Loc_Euro,0)))</f>
        <v/>
      </c>
      <c r="F219" s="131" t="str">
        <f>IF('Financing inputs'!F219="","",(IF('Financing inputs'!$B219="USD",'Financing inputs'!F219*Loc_USD,0)+IF('Financing inputs'!$B219="Local Currency",'Financing inputs'!F219,0)+IF('Financing inputs'!$B219="Euro",'Financing inputs'!F219*Loc_Euro,0)))</f>
        <v/>
      </c>
      <c r="G219" s="131" t="str">
        <f>IF('Financing inputs'!G219="","",(IF('Financing inputs'!$B219="USD",'Financing inputs'!G219*Loc_USD,0)+IF('Financing inputs'!$B219="Local Currency",'Financing inputs'!G219,0)+IF('Financing inputs'!$B219="Euro",'Financing inputs'!G219*Loc_Euro,0)))</f>
        <v/>
      </c>
      <c r="H219" s="131" t="str">
        <f>IF('Financing inputs'!H219="","",(IF('Financing inputs'!$B219="USD",'Financing inputs'!H219*Loc_USD,0)+IF('Financing inputs'!$B219="Local Currency",'Financing inputs'!H219,0)+IF('Financing inputs'!$B219="Euro",'Financing inputs'!H219*Loc_Euro,0)))</f>
        <v/>
      </c>
      <c r="I219" s="131" t="str">
        <f>IF('Financing inputs'!I219="","",(IF('Financing inputs'!$B219="USD",'Financing inputs'!I219*Loc_USD,0)+IF('Financing inputs'!$B219="Local Currency",'Financing inputs'!I219,0)+IF('Financing inputs'!$B219="Euro",'Financing inputs'!I219*Loc_Euro,0)))</f>
        <v/>
      </c>
      <c r="J219" s="131" t="str">
        <f>IF('Financing inputs'!J219="","",(IF('Financing inputs'!$B219="USD",'Financing inputs'!J219*Loc_USD,0)+IF('Financing inputs'!$B219="Local Currency",'Financing inputs'!J219,0)+IF('Financing inputs'!$B219="Euro",'Financing inputs'!J219*Loc_Euro,0)))</f>
        <v/>
      </c>
      <c r="K219" s="131" t="str">
        <f>IF('Financing inputs'!K219="","",(IF('Financing inputs'!$B219="USD",'Financing inputs'!K219*Loc_USD,0)+IF('Financing inputs'!$B219="Local Currency",'Financing inputs'!K219,0)+IF('Financing inputs'!$B219="Euro",'Financing inputs'!K219/Loc_Euro,0)))</f>
        <v/>
      </c>
      <c r="L219" s="131" t="str">
        <f>IF('Financing inputs'!L219="","",(IF('Financing inputs'!$B219="USD",'Financing inputs'!L219*Loc_USD,0)+IF('Financing inputs'!$B219="Local Currency",'Financing inputs'!L219,0)+IF('Financing inputs'!$B219="Euro",'Financing inputs'!L219/Loc_Euro,0)))</f>
        <v/>
      </c>
      <c r="M219" s="131" t="str">
        <f>IF('Financing inputs'!M219="","",(IF('Financing inputs'!$B219="USD",'Financing inputs'!M219*Loc_USD,0)+IF('Financing inputs'!$B219="Local Currency",'Financing inputs'!M219,0)+IF('Financing inputs'!$B219="Euro",'Financing inputs'!M219/Loc_Euro,0)))</f>
        <v/>
      </c>
      <c r="N219" s="131" t="str">
        <f>IF('Financing inputs'!N219="","",(IF('Financing inputs'!$B219="USD",'Financing inputs'!N219*Loc_USD,0)+IF('Financing inputs'!$B219="Local Currency",'Financing inputs'!N219,0)+IF('Financing inputs'!$B219="Euro",'Financing inputs'!N219/Loc_Euro,0)))</f>
        <v/>
      </c>
      <c r="O219" s="131">
        <f t="shared" si="37"/>
        <v>0</v>
      </c>
      <c r="P219" s="35" t="str">
        <f t="shared" si="36"/>
        <v>Autre 10</v>
      </c>
      <c r="R219" s="75" t="e">
        <f t="shared" si="38"/>
        <v>#DIV/0!</v>
      </c>
      <c r="S219" s="12"/>
    </row>
    <row r="220" spans="1:19" x14ac:dyDescent="0.25">
      <c r="A220" s="134" t="str">
        <f>'Financing inputs'!A220</f>
        <v xml:space="preserve">Fonds alloués par DKT International </v>
      </c>
      <c r="B220" s="130"/>
      <c r="C220" s="131" t="str">
        <f>IF('Financing inputs'!C220="","",(IF('Financing inputs'!$B220="USD",'Financing inputs'!C220*Loc_USD,0)+IF('Financing inputs'!$B220="Local Currency",'Financing inputs'!C220,0)+IF('Financing inputs'!$B220="Euro",'Financing inputs'!C220*Loc_Euro,0)))</f>
        <v/>
      </c>
      <c r="D220" s="131" t="str">
        <f>IF('Financing inputs'!D220="","",(IF('Financing inputs'!$B220="USD",'Financing inputs'!D220*Loc_USD,0)+IF('Financing inputs'!$B220="Local Currency",'Financing inputs'!D220,0)+IF('Financing inputs'!$B220="Euro",'Financing inputs'!D220*Loc_Euro,0)))</f>
        <v/>
      </c>
      <c r="E220" s="131" t="str">
        <f>IF('Financing inputs'!E220="","",(IF('Financing inputs'!$B220="USD",'Financing inputs'!E220*Loc_USD,0)+IF('Financing inputs'!$B220="Local Currency",'Financing inputs'!E220,0)+IF('Financing inputs'!$B220="Euro",'Financing inputs'!E220*Loc_Euro,0)))</f>
        <v/>
      </c>
      <c r="F220" s="131" t="str">
        <f>IF('Financing inputs'!F220="","",(IF('Financing inputs'!$B220="USD",'Financing inputs'!F220*Loc_USD,0)+IF('Financing inputs'!$B220="Local Currency",'Financing inputs'!F220,0)+IF('Financing inputs'!$B220="Euro",'Financing inputs'!F220*Loc_Euro,0)))</f>
        <v/>
      </c>
      <c r="G220" s="131" t="str">
        <f>IF('Financing inputs'!G220="","",(IF('Financing inputs'!$B220="USD",'Financing inputs'!G220*Loc_USD,0)+IF('Financing inputs'!$B220="Local Currency",'Financing inputs'!G220,0)+IF('Financing inputs'!$B220="Euro",'Financing inputs'!G220*Loc_Euro,0)))</f>
        <v/>
      </c>
      <c r="H220" s="131" t="str">
        <f>IF('Financing inputs'!H220="","",(IF('Financing inputs'!$B220="USD",'Financing inputs'!H220*Loc_USD,0)+IF('Financing inputs'!$B220="Local Currency",'Financing inputs'!H220,0)+IF('Financing inputs'!$B220="Euro",'Financing inputs'!H220*Loc_Euro,0)))</f>
        <v/>
      </c>
      <c r="I220" s="131" t="str">
        <f>IF('Financing inputs'!I220="","",(IF('Financing inputs'!$B220="USD",'Financing inputs'!I220*Loc_USD,0)+IF('Financing inputs'!$B220="Local Currency",'Financing inputs'!I220,0)+IF('Financing inputs'!$B220="Euro",'Financing inputs'!I220*Loc_Euro,0)))</f>
        <v/>
      </c>
      <c r="J220" s="131" t="str">
        <f>IF('Financing inputs'!J220="","",(IF('Financing inputs'!$B220="USD",'Financing inputs'!J220*Loc_USD,0)+IF('Financing inputs'!$B220="Local Currency",'Financing inputs'!J220,0)+IF('Financing inputs'!$B220="Euro",'Financing inputs'!J220*Loc_Euro,0)))</f>
        <v/>
      </c>
      <c r="K220" s="131" t="str">
        <f>IF('Financing inputs'!K220="","",(IF('Financing inputs'!$B220="USD",'Financing inputs'!K220*Loc_USD,0)+IF('Financing inputs'!$B220="Local Currency",'Financing inputs'!K220,0)+IF('Financing inputs'!$B220="Euro",'Financing inputs'!K220/Loc_Euro,0)))</f>
        <v/>
      </c>
      <c r="L220" s="131" t="str">
        <f>IF('Financing inputs'!L220="","",(IF('Financing inputs'!$B220="USD",'Financing inputs'!L220*Loc_USD,0)+IF('Financing inputs'!$B220="Local Currency",'Financing inputs'!L220,0)+IF('Financing inputs'!$B220="Euro",'Financing inputs'!L220/Loc_Euro,0)))</f>
        <v/>
      </c>
      <c r="M220" s="131" t="str">
        <f>IF('Financing inputs'!M220="","",(IF('Financing inputs'!$B220="USD",'Financing inputs'!M220*Loc_USD,0)+IF('Financing inputs'!$B220="Local Currency",'Financing inputs'!M220,0)+IF('Financing inputs'!$B220="Euro",'Financing inputs'!M220/Loc_Euro,0)))</f>
        <v/>
      </c>
      <c r="N220" s="131" t="str">
        <f>IF('Financing inputs'!N220="","",(IF('Financing inputs'!$B220="USD",'Financing inputs'!N220*Loc_USD,0)+IF('Financing inputs'!$B220="Local Currency",'Financing inputs'!N220,0)+IF('Financing inputs'!$B220="Euro",'Financing inputs'!N220/Loc_Euro,0)))</f>
        <v/>
      </c>
      <c r="O220" s="131">
        <f t="shared" si="37"/>
        <v>0</v>
      </c>
      <c r="P220" s="35" t="str">
        <f t="shared" si="36"/>
        <v>Autre 10</v>
      </c>
      <c r="R220" s="75" t="e">
        <f t="shared" si="38"/>
        <v>#DIV/0!</v>
      </c>
      <c r="S220" s="12"/>
    </row>
    <row r="221" spans="1:19" x14ac:dyDescent="0.25">
      <c r="A221" s="134" t="str">
        <f>'Financing inputs'!A221</f>
        <v>Fonds alloués par MSI</v>
      </c>
      <c r="B221" s="130"/>
      <c r="C221" s="131" t="str">
        <f>IF('Financing inputs'!C221="","",(IF('Financing inputs'!$B221="USD",'Financing inputs'!C221*Loc_USD,0)+IF('Financing inputs'!$B221="Local Currency",'Financing inputs'!C221,0)+IF('Financing inputs'!$B221="Euro",'Financing inputs'!C221*Loc_Euro,0)))</f>
        <v/>
      </c>
      <c r="D221" s="131" t="str">
        <f>IF('Financing inputs'!D221="","",(IF('Financing inputs'!$B221="USD",'Financing inputs'!D221*Loc_USD,0)+IF('Financing inputs'!$B221="Local Currency",'Financing inputs'!D221,0)+IF('Financing inputs'!$B221="Euro",'Financing inputs'!D221*Loc_Euro,0)))</f>
        <v/>
      </c>
      <c r="E221" s="131" t="str">
        <f>IF('Financing inputs'!E221="","",(IF('Financing inputs'!$B221="USD",'Financing inputs'!E221*Loc_USD,0)+IF('Financing inputs'!$B221="Local Currency",'Financing inputs'!E221,0)+IF('Financing inputs'!$B221="Euro",'Financing inputs'!E221*Loc_Euro,0)))</f>
        <v/>
      </c>
      <c r="F221" s="131" t="str">
        <f>IF('Financing inputs'!F221="","",(IF('Financing inputs'!$B221="USD",'Financing inputs'!F221*Loc_USD,0)+IF('Financing inputs'!$B221="Local Currency",'Financing inputs'!F221,0)+IF('Financing inputs'!$B221="Euro",'Financing inputs'!F221*Loc_Euro,0)))</f>
        <v/>
      </c>
      <c r="G221" s="131" t="str">
        <f>IF('Financing inputs'!G221="","",(IF('Financing inputs'!$B221="USD",'Financing inputs'!G221*Loc_USD,0)+IF('Financing inputs'!$B221="Local Currency",'Financing inputs'!G221,0)+IF('Financing inputs'!$B221="Euro",'Financing inputs'!G221*Loc_Euro,0)))</f>
        <v/>
      </c>
      <c r="H221" s="131" t="str">
        <f>IF('Financing inputs'!H221="","",(IF('Financing inputs'!$B221="USD",'Financing inputs'!H221*Loc_USD,0)+IF('Financing inputs'!$B221="Local Currency",'Financing inputs'!H221,0)+IF('Financing inputs'!$B221="Euro",'Financing inputs'!H221*Loc_Euro,0)))</f>
        <v/>
      </c>
      <c r="I221" s="131" t="str">
        <f>IF('Financing inputs'!I221="","",(IF('Financing inputs'!$B221="USD",'Financing inputs'!I221*Loc_USD,0)+IF('Financing inputs'!$B221="Local Currency",'Financing inputs'!I221,0)+IF('Financing inputs'!$B221="Euro",'Financing inputs'!I221*Loc_Euro,0)))</f>
        <v/>
      </c>
      <c r="J221" s="131" t="str">
        <f>IF('Financing inputs'!J221="","",(IF('Financing inputs'!$B221="USD",'Financing inputs'!J221*Loc_USD,0)+IF('Financing inputs'!$B221="Local Currency",'Financing inputs'!J221,0)+IF('Financing inputs'!$B221="Euro",'Financing inputs'!J221*Loc_Euro,0)))</f>
        <v/>
      </c>
      <c r="K221" s="131" t="str">
        <f>IF('Financing inputs'!K221="","",(IF('Financing inputs'!$B221="USD",'Financing inputs'!K221*Loc_USD,0)+IF('Financing inputs'!$B221="Local Currency",'Financing inputs'!K221,0)+IF('Financing inputs'!$B221="Euro",'Financing inputs'!K221/Loc_Euro,0)))</f>
        <v/>
      </c>
      <c r="L221" s="131" t="str">
        <f>IF('Financing inputs'!L221="","",(IF('Financing inputs'!$B221="USD",'Financing inputs'!L221*Loc_USD,0)+IF('Financing inputs'!$B221="Local Currency",'Financing inputs'!L221,0)+IF('Financing inputs'!$B221="Euro",'Financing inputs'!L221/Loc_Euro,0)))</f>
        <v/>
      </c>
      <c r="M221" s="131" t="str">
        <f>IF('Financing inputs'!M221="","",(IF('Financing inputs'!$B221="USD",'Financing inputs'!M221*Loc_USD,0)+IF('Financing inputs'!$B221="Local Currency",'Financing inputs'!M221,0)+IF('Financing inputs'!$B221="Euro",'Financing inputs'!M221/Loc_Euro,0)))</f>
        <v/>
      </c>
      <c r="N221" s="131" t="str">
        <f>IF('Financing inputs'!N221="","",(IF('Financing inputs'!$B221="USD",'Financing inputs'!N221*Loc_USD,0)+IF('Financing inputs'!$B221="Local Currency",'Financing inputs'!N221,0)+IF('Financing inputs'!$B221="Euro",'Financing inputs'!N221/Loc_Euro,0)))</f>
        <v/>
      </c>
      <c r="O221" s="131">
        <f t="shared" si="37"/>
        <v>0</v>
      </c>
      <c r="P221" s="35" t="str">
        <f t="shared" si="36"/>
        <v>Autre 10</v>
      </c>
      <c r="R221" s="75" t="e">
        <f t="shared" si="38"/>
        <v>#DIV/0!</v>
      </c>
      <c r="S221" s="12"/>
    </row>
    <row r="222" spans="1:19" x14ac:dyDescent="0.25">
      <c r="A222" s="134" t="str">
        <f>'Financing inputs'!A222</f>
        <v>Fonds alloués par la Fondation Gates</v>
      </c>
      <c r="B222" s="130"/>
      <c r="C222" s="131" t="str">
        <f>IF('Financing inputs'!C222="","",(IF('Financing inputs'!$B222="USD",'Financing inputs'!C222*Loc_USD,0)+IF('Financing inputs'!$B222="Local Currency",'Financing inputs'!C222,0)+IF('Financing inputs'!$B222="Euro",'Financing inputs'!C222*Loc_Euro,0)))</f>
        <v/>
      </c>
      <c r="D222" s="131" t="str">
        <f>IF('Financing inputs'!D222="","",(IF('Financing inputs'!$B222="USD",'Financing inputs'!D222*Loc_USD,0)+IF('Financing inputs'!$B222="Local Currency",'Financing inputs'!D222,0)+IF('Financing inputs'!$B222="Euro",'Financing inputs'!D222*Loc_Euro,0)))</f>
        <v/>
      </c>
      <c r="E222" s="131" t="str">
        <f>IF('Financing inputs'!E222="","",(IF('Financing inputs'!$B222="USD",'Financing inputs'!E222*Loc_USD,0)+IF('Financing inputs'!$B222="Local Currency",'Financing inputs'!E222,0)+IF('Financing inputs'!$B222="Euro",'Financing inputs'!E222*Loc_Euro,0)))</f>
        <v/>
      </c>
      <c r="F222" s="131" t="str">
        <f>IF('Financing inputs'!F222="","",(IF('Financing inputs'!$B222="USD",'Financing inputs'!F222*Loc_USD,0)+IF('Financing inputs'!$B222="Local Currency",'Financing inputs'!F222,0)+IF('Financing inputs'!$B222="Euro",'Financing inputs'!F222*Loc_Euro,0)))</f>
        <v/>
      </c>
      <c r="G222" s="131" t="str">
        <f>IF('Financing inputs'!G222="","",(IF('Financing inputs'!$B222="USD",'Financing inputs'!G222*Loc_USD,0)+IF('Financing inputs'!$B222="Local Currency",'Financing inputs'!G222,0)+IF('Financing inputs'!$B222="Euro",'Financing inputs'!G222*Loc_Euro,0)))</f>
        <v/>
      </c>
      <c r="H222" s="131" t="str">
        <f>IF('Financing inputs'!H222="","",(IF('Financing inputs'!$B222="USD",'Financing inputs'!H222*Loc_USD,0)+IF('Financing inputs'!$B222="Local Currency",'Financing inputs'!H222,0)+IF('Financing inputs'!$B222="Euro",'Financing inputs'!H222*Loc_Euro,0)))</f>
        <v/>
      </c>
      <c r="I222" s="131" t="str">
        <f>IF('Financing inputs'!I222="","",(IF('Financing inputs'!$B222="USD",'Financing inputs'!I222*Loc_USD,0)+IF('Financing inputs'!$B222="Local Currency",'Financing inputs'!I222,0)+IF('Financing inputs'!$B222="Euro",'Financing inputs'!I222*Loc_Euro,0)))</f>
        <v/>
      </c>
      <c r="J222" s="131" t="str">
        <f>IF('Financing inputs'!J222="","",(IF('Financing inputs'!$B222="USD",'Financing inputs'!J222*Loc_USD,0)+IF('Financing inputs'!$B222="Local Currency",'Financing inputs'!J222,0)+IF('Financing inputs'!$B222="Euro",'Financing inputs'!J222*Loc_Euro,0)))</f>
        <v/>
      </c>
      <c r="K222" s="131" t="str">
        <f>IF('Financing inputs'!K222="","",(IF('Financing inputs'!$B222="USD",'Financing inputs'!K222*Loc_USD,0)+IF('Financing inputs'!$B222="Local Currency",'Financing inputs'!K222,0)+IF('Financing inputs'!$B222="Euro",'Financing inputs'!K222/Loc_Euro,0)))</f>
        <v/>
      </c>
      <c r="L222" s="131" t="str">
        <f>IF('Financing inputs'!L222="","",(IF('Financing inputs'!$B222="USD",'Financing inputs'!L222*Loc_USD,0)+IF('Financing inputs'!$B222="Local Currency",'Financing inputs'!L222,0)+IF('Financing inputs'!$B222="Euro",'Financing inputs'!L222/Loc_Euro,0)))</f>
        <v/>
      </c>
      <c r="M222" s="131" t="str">
        <f>IF('Financing inputs'!M222="","",(IF('Financing inputs'!$B222="USD",'Financing inputs'!M222*Loc_USD,0)+IF('Financing inputs'!$B222="Local Currency",'Financing inputs'!M222,0)+IF('Financing inputs'!$B222="Euro",'Financing inputs'!M222/Loc_Euro,0)))</f>
        <v/>
      </c>
      <c r="N222" s="131" t="str">
        <f>IF('Financing inputs'!N222="","",(IF('Financing inputs'!$B222="USD",'Financing inputs'!N222*Loc_USD,0)+IF('Financing inputs'!$B222="Local Currency",'Financing inputs'!N222,0)+IF('Financing inputs'!$B222="Euro",'Financing inputs'!N222/Loc_Euro,0)))</f>
        <v/>
      </c>
      <c r="O222" s="131">
        <f t="shared" si="37"/>
        <v>0</v>
      </c>
      <c r="P222" s="35" t="str">
        <f t="shared" si="36"/>
        <v>Autre 10</v>
      </c>
      <c r="R222" s="75" t="e">
        <f t="shared" si="38"/>
        <v>#DIV/0!</v>
      </c>
      <c r="S222" s="12"/>
    </row>
    <row r="223" spans="1:19" x14ac:dyDescent="0.25">
      <c r="A223" s="134" t="str">
        <f>'Financing inputs'!A223</f>
        <v>Fonds alloués par la fondation Packard</v>
      </c>
      <c r="B223" s="130"/>
      <c r="C223" s="131" t="str">
        <f>IF('Financing inputs'!C223="","",(IF('Financing inputs'!$B223="USD",'Financing inputs'!C223*Loc_USD,0)+IF('Financing inputs'!$B223="Local Currency",'Financing inputs'!C223,0)+IF('Financing inputs'!$B223="Euro",'Financing inputs'!C223*Loc_Euro,0)))</f>
        <v/>
      </c>
      <c r="D223" s="131" t="str">
        <f>IF('Financing inputs'!D223="","",(IF('Financing inputs'!$B223="USD",'Financing inputs'!D223*Loc_USD,0)+IF('Financing inputs'!$B223="Local Currency",'Financing inputs'!D223,0)+IF('Financing inputs'!$B223="Euro",'Financing inputs'!D223*Loc_Euro,0)))</f>
        <v/>
      </c>
      <c r="E223" s="131" t="str">
        <f>IF('Financing inputs'!E223="","",(IF('Financing inputs'!$B223="USD",'Financing inputs'!E223*Loc_USD,0)+IF('Financing inputs'!$B223="Local Currency",'Financing inputs'!E223,0)+IF('Financing inputs'!$B223="Euro",'Financing inputs'!E223*Loc_Euro,0)))</f>
        <v/>
      </c>
      <c r="F223" s="131" t="str">
        <f>IF('Financing inputs'!F223="","",(IF('Financing inputs'!$B223="USD",'Financing inputs'!F223*Loc_USD,0)+IF('Financing inputs'!$B223="Local Currency",'Financing inputs'!F223,0)+IF('Financing inputs'!$B223="Euro",'Financing inputs'!F223*Loc_Euro,0)))</f>
        <v/>
      </c>
      <c r="G223" s="131" t="str">
        <f>IF('Financing inputs'!G223="","",(IF('Financing inputs'!$B223="USD",'Financing inputs'!G223*Loc_USD,0)+IF('Financing inputs'!$B223="Local Currency",'Financing inputs'!G223,0)+IF('Financing inputs'!$B223="Euro",'Financing inputs'!G223*Loc_Euro,0)))</f>
        <v/>
      </c>
      <c r="H223" s="131" t="str">
        <f>IF('Financing inputs'!H223="","",(IF('Financing inputs'!$B223="USD",'Financing inputs'!H223*Loc_USD,0)+IF('Financing inputs'!$B223="Local Currency",'Financing inputs'!H223,0)+IF('Financing inputs'!$B223="Euro",'Financing inputs'!H223*Loc_Euro,0)))</f>
        <v/>
      </c>
      <c r="I223" s="131" t="str">
        <f>IF('Financing inputs'!I223="","",(IF('Financing inputs'!$B223="USD",'Financing inputs'!I223*Loc_USD,0)+IF('Financing inputs'!$B223="Local Currency",'Financing inputs'!I223,0)+IF('Financing inputs'!$B223="Euro",'Financing inputs'!I223*Loc_Euro,0)))</f>
        <v/>
      </c>
      <c r="J223" s="131" t="str">
        <f>IF('Financing inputs'!J223="","",(IF('Financing inputs'!$B223="USD",'Financing inputs'!J223*Loc_USD,0)+IF('Financing inputs'!$B223="Local Currency",'Financing inputs'!J223,0)+IF('Financing inputs'!$B223="Euro",'Financing inputs'!J223*Loc_Euro,0)))</f>
        <v/>
      </c>
      <c r="K223" s="131" t="str">
        <f>IF('Financing inputs'!K223="","",(IF('Financing inputs'!$B223="USD",'Financing inputs'!K223*Loc_USD,0)+IF('Financing inputs'!$B223="Local Currency",'Financing inputs'!K223,0)+IF('Financing inputs'!$B223="Euro",'Financing inputs'!K223/Loc_Euro,0)))</f>
        <v/>
      </c>
      <c r="L223" s="131" t="str">
        <f>IF('Financing inputs'!L223="","",(IF('Financing inputs'!$B223="USD",'Financing inputs'!L223*Loc_USD,0)+IF('Financing inputs'!$B223="Local Currency",'Financing inputs'!L223,0)+IF('Financing inputs'!$B223="Euro",'Financing inputs'!L223/Loc_Euro,0)))</f>
        <v/>
      </c>
      <c r="M223" s="131" t="str">
        <f>IF('Financing inputs'!M223="","",(IF('Financing inputs'!$B223="USD",'Financing inputs'!M223*Loc_USD,0)+IF('Financing inputs'!$B223="Local Currency",'Financing inputs'!M223,0)+IF('Financing inputs'!$B223="Euro",'Financing inputs'!M223/Loc_Euro,0)))</f>
        <v/>
      </c>
      <c r="N223" s="131" t="str">
        <f>IF('Financing inputs'!N223="","",(IF('Financing inputs'!$B223="USD",'Financing inputs'!N223*Loc_USD,0)+IF('Financing inputs'!$B223="Local Currency",'Financing inputs'!N223,0)+IF('Financing inputs'!$B223="Euro",'Financing inputs'!N223/Loc_Euro,0)))</f>
        <v/>
      </c>
      <c r="O223" s="131">
        <f t="shared" si="37"/>
        <v>0</v>
      </c>
      <c r="P223" s="35" t="str">
        <f t="shared" si="36"/>
        <v>Autre 10</v>
      </c>
      <c r="R223" s="75" t="e">
        <f t="shared" si="38"/>
        <v>#DIV/0!</v>
      </c>
      <c r="S223" s="12"/>
    </row>
    <row r="224" spans="1:19" x14ac:dyDescent="0.25">
      <c r="A224" s="134" t="str">
        <f>'Financing inputs'!A224</f>
        <v>Other</v>
      </c>
      <c r="B224" s="130"/>
      <c r="C224" s="131" t="str">
        <f>IF('Financing inputs'!C224="","",(IF('Financing inputs'!$B224="USD",'Financing inputs'!C224*Loc_USD,0)+IF('Financing inputs'!$B224="Local Currency",'Financing inputs'!C224,0)+IF('Financing inputs'!$B224="Euro",'Financing inputs'!C224*Loc_Euro,0)))</f>
        <v/>
      </c>
      <c r="D224" s="131" t="str">
        <f>IF('Financing inputs'!D224="","",(IF('Financing inputs'!$B224="USD",'Financing inputs'!D224*Loc_USD,0)+IF('Financing inputs'!$B224="Local Currency",'Financing inputs'!D224,0)+IF('Financing inputs'!$B224="Euro",'Financing inputs'!D224*Loc_Euro,0)))</f>
        <v/>
      </c>
      <c r="E224" s="131" t="str">
        <f>IF('Financing inputs'!E224="","",(IF('Financing inputs'!$B224="USD",'Financing inputs'!E224*Loc_USD,0)+IF('Financing inputs'!$B224="Local Currency",'Financing inputs'!E224,0)+IF('Financing inputs'!$B224="Euro",'Financing inputs'!E224*Loc_Euro,0)))</f>
        <v/>
      </c>
      <c r="F224" s="131" t="str">
        <f>IF('Financing inputs'!F224="","",(IF('Financing inputs'!$B224="USD",'Financing inputs'!F224*Loc_USD,0)+IF('Financing inputs'!$B224="Local Currency",'Financing inputs'!F224,0)+IF('Financing inputs'!$B224="Euro",'Financing inputs'!F224*Loc_Euro,0)))</f>
        <v/>
      </c>
      <c r="G224" s="131" t="str">
        <f>IF('Financing inputs'!G224="","",(IF('Financing inputs'!$B224="USD",'Financing inputs'!G224*Loc_USD,0)+IF('Financing inputs'!$B224="Local Currency",'Financing inputs'!G224,0)+IF('Financing inputs'!$B224="Euro",'Financing inputs'!G224*Loc_Euro,0)))</f>
        <v/>
      </c>
      <c r="H224" s="131" t="str">
        <f>IF('Financing inputs'!H224="","",(IF('Financing inputs'!$B224="USD",'Financing inputs'!H224*Loc_USD,0)+IF('Financing inputs'!$B224="Local Currency",'Financing inputs'!H224,0)+IF('Financing inputs'!$B224="Euro",'Financing inputs'!H224*Loc_Euro,0)))</f>
        <v/>
      </c>
      <c r="I224" s="131" t="str">
        <f>IF('Financing inputs'!I224="","",(IF('Financing inputs'!$B224="USD",'Financing inputs'!I224*Loc_USD,0)+IF('Financing inputs'!$B224="Local Currency",'Financing inputs'!I224,0)+IF('Financing inputs'!$B224="Euro",'Financing inputs'!I224*Loc_Euro,0)))</f>
        <v/>
      </c>
      <c r="J224" s="131" t="str">
        <f>IF('Financing inputs'!J224="","",(IF('Financing inputs'!$B224="USD",'Financing inputs'!J224*Loc_USD,0)+IF('Financing inputs'!$B224="Local Currency",'Financing inputs'!J224,0)+IF('Financing inputs'!$B224="Euro",'Financing inputs'!J224*Loc_Euro,0)))</f>
        <v/>
      </c>
      <c r="K224" s="131" t="str">
        <f>IF('Financing inputs'!K224="","",(IF('Financing inputs'!$B224="USD",'Financing inputs'!K224*Loc_USD,0)+IF('Financing inputs'!$B224="Local Currency",'Financing inputs'!K224,0)+IF('Financing inputs'!$B224="Euro",'Financing inputs'!K224/Loc_Euro,0)))</f>
        <v/>
      </c>
      <c r="L224" s="131" t="str">
        <f>IF('Financing inputs'!L224="","",(IF('Financing inputs'!$B224="USD",'Financing inputs'!L224*Loc_USD,0)+IF('Financing inputs'!$B224="Local Currency",'Financing inputs'!L224,0)+IF('Financing inputs'!$B224="Euro",'Financing inputs'!L224/Loc_Euro,0)))</f>
        <v/>
      </c>
      <c r="M224" s="131" t="str">
        <f>IF('Financing inputs'!M224="","",(IF('Financing inputs'!$B224="USD",'Financing inputs'!M224*Loc_USD,0)+IF('Financing inputs'!$B224="Local Currency",'Financing inputs'!M224,0)+IF('Financing inputs'!$B224="Euro",'Financing inputs'!M224/Loc_Euro,0)))</f>
        <v/>
      </c>
      <c r="N224" s="131" t="str">
        <f>IF('Financing inputs'!N224="","",(IF('Financing inputs'!$B224="USD",'Financing inputs'!N224*Loc_USD,0)+IF('Financing inputs'!$B224="Local Currency",'Financing inputs'!N224,0)+IF('Financing inputs'!$B224="Euro",'Financing inputs'!N224/Loc_Euro,0)))</f>
        <v/>
      </c>
      <c r="O224" s="131">
        <f t="shared" si="37"/>
        <v>0</v>
      </c>
      <c r="P224" s="35" t="str">
        <f t="shared" si="36"/>
        <v>Autre 10</v>
      </c>
      <c r="R224" s="75" t="e">
        <f t="shared" si="38"/>
        <v>#DIV/0!</v>
      </c>
      <c r="S224" s="12"/>
    </row>
    <row r="225" spans="1:19" x14ac:dyDescent="0.25">
      <c r="A225" s="134" t="str">
        <f>'Financing inputs'!A225</f>
        <v>Other</v>
      </c>
      <c r="B225" s="130"/>
      <c r="C225" s="131" t="str">
        <f>IF('Financing inputs'!C225="","",(IF('Financing inputs'!$B225="USD",'Financing inputs'!C225*Loc_USD,0)+IF('Financing inputs'!$B225="Local Currency",'Financing inputs'!C225,0)+IF('Financing inputs'!$B225="Euro",'Financing inputs'!C225*Loc_Euro,0)))</f>
        <v/>
      </c>
      <c r="D225" s="131" t="str">
        <f>IF('Financing inputs'!D225="","",(IF('Financing inputs'!$B225="USD",'Financing inputs'!D225*Loc_USD,0)+IF('Financing inputs'!$B225="Local Currency",'Financing inputs'!D225,0)+IF('Financing inputs'!$B225="Euro",'Financing inputs'!D225*Loc_Euro,0)))</f>
        <v/>
      </c>
      <c r="E225" s="131" t="str">
        <f>IF('Financing inputs'!E225="","",(IF('Financing inputs'!$B225="USD",'Financing inputs'!E225*Loc_USD,0)+IF('Financing inputs'!$B225="Local Currency",'Financing inputs'!E225,0)+IF('Financing inputs'!$B225="Euro",'Financing inputs'!E225*Loc_Euro,0)))</f>
        <v/>
      </c>
      <c r="F225" s="131" t="str">
        <f>IF('Financing inputs'!F225="","",(IF('Financing inputs'!$B225="USD",'Financing inputs'!F225*Loc_USD,0)+IF('Financing inputs'!$B225="Local Currency",'Financing inputs'!F225,0)+IF('Financing inputs'!$B225="Euro",'Financing inputs'!F225*Loc_Euro,0)))</f>
        <v/>
      </c>
      <c r="G225" s="131" t="str">
        <f>IF('Financing inputs'!G225="","",(IF('Financing inputs'!$B225="USD",'Financing inputs'!G225*Loc_USD,0)+IF('Financing inputs'!$B225="Local Currency",'Financing inputs'!G225,0)+IF('Financing inputs'!$B225="Euro",'Financing inputs'!G225*Loc_Euro,0)))</f>
        <v/>
      </c>
      <c r="H225" s="131" t="str">
        <f>IF('Financing inputs'!H225="","",(IF('Financing inputs'!$B225="USD",'Financing inputs'!H225*Loc_USD,0)+IF('Financing inputs'!$B225="Local Currency",'Financing inputs'!H225,0)+IF('Financing inputs'!$B225="Euro",'Financing inputs'!H225*Loc_Euro,0)))</f>
        <v/>
      </c>
      <c r="I225" s="131" t="str">
        <f>IF('Financing inputs'!I225="","",(IF('Financing inputs'!$B225="USD",'Financing inputs'!I225*Loc_USD,0)+IF('Financing inputs'!$B225="Local Currency",'Financing inputs'!I225,0)+IF('Financing inputs'!$B225="Euro",'Financing inputs'!I225*Loc_Euro,0)))</f>
        <v/>
      </c>
      <c r="J225" s="131" t="str">
        <f>IF('Financing inputs'!J225="","",(IF('Financing inputs'!$B225="USD",'Financing inputs'!J225*Loc_USD,0)+IF('Financing inputs'!$B225="Local Currency",'Financing inputs'!J225,0)+IF('Financing inputs'!$B225="Euro",'Financing inputs'!J225*Loc_Euro,0)))</f>
        <v/>
      </c>
      <c r="K225" s="131" t="str">
        <f>IF('Financing inputs'!K225="","",(IF('Financing inputs'!$B225="USD",'Financing inputs'!K225*Loc_USD,0)+IF('Financing inputs'!$B225="Local Currency",'Financing inputs'!K225,0)+IF('Financing inputs'!$B225="Euro",'Financing inputs'!K225/Loc_Euro,0)))</f>
        <v/>
      </c>
      <c r="L225" s="131" t="str">
        <f>IF('Financing inputs'!L225="","",(IF('Financing inputs'!$B225="USD",'Financing inputs'!L225*Loc_USD,0)+IF('Financing inputs'!$B225="Local Currency",'Financing inputs'!L225,0)+IF('Financing inputs'!$B225="Euro",'Financing inputs'!L225/Loc_Euro,0)))</f>
        <v/>
      </c>
      <c r="M225" s="131" t="str">
        <f>IF('Financing inputs'!M225="","",(IF('Financing inputs'!$B225="USD",'Financing inputs'!M225*Loc_USD,0)+IF('Financing inputs'!$B225="Local Currency",'Financing inputs'!M225,0)+IF('Financing inputs'!$B225="Euro",'Financing inputs'!M225/Loc_Euro,0)))</f>
        <v/>
      </c>
      <c r="N225" s="131" t="str">
        <f>IF('Financing inputs'!N225="","",(IF('Financing inputs'!$B225="USD",'Financing inputs'!N225*Loc_USD,0)+IF('Financing inputs'!$B225="Local Currency",'Financing inputs'!N225,0)+IF('Financing inputs'!$B225="Euro",'Financing inputs'!N225/Loc_Euro,0)))</f>
        <v/>
      </c>
      <c r="O225" s="132">
        <f t="shared" si="37"/>
        <v>0</v>
      </c>
      <c r="P225" s="35" t="str">
        <f t="shared" si="36"/>
        <v>Autre 10</v>
      </c>
      <c r="R225" s="75" t="e">
        <f t="shared" si="38"/>
        <v>#DIV/0!</v>
      </c>
      <c r="S225" s="12"/>
    </row>
    <row r="226" spans="1:19" x14ac:dyDescent="0.25">
      <c r="A226" s="134" t="str">
        <f>'Financing inputs'!A226</f>
        <v>Other</v>
      </c>
      <c r="B226" s="130"/>
      <c r="C226" s="131" t="str">
        <f>IF('Financing inputs'!C226="","",(IF('Financing inputs'!$B226="USD",'Financing inputs'!C226*Loc_USD,0)+IF('Financing inputs'!$B226="Local Currency",'Financing inputs'!C226,0)+IF('Financing inputs'!$B226="Euro",'Financing inputs'!C226*Loc_Euro,0)))</f>
        <v/>
      </c>
      <c r="D226" s="131" t="str">
        <f>IF('Financing inputs'!D226="","",(IF('Financing inputs'!$B226="USD",'Financing inputs'!D226*Loc_USD,0)+IF('Financing inputs'!$B226="Local Currency",'Financing inputs'!D226,0)+IF('Financing inputs'!$B226="Euro",'Financing inputs'!D226*Loc_Euro,0)))</f>
        <v/>
      </c>
      <c r="E226" s="131" t="str">
        <f>IF('Financing inputs'!E226="","",(IF('Financing inputs'!$B226="USD",'Financing inputs'!E226*Loc_USD,0)+IF('Financing inputs'!$B226="Local Currency",'Financing inputs'!E226,0)+IF('Financing inputs'!$B226="Euro",'Financing inputs'!E226*Loc_Euro,0)))</f>
        <v/>
      </c>
      <c r="F226" s="131" t="str">
        <f>IF('Financing inputs'!F226="","",(IF('Financing inputs'!$B226="USD",'Financing inputs'!F226*Loc_USD,0)+IF('Financing inputs'!$B226="Local Currency",'Financing inputs'!F226,0)+IF('Financing inputs'!$B226="Euro",'Financing inputs'!F226*Loc_Euro,0)))</f>
        <v/>
      </c>
      <c r="G226" s="131" t="str">
        <f>IF('Financing inputs'!G226="","",(IF('Financing inputs'!$B226="USD",'Financing inputs'!G226*Loc_USD,0)+IF('Financing inputs'!$B226="Local Currency",'Financing inputs'!G226,0)+IF('Financing inputs'!$B226="Euro",'Financing inputs'!G226*Loc_Euro,0)))</f>
        <v/>
      </c>
      <c r="H226" s="131" t="str">
        <f>IF('Financing inputs'!H226="","",(IF('Financing inputs'!$B226="USD",'Financing inputs'!H226*Loc_USD,0)+IF('Financing inputs'!$B226="Local Currency",'Financing inputs'!H226,0)+IF('Financing inputs'!$B226="Euro",'Financing inputs'!H226*Loc_Euro,0)))</f>
        <v/>
      </c>
      <c r="I226" s="131" t="str">
        <f>IF('Financing inputs'!I226="","",(IF('Financing inputs'!$B226="USD",'Financing inputs'!I226*Loc_USD,0)+IF('Financing inputs'!$B226="Local Currency",'Financing inputs'!I226,0)+IF('Financing inputs'!$B226="Euro",'Financing inputs'!I226*Loc_Euro,0)))</f>
        <v/>
      </c>
      <c r="J226" s="131" t="str">
        <f>IF('Financing inputs'!J226="","",(IF('Financing inputs'!$B226="USD",'Financing inputs'!J226*Loc_USD,0)+IF('Financing inputs'!$B226="Local Currency",'Financing inputs'!J226,0)+IF('Financing inputs'!$B226="Euro",'Financing inputs'!J226*Loc_Euro,0)))</f>
        <v/>
      </c>
      <c r="K226" s="131" t="str">
        <f>IF('Financing inputs'!K226="","",(IF('Financing inputs'!$B226="USD",'Financing inputs'!K226*Loc_USD,0)+IF('Financing inputs'!$B226="Local Currency",'Financing inputs'!K226,0)+IF('Financing inputs'!$B226="Euro",'Financing inputs'!K226/Loc_Euro,0)))</f>
        <v/>
      </c>
      <c r="L226" s="131" t="str">
        <f>IF('Financing inputs'!L226="","",(IF('Financing inputs'!$B226="USD",'Financing inputs'!L226*Loc_USD,0)+IF('Financing inputs'!$B226="Local Currency",'Financing inputs'!L226,0)+IF('Financing inputs'!$B226="Euro",'Financing inputs'!L226/Loc_Euro,0)))</f>
        <v/>
      </c>
      <c r="M226" s="131" t="str">
        <f>IF('Financing inputs'!M226="","",(IF('Financing inputs'!$B226="USD",'Financing inputs'!M226*Loc_USD,0)+IF('Financing inputs'!$B226="Local Currency",'Financing inputs'!M226,0)+IF('Financing inputs'!$B226="Euro",'Financing inputs'!M226/Loc_Euro,0)))</f>
        <v/>
      </c>
      <c r="N226" s="131" t="str">
        <f>IF('Financing inputs'!N226="","",(IF('Financing inputs'!$B226="USD",'Financing inputs'!N226*Loc_USD,0)+IF('Financing inputs'!$B226="Local Currency",'Financing inputs'!N226,0)+IF('Financing inputs'!$B226="Euro",'Financing inputs'!N226/Loc_Euro,0)))</f>
        <v/>
      </c>
      <c r="O226" s="132">
        <f t="shared" si="37"/>
        <v>0</v>
      </c>
      <c r="P226" s="35" t="str">
        <f t="shared" si="36"/>
        <v>Autre 10</v>
      </c>
      <c r="R226" s="75" t="e">
        <f t="shared" si="38"/>
        <v>#DIV/0!</v>
      </c>
      <c r="S226" s="12"/>
    </row>
    <row r="227" spans="1:19" x14ac:dyDescent="0.25">
      <c r="A227" s="134" t="str">
        <f>'Financing inputs'!A227</f>
        <v>Other</v>
      </c>
      <c r="B227" s="130"/>
      <c r="C227" s="131" t="str">
        <f>IF('Financing inputs'!C227="","",(IF('Financing inputs'!$B227="USD",'Financing inputs'!C227*Loc_USD,0)+IF('Financing inputs'!$B227="Local Currency",'Financing inputs'!C227,0)+IF('Financing inputs'!$B227="Euro",'Financing inputs'!C227*Loc_Euro,0)))</f>
        <v/>
      </c>
      <c r="D227" s="131" t="str">
        <f>IF('Financing inputs'!D227="","",(IF('Financing inputs'!$B227="USD",'Financing inputs'!D227*Loc_USD,0)+IF('Financing inputs'!$B227="Local Currency",'Financing inputs'!D227,0)+IF('Financing inputs'!$B227="Euro",'Financing inputs'!D227*Loc_Euro,0)))</f>
        <v/>
      </c>
      <c r="E227" s="131" t="str">
        <f>IF('Financing inputs'!E227="","",(IF('Financing inputs'!$B227="USD",'Financing inputs'!E227*Loc_USD,0)+IF('Financing inputs'!$B227="Local Currency",'Financing inputs'!E227,0)+IF('Financing inputs'!$B227="Euro",'Financing inputs'!E227*Loc_Euro,0)))</f>
        <v/>
      </c>
      <c r="F227" s="131" t="str">
        <f>IF('Financing inputs'!F227="","",(IF('Financing inputs'!$B227="USD",'Financing inputs'!F227*Loc_USD,0)+IF('Financing inputs'!$B227="Local Currency",'Financing inputs'!F227,0)+IF('Financing inputs'!$B227="Euro",'Financing inputs'!F227*Loc_Euro,0)))</f>
        <v/>
      </c>
      <c r="G227" s="131" t="str">
        <f>IF('Financing inputs'!G227="","",(IF('Financing inputs'!$B227="USD",'Financing inputs'!G227*Loc_USD,0)+IF('Financing inputs'!$B227="Local Currency",'Financing inputs'!G227,0)+IF('Financing inputs'!$B227="Euro",'Financing inputs'!G227*Loc_Euro,0)))</f>
        <v/>
      </c>
      <c r="H227" s="131" t="str">
        <f>IF('Financing inputs'!H227="","",(IF('Financing inputs'!$B227="USD",'Financing inputs'!H227*Loc_USD,0)+IF('Financing inputs'!$B227="Local Currency",'Financing inputs'!H227,0)+IF('Financing inputs'!$B227="Euro",'Financing inputs'!H227*Loc_Euro,0)))</f>
        <v/>
      </c>
      <c r="I227" s="131" t="str">
        <f>IF('Financing inputs'!I227="","",(IF('Financing inputs'!$B227="USD",'Financing inputs'!I227*Loc_USD,0)+IF('Financing inputs'!$B227="Local Currency",'Financing inputs'!I227,0)+IF('Financing inputs'!$B227="Euro",'Financing inputs'!I227*Loc_Euro,0)))</f>
        <v/>
      </c>
      <c r="J227" s="131" t="str">
        <f>IF('Financing inputs'!J227="","",(IF('Financing inputs'!$B227="USD",'Financing inputs'!J227*Loc_USD,0)+IF('Financing inputs'!$B227="Local Currency",'Financing inputs'!J227,0)+IF('Financing inputs'!$B227="Euro",'Financing inputs'!J227*Loc_Euro,0)))</f>
        <v/>
      </c>
      <c r="K227" s="131" t="str">
        <f>IF('Financing inputs'!K227="","",(IF('Financing inputs'!$B227="USD",'Financing inputs'!K227*Loc_USD,0)+IF('Financing inputs'!$B227="Local Currency",'Financing inputs'!K227,0)+IF('Financing inputs'!$B227="Euro",'Financing inputs'!K227/Loc_Euro,0)))</f>
        <v/>
      </c>
      <c r="L227" s="131" t="str">
        <f>IF('Financing inputs'!L227="","",(IF('Financing inputs'!$B227="USD",'Financing inputs'!L227*Loc_USD,0)+IF('Financing inputs'!$B227="Local Currency",'Financing inputs'!L227,0)+IF('Financing inputs'!$B227="Euro",'Financing inputs'!L227/Loc_Euro,0)))</f>
        <v/>
      </c>
      <c r="M227" s="131" t="str">
        <f>IF('Financing inputs'!M227="","",(IF('Financing inputs'!$B227="USD",'Financing inputs'!M227*Loc_USD,0)+IF('Financing inputs'!$B227="Local Currency",'Financing inputs'!M227,0)+IF('Financing inputs'!$B227="Euro",'Financing inputs'!M227/Loc_Euro,0)))</f>
        <v/>
      </c>
      <c r="N227" s="131" t="str">
        <f>IF('Financing inputs'!N227="","",(IF('Financing inputs'!$B227="USD",'Financing inputs'!N227*Loc_USD,0)+IF('Financing inputs'!$B227="Local Currency",'Financing inputs'!N227,0)+IF('Financing inputs'!$B227="Euro",'Financing inputs'!N227/Loc_Euro,0)))</f>
        <v/>
      </c>
      <c r="O227" s="132">
        <f t="shared" si="37"/>
        <v>0</v>
      </c>
      <c r="P227" s="35" t="str">
        <f t="shared" si="36"/>
        <v>Autre 10</v>
      </c>
      <c r="R227" s="75" t="e">
        <f t="shared" si="38"/>
        <v>#DIV/0!</v>
      </c>
      <c r="S227" s="12"/>
    </row>
    <row r="228" spans="1:19" x14ac:dyDescent="0.25">
      <c r="A228" s="134" t="str">
        <f>'Financing inputs'!A228</f>
        <v>Other</v>
      </c>
      <c r="B228" s="130"/>
      <c r="C228" s="131" t="str">
        <f>IF('Financing inputs'!C228="","",(IF('Financing inputs'!$B228="USD",'Financing inputs'!C228*Loc_USD,0)+IF('Financing inputs'!$B228="Local Currency",'Financing inputs'!C228,0)+IF('Financing inputs'!$B228="Euro",'Financing inputs'!C228*Loc_Euro,0)))</f>
        <v/>
      </c>
      <c r="D228" s="131" t="str">
        <f>IF('Financing inputs'!D228="","",(IF('Financing inputs'!$B228="USD",'Financing inputs'!D228*Loc_USD,0)+IF('Financing inputs'!$B228="Local Currency",'Financing inputs'!D228,0)+IF('Financing inputs'!$B228="Euro",'Financing inputs'!D228*Loc_Euro,0)))</f>
        <v/>
      </c>
      <c r="E228" s="131" t="str">
        <f>IF('Financing inputs'!E228="","",(IF('Financing inputs'!$B228="USD",'Financing inputs'!E228*Loc_USD,0)+IF('Financing inputs'!$B228="Local Currency",'Financing inputs'!E228,0)+IF('Financing inputs'!$B228="Euro",'Financing inputs'!E228*Loc_Euro,0)))</f>
        <v/>
      </c>
      <c r="F228" s="131" t="str">
        <f>IF('Financing inputs'!F228="","",(IF('Financing inputs'!$B228="USD",'Financing inputs'!F228*Loc_USD,0)+IF('Financing inputs'!$B228="Local Currency",'Financing inputs'!F228,0)+IF('Financing inputs'!$B228="Euro",'Financing inputs'!F228*Loc_Euro,0)))</f>
        <v/>
      </c>
      <c r="G228" s="131" t="str">
        <f>IF('Financing inputs'!G228="","",(IF('Financing inputs'!$B228="USD",'Financing inputs'!G228*Loc_USD,0)+IF('Financing inputs'!$B228="Local Currency",'Financing inputs'!G228,0)+IF('Financing inputs'!$B228="Euro",'Financing inputs'!G228*Loc_Euro,0)))</f>
        <v/>
      </c>
      <c r="H228" s="131" t="str">
        <f>IF('Financing inputs'!H228="","",(IF('Financing inputs'!$B228="USD",'Financing inputs'!H228*Loc_USD,0)+IF('Financing inputs'!$B228="Local Currency",'Financing inputs'!H228,0)+IF('Financing inputs'!$B228="Euro",'Financing inputs'!H228*Loc_Euro,0)))</f>
        <v/>
      </c>
      <c r="I228" s="131" t="str">
        <f>IF('Financing inputs'!I228="","",(IF('Financing inputs'!$B228="USD",'Financing inputs'!I228*Loc_USD,0)+IF('Financing inputs'!$B228="Local Currency",'Financing inputs'!I228,0)+IF('Financing inputs'!$B228="Euro",'Financing inputs'!I228*Loc_Euro,0)))</f>
        <v/>
      </c>
      <c r="J228" s="131" t="str">
        <f>IF('Financing inputs'!J228="","",(IF('Financing inputs'!$B228="USD",'Financing inputs'!J228*Loc_USD,0)+IF('Financing inputs'!$B228="Local Currency",'Financing inputs'!J228,0)+IF('Financing inputs'!$B228="Euro",'Financing inputs'!J228*Loc_Euro,0)))</f>
        <v/>
      </c>
      <c r="K228" s="131" t="str">
        <f>IF('Financing inputs'!K228="","",(IF('Financing inputs'!$B228="USD",'Financing inputs'!K228*Loc_USD,0)+IF('Financing inputs'!$B228="Local Currency",'Financing inputs'!K228,0)+IF('Financing inputs'!$B228="Euro",'Financing inputs'!K228/Loc_Euro,0)))</f>
        <v/>
      </c>
      <c r="L228" s="131" t="str">
        <f>IF('Financing inputs'!L228="","",(IF('Financing inputs'!$B228="USD",'Financing inputs'!L228*Loc_USD,0)+IF('Financing inputs'!$B228="Local Currency",'Financing inputs'!L228,0)+IF('Financing inputs'!$B228="Euro",'Financing inputs'!L228/Loc_Euro,0)))</f>
        <v/>
      </c>
      <c r="M228" s="131" t="str">
        <f>IF('Financing inputs'!M228="","",(IF('Financing inputs'!$B228="USD",'Financing inputs'!M228*Loc_USD,0)+IF('Financing inputs'!$B228="Local Currency",'Financing inputs'!M228,0)+IF('Financing inputs'!$B228="Euro",'Financing inputs'!M228/Loc_Euro,0)))</f>
        <v/>
      </c>
      <c r="N228" s="131" t="str">
        <f>IF('Financing inputs'!N228="","",(IF('Financing inputs'!$B228="USD",'Financing inputs'!N228*Loc_USD,0)+IF('Financing inputs'!$B228="Local Currency",'Financing inputs'!N228,0)+IF('Financing inputs'!$B228="Euro",'Financing inputs'!N228/Loc_Euro,0)))</f>
        <v/>
      </c>
      <c r="O228" s="131">
        <f t="shared" si="37"/>
        <v>0</v>
      </c>
      <c r="P228" s="35" t="str">
        <f t="shared" si="36"/>
        <v>Autre 10</v>
      </c>
      <c r="R228" s="75" t="e">
        <f t="shared" si="38"/>
        <v>#DIV/0!</v>
      </c>
      <c r="S228" s="12"/>
    </row>
    <row r="229" spans="1:19" x14ac:dyDescent="0.25">
      <c r="A229" s="134" t="str">
        <f>'Financing inputs'!A229</f>
        <v>Other</v>
      </c>
      <c r="B229" s="130"/>
      <c r="C229" s="131" t="str">
        <f>IF('Financing inputs'!C229="","",(IF('Financing inputs'!$B229="USD",'Financing inputs'!C229*Loc_USD,0)+IF('Financing inputs'!$B229="Local Currency",'Financing inputs'!C229,0)+IF('Financing inputs'!$B229="Euro",'Financing inputs'!C229*Loc_Euro,0)))</f>
        <v/>
      </c>
      <c r="D229" s="131" t="str">
        <f>IF('Financing inputs'!D229="","",(IF('Financing inputs'!$B229="USD",'Financing inputs'!D229*Loc_USD,0)+IF('Financing inputs'!$B229="Local Currency",'Financing inputs'!D229,0)+IF('Financing inputs'!$B229="Euro",'Financing inputs'!D229*Loc_Euro,0)))</f>
        <v/>
      </c>
      <c r="E229" s="131" t="str">
        <f>IF('Financing inputs'!E229="","",(IF('Financing inputs'!$B229="USD",'Financing inputs'!E229*Loc_USD,0)+IF('Financing inputs'!$B229="Local Currency",'Financing inputs'!E229,0)+IF('Financing inputs'!$B229="Euro",'Financing inputs'!E229*Loc_Euro,0)))</f>
        <v/>
      </c>
      <c r="F229" s="131" t="str">
        <f>IF('Financing inputs'!F229="","",(IF('Financing inputs'!$B229="USD",'Financing inputs'!F229*Loc_USD,0)+IF('Financing inputs'!$B229="Local Currency",'Financing inputs'!F229,0)+IF('Financing inputs'!$B229="Euro",'Financing inputs'!F229*Loc_Euro,0)))</f>
        <v/>
      </c>
      <c r="G229" s="131" t="str">
        <f>IF('Financing inputs'!G229="","",(IF('Financing inputs'!$B229="USD",'Financing inputs'!G229*Loc_USD,0)+IF('Financing inputs'!$B229="Local Currency",'Financing inputs'!G229,0)+IF('Financing inputs'!$B229="Euro",'Financing inputs'!G229*Loc_Euro,0)))</f>
        <v/>
      </c>
      <c r="H229" s="131" t="str">
        <f>IF('Financing inputs'!H229="","",(IF('Financing inputs'!$B229="USD",'Financing inputs'!H229*Loc_USD,0)+IF('Financing inputs'!$B229="Local Currency",'Financing inputs'!H229,0)+IF('Financing inputs'!$B229="Euro",'Financing inputs'!H229*Loc_Euro,0)))</f>
        <v/>
      </c>
      <c r="I229" s="131" t="str">
        <f>IF('Financing inputs'!I229="","",(IF('Financing inputs'!$B229="USD",'Financing inputs'!I229*Loc_USD,0)+IF('Financing inputs'!$B229="Local Currency",'Financing inputs'!I229,0)+IF('Financing inputs'!$B229="Euro",'Financing inputs'!I229*Loc_Euro,0)))</f>
        <v/>
      </c>
      <c r="J229" s="131" t="str">
        <f>IF('Financing inputs'!J229="","",(IF('Financing inputs'!$B229="USD",'Financing inputs'!J229*Loc_USD,0)+IF('Financing inputs'!$B229="Local Currency",'Financing inputs'!J229,0)+IF('Financing inputs'!$B229="Euro",'Financing inputs'!J229*Loc_Euro,0)))</f>
        <v/>
      </c>
      <c r="K229" s="131" t="str">
        <f>IF('Financing inputs'!K229="","",(IF('Financing inputs'!$B229="USD",'Financing inputs'!K229*Loc_USD,0)+IF('Financing inputs'!$B229="Local Currency",'Financing inputs'!K229,0)+IF('Financing inputs'!$B229="Euro",'Financing inputs'!K229/Loc_Euro,0)))</f>
        <v/>
      </c>
      <c r="L229" s="131" t="str">
        <f>IF('Financing inputs'!L229="","",(IF('Financing inputs'!$B229="USD",'Financing inputs'!L229*Loc_USD,0)+IF('Financing inputs'!$B229="Local Currency",'Financing inputs'!L229,0)+IF('Financing inputs'!$B229="Euro",'Financing inputs'!L229/Loc_Euro,0)))</f>
        <v/>
      </c>
      <c r="M229" s="131" t="str">
        <f>IF('Financing inputs'!M229="","",(IF('Financing inputs'!$B229="USD",'Financing inputs'!M229*Loc_USD,0)+IF('Financing inputs'!$B229="Local Currency",'Financing inputs'!M229,0)+IF('Financing inputs'!$B229="Euro",'Financing inputs'!M229/Loc_Euro,0)))</f>
        <v/>
      </c>
      <c r="N229" s="131" t="str">
        <f>IF('Financing inputs'!N229="","",(IF('Financing inputs'!$B229="USD",'Financing inputs'!N229*Loc_USD,0)+IF('Financing inputs'!$B229="Local Currency",'Financing inputs'!N229,0)+IF('Financing inputs'!$B229="Euro",'Financing inputs'!N229/Loc_Euro,0)))</f>
        <v/>
      </c>
      <c r="O229" s="131">
        <f t="shared" si="37"/>
        <v>0</v>
      </c>
      <c r="P229" s="35" t="str">
        <f t="shared" si="36"/>
        <v>Autre 10</v>
      </c>
      <c r="R229" s="75" t="e">
        <f t="shared" si="38"/>
        <v>#DIV/0!</v>
      </c>
      <c r="S229" s="12"/>
    </row>
    <row r="230" spans="1:19" x14ac:dyDescent="0.25">
      <c r="A230" s="134" t="str">
        <f>'Financing inputs'!A230</f>
        <v>Other</v>
      </c>
      <c r="B230" s="130"/>
      <c r="C230" s="131" t="str">
        <f>IF('Financing inputs'!C230="","",(IF('Financing inputs'!$B230="USD",'Financing inputs'!C230*Loc_USD,0)+IF('Financing inputs'!$B230="Local Currency",'Financing inputs'!C230,0)+IF('Financing inputs'!$B230="Euro",'Financing inputs'!C230*Loc_Euro,0)))</f>
        <v/>
      </c>
      <c r="D230" s="131" t="str">
        <f>IF('Financing inputs'!D230="","",(IF('Financing inputs'!$B230="USD",'Financing inputs'!D230*Loc_USD,0)+IF('Financing inputs'!$B230="Local Currency",'Financing inputs'!D230,0)+IF('Financing inputs'!$B230="Euro",'Financing inputs'!D230*Loc_Euro,0)))</f>
        <v/>
      </c>
      <c r="E230" s="131" t="str">
        <f>IF('Financing inputs'!E230="","",(IF('Financing inputs'!$B230="USD",'Financing inputs'!E230*Loc_USD,0)+IF('Financing inputs'!$B230="Local Currency",'Financing inputs'!E230,0)+IF('Financing inputs'!$B230="Euro",'Financing inputs'!E230*Loc_Euro,0)))</f>
        <v/>
      </c>
      <c r="F230" s="131" t="str">
        <f>IF('Financing inputs'!F230="","",(IF('Financing inputs'!$B230="USD",'Financing inputs'!F230*Loc_USD,0)+IF('Financing inputs'!$B230="Local Currency",'Financing inputs'!F230,0)+IF('Financing inputs'!$B230="Euro",'Financing inputs'!F230*Loc_Euro,0)))</f>
        <v/>
      </c>
      <c r="G230" s="131" t="str">
        <f>IF('Financing inputs'!G230="","",(IF('Financing inputs'!$B230="USD",'Financing inputs'!G230*Loc_USD,0)+IF('Financing inputs'!$B230="Local Currency",'Financing inputs'!G230,0)+IF('Financing inputs'!$B230="Euro",'Financing inputs'!G230*Loc_Euro,0)))</f>
        <v/>
      </c>
      <c r="H230" s="131" t="str">
        <f>IF('Financing inputs'!H230="","",(IF('Financing inputs'!$B230="USD",'Financing inputs'!H230*Loc_USD,0)+IF('Financing inputs'!$B230="Local Currency",'Financing inputs'!H230,0)+IF('Financing inputs'!$B230="Euro",'Financing inputs'!H230*Loc_Euro,0)))</f>
        <v/>
      </c>
      <c r="I230" s="131" t="str">
        <f>IF('Financing inputs'!I230="","",(IF('Financing inputs'!$B230="USD",'Financing inputs'!I230*Loc_USD,0)+IF('Financing inputs'!$B230="Local Currency",'Financing inputs'!I230,0)+IF('Financing inputs'!$B230="Euro",'Financing inputs'!I230*Loc_Euro,0)))</f>
        <v/>
      </c>
      <c r="J230" s="131" t="str">
        <f>IF('Financing inputs'!J230="","",(IF('Financing inputs'!$B230="USD",'Financing inputs'!J230*Loc_USD,0)+IF('Financing inputs'!$B230="Local Currency",'Financing inputs'!J230,0)+IF('Financing inputs'!$B230="Euro",'Financing inputs'!J230*Loc_Euro,0)))</f>
        <v/>
      </c>
      <c r="K230" s="131" t="str">
        <f>IF('Financing inputs'!K230="","",(IF('Financing inputs'!$B230="USD",'Financing inputs'!K230*Loc_USD,0)+IF('Financing inputs'!$B230="Local Currency",'Financing inputs'!K230,0)+IF('Financing inputs'!$B230="Euro",'Financing inputs'!K230/Loc_Euro,0)))</f>
        <v/>
      </c>
      <c r="L230" s="131" t="str">
        <f>IF('Financing inputs'!L230="","",(IF('Financing inputs'!$B230="USD",'Financing inputs'!L230*Loc_USD,0)+IF('Financing inputs'!$B230="Local Currency",'Financing inputs'!L230,0)+IF('Financing inputs'!$B230="Euro",'Financing inputs'!L230/Loc_Euro,0)))</f>
        <v/>
      </c>
      <c r="M230" s="131" t="str">
        <f>IF('Financing inputs'!M230="","",(IF('Financing inputs'!$B230="USD",'Financing inputs'!M230*Loc_USD,0)+IF('Financing inputs'!$B230="Local Currency",'Financing inputs'!M230,0)+IF('Financing inputs'!$B230="Euro",'Financing inputs'!M230/Loc_Euro,0)))</f>
        <v/>
      </c>
      <c r="N230" s="131" t="str">
        <f>IF('Financing inputs'!N230="","",(IF('Financing inputs'!$B230="USD",'Financing inputs'!N230*Loc_USD,0)+IF('Financing inputs'!$B230="Local Currency",'Financing inputs'!N230,0)+IF('Financing inputs'!$B230="Euro",'Financing inputs'!N230/Loc_Euro,0)))</f>
        <v/>
      </c>
      <c r="O230" s="131">
        <f t="shared" si="37"/>
        <v>0</v>
      </c>
      <c r="P230" s="35" t="str">
        <f t="shared" si="36"/>
        <v>Autre 10</v>
      </c>
      <c r="R230" s="75" t="e">
        <f t="shared" si="38"/>
        <v>#DIV/0!</v>
      </c>
      <c r="S230" s="12"/>
    </row>
    <row r="231" spans="1:19" x14ac:dyDescent="0.25">
      <c r="A231" s="134" t="str">
        <f>'Financing inputs'!A231</f>
        <v>Other</v>
      </c>
      <c r="B231" s="130"/>
      <c r="C231" s="131" t="str">
        <f>IF('Financing inputs'!C231="","",(IF('Financing inputs'!$B231="USD",'Financing inputs'!C231*Loc_USD,0)+IF('Financing inputs'!$B231="Local Currency",'Financing inputs'!C231,0)+IF('Financing inputs'!$B231="Euro",'Financing inputs'!C231*Loc_Euro,0)))</f>
        <v/>
      </c>
      <c r="D231" s="131" t="str">
        <f>IF('Financing inputs'!D231="","",(IF('Financing inputs'!$B231="USD",'Financing inputs'!D231*Loc_USD,0)+IF('Financing inputs'!$B231="Local Currency",'Financing inputs'!D231,0)+IF('Financing inputs'!$B231="Euro",'Financing inputs'!D231*Loc_Euro,0)))</f>
        <v/>
      </c>
      <c r="E231" s="131" t="str">
        <f>IF('Financing inputs'!E231="","",(IF('Financing inputs'!$B231="USD",'Financing inputs'!E231*Loc_USD,0)+IF('Financing inputs'!$B231="Local Currency",'Financing inputs'!E231,0)+IF('Financing inputs'!$B231="Euro",'Financing inputs'!E231*Loc_Euro,0)))</f>
        <v/>
      </c>
      <c r="F231" s="131" t="str">
        <f>IF('Financing inputs'!F231="","",(IF('Financing inputs'!$B231="USD",'Financing inputs'!F231*Loc_USD,0)+IF('Financing inputs'!$B231="Local Currency",'Financing inputs'!F231,0)+IF('Financing inputs'!$B231="Euro",'Financing inputs'!F231*Loc_Euro,0)))</f>
        <v/>
      </c>
      <c r="G231" s="131" t="str">
        <f>IF('Financing inputs'!G231="","",(IF('Financing inputs'!$B231="USD",'Financing inputs'!G231*Loc_USD,0)+IF('Financing inputs'!$B231="Local Currency",'Financing inputs'!G231,0)+IF('Financing inputs'!$B231="Euro",'Financing inputs'!G231*Loc_Euro,0)))</f>
        <v/>
      </c>
      <c r="H231" s="131" t="str">
        <f>IF('Financing inputs'!H231="","",(IF('Financing inputs'!$B231="USD",'Financing inputs'!H231*Loc_USD,0)+IF('Financing inputs'!$B231="Local Currency",'Financing inputs'!H231,0)+IF('Financing inputs'!$B231="Euro",'Financing inputs'!H231*Loc_Euro,0)))</f>
        <v/>
      </c>
      <c r="I231" s="131" t="str">
        <f>IF('Financing inputs'!I231="","",(IF('Financing inputs'!$B231="USD",'Financing inputs'!I231*Loc_USD,0)+IF('Financing inputs'!$B231="Local Currency",'Financing inputs'!I231,0)+IF('Financing inputs'!$B231="Euro",'Financing inputs'!I231*Loc_Euro,0)))</f>
        <v/>
      </c>
      <c r="J231" s="131" t="str">
        <f>IF('Financing inputs'!J231="","",(IF('Financing inputs'!$B231="USD",'Financing inputs'!J231*Loc_USD,0)+IF('Financing inputs'!$B231="Local Currency",'Financing inputs'!J231,0)+IF('Financing inputs'!$B231="Euro",'Financing inputs'!J231*Loc_Euro,0)))</f>
        <v/>
      </c>
      <c r="K231" s="131" t="str">
        <f>IF('Financing inputs'!K231="","",(IF('Financing inputs'!$B231="USD",'Financing inputs'!K231*Loc_USD,0)+IF('Financing inputs'!$B231="Local Currency",'Financing inputs'!K231,0)+IF('Financing inputs'!$B231="Euro",'Financing inputs'!K231/Loc_Euro,0)))</f>
        <v/>
      </c>
      <c r="L231" s="131" t="str">
        <f>IF('Financing inputs'!L231="","",(IF('Financing inputs'!$B231="USD",'Financing inputs'!L231*Loc_USD,0)+IF('Financing inputs'!$B231="Local Currency",'Financing inputs'!L231,0)+IF('Financing inputs'!$B231="Euro",'Financing inputs'!L231/Loc_Euro,0)))</f>
        <v/>
      </c>
      <c r="M231" s="131" t="str">
        <f>IF('Financing inputs'!M231="","",(IF('Financing inputs'!$B231="USD",'Financing inputs'!M231*Loc_USD,0)+IF('Financing inputs'!$B231="Local Currency",'Financing inputs'!M231,0)+IF('Financing inputs'!$B231="Euro",'Financing inputs'!M231/Loc_Euro,0)))</f>
        <v/>
      </c>
      <c r="N231" s="131" t="str">
        <f>IF('Financing inputs'!N231="","",(IF('Financing inputs'!$B231="USD",'Financing inputs'!N231*Loc_USD,0)+IF('Financing inputs'!$B231="Local Currency",'Financing inputs'!N231,0)+IF('Financing inputs'!$B231="Euro",'Financing inputs'!N231/Loc_Euro,0)))</f>
        <v/>
      </c>
      <c r="O231" s="131">
        <f t="shared" si="37"/>
        <v>0</v>
      </c>
      <c r="P231" s="35" t="str">
        <f t="shared" si="36"/>
        <v>Autre 10</v>
      </c>
      <c r="R231" s="75" t="e">
        <f t="shared" si="38"/>
        <v>#DIV/0!</v>
      </c>
      <c r="S231" s="12"/>
    </row>
    <row r="232" spans="1:19" s="12" customFormat="1" x14ac:dyDescent="0.25">
      <c r="A232" s="144" t="s">
        <v>42</v>
      </c>
      <c r="B232" s="145"/>
      <c r="C232" s="146">
        <f>SUM(C213:C231)</f>
        <v>0</v>
      </c>
      <c r="D232" s="146">
        <f t="shared" ref="D232:O232" si="39">SUM(D213:D231)</f>
        <v>0</v>
      </c>
      <c r="E232" s="146">
        <f t="shared" si="39"/>
        <v>0</v>
      </c>
      <c r="F232" s="146">
        <f t="shared" si="39"/>
        <v>0</v>
      </c>
      <c r="G232" s="146">
        <f t="shared" si="39"/>
        <v>0</v>
      </c>
      <c r="H232" s="146">
        <f t="shared" si="39"/>
        <v>0</v>
      </c>
      <c r="I232" s="146">
        <f t="shared" si="39"/>
        <v>0</v>
      </c>
      <c r="J232" s="146">
        <f t="shared" si="39"/>
        <v>0</v>
      </c>
      <c r="K232" s="146">
        <f t="shared" si="39"/>
        <v>0</v>
      </c>
      <c r="L232" s="146">
        <f t="shared" si="39"/>
        <v>0</v>
      </c>
      <c r="M232" s="146">
        <f t="shared" si="39"/>
        <v>0</v>
      </c>
      <c r="N232" s="146">
        <f t="shared" si="39"/>
        <v>0</v>
      </c>
      <c r="O232" s="146">
        <f t="shared" si="39"/>
        <v>0</v>
      </c>
      <c r="P232" s="35" t="str">
        <f>$A$210</f>
        <v>Autre 10</v>
      </c>
      <c r="R232" s="74"/>
      <c r="S232" s="78" t="e">
        <f>IF(ROUND(SUM(R212:R231),0)&lt;&gt;1,"Check","Okay")</f>
        <v>#DIV/0!</v>
      </c>
    </row>
    <row r="233" spans="1:19" x14ac:dyDescent="0.25">
      <c r="A233" s="171" t="str">
        <f>'Financing inputs'!A233:O233</f>
        <v>Autre 11</v>
      </c>
      <c r="B233" s="171"/>
      <c r="C233" s="171"/>
      <c r="D233" s="171"/>
      <c r="E233" s="171"/>
      <c r="F233" s="171"/>
      <c r="G233" s="171"/>
      <c r="H233" s="171"/>
      <c r="I233" s="171"/>
      <c r="J233" s="171"/>
      <c r="K233" s="171"/>
      <c r="L233" s="171"/>
      <c r="M233" s="171"/>
      <c r="N233" s="171"/>
      <c r="O233" s="171"/>
      <c r="P233" s="35"/>
      <c r="R233" s="35"/>
    </row>
    <row r="234" spans="1:19" x14ac:dyDescent="0.25">
      <c r="A234" s="129" t="str">
        <f>'Financing inputs'!A234</f>
        <v>Coûts du Plan PF Budgétisé</v>
      </c>
      <c r="B234" s="130"/>
      <c r="C234" s="131" t="str">
        <f>IF('Financing inputs'!C234="","",(IF('Financing inputs'!$B234="USD",'Financing inputs'!C234*Loc_USD,0)+IF('Financing inputs'!$B234="Local Currency",'Financing inputs'!C234,0)+IF('Financing inputs'!$B234="Euro",'Financing inputs'!C234*Loc_Euro,0)))</f>
        <v/>
      </c>
      <c r="D234" s="131" t="str">
        <f>IF('Financing inputs'!D234="","",(IF('Financing inputs'!$B234="USD",'Financing inputs'!D234*Loc_USD,0)+IF('Financing inputs'!$B234="Local Currency",'Financing inputs'!D234,0)+IF('Financing inputs'!$B234="Euro",'Financing inputs'!D234*Loc_Euro,0)))</f>
        <v/>
      </c>
      <c r="E234" s="131" t="str">
        <f>IF('Financing inputs'!E234="","",(IF('Financing inputs'!$B234="USD",'Financing inputs'!E234*Loc_USD,0)+IF('Financing inputs'!$B234="Local Currency",'Financing inputs'!E234,0)+IF('Financing inputs'!$B234="Euro",'Financing inputs'!E234*Loc_Euro,0)))</f>
        <v/>
      </c>
      <c r="F234" s="131" t="str">
        <f>IF('Financing inputs'!F234="","",(IF('Financing inputs'!$B234="USD",'Financing inputs'!F234*Loc_USD,0)+IF('Financing inputs'!$B234="Local Currency",'Financing inputs'!F234,0)+IF('Financing inputs'!$B234="Euro",'Financing inputs'!F234*Loc_Euro,0)))</f>
        <v/>
      </c>
      <c r="G234" s="131" t="str">
        <f>IF('Financing inputs'!G234="","",(IF('Financing inputs'!$B234="USD",'Financing inputs'!G234*Loc_USD,0)+IF('Financing inputs'!$B234="Local Currency",'Financing inputs'!G234,0)+IF('Financing inputs'!$B234="Euro",'Financing inputs'!G234*Loc_Euro,0)))</f>
        <v/>
      </c>
      <c r="H234" s="131" t="str">
        <f>IF('Financing inputs'!H234="","",(IF('Financing inputs'!$B234="USD",'Financing inputs'!H234*Loc_USD,0)+IF('Financing inputs'!$B234="Local Currency",'Financing inputs'!H234,0)+IF('Financing inputs'!$B234="Euro",'Financing inputs'!H234*Loc_Euro,0)))</f>
        <v/>
      </c>
      <c r="I234" s="131" t="str">
        <f>IF('Financing inputs'!I234="","",(IF('Financing inputs'!$B234="USD",'Financing inputs'!I234*Loc_USD,0)+IF('Financing inputs'!$B234="Local Currency",'Financing inputs'!I234,0)+IF('Financing inputs'!$B234="Euro",'Financing inputs'!I234*Loc_Euro,0)))</f>
        <v/>
      </c>
      <c r="J234" s="131" t="str">
        <f>IF('Financing inputs'!J234="","",(IF('Financing inputs'!$B234="USD",'Financing inputs'!J234*Loc_USD,0)+IF('Financing inputs'!$B234="Local Currency",'Financing inputs'!J234,0)+IF('Financing inputs'!$B234="Euro",'Financing inputs'!J234*Loc_Euro,0)))</f>
        <v/>
      </c>
      <c r="K234" s="131" t="str">
        <f>IF('Financing inputs'!K234="","",(IF('Financing inputs'!$B234="USD",'Financing inputs'!K234*Loc_USD,0)+IF('Financing inputs'!$B234="Local Currency",'Financing inputs'!K234,0)+IF('Financing inputs'!$B234="Euro",'Financing inputs'!K234/Loc_Euro,0)))</f>
        <v/>
      </c>
      <c r="L234" s="131" t="str">
        <f>IF('Financing inputs'!L234="","",(IF('Financing inputs'!$B234="USD",'Financing inputs'!L234*Loc_USD,0)+IF('Financing inputs'!$B234="Local Currency",'Financing inputs'!L234,0)+IF('Financing inputs'!$B234="Euro",'Financing inputs'!L234/Loc_Euro,0)))</f>
        <v/>
      </c>
      <c r="M234" s="131" t="str">
        <f>IF('Financing inputs'!M234="","",(IF('Financing inputs'!$B234="USD",'Financing inputs'!M234*Loc_USD,0)+IF('Financing inputs'!$B234="Local Currency",'Financing inputs'!M234,0)+IF('Financing inputs'!$B234="Euro",'Financing inputs'!M234/Loc_Euro,0)))</f>
        <v/>
      </c>
      <c r="N234" s="131" t="str">
        <f>IF('Financing inputs'!N234="","",(IF('Financing inputs'!$B234="USD",'Financing inputs'!N234*Loc_USD,0)+IF('Financing inputs'!$B234="Local Currency",'Financing inputs'!N234,0)+IF('Financing inputs'!$B234="Euro",'Financing inputs'!N234/Loc_Euro,0)))</f>
        <v/>
      </c>
      <c r="O234" s="132">
        <f>SUM(C234:N234)</f>
        <v>0</v>
      </c>
      <c r="P234" s="35" t="str">
        <f t="shared" ref="P234:P254" si="40">$A$233</f>
        <v>Autre 11</v>
      </c>
      <c r="R234" s="35"/>
    </row>
    <row r="235" spans="1:19" x14ac:dyDescent="0.25">
      <c r="A235" s="129" t="str">
        <f>'Financing inputs'!A235</f>
        <v xml:space="preserve">Fonds alloués par le Gouvernement </v>
      </c>
      <c r="B235" s="130"/>
      <c r="C235" s="131" t="str">
        <f>IF('Financing inputs'!C235="","",(IF('Financing inputs'!$B235="USD",'Financing inputs'!C235*Loc_USD,0)+IF('Financing inputs'!$B235="Local Currency",'Financing inputs'!C235,0)+IF('Financing inputs'!$B235="Euro",'Financing inputs'!C235*Loc_Euro,0)))</f>
        <v/>
      </c>
      <c r="D235" s="131" t="str">
        <f>IF('Financing inputs'!D235="","",(IF('Financing inputs'!$B235="USD",'Financing inputs'!D235*Loc_USD,0)+IF('Financing inputs'!$B235="Local Currency",'Financing inputs'!D235,0)+IF('Financing inputs'!$B235="Euro",'Financing inputs'!D235*Loc_Euro,0)))</f>
        <v/>
      </c>
      <c r="E235" s="131" t="str">
        <f>IF('Financing inputs'!E235="","",(IF('Financing inputs'!$B235="USD",'Financing inputs'!E235*Loc_USD,0)+IF('Financing inputs'!$B235="Local Currency",'Financing inputs'!E235,0)+IF('Financing inputs'!$B235="Euro",'Financing inputs'!E235*Loc_Euro,0)))</f>
        <v/>
      </c>
      <c r="F235" s="131" t="str">
        <f>IF('Financing inputs'!F235="","",(IF('Financing inputs'!$B235="USD",'Financing inputs'!F235*Loc_USD,0)+IF('Financing inputs'!$B235="Local Currency",'Financing inputs'!F235,0)+IF('Financing inputs'!$B235="Euro",'Financing inputs'!F235*Loc_Euro,0)))</f>
        <v/>
      </c>
      <c r="G235" s="131" t="str">
        <f>IF('Financing inputs'!G235="","",(IF('Financing inputs'!$B235="USD",'Financing inputs'!G235*Loc_USD,0)+IF('Financing inputs'!$B235="Local Currency",'Financing inputs'!G235,0)+IF('Financing inputs'!$B235="Euro",'Financing inputs'!G235*Loc_Euro,0)))</f>
        <v/>
      </c>
      <c r="H235" s="131" t="str">
        <f>IF('Financing inputs'!H235="","",(IF('Financing inputs'!$B235="USD",'Financing inputs'!H235*Loc_USD,0)+IF('Financing inputs'!$B235="Local Currency",'Financing inputs'!H235,0)+IF('Financing inputs'!$B235="Euro",'Financing inputs'!H235*Loc_Euro,0)))</f>
        <v/>
      </c>
      <c r="I235" s="131" t="str">
        <f>IF('Financing inputs'!I235="","",(IF('Financing inputs'!$B235="USD",'Financing inputs'!I235*Loc_USD,0)+IF('Financing inputs'!$B235="Local Currency",'Financing inputs'!I235,0)+IF('Financing inputs'!$B235="Euro",'Financing inputs'!I235*Loc_Euro,0)))</f>
        <v/>
      </c>
      <c r="J235" s="131" t="str">
        <f>IF('Financing inputs'!J235="","",(IF('Financing inputs'!$B235="USD",'Financing inputs'!J235*Loc_USD,0)+IF('Financing inputs'!$B235="Local Currency",'Financing inputs'!J235,0)+IF('Financing inputs'!$B235="Euro",'Financing inputs'!J235*Loc_Euro,0)))</f>
        <v/>
      </c>
      <c r="K235" s="131" t="str">
        <f>IF('Financing inputs'!K235="","",(IF('Financing inputs'!$B235="USD",'Financing inputs'!K235*Loc_USD,0)+IF('Financing inputs'!$B235="Local Currency",'Financing inputs'!K235,0)+IF('Financing inputs'!$B235="Euro",'Financing inputs'!K235/Loc_Euro,0)))</f>
        <v/>
      </c>
      <c r="L235" s="131" t="str">
        <f>IF('Financing inputs'!L235="","",(IF('Financing inputs'!$B235="USD",'Financing inputs'!L235*Loc_USD,0)+IF('Financing inputs'!$B235="Local Currency",'Financing inputs'!L235,0)+IF('Financing inputs'!$B235="Euro",'Financing inputs'!L235/Loc_Euro,0)))</f>
        <v/>
      </c>
      <c r="M235" s="131" t="str">
        <f>IF('Financing inputs'!M235="","",(IF('Financing inputs'!$B235="USD",'Financing inputs'!M235*Loc_USD,0)+IF('Financing inputs'!$B235="Local Currency",'Financing inputs'!M235,0)+IF('Financing inputs'!$B235="Euro",'Financing inputs'!M235/Loc_Euro,0)))</f>
        <v/>
      </c>
      <c r="N235" s="131" t="str">
        <f>IF('Financing inputs'!N235="","",(IF('Financing inputs'!$B235="USD",'Financing inputs'!N235*Loc_USD,0)+IF('Financing inputs'!$B235="Local Currency",'Financing inputs'!N235,0)+IF('Financing inputs'!$B235="Euro",'Financing inputs'!N235/Loc_Euro,0)))</f>
        <v/>
      </c>
      <c r="O235" s="132">
        <f>SUM(C235:N235)</f>
        <v>0</v>
      </c>
      <c r="P235" s="35" t="str">
        <f t="shared" si="40"/>
        <v>Autre 11</v>
      </c>
      <c r="R235" s="75" t="e">
        <f>O235/SUM($O$235:$O$254)</f>
        <v>#DIV/0!</v>
      </c>
      <c r="S235" s="12"/>
    </row>
    <row r="236" spans="1:19" x14ac:dyDescent="0.25">
      <c r="A236" s="134" t="str">
        <f>'Financing inputs'!A236</f>
        <v xml:space="preserve">Fonds alloués par l'USAID </v>
      </c>
      <c r="B236" s="130"/>
      <c r="C236" s="131" t="str">
        <f>IF('Financing inputs'!C236="","",(IF('Financing inputs'!$B236="USD",'Financing inputs'!C236*Loc_USD,0)+IF('Financing inputs'!$B236="Local Currency",'Financing inputs'!C236,0)+IF('Financing inputs'!$B236="Euro",'Financing inputs'!C236*Loc_Euro,0)))</f>
        <v/>
      </c>
      <c r="D236" s="131" t="str">
        <f>IF('Financing inputs'!D236="","",(IF('Financing inputs'!$B236="USD",'Financing inputs'!D236*Loc_USD,0)+IF('Financing inputs'!$B236="Local Currency",'Financing inputs'!D236,0)+IF('Financing inputs'!$B236="Euro",'Financing inputs'!D236*Loc_Euro,0)))</f>
        <v/>
      </c>
      <c r="E236" s="131" t="str">
        <f>IF('Financing inputs'!E236="","",(IF('Financing inputs'!$B236="USD",'Financing inputs'!E236*Loc_USD,0)+IF('Financing inputs'!$B236="Local Currency",'Financing inputs'!E236,0)+IF('Financing inputs'!$B236="Euro",'Financing inputs'!E236*Loc_Euro,0)))</f>
        <v/>
      </c>
      <c r="F236" s="131" t="str">
        <f>IF('Financing inputs'!F236="","",(IF('Financing inputs'!$B236="USD",'Financing inputs'!F236*Loc_USD,0)+IF('Financing inputs'!$B236="Local Currency",'Financing inputs'!F236,0)+IF('Financing inputs'!$B236="Euro",'Financing inputs'!F236*Loc_Euro,0)))</f>
        <v/>
      </c>
      <c r="G236" s="131" t="str">
        <f>IF('Financing inputs'!G236="","",(IF('Financing inputs'!$B236="USD",'Financing inputs'!G236*Loc_USD,0)+IF('Financing inputs'!$B236="Local Currency",'Financing inputs'!G236,0)+IF('Financing inputs'!$B236="Euro",'Financing inputs'!G236*Loc_Euro,0)))</f>
        <v/>
      </c>
      <c r="H236" s="131" t="str">
        <f>IF('Financing inputs'!H236="","",(IF('Financing inputs'!$B236="USD",'Financing inputs'!H236*Loc_USD,0)+IF('Financing inputs'!$B236="Local Currency",'Financing inputs'!H236,0)+IF('Financing inputs'!$B236="Euro",'Financing inputs'!H236*Loc_Euro,0)))</f>
        <v/>
      </c>
      <c r="I236" s="131" t="str">
        <f>IF('Financing inputs'!I236="","",(IF('Financing inputs'!$B236="USD",'Financing inputs'!I236*Loc_USD,0)+IF('Financing inputs'!$B236="Local Currency",'Financing inputs'!I236,0)+IF('Financing inputs'!$B236="Euro",'Financing inputs'!I236*Loc_Euro,0)))</f>
        <v/>
      </c>
      <c r="J236" s="131" t="str">
        <f>IF('Financing inputs'!J236="","",(IF('Financing inputs'!$B236="USD",'Financing inputs'!J236*Loc_USD,0)+IF('Financing inputs'!$B236="Local Currency",'Financing inputs'!J236,0)+IF('Financing inputs'!$B236="Euro",'Financing inputs'!J236*Loc_Euro,0)))</f>
        <v/>
      </c>
      <c r="K236" s="131" t="str">
        <f>IF('Financing inputs'!K236="","",(IF('Financing inputs'!$B236="USD",'Financing inputs'!K236*Loc_USD,0)+IF('Financing inputs'!$B236="Local Currency",'Financing inputs'!K236,0)+IF('Financing inputs'!$B236="Euro",'Financing inputs'!K236/Loc_Euro,0)))</f>
        <v/>
      </c>
      <c r="L236" s="131" t="str">
        <f>IF('Financing inputs'!L236="","",(IF('Financing inputs'!$B236="USD",'Financing inputs'!L236*Loc_USD,0)+IF('Financing inputs'!$B236="Local Currency",'Financing inputs'!L236,0)+IF('Financing inputs'!$B236="Euro",'Financing inputs'!L236/Loc_Euro,0)))</f>
        <v/>
      </c>
      <c r="M236" s="131" t="str">
        <f>IF('Financing inputs'!M236="","",(IF('Financing inputs'!$B236="USD",'Financing inputs'!M236*Loc_USD,0)+IF('Financing inputs'!$B236="Local Currency",'Financing inputs'!M236,0)+IF('Financing inputs'!$B236="Euro",'Financing inputs'!M236/Loc_Euro,0)))</f>
        <v/>
      </c>
      <c r="N236" s="131" t="str">
        <f>IF('Financing inputs'!N236="","",(IF('Financing inputs'!$B236="USD",'Financing inputs'!N236*Loc_USD,0)+IF('Financing inputs'!$B236="Local Currency",'Financing inputs'!N236,0)+IF('Financing inputs'!$B236="Euro",'Financing inputs'!N236/Loc_Euro,0)))</f>
        <v/>
      </c>
      <c r="O236" s="131">
        <f t="shared" ref="O236:O254" si="41">SUM(C236:N236)</f>
        <v>0</v>
      </c>
      <c r="P236" s="35" t="str">
        <f t="shared" si="40"/>
        <v>Autre 11</v>
      </c>
      <c r="R236" s="75" t="e">
        <f t="shared" ref="R236:R254" si="42">O236/SUM($O$235:$O$254)</f>
        <v>#DIV/0!</v>
      </c>
      <c r="S236" s="12"/>
    </row>
    <row r="237" spans="1:19" x14ac:dyDescent="0.25">
      <c r="A237" s="134" t="str">
        <f>'Financing inputs'!A237</f>
        <v>Fonds alloués par l'UNFPA</v>
      </c>
      <c r="B237" s="130"/>
      <c r="C237" s="131" t="str">
        <f>IF('Financing inputs'!C237="","",(IF('Financing inputs'!$B237="USD",'Financing inputs'!C237*Loc_USD,0)+IF('Financing inputs'!$B237="Local Currency",'Financing inputs'!C237,0)+IF('Financing inputs'!$B237="Euro",'Financing inputs'!C237*Loc_Euro,0)))</f>
        <v/>
      </c>
      <c r="D237" s="131" t="str">
        <f>IF('Financing inputs'!D237="","",(IF('Financing inputs'!$B237="USD",'Financing inputs'!D237*Loc_USD,0)+IF('Financing inputs'!$B237="Local Currency",'Financing inputs'!D237,0)+IF('Financing inputs'!$B237="Euro",'Financing inputs'!D237*Loc_Euro,0)))</f>
        <v/>
      </c>
      <c r="E237" s="131" t="str">
        <f>IF('Financing inputs'!E237="","",(IF('Financing inputs'!$B237="USD",'Financing inputs'!E237*Loc_USD,0)+IF('Financing inputs'!$B237="Local Currency",'Financing inputs'!E237,0)+IF('Financing inputs'!$B237="Euro",'Financing inputs'!E237*Loc_Euro,0)))</f>
        <v/>
      </c>
      <c r="F237" s="131" t="str">
        <f>IF('Financing inputs'!F237="","",(IF('Financing inputs'!$B237="USD",'Financing inputs'!F237*Loc_USD,0)+IF('Financing inputs'!$B237="Local Currency",'Financing inputs'!F237,0)+IF('Financing inputs'!$B237="Euro",'Financing inputs'!F237*Loc_Euro,0)))</f>
        <v/>
      </c>
      <c r="G237" s="131" t="str">
        <f>IF('Financing inputs'!G237="","",(IF('Financing inputs'!$B237="USD",'Financing inputs'!G237*Loc_USD,0)+IF('Financing inputs'!$B237="Local Currency",'Financing inputs'!G237,0)+IF('Financing inputs'!$B237="Euro",'Financing inputs'!G237*Loc_Euro,0)))</f>
        <v/>
      </c>
      <c r="H237" s="131" t="str">
        <f>IF('Financing inputs'!H237="","",(IF('Financing inputs'!$B237="USD",'Financing inputs'!H237*Loc_USD,0)+IF('Financing inputs'!$B237="Local Currency",'Financing inputs'!H237,0)+IF('Financing inputs'!$B237="Euro",'Financing inputs'!H237*Loc_Euro,0)))</f>
        <v/>
      </c>
      <c r="I237" s="131" t="str">
        <f>IF('Financing inputs'!I237="","",(IF('Financing inputs'!$B237="USD",'Financing inputs'!I237*Loc_USD,0)+IF('Financing inputs'!$B237="Local Currency",'Financing inputs'!I237,0)+IF('Financing inputs'!$B237="Euro",'Financing inputs'!I237*Loc_Euro,0)))</f>
        <v/>
      </c>
      <c r="J237" s="131" t="str">
        <f>IF('Financing inputs'!J237="","",(IF('Financing inputs'!$B237="USD",'Financing inputs'!J237*Loc_USD,0)+IF('Financing inputs'!$B237="Local Currency",'Financing inputs'!J237,0)+IF('Financing inputs'!$B237="Euro",'Financing inputs'!J237*Loc_Euro,0)))</f>
        <v/>
      </c>
      <c r="K237" s="131" t="str">
        <f>IF('Financing inputs'!K237="","",(IF('Financing inputs'!$B237="USD",'Financing inputs'!K237*Loc_USD,0)+IF('Financing inputs'!$B237="Local Currency",'Financing inputs'!K237,0)+IF('Financing inputs'!$B237="Euro",'Financing inputs'!K237/Loc_Euro,0)))</f>
        <v/>
      </c>
      <c r="L237" s="131" t="str">
        <f>IF('Financing inputs'!L237="","",(IF('Financing inputs'!$B237="USD",'Financing inputs'!L237*Loc_USD,0)+IF('Financing inputs'!$B237="Local Currency",'Financing inputs'!L237,0)+IF('Financing inputs'!$B237="Euro",'Financing inputs'!L237/Loc_Euro,0)))</f>
        <v/>
      </c>
      <c r="M237" s="131" t="str">
        <f>IF('Financing inputs'!M237="","",(IF('Financing inputs'!$B237="USD",'Financing inputs'!M237*Loc_USD,0)+IF('Financing inputs'!$B237="Local Currency",'Financing inputs'!M237,0)+IF('Financing inputs'!$B237="Euro",'Financing inputs'!M237/Loc_Euro,0)))</f>
        <v/>
      </c>
      <c r="N237" s="131" t="str">
        <f>IF('Financing inputs'!N237="","",(IF('Financing inputs'!$B237="USD",'Financing inputs'!N237*Loc_USD,0)+IF('Financing inputs'!$B237="Local Currency",'Financing inputs'!N237,0)+IF('Financing inputs'!$B237="Euro",'Financing inputs'!N237/Loc_Euro,0)))</f>
        <v/>
      </c>
      <c r="O237" s="131">
        <f t="shared" si="41"/>
        <v>0</v>
      </c>
      <c r="P237" s="35" t="str">
        <f t="shared" si="40"/>
        <v>Autre 11</v>
      </c>
      <c r="R237" s="75" t="e">
        <f t="shared" si="42"/>
        <v>#DIV/0!</v>
      </c>
      <c r="S237" s="12"/>
    </row>
    <row r="238" spans="1:19" x14ac:dyDescent="0.25">
      <c r="A238" s="134" t="str">
        <f>'Financing inputs'!A238</f>
        <v>Fonds alloués par la KfW</v>
      </c>
      <c r="B238" s="130"/>
      <c r="C238" s="131" t="str">
        <f>IF('Financing inputs'!C238="","",(IF('Financing inputs'!$B238="USD",'Financing inputs'!C238*Loc_USD,0)+IF('Financing inputs'!$B238="Local Currency",'Financing inputs'!C238,0)+IF('Financing inputs'!$B238="Euro",'Financing inputs'!C238*Loc_Euro,0)))</f>
        <v/>
      </c>
      <c r="D238" s="131" t="str">
        <f>IF('Financing inputs'!D238="","",(IF('Financing inputs'!$B238="USD",'Financing inputs'!D238*Loc_USD,0)+IF('Financing inputs'!$B238="Local Currency",'Financing inputs'!D238,0)+IF('Financing inputs'!$B238="Euro",'Financing inputs'!D238*Loc_Euro,0)))</f>
        <v/>
      </c>
      <c r="E238" s="131" t="str">
        <f>IF('Financing inputs'!E238="","",(IF('Financing inputs'!$B238="USD",'Financing inputs'!E238*Loc_USD,0)+IF('Financing inputs'!$B238="Local Currency",'Financing inputs'!E238,0)+IF('Financing inputs'!$B238="Euro",'Financing inputs'!E238*Loc_Euro,0)))</f>
        <v/>
      </c>
      <c r="F238" s="131" t="str">
        <f>IF('Financing inputs'!F238="","",(IF('Financing inputs'!$B238="USD",'Financing inputs'!F238*Loc_USD,0)+IF('Financing inputs'!$B238="Local Currency",'Financing inputs'!F238,0)+IF('Financing inputs'!$B238="Euro",'Financing inputs'!F238*Loc_Euro,0)))</f>
        <v/>
      </c>
      <c r="G238" s="131" t="str">
        <f>IF('Financing inputs'!G238="","",(IF('Financing inputs'!$B238="USD",'Financing inputs'!G238*Loc_USD,0)+IF('Financing inputs'!$B238="Local Currency",'Financing inputs'!G238,0)+IF('Financing inputs'!$B238="Euro",'Financing inputs'!G238*Loc_Euro,0)))</f>
        <v/>
      </c>
      <c r="H238" s="131" t="str">
        <f>IF('Financing inputs'!H238="","",(IF('Financing inputs'!$B238="USD",'Financing inputs'!H238*Loc_USD,0)+IF('Financing inputs'!$B238="Local Currency",'Financing inputs'!H238,0)+IF('Financing inputs'!$B238="Euro",'Financing inputs'!H238*Loc_Euro,0)))</f>
        <v/>
      </c>
      <c r="I238" s="131" t="str">
        <f>IF('Financing inputs'!I238="","",(IF('Financing inputs'!$B238="USD",'Financing inputs'!I238*Loc_USD,0)+IF('Financing inputs'!$B238="Local Currency",'Financing inputs'!I238,0)+IF('Financing inputs'!$B238="Euro",'Financing inputs'!I238*Loc_Euro,0)))</f>
        <v/>
      </c>
      <c r="J238" s="131" t="str">
        <f>IF('Financing inputs'!J238="","",(IF('Financing inputs'!$B238="USD",'Financing inputs'!J238*Loc_USD,0)+IF('Financing inputs'!$B238="Local Currency",'Financing inputs'!J238,0)+IF('Financing inputs'!$B238="Euro",'Financing inputs'!J238*Loc_Euro,0)))</f>
        <v/>
      </c>
      <c r="K238" s="131" t="str">
        <f>IF('Financing inputs'!K238="","",(IF('Financing inputs'!$B238="USD",'Financing inputs'!K238*Loc_USD,0)+IF('Financing inputs'!$B238="Local Currency",'Financing inputs'!K238,0)+IF('Financing inputs'!$B238="Euro",'Financing inputs'!K238/Loc_Euro,0)))</f>
        <v/>
      </c>
      <c r="L238" s="131" t="str">
        <f>IF('Financing inputs'!L238="","",(IF('Financing inputs'!$B238="USD",'Financing inputs'!L238*Loc_USD,0)+IF('Financing inputs'!$B238="Local Currency",'Financing inputs'!L238,0)+IF('Financing inputs'!$B238="Euro",'Financing inputs'!L238/Loc_Euro,0)))</f>
        <v/>
      </c>
      <c r="M238" s="131" t="str">
        <f>IF('Financing inputs'!M238="","",(IF('Financing inputs'!$B238="USD",'Financing inputs'!M238*Loc_USD,0)+IF('Financing inputs'!$B238="Local Currency",'Financing inputs'!M238,0)+IF('Financing inputs'!$B238="Euro",'Financing inputs'!M238/Loc_Euro,0)))</f>
        <v/>
      </c>
      <c r="N238" s="131" t="str">
        <f>IF('Financing inputs'!N238="","",(IF('Financing inputs'!$B238="USD",'Financing inputs'!N238*Loc_USD,0)+IF('Financing inputs'!$B238="Local Currency",'Financing inputs'!N238,0)+IF('Financing inputs'!$B238="Euro",'Financing inputs'!N238/Loc_Euro,0)))</f>
        <v/>
      </c>
      <c r="O238" s="131">
        <f t="shared" si="41"/>
        <v>0</v>
      </c>
      <c r="P238" s="35" t="str">
        <f t="shared" si="40"/>
        <v>Autre 11</v>
      </c>
      <c r="R238" s="75" t="e">
        <f t="shared" si="42"/>
        <v>#DIV/0!</v>
      </c>
      <c r="S238" s="12"/>
    </row>
    <row r="239" spans="1:19" x14ac:dyDescent="0.25">
      <c r="A239" s="134" t="str">
        <f>'Financing inputs'!A239</f>
        <v>Fonds alloués par DfID</v>
      </c>
      <c r="B239" s="130"/>
      <c r="C239" s="131" t="str">
        <f>IF('Financing inputs'!C239="","",(IF('Financing inputs'!$B239="USD",'Financing inputs'!C239*Loc_USD,0)+IF('Financing inputs'!$B239="Local Currency",'Financing inputs'!C239,0)+IF('Financing inputs'!$B239="Euro",'Financing inputs'!C239*Loc_Euro,0)))</f>
        <v/>
      </c>
      <c r="D239" s="131" t="str">
        <f>IF('Financing inputs'!D239="","",(IF('Financing inputs'!$B239="USD",'Financing inputs'!D239*Loc_USD,0)+IF('Financing inputs'!$B239="Local Currency",'Financing inputs'!D239,0)+IF('Financing inputs'!$B239="Euro",'Financing inputs'!D239*Loc_Euro,0)))</f>
        <v/>
      </c>
      <c r="E239" s="131" t="str">
        <f>IF('Financing inputs'!E239="","",(IF('Financing inputs'!$B239="USD",'Financing inputs'!E239*Loc_USD,0)+IF('Financing inputs'!$B239="Local Currency",'Financing inputs'!E239,0)+IF('Financing inputs'!$B239="Euro",'Financing inputs'!E239*Loc_Euro,0)))</f>
        <v/>
      </c>
      <c r="F239" s="131" t="str">
        <f>IF('Financing inputs'!F239="","",(IF('Financing inputs'!$B239="USD",'Financing inputs'!F239*Loc_USD,0)+IF('Financing inputs'!$B239="Local Currency",'Financing inputs'!F239,0)+IF('Financing inputs'!$B239="Euro",'Financing inputs'!F239*Loc_Euro,0)))</f>
        <v/>
      </c>
      <c r="G239" s="131" t="str">
        <f>IF('Financing inputs'!G239="","",(IF('Financing inputs'!$B239="USD",'Financing inputs'!G239*Loc_USD,0)+IF('Financing inputs'!$B239="Local Currency",'Financing inputs'!G239,0)+IF('Financing inputs'!$B239="Euro",'Financing inputs'!G239*Loc_Euro,0)))</f>
        <v/>
      </c>
      <c r="H239" s="131" t="str">
        <f>IF('Financing inputs'!H239="","",(IF('Financing inputs'!$B239="USD",'Financing inputs'!H239*Loc_USD,0)+IF('Financing inputs'!$B239="Local Currency",'Financing inputs'!H239,0)+IF('Financing inputs'!$B239="Euro",'Financing inputs'!H239*Loc_Euro,0)))</f>
        <v/>
      </c>
      <c r="I239" s="131" t="str">
        <f>IF('Financing inputs'!I239="","",(IF('Financing inputs'!$B239="USD",'Financing inputs'!I239*Loc_USD,0)+IF('Financing inputs'!$B239="Local Currency",'Financing inputs'!I239,0)+IF('Financing inputs'!$B239="Euro",'Financing inputs'!I239*Loc_Euro,0)))</f>
        <v/>
      </c>
      <c r="J239" s="131" t="str">
        <f>IF('Financing inputs'!J239="","",(IF('Financing inputs'!$B239="USD",'Financing inputs'!J239*Loc_USD,0)+IF('Financing inputs'!$B239="Local Currency",'Financing inputs'!J239,0)+IF('Financing inputs'!$B239="Euro",'Financing inputs'!J239*Loc_Euro,0)))</f>
        <v/>
      </c>
      <c r="K239" s="131" t="str">
        <f>IF('Financing inputs'!K239="","",(IF('Financing inputs'!$B239="USD",'Financing inputs'!K239*Loc_USD,0)+IF('Financing inputs'!$B239="Local Currency",'Financing inputs'!K239,0)+IF('Financing inputs'!$B239="Euro",'Financing inputs'!K239/Loc_Euro,0)))</f>
        <v/>
      </c>
      <c r="L239" s="131" t="str">
        <f>IF('Financing inputs'!L239="","",(IF('Financing inputs'!$B239="USD",'Financing inputs'!L239*Loc_USD,0)+IF('Financing inputs'!$B239="Local Currency",'Financing inputs'!L239,0)+IF('Financing inputs'!$B239="Euro",'Financing inputs'!L239/Loc_Euro,0)))</f>
        <v/>
      </c>
      <c r="M239" s="131" t="str">
        <f>IF('Financing inputs'!M239="","",(IF('Financing inputs'!$B239="USD",'Financing inputs'!M239*Loc_USD,0)+IF('Financing inputs'!$B239="Local Currency",'Financing inputs'!M239,0)+IF('Financing inputs'!$B239="Euro",'Financing inputs'!M239/Loc_Euro,0)))</f>
        <v/>
      </c>
      <c r="N239" s="131" t="str">
        <f>IF('Financing inputs'!N239="","",(IF('Financing inputs'!$B239="USD",'Financing inputs'!N239*Loc_USD,0)+IF('Financing inputs'!$B239="Local Currency",'Financing inputs'!N239,0)+IF('Financing inputs'!$B239="Euro",'Financing inputs'!N239/Loc_Euro,0)))</f>
        <v/>
      </c>
      <c r="O239" s="131">
        <f t="shared" si="41"/>
        <v>0</v>
      </c>
      <c r="P239" s="35" t="str">
        <f t="shared" si="40"/>
        <v>Autre 11</v>
      </c>
      <c r="R239" s="75" t="e">
        <f t="shared" si="42"/>
        <v>#DIV/0!</v>
      </c>
      <c r="S239" s="12"/>
    </row>
    <row r="240" spans="1:19" x14ac:dyDescent="0.25">
      <c r="A240" s="134" t="str">
        <f>'Financing inputs'!A240</f>
        <v xml:space="preserve">Fonds alloués par l'EU </v>
      </c>
      <c r="B240" s="130"/>
      <c r="C240" s="131" t="str">
        <f>IF('Financing inputs'!C240="","",(IF('Financing inputs'!$B240="USD",'Financing inputs'!C240*Loc_USD,0)+IF('Financing inputs'!$B240="Local Currency",'Financing inputs'!C240,0)+IF('Financing inputs'!$B240="Euro",'Financing inputs'!C240*Loc_Euro,0)))</f>
        <v/>
      </c>
      <c r="D240" s="131" t="str">
        <f>IF('Financing inputs'!D240="","",(IF('Financing inputs'!$B240="USD",'Financing inputs'!D240*Loc_USD,0)+IF('Financing inputs'!$B240="Local Currency",'Financing inputs'!D240,0)+IF('Financing inputs'!$B240="Euro",'Financing inputs'!D240*Loc_Euro,0)))</f>
        <v/>
      </c>
      <c r="E240" s="131" t="str">
        <f>IF('Financing inputs'!E240="","",(IF('Financing inputs'!$B240="USD",'Financing inputs'!E240*Loc_USD,0)+IF('Financing inputs'!$B240="Local Currency",'Financing inputs'!E240,0)+IF('Financing inputs'!$B240="Euro",'Financing inputs'!E240*Loc_Euro,0)))</f>
        <v/>
      </c>
      <c r="F240" s="131" t="str">
        <f>IF('Financing inputs'!F240="","",(IF('Financing inputs'!$B240="USD",'Financing inputs'!F240*Loc_USD,0)+IF('Financing inputs'!$B240="Local Currency",'Financing inputs'!F240,0)+IF('Financing inputs'!$B240="Euro",'Financing inputs'!F240*Loc_Euro,0)))</f>
        <v/>
      </c>
      <c r="G240" s="131" t="str">
        <f>IF('Financing inputs'!G240="","",(IF('Financing inputs'!$B240="USD",'Financing inputs'!G240*Loc_USD,0)+IF('Financing inputs'!$B240="Local Currency",'Financing inputs'!G240,0)+IF('Financing inputs'!$B240="Euro",'Financing inputs'!G240*Loc_Euro,0)))</f>
        <v/>
      </c>
      <c r="H240" s="131" t="str">
        <f>IF('Financing inputs'!H240="","",(IF('Financing inputs'!$B240="USD",'Financing inputs'!H240*Loc_USD,0)+IF('Financing inputs'!$B240="Local Currency",'Financing inputs'!H240,0)+IF('Financing inputs'!$B240="Euro",'Financing inputs'!H240*Loc_Euro,0)))</f>
        <v/>
      </c>
      <c r="I240" s="131" t="str">
        <f>IF('Financing inputs'!I240="","",(IF('Financing inputs'!$B240="USD",'Financing inputs'!I240*Loc_USD,0)+IF('Financing inputs'!$B240="Local Currency",'Financing inputs'!I240,0)+IF('Financing inputs'!$B240="Euro",'Financing inputs'!I240*Loc_Euro,0)))</f>
        <v/>
      </c>
      <c r="J240" s="131" t="str">
        <f>IF('Financing inputs'!J240="","",(IF('Financing inputs'!$B240="USD",'Financing inputs'!J240*Loc_USD,0)+IF('Financing inputs'!$B240="Local Currency",'Financing inputs'!J240,0)+IF('Financing inputs'!$B240="Euro",'Financing inputs'!J240*Loc_Euro,0)))</f>
        <v/>
      </c>
      <c r="K240" s="131" t="str">
        <f>IF('Financing inputs'!K240="","",(IF('Financing inputs'!$B240="USD",'Financing inputs'!K240*Loc_USD,0)+IF('Financing inputs'!$B240="Local Currency",'Financing inputs'!K240,0)+IF('Financing inputs'!$B240="Euro",'Financing inputs'!K240/Loc_Euro,0)))</f>
        <v/>
      </c>
      <c r="L240" s="131" t="str">
        <f>IF('Financing inputs'!L240="","",(IF('Financing inputs'!$B240="USD",'Financing inputs'!L240*Loc_USD,0)+IF('Financing inputs'!$B240="Local Currency",'Financing inputs'!L240,0)+IF('Financing inputs'!$B240="Euro",'Financing inputs'!L240/Loc_Euro,0)))</f>
        <v/>
      </c>
      <c r="M240" s="131" t="str">
        <f>IF('Financing inputs'!M240="","",(IF('Financing inputs'!$B240="USD",'Financing inputs'!M240*Loc_USD,0)+IF('Financing inputs'!$B240="Local Currency",'Financing inputs'!M240,0)+IF('Financing inputs'!$B240="Euro",'Financing inputs'!M240/Loc_Euro,0)))</f>
        <v/>
      </c>
      <c r="N240" s="131" t="str">
        <f>IF('Financing inputs'!N240="","",(IF('Financing inputs'!$B240="USD",'Financing inputs'!N240*Loc_USD,0)+IF('Financing inputs'!$B240="Local Currency",'Financing inputs'!N240,0)+IF('Financing inputs'!$B240="Euro",'Financing inputs'!N240/Loc_Euro,0)))</f>
        <v/>
      </c>
      <c r="O240" s="131">
        <f t="shared" si="41"/>
        <v>0</v>
      </c>
      <c r="P240" s="35" t="str">
        <f t="shared" si="40"/>
        <v>Autre 11</v>
      </c>
      <c r="R240" s="75" t="e">
        <f t="shared" si="42"/>
        <v>#DIV/0!</v>
      </c>
      <c r="S240" s="12"/>
    </row>
    <row r="241" spans="1:19" x14ac:dyDescent="0.25">
      <c r="A241" s="134" t="str">
        <f>'Financing inputs'!A241</f>
        <v>Fonds alloués par l'ACDI</v>
      </c>
      <c r="B241" s="130"/>
      <c r="C241" s="131" t="str">
        <f>IF('Financing inputs'!C241="","",(IF('Financing inputs'!$B241="USD",'Financing inputs'!C241*Loc_USD,0)+IF('Financing inputs'!$B241="Local Currency",'Financing inputs'!C241,0)+IF('Financing inputs'!$B241="Euro",'Financing inputs'!C241*Loc_Euro,0)))</f>
        <v/>
      </c>
      <c r="D241" s="131" t="str">
        <f>IF('Financing inputs'!D241="","",(IF('Financing inputs'!$B241="USD",'Financing inputs'!D241*Loc_USD,0)+IF('Financing inputs'!$B241="Local Currency",'Financing inputs'!D241,0)+IF('Financing inputs'!$B241="Euro",'Financing inputs'!D241*Loc_Euro,0)))</f>
        <v/>
      </c>
      <c r="E241" s="131" t="str">
        <f>IF('Financing inputs'!E241="","",(IF('Financing inputs'!$B241="USD",'Financing inputs'!E241*Loc_USD,0)+IF('Financing inputs'!$B241="Local Currency",'Financing inputs'!E241,0)+IF('Financing inputs'!$B241="Euro",'Financing inputs'!E241*Loc_Euro,0)))</f>
        <v/>
      </c>
      <c r="F241" s="131" t="str">
        <f>IF('Financing inputs'!F241="","",(IF('Financing inputs'!$B241="USD",'Financing inputs'!F241*Loc_USD,0)+IF('Financing inputs'!$B241="Local Currency",'Financing inputs'!F241,0)+IF('Financing inputs'!$B241="Euro",'Financing inputs'!F241*Loc_Euro,0)))</f>
        <v/>
      </c>
      <c r="G241" s="131" t="str">
        <f>IF('Financing inputs'!G241="","",(IF('Financing inputs'!$B241="USD",'Financing inputs'!G241*Loc_USD,0)+IF('Financing inputs'!$B241="Local Currency",'Financing inputs'!G241,0)+IF('Financing inputs'!$B241="Euro",'Financing inputs'!G241*Loc_Euro,0)))</f>
        <v/>
      </c>
      <c r="H241" s="131" t="str">
        <f>IF('Financing inputs'!H241="","",(IF('Financing inputs'!$B241="USD",'Financing inputs'!H241*Loc_USD,0)+IF('Financing inputs'!$B241="Local Currency",'Financing inputs'!H241,0)+IF('Financing inputs'!$B241="Euro",'Financing inputs'!H241*Loc_Euro,0)))</f>
        <v/>
      </c>
      <c r="I241" s="131" t="str">
        <f>IF('Financing inputs'!I241="","",(IF('Financing inputs'!$B241="USD",'Financing inputs'!I241*Loc_USD,0)+IF('Financing inputs'!$B241="Local Currency",'Financing inputs'!I241,0)+IF('Financing inputs'!$B241="Euro",'Financing inputs'!I241*Loc_Euro,0)))</f>
        <v/>
      </c>
      <c r="J241" s="131" t="str">
        <f>IF('Financing inputs'!J241="","",(IF('Financing inputs'!$B241="USD",'Financing inputs'!J241*Loc_USD,0)+IF('Financing inputs'!$B241="Local Currency",'Financing inputs'!J241,0)+IF('Financing inputs'!$B241="Euro",'Financing inputs'!J241*Loc_Euro,0)))</f>
        <v/>
      </c>
      <c r="K241" s="131" t="str">
        <f>IF('Financing inputs'!K241="","",(IF('Financing inputs'!$B241="USD",'Financing inputs'!K241*Loc_USD,0)+IF('Financing inputs'!$B241="Local Currency",'Financing inputs'!K241,0)+IF('Financing inputs'!$B241="Euro",'Financing inputs'!K241/Loc_Euro,0)))</f>
        <v/>
      </c>
      <c r="L241" s="131" t="str">
        <f>IF('Financing inputs'!L241="","",(IF('Financing inputs'!$B241="USD",'Financing inputs'!L241*Loc_USD,0)+IF('Financing inputs'!$B241="Local Currency",'Financing inputs'!L241,0)+IF('Financing inputs'!$B241="Euro",'Financing inputs'!L241/Loc_Euro,0)))</f>
        <v/>
      </c>
      <c r="M241" s="131" t="str">
        <f>IF('Financing inputs'!M241="","",(IF('Financing inputs'!$B241="USD",'Financing inputs'!M241*Loc_USD,0)+IF('Financing inputs'!$B241="Local Currency",'Financing inputs'!M241,0)+IF('Financing inputs'!$B241="Euro",'Financing inputs'!M241/Loc_Euro,0)))</f>
        <v/>
      </c>
      <c r="N241" s="131" t="str">
        <f>IF('Financing inputs'!N241="","",(IF('Financing inputs'!$B241="USD",'Financing inputs'!N241*Loc_USD,0)+IF('Financing inputs'!$B241="Local Currency",'Financing inputs'!N241,0)+IF('Financing inputs'!$B241="Euro",'Financing inputs'!N241/Loc_Euro,0)))</f>
        <v/>
      </c>
      <c r="O241" s="131">
        <f t="shared" si="41"/>
        <v>0</v>
      </c>
      <c r="P241" s="35" t="str">
        <f t="shared" si="40"/>
        <v>Autre 11</v>
      </c>
      <c r="R241" s="75" t="e">
        <f t="shared" si="42"/>
        <v>#DIV/0!</v>
      </c>
      <c r="S241" s="12"/>
    </row>
    <row r="242" spans="1:19" x14ac:dyDescent="0.25">
      <c r="A242" s="134" t="str">
        <f>'Financing inputs'!A242</f>
        <v>Fonds alloués par PSI</v>
      </c>
      <c r="B242" s="130"/>
      <c r="C242" s="131" t="str">
        <f>IF('Financing inputs'!C242="","",(IF('Financing inputs'!$B242="USD",'Financing inputs'!C242*Loc_USD,0)+IF('Financing inputs'!$B242="Local Currency",'Financing inputs'!C242,0)+IF('Financing inputs'!$B242="Euro",'Financing inputs'!C242*Loc_Euro,0)))</f>
        <v/>
      </c>
      <c r="D242" s="131" t="str">
        <f>IF('Financing inputs'!D242="","",(IF('Financing inputs'!$B242="USD",'Financing inputs'!D242*Loc_USD,0)+IF('Financing inputs'!$B242="Local Currency",'Financing inputs'!D242,0)+IF('Financing inputs'!$B242="Euro",'Financing inputs'!D242*Loc_Euro,0)))</f>
        <v/>
      </c>
      <c r="E242" s="131" t="str">
        <f>IF('Financing inputs'!E242="","",(IF('Financing inputs'!$B242="USD",'Financing inputs'!E242*Loc_USD,0)+IF('Financing inputs'!$B242="Local Currency",'Financing inputs'!E242,0)+IF('Financing inputs'!$B242="Euro",'Financing inputs'!E242*Loc_Euro,0)))</f>
        <v/>
      </c>
      <c r="F242" s="131" t="str">
        <f>IF('Financing inputs'!F242="","",(IF('Financing inputs'!$B242="USD",'Financing inputs'!F242*Loc_USD,0)+IF('Financing inputs'!$B242="Local Currency",'Financing inputs'!F242,0)+IF('Financing inputs'!$B242="Euro",'Financing inputs'!F242*Loc_Euro,0)))</f>
        <v/>
      </c>
      <c r="G242" s="131" t="str">
        <f>IF('Financing inputs'!G242="","",(IF('Financing inputs'!$B242="USD",'Financing inputs'!G242*Loc_USD,0)+IF('Financing inputs'!$B242="Local Currency",'Financing inputs'!G242,0)+IF('Financing inputs'!$B242="Euro",'Financing inputs'!G242*Loc_Euro,0)))</f>
        <v/>
      </c>
      <c r="H242" s="131" t="str">
        <f>IF('Financing inputs'!H242="","",(IF('Financing inputs'!$B242="USD",'Financing inputs'!H242*Loc_USD,0)+IF('Financing inputs'!$B242="Local Currency",'Financing inputs'!H242,0)+IF('Financing inputs'!$B242="Euro",'Financing inputs'!H242*Loc_Euro,0)))</f>
        <v/>
      </c>
      <c r="I242" s="131" t="str">
        <f>IF('Financing inputs'!I242="","",(IF('Financing inputs'!$B242="USD",'Financing inputs'!I242*Loc_USD,0)+IF('Financing inputs'!$B242="Local Currency",'Financing inputs'!I242,0)+IF('Financing inputs'!$B242="Euro",'Financing inputs'!I242*Loc_Euro,0)))</f>
        <v/>
      </c>
      <c r="J242" s="131" t="str">
        <f>IF('Financing inputs'!J242="","",(IF('Financing inputs'!$B242="USD",'Financing inputs'!J242*Loc_USD,0)+IF('Financing inputs'!$B242="Local Currency",'Financing inputs'!J242,0)+IF('Financing inputs'!$B242="Euro",'Financing inputs'!J242*Loc_Euro,0)))</f>
        <v/>
      </c>
      <c r="K242" s="131" t="str">
        <f>IF('Financing inputs'!K242="","",(IF('Financing inputs'!$B242="USD",'Financing inputs'!K242*Loc_USD,0)+IF('Financing inputs'!$B242="Local Currency",'Financing inputs'!K242,0)+IF('Financing inputs'!$B242="Euro",'Financing inputs'!K242/Loc_Euro,0)))</f>
        <v/>
      </c>
      <c r="L242" s="131" t="str">
        <f>IF('Financing inputs'!L242="","",(IF('Financing inputs'!$B242="USD",'Financing inputs'!L242*Loc_USD,0)+IF('Financing inputs'!$B242="Local Currency",'Financing inputs'!L242,0)+IF('Financing inputs'!$B242="Euro",'Financing inputs'!L242/Loc_Euro,0)))</f>
        <v/>
      </c>
      <c r="M242" s="131" t="str">
        <f>IF('Financing inputs'!M242="","",(IF('Financing inputs'!$B242="USD",'Financing inputs'!M242*Loc_USD,0)+IF('Financing inputs'!$B242="Local Currency",'Financing inputs'!M242,0)+IF('Financing inputs'!$B242="Euro",'Financing inputs'!M242/Loc_Euro,0)))</f>
        <v/>
      </c>
      <c r="N242" s="131" t="str">
        <f>IF('Financing inputs'!N242="","",(IF('Financing inputs'!$B242="USD",'Financing inputs'!N242*Loc_USD,0)+IF('Financing inputs'!$B242="Local Currency",'Financing inputs'!N242,0)+IF('Financing inputs'!$B242="Euro",'Financing inputs'!N242/Loc_Euro,0)))</f>
        <v/>
      </c>
      <c r="O242" s="131">
        <f t="shared" si="41"/>
        <v>0</v>
      </c>
      <c r="P242" s="35" t="str">
        <f t="shared" si="40"/>
        <v>Autre 11</v>
      </c>
      <c r="R242" s="75" t="e">
        <f t="shared" si="42"/>
        <v>#DIV/0!</v>
      </c>
      <c r="S242" s="12"/>
    </row>
    <row r="243" spans="1:19" x14ac:dyDescent="0.25">
      <c r="A243" s="134" t="str">
        <f>'Financing inputs'!A243</f>
        <v xml:space="preserve">Fonds alloués par DKT International </v>
      </c>
      <c r="B243" s="130"/>
      <c r="C243" s="131" t="str">
        <f>IF('Financing inputs'!C243="","",(IF('Financing inputs'!$B243="USD",'Financing inputs'!C243*Loc_USD,0)+IF('Financing inputs'!$B243="Local Currency",'Financing inputs'!C243,0)+IF('Financing inputs'!$B243="Euro",'Financing inputs'!C243*Loc_Euro,0)))</f>
        <v/>
      </c>
      <c r="D243" s="131" t="str">
        <f>IF('Financing inputs'!D243="","",(IF('Financing inputs'!$B243="USD",'Financing inputs'!D243*Loc_USD,0)+IF('Financing inputs'!$B243="Local Currency",'Financing inputs'!D243,0)+IF('Financing inputs'!$B243="Euro",'Financing inputs'!D243*Loc_Euro,0)))</f>
        <v/>
      </c>
      <c r="E243" s="131" t="str">
        <f>IF('Financing inputs'!E243="","",(IF('Financing inputs'!$B243="USD",'Financing inputs'!E243*Loc_USD,0)+IF('Financing inputs'!$B243="Local Currency",'Financing inputs'!E243,0)+IF('Financing inputs'!$B243="Euro",'Financing inputs'!E243*Loc_Euro,0)))</f>
        <v/>
      </c>
      <c r="F243" s="131" t="str">
        <f>IF('Financing inputs'!F243="","",(IF('Financing inputs'!$B243="USD",'Financing inputs'!F243*Loc_USD,0)+IF('Financing inputs'!$B243="Local Currency",'Financing inputs'!F243,0)+IF('Financing inputs'!$B243="Euro",'Financing inputs'!F243*Loc_Euro,0)))</f>
        <v/>
      </c>
      <c r="G243" s="131" t="str">
        <f>IF('Financing inputs'!G243="","",(IF('Financing inputs'!$B243="USD",'Financing inputs'!G243*Loc_USD,0)+IF('Financing inputs'!$B243="Local Currency",'Financing inputs'!G243,0)+IF('Financing inputs'!$B243="Euro",'Financing inputs'!G243*Loc_Euro,0)))</f>
        <v/>
      </c>
      <c r="H243" s="131" t="str">
        <f>IF('Financing inputs'!H243="","",(IF('Financing inputs'!$B243="USD",'Financing inputs'!H243*Loc_USD,0)+IF('Financing inputs'!$B243="Local Currency",'Financing inputs'!H243,0)+IF('Financing inputs'!$B243="Euro",'Financing inputs'!H243*Loc_Euro,0)))</f>
        <v/>
      </c>
      <c r="I243" s="131" t="str">
        <f>IF('Financing inputs'!I243="","",(IF('Financing inputs'!$B243="USD",'Financing inputs'!I243*Loc_USD,0)+IF('Financing inputs'!$B243="Local Currency",'Financing inputs'!I243,0)+IF('Financing inputs'!$B243="Euro",'Financing inputs'!I243*Loc_Euro,0)))</f>
        <v/>
      </c>
      <c r="J243" s="131" t="str">
        <f>IF('Financing inputs'!J243="","",(IF('Financing inputs'!$B243="USD",'Financing inputs'!J243*Loc_USD,0)+IF('Financing inputs'!$B243="Local Currency",'Financing inputs'!J243,0)+IF('Financing inputs'!$B243="Euro",'Financing inputs'!J243*Loc_Euro,0)))</f>
        <v/>
      </c>
      <c r="K243" s="131" t="str">
        <f>IF('Financing inputs'!K243="","",(IF('Financing inputs'!$B243="USD",'Financing inputs'!K243*Loc_USD,0)+IF('Financing inputs'!$B243="Local Currency",'Financing inputs'!K243,0)+IF('Financing inputs'!$B243="Euro",'Financing inputs'!K243/Loc_Euro,0)))</f>
        <v/>
      </c>
      <c r="L243" s="131" t="str">
        <f>IF('Financing inputs'!L243="","",(IF('Financing inputs'!$B243="USD",'Financing inputs'!L243*Loc_USD,0)+IF('Financing inputs'!$B243="Local Currency",'Financing inputs'!L243,0)+IF('Financing inputs'!$B243="Euro",'Financing inputs'!L243/Loc_Euro,0)))</f>
        <v/>
      </c>
      <c r="M243" s="131" t="str">
        <f>IF('Financing inputs'!M243="","",(IF('Financing inputs'!$B243="USD",'Financing inputs'!M243*Loc_USD,0)+IF('Financing inputs'!$B243="Local Currency",'Financing inputs'!M243,0)+IF('Financing inputs'!$B243="Euro",'Financing inputs'!M243/Loc_Euro,0)))</f>
        <v/>
      </c>
      <c r="N243" s="131" t="str">
        <f>IF('Financing inputs'!N243="","",(IF('Financing inputs'!$B243="USD",'Financing inputs'!N243*Loc_USD,0)+IF('Financing inputs'!$B243="Local Currency",'Financing inputs'!N243,0)+IF('Financing inputs'!$B243="Euro",'Financing inputs'!N243/Loc_Euro,0)))</f>
        <v/>
      </c>
      <c r="O243" s="131">
        <f t="shared" si="41"/>
        <v>0</v>
      </c>
      <c r="P243" s="35" t="str">
        <f t="shared" si="40"/>
        <v>Autre 11</v>
      </c>
      <c r="R243" s="75" t="e">
        <f t="shared" si="42"/>
        <v>#DIV/0!</v>
      </c>
      <c r="S243" s="12"/>
    </row>
    <row r="244" spans="1:19" x14ac:dyDescent="0.25">
      <c r="A244" s="134" t="str">
        <f>'Financing inputs'!A244</f>
        <v>Fonds alloués par MSI</v>
      </c>
      <c r="B244" s="130"/>
      <c r="C244" s="131" t="str">
        <f>IF('Financing inputs'!C244="","",(IF('Financing inputs'!$B244="USD",'Financing inputs'!C244*Loc_USD,0)+IF('Financing inputs'!$B244="Local Currency",'Financing inputs'!C244,0)+IF('Financing inputs'!$B244="Euro",'Financing inputs'!C244*Loc_Euro,0)))</f>
        <v/>
      </c>
      <c r="D244" s="131" t="str">
        <f>IF('Financing inputs'!D244="","",(IF('Financing inputs'!$B244="USD",'Financing inputs'!D244*Loc_USD,0)+IF('Financing inputs'!$B244="Local Currency",'Financing inputs'!D244,0)+IF('Financing inputs'!$B244="Euro",'Financing inputs'!D244*Loc_Euro,0)))</f>
        <v/>
      </c>
      <c r="E244" s="131" t="str">
        <f>IF('Financing inputs'!E244="","",(IF('Financing inputs'!$B244="USD",'Financing inputs'!E244*Loc_USD,0)+IF('Financing inputs'!$B244="Local Currency",'Financing inputs'!E244,0)+IF('Financing inputs'!$B244="Euro",'Financing inputs'!E244*Loc_Euro,0)))</f>
        <v/>
      </c>
      <c r="F244" s="131" t="str">
        <f>IF('Financing inputs'!F244="","",(IF('Financing inputs'!$B244="USD",'Financing inputs'!F244*Loc_USD,0)+IF('Financing inputs'!$B244="Local Currency",'Financing inputs'!F244,0)+IF('Financing inputs'!$B244="Euro",'Financing inputs'!F244*Loc_Euro,0)))</f>
        <v/>
      </c>
      <c r="G244" s="131" t="str">
        <f>IF('Financing inputs'!G244="","",(IF('Financing inputs'!$B244="USD",'Financing inputs'!G244*Loc_USD,0)+IF('Financing inputs'!$B244="Local Currency",'Financing inputs'!G244,0)+IF('Financing inputs'!$B244="Euro",'Financing inputs'!G244*Loc_Euro,0)))</f>
        <v/>
      </c>
      <c r="H244" s="131" t="str">
        <f>IF('Financing inputs'!H244="","",(IF('Financing inputs'!$B244="USD",'Financing inputs'!H244*Loc_USD,0)+IF('Financing inputs'!$B244="Local Currency",'Financing inputs'!H244,0)+IF('Financing inputs'!$B244="Euro",'Financing inputs'!H244*Loc_Euro,0)))</f>
        <v/>
      </c>
      <c r="I244" s="131" t="str">
        <f>IF('Financing inputs'!I244="","",(IF('Financing inputs'!$B244="USD",'Financing inputs'!I244*Loc_USD,0)+IF('Financing inputs'!$B244="Local Currency",'Financing inputs'!I244,0)+IF('Financing inputs'!$B244="Euro",'Financing inputs'!I244*Loc_Euro,0)))</f>
        <v/>
      </c>
      <c r="J244" s="131" t="str">
        <f>IF('Financing inputs'!J244="","",(IF('Financing inputs'!$B244="USD",'Financing inputs'!J244*Loc_USD,0)+IF('Financing inputs'!$B244="Local Currency",'Financing inputs'!J244,0)+IF('Financing inputs'!$B244="Euro",'Financing inputs'!J244*Loc_Euro,0)))</f>
        <v/>
      </c>
      <c r="K244" s="131" t="str">
        <f>IF('Financing inputs'!K244="","",(IF('Financing inputs'!$B244="USD",'Financing inputs'!K244*Loc_USD,0)+IF('Financing inputs'!$B244="Local Currency",'Financing inputs'!K244,0)+IF('Financing inputs'!$B244="Euro",'Financing inputs'!K244/Loc_Euro,0)))</f>
        <v/>
      </c>
      <c r="L244" s="131" t="str">
        <f>IF('Financing inputs'!L244="","",(IF('Financing inputs'!$B244="USD",'Financing inputs'!L244*Loc_USD,0)+IF('Financing inputs'!$B244="Local Currency",'Financing inputs'!L244,0)+IF('Financing inputs'!$B244="Euro",'Financing inputs'!L244/Loc_Euro,0)))</f>
        <v/>
      </c>
      <c r="M244" s="131" t="str">
        <f>IF('Financing inputs'!M244="","",(IF('Financing inputs'!$B244="USD",'Financing inputs'!M244*Loc_USD,0)+IF('Financing inputs'!$B244="Local Currency",'Financing inputs'!M244,0)+IF('Financing inputs'!$B244="Euro",'Financing inputs'!M244/Loc_Euro,0)))</f>
        <v/>
      </c>
      <c r="N244" s="131" t="str">
        <f>IF('Financing inputs'!N244="","",(IF('Financing inputs'!$B244="USD",'Financing inputs'!N244*Loc_USD,0)+IF('Financing inputs'!$B244="Local Currency",'Financing inputs'!N244,0)+IF('Financing inputs'!$B244="Euro",'Financing inputs'!N244/Loc_Euro,0)))</f>
        <v/>
      </c>
      <c r="O244" s="131">
        <f t="shared" si="41"/>
        <v>0</v>
      </c>
      <c r="P244" s="35" t="str">
        <f t="shared" si="40"/>
        <v>Autre 11</v>
      </c>
      <c r="R244" s="75" t="e">
        <f t="shared" si="42"/>
        <v>#DIV/0!</v>
      </c>
      <c r="S244" s="12"/>
    </row>
    <row r="245" spans="1:19" x14ac:dyDescent="0.25">
      <c r="A245" s="134" t="str">
        <f>'Financing inputs'!A245</f>
        <v>Fonds alloués par la Fondation Gates</v>
      </c>
      <c r="B245" s="130"/>
      <c r="C245" s="131" t="str">
        <f>IF('Financing inputs'!C245="","",(IF('Financing inputs'!$B245="USD",'Financing inputs'!C245*Loc_USD,0)+IF('Financing inputs'!$B245="Local Currency",'Financing inputs'!C245,0)+IF('Financing inputs'!$B245="Euro",'Financing inputs'!C245*Loc_Euro,0)))</f>
        <v/>
      </c>
      <c r="D245" s="131" t="str">
        <f>IF('Financing inputs'!D245="","",(IF('Financing inputs'!$B245="USD",'Financing inputs'!D245*Loc_USD,0)+IF('Financing inputs'!$B245="Local Currency",'Financing inputs'!D245,0)+IF('Financing inputs'!$B245="Euro",'Financing inputs'!D245*Loc_Euro,0)))</f>
        <v/>
      </c>
      <c r="E245" s="131" t="str">
        <f>IF('Financing inputs'!E245="","",(IF('Financing inputs'!$B245="USD",'Financing inputs'!E245*Loc_USD,0)+IF('Financing inputs'!$B245="Local Currency",'Financing inputs'!E245,0)+IF('Financing inputs'!$B245="Euro",'Financing inputs'!E245*Loc_Euro,0)))</f>
        <v/>
      </c>
      <c r="F245" s="131" t="str">
        <f>IF('Financing inputs'!F245="","",(IF('Financing inputs'!$B245="USD",'Financing inputs'!F245*Loc_USD,0)+IF('Financing inputs'!$B245="Local Currency",'Financing inputs'!F245,0)+IF('Financing inputs'!$B245="Euro",'Financing inputs'!F245*Loc_Euro,0)))</f>
        <v/>
      </c>
      <c r="G245" s="131" t="str">
        <f>IF('Financing inputs'!G245="","",(IF('Financing inputs'!$B245="USD",'Financing inputs'!G245*Loc_USD,0)+IF('Financing inputs'!$B245="Local Currency",'Financing inputs'!G245,0)+IF('Financing inputs'!$B245="Euro",'Financing inputs'!G245*Loc_Euro,0)))</f>
        <v/>
      </c>
      <c r="H245" s="131" t="str">
        <f>IF('Financing inputs'!H245="","",(IF('Financing inputs'!$B245="USD",'Financing inputs'!H245*Loc_USD,0)+IF('Financing inputs'!$B245="Local Currency",'Financing inputs'!H245,0)+IF('Financing inputs'!$B245="Euro",'Financing inputs'!H245*Loc_Euro,0)))</f>
        <v/>
      </c>
      <c r="I245" s="131" t="str">
        <f>IF('Financing inputs'!I245="","",(IF('Financing inputs'!$B245="USD",'Financing inputs'!I245*Loc_USD,0)+IF('Financing inputs'!$B245="Local Currency",'Financing inputs'!I245,0)+IF('Financing inputs'!$B245="Euro",'Financing inputs'!I245*Loc_Euro,0)))</f>
        <v/>
      </c>
      <c r="J245" s="131" t="str">
        <f>IF('Financing inputs'!J245="","",(IF('Financing inputs'!$B245="USD",'Financing inputs'!J245*Loc_USD,0)+IF('Financing inputs'!$B245="Local Currency",'Financing inputs'!J245,0)+IF('Financing inputs'!$B245="Euro",'Financing inputs'!J245*Loc_Euro,0)))</f>
        <v/>
      </c>
      <c r="K245" s="131" t="str">
        <f>IF('Financing inputs'!K245="","",(IF('Financing inputs'!$B245="USD",'Financing inputs'!K245*Loc_USD,0)+IF('Financing inputs'!$B245="Local Currency",'Financing inputs'!K245,0)+IF('Financing inputs'!$B245="Euro",'Financing inputs'!K245/Loc_Euro,0)))</f>
        <v/>
      </c>
      <c r="L245" s="131" t="str">
        <f>IF('Financing inputs'!L245="","",(IF('Financing inputs'!$B245="USD",'Financing inputs'!L245*Loc_USD,0)+IF('Financing inputs'!$B245="Local Currency",'Financing inputs'!L245,0)+IF('Financing inputs'!$B245="Euro",'Financing inputs'!L245/Loc_Euro,0)))</f>
        <v/>
      </c>
      <c r="M245" s="131" t="str">
        <f>IF('Financing inputs'!M245="","",(IF('Financing inputs'!$B245="USD",'Financing inputs'!M245*Loc_USD,0)+IF('Financing inputs'!$B245="Local Currency",'Financing inputs'!M245,0)+IF('Financing inputs'!$B245="Euro",'Financing inputs'!M245/Loc_Euro,0)))</f>
        <v/>
      </c>
      <c r="N245" s="131" t="str">
        <f>IF('Financing inputs'!N245="","",(IF('Financing inputs'!$B245="USD",'Financing inputs'!N245*Loc_USD,0)+IF('Financing inputs'!$B245="Local Currency",'Financing inputs'!N245,0)+IF('Financing inputs'!$B245="Euro",'Financing inputs'!N245/Loc_Euro,0)))</f>
        <v/>
      </c>
      <c r="O245" s="131">
        <f t="shared" si="41"/>
        <v>0</v>
      </c>
      <c r="P245" s="35" t="str">
        <f t="shared" si="40"/>
        <v>Autre 11</v>
      </c>
      <c r="R245" s="75" t="e">
        <f t="shared" si="42"/>
        <v>#DIV/0!</v>
      </c>
      <c r="S245" s="12"/>
    </row>
    <row r="246" spans="1:19" x14ac:dyDescent="0.25">
      <c r="A246" s="134" t="str">
        <f>'Financing inputs'!A246</f>
        <v>Fonds alloués par la fondation Packard</v>
      </c>
      <c r="B246" s="130"/>
      <c r="C246" s="131" t="str">
        <f>IF('Financing inputs'!C246="","",(IF('Financing inputs'!$B246="USD",'Financing inputs'!C246*Loc_USD,0)+IF('Financing inputs'!$B246="Local Currency",'Financing inputs'!C246,0)+IF('Financing inputs'!$B246="Euro",'Financing inputs'!C246*Loc_Euro,0)))</f>
        <v/>
      </c>
      <c r="D246" s="131" t="str">
        <f>IF('Financing inputs'!D246="","",(IF('Financing inputs'!$B246="USD",'Financing inputs'!D246*Loc_USD,0)+IF('Financing inputs'!$B246="Local Currency",'Financing inputs'!D246,0)+IF('Financing inputs'!$B246="Euro",'Financing inputs'!D246*Loc_Euro,0)))</f>
        <v/>
      </c>
      <c r="E246" s="131" t="str">
        <f>IF('Financing inputs'!E246="","",(IF('Financing inputs'!$B246="USD",'Financing inputs'!E246*Loc_USD,0)+IF('Financing inputs'!$B246="Local Currency",'Financing inputs'!E246,0)+IF('Financing inputs'!$B246="Euro",'Financing inputs'!E246*Loc_Euro,0)))</f>
        <v/>
      </c>
      <c r="F246" s="131" t="str">
        <f>IF('Financing inputs'!F246="","",(IF('Financing inputs'!$B246="USD",'Financing inputs'!F246*Loc_USD,0)+IF('Financing inputs'!$B246="Local Currency",'Financing inputs'!F246,0)+IF('Financing inputs'!$B246="Euro",'Financing inputs'!F246*Loc_Euro,0)))</f>
        <v/>
      </c>
      <c r="G246" s="131" t="str">
        <f>IF('Financing inputs'!G246="","",(IF('Financing inputs'!$B246="USD",'Financing inputs'!G246*Loc_USD,0)+IF('Financing inputs'!$B246="Local Currency",'Financing inputs'!G246,0)+IF('Financing inputs'!$B246="Euro",'Financing inputs'!G246*Loc_Euro,0)))</f>
        <v/>
      </c>
      <c r="H246" s="131" t="str">
        <f>IF('Financing inputs'!H246="","",(IF('Financing inputs'!$B246="USD",'Financing inputs'!H246*Loc_USD,0)+IF('Financing inputs'!$B246="Local Currency",'Financing inputs'!H246,0)+IF('Financing inputs'!$B246="Euro",'Financing inputs'!H246*Loc_Euro,0)))</f>
        <v/>
      </c>
      <c r="I246" s="131" t="str">
        <f>IF('Financing inputs'!I246="","",(IF('Financing inputs'!$B246="USD",'Financing inputs'!I246*Loc_USD,0)+IF('Financing inputs'!$B246="Local Currency",'Financing inputs'!I246,0)+IF('Financing inputs'!$B246="Euro",'Financing inputs'!I246*Loc_Euro,0)))</f>
        <v/>
      </c>
      <c r="J246" s="131" t="str">
        <f>IF('Financing inputs'!J246="","",(IF('Financing inputs'!$B246="USD",'Financing inputs'!J246*Loc_USD,0)+IF('Financing inputs'!$B246="Local Currency",'Financing inputs'!J246,0)+IF('Financing inputs'!$B246="Euro",'Financing inputs'!J246*Loc_Euro,0)))</f>
        <v/>
      </c>
      <c r="K246" s="131" t="str">
        <f>IF('Financing inputs'!K246="","",(IF('Financing inputs'!$B246="USD",'Financing inputs'!K246*Loc_USD,0)+IF('Financing inputs'!$B246="Local Currency",'Financing inputs'!K246,0)+IF('Financing inputs'!$B246="Euro",'Financing inputs'!K246/Loc_Euro,0)))</f>
        <v/>
      </c>
      <c r="L246" s="131" t="str">
        <f>IF('Financing inputs'!L246="","",(IF('Financing inputs'!$B246="USD",'Financing inputs'!L246*Loc_USD,0)+IF('Financing inputs'!$B246="Local Currency",'Financing inputs'!L246,0)+IF('Financing inputs'!$B246="Euro",'Financing inputs'!L246/Loc_Euro,0)))</f>
        <v/>
      </c>
      <c r="M246" s="131" t="str">
        <f>IF('Financing inputs'!M246="","",(IF('Financing inputs'!$B246="USD",'Financing inputs'!M246*Loc_USD,0)+IF('Financing inputs'!$B246="Local Currency",'Financing inputs'!M246,0)+IF('Financing inputs'!$B246="Euro",'Financing inputs'!M246/Loc_Euro,0)))</f>
        <v/>
      </c>
      <c r="N246" s="131" t="str">
        <f>IF('Financing inputs'!N246="","",(IF('Financing inputs'!$B246="USD",'Financing inputs'!N246*Loc_USD,0)+IF('Financing inputs'!$B246="Local Currency",'Financing inputs'!N246,0)+IF('Financing inputs'!$B246="Euro",'Financing inputs'!N246/Loc_Euro,0)))</f>
        <v/>
      </c>
      <c r="O246" s="131">
        <f t="shared" si="41"/>
        <v>0</v>
      </c>
      <c r="P246" s="35" t="str">
        <f t="shared" si="40"/>
        <v>Autre 11</v>
      </c>
      <c r="R246" s="75" t="e">
        <f t="shared" si="42"/>
        <v>#DIV/0!</v>
      </c>
      <c r="S246" s="12"/>
    </row>
    <row r="247" spans="1:19" x14ac:dyDescent="0.25">
      <c r="A247" s="134" t="str">
        <f>'Financing inputs'!A247</f>
        <v>Other</v>
      </c>
      <c r="B247" s="130"/>
      <c r="C247" s="131" t="str">
        <f>IF('Financing inputs'!C247="","",(IF('Financing inputs'!$B247="USD",'Financing inputs'!C247*Loc_USD,0)+IF('Financing inputs'!$B247="Local Currency",'Financing inputs'!C247,0)+IF('Financing inputs'!$B247="Euro",'Financing inputs'!C247*Loc_Euro,0)))</f>
        <v/>
      </c>
      <c r="D247" s="131" t="str">
        <f>IF('Financing inputs'!D247="","",(IF('Financing inputs'!$B247="USD",'Financing inputs'!D247*Loc_USD,0)+IF('Financing inputs'!$B247="Local Currency",'Financing inputs'!D247,0)+IF('Financing inputs'!$B247="Euro",'Financing inputs'!D247*Loc_Euro,0)))</f>
        <v/>
      </c>
      <c r="E247" s="131" t="str">
        <f>IF('Financing inputs'!E247="","",(IF('Financing inputs'!$B247="USD",'Financing inputs'!E247*Loc_USD,0)+IF('Financing inputs'!$B247="Local Currency",'Financing inputs'!E247,0)+IF('Financing inputs'!$B247="Euro",'Financing inputs'!E247*Loc_Euro,0)))</f>
        <v/>
      </c>
      <c r="F247" s="131" t="str">
        <f>IF('Financing inputs'!F247="","",(IF('Financing inputs'!$B247="USD",'Financing inputs'!F247*Loc_USD,0)+IF('Financing inputs'!$B247="Local Currency",'Financing inputs'!F247,0)+IF('Financing inputs'!$B247="Euro",'Financing inputs'!F247*Loc_Euro,0)))</f>
        <v/>
      </c>
      <c r="G247" s="131" t="str">
        <f>IF('Financing inputs'!G247="","",(IF('Financing inputs'!$B247="USD",'Financing inputs'!G247*Loc_USD,0)+IF('Financing inputs'!$B247="Local Currency",'Financing inputs'!G247,0)+IF('Financing inputs'!$B247="Euro",'Financing inputs'!G247*Loc_Euro,0)))</f>
        <v/>
      </c>
      <c r="H247" s="131" t="str">
        <f>IF('Financing inputs'!H247="","",(IF('Financing inputs'!$B247="USD",'Financing inputs'!H247*Loc_USD,0)+IF('Financing inputs'!$B247="Local Currency",'Financing inputs'!H247,0)+IF('Financing inputs'!$B247="Euro",'Financing inputs'!H247*Loc_Euro,0)))</f>
        <v/>
      </c>
      <c r="I247" s="131" t="str">
        <f>IF('Financing inputs'!I247="","",(IF('Financing inputs'!$B247="USD",'Financing inputs'!I247*Loc_USD,0)+IF('Financing inputs'!$B247="Local Currency",'Financing inputs'!I247,0)+IF('Financing inputs'!$B247="Euro",'Financing inputs'!I247*Loc_Euro,0)))</f>
        <v/>
      </c>
      <c r="J247" s="131" t="str">
        <f>IF('Financing inputs'!J247="","",(IF('Financing inputs'!$B247="USD",'Financing inputs'!J247*Loc_USD,0)+IF('Financing inputs'!$B247="Local Currency",'Financing inputs'!J247,0)+IF('Financing inputs'!$B247="Euro",'Financing inputs'!J247*Loc_Euro,0)))</f>
        <v/>
      </c>
      <c r="K247" s="131" t="str">
        <f>IF('Financing inputs'!K247="","",(IF('Financing inputs'!$B247="USD",'Financing inputs'!K247*Loc_USD,0)+IF('Financing inputs'!$B247="Local Currency",'Financing inputs'!K247,0)+IF('Financing inputs'!$B247="Euro",'Financing inputs'!K247/Loc_Euro,0)))</f>
        <v/>
      </c>
      <c r="L247" s="131" t="str">
        <f>IF('Financing inputs'!L247="","",(IF('Financing inputs'!$B247="USD",'Financing inputs'!L247*Loc_USD,0)+IF('Financing inputs'!$B247="Local Currency",'Financing inputs'!L247,0)+IF('Financing inputs'!$B247="Euro",'Financing inputs'!L247/Loc_Euro,0)))</f>
        <v/>
      </c>
      <c r="M247" s="131" t="str">
        <f>IF('Financing inputs'!M247="","",(IF('Financing inputs'!$B247="USD",'Financing inputs'!M247*Loc_USD,0)+IF('Financing inputs'!$B247="Local Currency",'Financing inputs'!M247,0)+IF('Financing inputs'!$B247="Euro",'Financing inputs'!M247/Loc_Euro,0)))</f>
        <v/>
      </c>
      <c r="N247" s="131" t="str">
        <f>IF('Financing inputs'!N247="","",(IF('Financing inputs'!$B247="USD",'Financing inputs'!N247*Loc_USD,0)+IF('Financing inputs'!$B247="Local Currency",'Financing inputs'!N247,0)+IF('Financing inputs'!$B247="Euro",'Financing inputs'!N247/Loc_Euro,0)))</f>
        <v/>
      </c>
      <c r="O247" s="131">
        <f t="shared" si="41"/>
        <v>0</v>
      </c>
      <c r="P247" s="35" t="str">
        <f t="shared" si="40"/>
        <v>Autre 11</v>
      </c>
      <c r="R247" s="75" t="e">
        <f t="shared" si="42"/>
        <v>#DIV/0!</v>
      </c>
      <c r="S247" s="12"/>
    </row>
    <row r="248" spans="1:19" x14ac:dyDescent="0.25">
      <c r="A248" s="134" t="str">
        <f>'Financing inputs'!A248</f>
        <v>Other</v>
      </c>
      <c r="B248" s="130"/>
      <c r="C248" s="131" t="str">
        <f>IF('Financing inputs'!C248="","",(IF('Financing inputs'!$B248="USD",'Financing inputs'!C248*Loc_USD,0)+IF('Financing inputs'!$B248="Local Currency",'Financing inputs'!C248,0)+IF('Financing inputs'!$B248="Euro",'Financing inputs'!C248*Loc_Euro,0)))</f>
        <v/>
      </c>
      <c r="D248" s="131" t="str">
        <f>IF('Financing inputs'!D248="","",(IF('Financing inputs'!$B248="USD",'Financing inputs'!D248*Loc_USD,0)+IF('Financing inputs'!$B248="Local Currency",'Financing inputs'!D248,0)+IF('Financing inputs'!$B248="Euro",'Financing inputs'!D248*Loc_Euro,0)))</f>
        <v/>
      </c>
      <c r="E248" s="131" t="str">
        <f>IF('Financing inputs'!E248="","",(IF('Financing inputs'!$B248="USD",'Financing inputs'!E248*Loc_USD,0)+IF('Financing inputs'!$B248="Local Currency",'Financing inputs'!E248,0)+IF('Financing inputs'!$B248="Euro",'Financing inputs'!E248*Loc_Euro,0)))</f>
        <v/>
      </c>
      <c r="F248" s="131" t="str">
        <f>IF('Financing inputs'!F248="","",(IF('Financing inputs'!$B248="USD",'Financing inputs'!F248*Loc_USD,0)+IF('Financing inputs'!$B248="Local Currency",'Financing inputs'!F248,0)+IF('Financing inputs'!$B248="Euro",'Financing inputs'!F248*Loc_Euro,0)))</f>
        <v/>
      </c>
      <c r="G248" s="131" t="str">
        <f>IF('Financing inputs'!G248="","",(IF('Financing inputs'!$B248="USD",'Financing inputs'!G248*Loc_USD,0)+IF('Financing inputs'!$B248="Local Currency",'Financing inputs'!G248,0)+IF('Financing inputs'!$B248="Euro",'Financing inputs'!G248*Loc_Euro,0)))</f>
        <v/>
      </c>
      <c r="H248" s="131" t="str">
        <f>IF('Financing inputs'!H248="","",(IF('Financing inputs'!$B248="USD",'Financing inputs'!H248*Loc_USD,0)+IF('Financing inputs'!$B248="Local Currency",'Financing inputs'!H248,0)+IF('Financing inputs'!$B248="Euro",'Financing inputs'!H248*Loc_Euro,0)))</f>
        <v/>
      </c>
      <c r="I248" s="131" t="str">
        <f>IF('Financing inputs'!I248="","",(IF('Financing inputs'!$B248="USD",'Financing inputs'!I248*Loc_USD,0)+IF('Financing inputs'!$B248="Local Currency",'Financing inputs'!I248,0)+IF('Financing inputs'!$B248="Euro",'Financing inputs'!I248*Loc_Euro,0)))</f>
        <v/>
      </c>
      <c r="J248" s="131" t="str">
        <f>IF('Financing inputs'!J248="","",(IF('Financing inputs'!$B248="USD",'Financing inputs'!J248*Loc_USD,0)+IF('Financing inputs'!$B248="Local Currency",'Financing inputs'!J248,0)+IF('Financing inputs'!$B248="Euro",'Financing inputs'!J248*Loc_Euro,0)))</f>
        <v/>
      </c>
      <c r="K248" s="131" t="str">
        <f>IF('Financing inputs'!K248="","",(IF('Financing inputs'!$B248="USD",'Financing inputs'!K248*Loc_USD,0)+IF('Financing inputs'!$B248="Local Currency",'Financing inputs'!K248,0)+IF('Financing inputs'!$B248="Euro",'Financing inputs'!K248/Loc_Euro,0)))</f>
        <v/>
      </c>
      <c r="L248" s="131" t="str">
        <f>IF('Financing inputs'!L248="","",(IF('Financing inputs'!$B248="USD",'Financing inputs'!L248*Loc_USD,0)+IF('Financing inputs'!$B248="Local Currency",'Financing inputs'!L248,0)+IF('Financing inputs'!$B248="Euro",'Financing inputs'!L248/Loc_Euro,0)))</f>
        <v/>
      </c>
      <c r="M248" s="131" t="str">
        <f>IF('Financing inputs'!M248="","",(IF('Financing inputs'!$B248="USD",'Financing inputs'!M248*Loc_USD,0)+IF('Financing inputs'!$B248="Local Currency",'Financing inputs'!M248,0)+IF('Financing inputs'!$B248="Euro",'Financing inputs'!M248/Loc_Euro,0)))</f>
        <v/>
      </c>
      <c r="N248" s="131" t="str">
        <f>IF('Financing inputs'!N248="","",(IF('Financing inputs'!$B248="USD",'Financing inputs'!N248*Loc_USD,0)+IF('Financing inputs'!$B248="Local Currency",'Financing inputs'!N248,0)+IF('Financing inputs'!$B248="Euro",'Financing inputs'!N248/Loc_Euro,0)))</f>
        <v/>
      </c>
      <c r="O248" s="132">
        <f t="shared" si="41"/>
        <v>0</v>
      </c>
      <c r="P248" s="35" t="str">
        <f t="shared" si="40"/>
        <v>Autre 11</v>
      </c>
      <c r="R248" s="75" t="e">
        <f t="shared" si="42"/>
        <v>#DIV/0!</v>
      </c>
      <c r="S248" s="12"/>
    </row>
    <row r="249" spans="1:19" x14ac:dyDescent="0.25">
      <c r="A249" s="134" t="str">
        <f>'Financing inputs'!A249</f>
        <v>Other</v>
      </c>
      <c r="B249" s="130"/>
      <c r="C249" s="131" t="str">
        <f>IF('Financing inputs'!C249="","",(IF('Financing inputs'!$B249="USD",'Financing inputs'!C249*Loc_USD,0)+IF('Financing inputs'!$B249="Local Currency",'Financing inputs'!C249,0)+IF('Financing inputs'!$B249="Euro",'Financing inputs'!C249*Loc_Euro,0)))</f>
        <v/>
      </c>
      <c r="D249" s="131" t="str">
        <f>IF('Financing inputs'!D249="","",(IF('Financing inputs'!$B249="USD",'Financing inputs'!D249*Loc_USD,0)+IF('Financing inputs'!$B249="Local Currency",'Financing inputs'!D249,0)+IF('Financing inputs'!$B249="Euro",'Financing inputs'!D249*Loc_Euro,0)))</f>
        <v/>
      </c>
      <c r="E249" s="131" t="str">
        <f>IF('Financing inputs'!E249="","",(IF('Financing inputs'!$B249="USD",'Financing inputs'!E249*Loc_USD,0)+IF('Financing inputs'!$B249="Local Currency",'Financing inputs'!E249,0)+IF('Financing inputs'!$B249="Euro",'Financing inputs'!E249*Loc_Euro,0)))</f>
        <v/>
      </c>
      <c r="F249" s="131" t="str">
        <f>IF('Financing inputs'!F249="","",(IF('Financing inputs'!$B249="USD",'Financing inputs'!F249*Loc_USD,0)+IF('Financing inputs'!$B249="Local Currency",'Financing inputs'!F249,0)+IF('Financing inputs'!$B249="Euro",'Financing inputs'!F249*Loc_Euro,0)))</f>
        <v/>
      </c>
      <c r="G249" s="131" t="str">
        <f>IF('Financing inputs'!G249="","",(IF('Financing inputs'!$B249="USD",'Financing inputs'!G249*Loc_USD,0)+IF('Financing inputs'!$B249="Local Currency",'Financing inputs'!G249,0)+IF('Financing inputs'!$B249="Euro",'Financing inputs'!G249*Loc_Euro,0)))</f>
        <v/>
      </c>
      <c r="H249" s="131" t="str">
        <f>IF('Financing inputs'!H249="","",(IF('Financing inputs'!$B249="USD",'Financing inputs'!H249*Loc_USD,0)+IF('Financing inputs'!$B249="Local Currency",'Financing inputs'!H249,0)+IF('Financing inputs'!$B249="Euro",'Financing inputs'!H249*Loc_Euro,0)))</f>
        <v/>
      </c>
      <c r="I249" s="131" t="str">
        <f>IF('Financing inputs'!I249="","",(IF('Financing inputs'!$B249="USD",'Financing inputs'!I249*Loc_USD,0)+IF('Financing inputs'!$B249="Local Currency",'Financing inputs'!I249,0)+IF('Financing inputs'!$B249="Euro",'Financing inputs'!I249*Loc_Euro,0)))</f>
        <v/>
      </c>
      <c r="J249" s="131" t="str">
        <f>IF('Financing inputs'!J249="","",(IF('Financing inputs'!$B249="USD",'Financing inputs'!J249*Loc_USD,0)+IF('Financing inputs'!$B249="Local Currency",'Financing inputs'!J249,0)+IF('Financing inputs'!$B249="Euro",'Financing inputs'!J249*Loc_Euro,0)))</f>
        <v/>
      </c>
      <c r="K249" s="131" t="str">
        <f>IF('Financing inputs'!K249="","",(IF('Financing inputs'!$B249="USD",'Financing inputs'!K249*Loc_USD,0)+IF('Financing inputs'!$B249="Local Currency",'Financing inputs'!K249,0)+IF('Financing inputs'!$B249="Euro",'Financing inputs'!K249/Loc_Euro,0)))</f>
        <v/>
      </c>
      <c r="L249" s="131" t="str">
        <f>IF('Financing inputs'!L249="","",(IF('Financing inputs'!$B249="USD",'Financing inputs'!L249*Loc_USD,0)+IF('Financing inputs'!$B249="Local Currency",'Financing inputs'!L249,0)+IF('Financing inputs'!$B249="Euro",'Financing inputs'!L249/Loc_Euro,0)))</f>
        <v/>
      </c>
      <c r="M249" s="131" t="str">
        <f>IF('Financing inputs'!M249="","",(IF('Financing inputs'!$B249="USD",'Financing inputs'!M249*Loc_USD,0)+IF('Financing inputs'!$B249="Local Currency",'Financing inputs'!M249,0)+IF('Financing inputs'!$B249="Euro",'Financing inputs'!M249/Loc_Euro,0)))</f>
        <v/>
      </c>
      <c r="N249" s="131" t="str">
        <f>IF('Financing inputs'!N249="","",(IF('Financing inputs'!$B249="USD",'Financing inputs'!N249*Loc_USD,0)+IF('Financing inputs'!$B249="Local Currency",'Financing inputs'!N249,0)+IF('Financing inputs'!$B249="Euro",'Financing inputs'!N249/Loc_Euro,0)))</f>
        <v/>
      </c>
      <c r="O249" s="132">
        <f t="shared" si="41"/>
        <v>0</v>
      </c>
      <c r="P249" s="35" t="str">
        <f t="shared" si="40"/>
        <v>Autre 11</v>
      </c>
      <c r="R249" s="75" t="e">
        <f t="shared" si="42"/>
        <v>#DIV/0!</v>
      </c>
      <c r="S249" s="12"/>
    </row>
    <row r="250" spans="1:19" x14ac:dyDescent="0.25">
      <c r="A250" s="134" t="str">
        <f>'Financing inputs'!A250</f>
        <v>Other</v>
      </c>
      <c r="B250" s="130"/>
      <c r="C250" s="131" t="str">
        <f>IF('Financing inputs'!C250="","",(IF('Financing inputs'!$B250="USD",'Financing inputs'!C250*Loc_USD,0)+IF('Financing inputs'!$B250="Local Currency",'Financing inputs'!C250,0)+IF('Financing inputs'!$B250="Euro",'Financing inputs'!C250*Loc_Euro,0)))</f>
        <v/>
      </c>
      <c r="D250" s="131" t="str">
        <f>IF('Financing inputs'!D250="","",(IF('Financing inputs'!$B250="USD",'Financing inputs'!D250*Loc_USD,0)+IF('Financing inputs'!$B250="Local Currency",'Financing inputs'!D250,0)+IF('Financing inputs'!$B250="Euro",'Financing inputs'!D250*Loc_Euro,0)))</f>
        <v/>
      </c>
      <c r="E250" s="131" t="str">
        <f>IF('Financing inputs'!E250="","",(IF('Financing inputs'!$B250="USD",'Financing inputs'!E250*Loc_USD,0)+IF('Financing inputs'!$B250="Local Currency",'Financing inputs'!E250,0)+IF('Financing inputs'!$B250="Euro",'Financing inputs'!E250*Loc_Euro,0)))</f>
        <v/>
      </c>
      <c r="F250" s="131" t="str">
        <f>IF('Financing inputs'!F250="","",(IF('Financing inputs'!$B250="USD",'Financing inputs'!F250*Loc_USD,0)+IF('Financing inputs'!$B250="Local Currency",'Financing inputs'!F250,0)+IF('Financing inputs'!$B250="Euro",'Financing inputs'!F250*Loc_Euro,0)))</f>
        <v/>
      </c>
      <c r="G250" s="131" t="str">
        <f>IF('Financing inputs'!G250="","",(IF('Financing inputs'!$B250="USD",'Financing inputs'!G250*Loc_USD,0)+IF('Financing inputs'!$B250="Local Currency",'Financing inputs'!G250,0)+IF('Financing inputs'!$B250="Euro",'Financing inputs'!G250*Loc_Euro,0)))</f>
        <v/>
      </c>
      <c r="H250" s="131" t="str">
        <f>IF('Financing inputs'!H250="","",(IF('Financing inputs'!$B250="USD",'Financing inputs'!H250*Loc_USD,0)+IF('Financing inputs'!$B250="Local Currency",'Financing inputs'!H250,0)+IF('Financing inputs'!$B250="Euro",'Financing inputs'!H250*Loc_Euro,0)))</f>
        <v/>
      </c>
      <c r="I250" s="131" t="str">
        <f>IF('Financing inputs'!I250="","",(IF('Financing inputs'!$B250="USD",'Financing inputs'!I250*Loc_USD,0)+IF('Financing inputs'!$B250="Local Currency",'Financing inputs'!I250,0)+IF('Financing inputs'!$B250="Euro",'Financing inputs'!I250*Loc_Euro,0)))</f>
        <v/>
      </c>
      <c r="J250" s="131" t="str">
        <f>IF('Financing inputs'!J250="","",(IF('Financing inputs'!$B250="USD",'Financing inputs'!J250*Loc_USD,0)+IF('Financing inputs'!$B250="Local Currency",'Financing inputs'!J250,0)+IF('Financing inputs'!$B250="Euro",'Financing inputs'!J250*Loc_Euro,0)))</f>
        <v/>
      </c>
      <c r="K250" s="131" t="str">
        <f>IF('Financing inputs'!K250="","",(IF('Financing inputs'!$B250="USD",'Financing inputs'!K250*Loc_USD,0)+IF('Financing inputs'!$B250="Local Currency",'Financing inputs'!K250,0)+IF('Financing inputs'!$B250="Euro",'Financing inputs'!K250/Loc_Euro,0)))</f>
        <v/>
      </c>
      <c r="L250" s="131" t="str">
        <f>IF('Financing inputs'!L250="","",(IF('Financing inputs'!$B250="USD",'Financing inputs'!L250*Loc_USD,0)+IF('Financing inputs'!$B250="Local Currency",'Financing inputs'!L250,0)+IF('Financing inputs'!$B250="Euro",'Financing inputs'!L250/Loc_Euro,0)))</f>
        <v/>
      </c>
      <c r="M250" s="131" t="str">
        <f>IF('Financing inputs'!M250="","",(IF('Financing inputs'!$B250="USD",'Financing inputs'!M250*Loc_USD,0)+IF('Financing inputs'!$B250="Local Currency",'Financing inputs'!M250,0)+IF('Financing inputs'!$B250="Euro",'Financing inputs'!M250/Loc_Euro,0)))</f>
        <v/>
      </c>
      <c r="N250" s="131" t="str">
        <f>IF('Financing inputs'!N250="","",(IF('Financing inputs'!$B250="USD",'Financing inputs'!N250*Loc_USD,0)+IF('Financing inputs'!$B250="Local Currency",'Financing inputs'!N250,0)+IF('Financing inputs'!$B250="Euro",'Financing inputs'!N250/Loc_Euro,0)))</f>
        <v/>
      </c>
      <c r="O250" s="132">
        <f t="shared" si="41"/>
        <v>0</v>
      </c>
      <c r="P250" s="35" t="str">
        <f t="shared" si="40"/>
        <v>Autre 11</v>
      </c>
      <c r="R250" s="75" t="e">
        <f t="shared" si="42"/>
        <v>#DIV/0!</v>
      </c>
      <c r="S250" s="12"/>
    </row>
    <row r="251" spans="1:19" x14ac:dyDescent="0.25">
      <c r="A251" s="134" t="str">
        <f>'Financing inputs'!A251</f>
        <v>Other</v>
      </c>
      <c r="B251" s="130"/>
      <c r="C251" s="131" t="str">
        <f>IF('Financing inputs'!C251="","",(IF('Financing inputs'!$B251="USD",'Financing inputs'!C251*Loc_USD,0)+IF('Financing inputs'!$B251="Local Currency",'Financing inputs'!C251,0)+IF('Financing inputs'!$B251="Euro",'Financing inputs'!C251*Loc_Euro,0)))</f>
        <v/>
      </c>
      <c r="D251" s="131" t="str">
        <f>IF('Financing inputs'!D251="","",(IF('Financing inputs'!$B251="USD",'Financing inputs'!D251*Loc_USD,0)+IF('Financing inputs'!$B251="Local Currency",'Financing inputs'!D251,0)+IF('Financing inputs'!$B251="Euro",'Financing inputs'!D251*Loc_Euro,0)))</f>
        <v/>
      </c>
      <c r="E251" s="131" t="str">
        <f>IF('Financing inputs'!E251="","",(IF('Financing inputs'!$B251="USD",'Financing inputs'!E251*Loc_USD,0)+IF('Financing inputs'!$B251="Local Currency",'Financing inputs'!E251,0)+IF('Financing inputs'!$B251="Euro",'Financing inputs'!E251*Loc_Euro,0)))</f>
        <v/>
      </c>
      <c r="F251" s="131" t="str">
        <f>IF('Financing inputs'!F251="","",(IF('Financing inputs'!$B251="USD",'Financing inputs'!F251*Loc_USD,0)+IF('Financing inputs'!$B251="Local Currency",'Financing inputs'!F251,0)+IF('Financing inputs'!$B251="Euro",'Financing inputs'!F251*Loc_Euro,0)))</f>
        <v/>
      </c>
      <c r="G251" s="131" t="str">
        <f>IF('Financing inputs'!G251="","",(IF('Financing inputs'!$B251="USD",'Financing inputs'!G251*Loc_USD,0)+IF('Financing inputs'!$B251="Local Currency",'Financing inputs'!G251,0)+IF('Financing inputs'!$B251="Euro",'Financing inputs'!G251*Loc_Euro,0)))</f>
        <v/>
      </c>
      <c r="H251" s="131" t="str">
        <f>IF('Financing inputs'!H251="","",(IF('Financing inputs'!$B251="USD",'Financing inputs'!H251*Loc_USD,0)+IF('Financing inputs'!$B251="Local Currency",'Financing inputs'!H251,0)+IF('Financing inputs'!$B251="Euro",'Financing inputs'!H251*Loc_Euro,0)))</f>
        <v/>
      </c>
      <c r="I251" s="131" t="str">
        <f>IF('Financing inputs'!I251="","",(IF('Financing inputs'!$B251="USD",'Financing inputs'!I251*Loc_USD,0)+IF('Financing inputs'!$B251="Local Currency",'Financing inputs'!I251,0)+IF('Financing inputs'!$B251="Euro",'Financing inputs'!I251*Loc_Euro,0)))</f>
        <v/>
      </c>
      <c r="J251" s="131" t="str">
        <f>IF('Financing inputs'!J251="","",(IF('Financing inputs'!$B251="USD",'Financing inputs'!J251*Loc_USD,0)+IF('Financing inputs'!$B251="Local Currency",'Financing inputs'!J251,0)+IF('Financing inputs'!$B251="Euro",'Financing inputs'!J251*Loc_Euro,0)))</f>
        <v/>
      </c>
      <c r="K251" s="131" t="str">
        <f>IF('Financing inputs'!K251="","",(IF('Financing inputs'!$B251="USD",'Financing inputs'!K251*Loc_USD,0)+IF('Financing inputs'!$B251="Local Currency",'Financing inputs'!K251,0)+IF('Financing inputs'!$B251="Euro",'Financing inputs'!K251/Loc_Euro,0)))</f>
        <v/>
      </c>
      <c r="L251" s="131" t="str">
        <f>IF('Financing inputs'!L251="","",(IF('Financing inputs'!$B251="USD",'Financing inputs'!L251*Loc_USD,0)+IF('Financing inputs'!$B251="Local Currency",'Financing inputs'!L251,0)+IF('Financing inputs'!$B251="Euro",'Financing inputs'!L251/Loc_Euro,0)))</f>
        <v/>
      </c>
      <c r="M251" s="131" t="str">
        <f>IF('Financing inputs'!M251="","",(IF('Financing inputs'!$B251="USD",'Financing inputs'!M251*Loc_USD,0)+IF('Financing inputs'!$B251="Local Currency",'Financing inputs'!M251,0)+IF('Financing inputs'!$B251="Euro",'Financing inputs'!M251/Loc_Euro,0)))</f>
        <v/>
      </c>
      <c r="N251" s="131" t="str">
        <f>IF('Financing inputs'!N251="","",(IF('Financing inputs'!$B251="USD",'Financing inputs'!N251*Loc_USD,0)+IF('Financing inputs'!$B251="Local Currency",'Financing inputs'!N251,0)+IF('Financing inputs'!$B251="Euro",'Financing inputs'!N251/Loc_Euro,0)))</f>
        <v/>
      </c>
      <c r="O251" s="131">
        <f t="shared" si="41"/>
        <v>0</v>
      </c>
      <c r="P251" s="35" t="str">
        <f t="shared" si="40"/>
        <v>Autre 11</v>
      </c>
      <c r="R251" s="75" t="e">
        <f t="shared" si="42"/>
        <v>#DIV/0!</v>
      </c>
      <c r="S251" s="12"/>
    </row>
    <row r="252" spans="1:19" x14ac:dyDescent="0.25">
      <c r="A252" s="134" t="str">
        <f>'Financing inputs'!A252</f>
        <v>Other</v>
      </c>
      <c r="B252" s="130"/>
      <c r="C252" s="131" t="str">
        <f>IF('Financing inputs'!C252="","",(IF('Financing inputs'!$B252="USD",'Financing inputs'!C252*Loc_USD,0)+IF('Financing inputs'!$B252="Local Currency",'Financing inputs'!C252,0)+IF('Financing inputs'!$B252="Euro",'Financing inputs'!C252*Loc_Euro,0)))</f>
        <v/>
      </c>
      <c r="D252" s="131" t="str">
        <f>IF('Financing inputs'!D252="","",(IF('Financing inputs'!$B252="USD",'Financing inputs'!D252*Loc_USD,0)+IF('Financing inputs'!$B252="Local Currency",'Financing inputs'!D252,0)+IF('Financing inputs'!$B252="Euro",'Financing inputs'!D252*Loc_Euro,0)))</f>
        <v/>
      </c>
      <c r="E252" s="131" t="str">
        <f>IF('Financing inputs'!E252="","",(IF('Financing inputs'!$B252="USD",'Financing inputs'!E252*Loc_USD,0)+IF('Financing inputs'!$B252="Local Currency",'Financing inputs'!E252,0)+IF('Financing inputs'!$B252="Euro",'Financing inputs'!E252*Loc_Euro,0)))</f>
        <v/>
      </c>
      <c r="F252" s="131" t="str">
        <f>IF('Financing inputs'!F252="","",(IF('Financing inputs'!$B252="USD",'Financing inputs'!F252*Loc_USD,0)+IF('Financing inputs'!$B252="Local Currency",'Financing inputs'!F252,0)+IF('Financing inputs'!$B252="Euro",'Financing inputs'!F252*Loc_Euro,0)))</f>
        <v/>
      </c>
      <c r="G252" s="131" t="str">
        <f>IF('Financing inputs'!G252="","",(IF('Financing inputs'!$B252="USD",'Financing inputs'!G252*Loc_USD,0)+IF('Financing inputs'!$B252="Local Currency",'Financing inputs'!G252,0)+IF('Financing inputs'!$B252="Euro",'Financing inputs'!G252*Loc_Euro,0)))</f>
        <v/>
      </c>
      <c r="H252" s="131" t="str">
        <f>IF('Financing inputs'!H252="","",(IF('Financing inputs'!$B252="USD",'Financing inputs'!H252*Loc_USD,0)+IF('Financing inputs'!$B252="Local Currency",'Financing inputs'!H252,0)+IF('Financing inputs'!$B252="Euro",'Financing inputs'!H252*Loc_Euro,0)))</f>
        <v/>
      </c>
      <c r="I252" s="131" t="str">
        <f>IF('Financing inputs'!I252="","",(IF('Financing inputs'!$B252="USD",'Financing inputs'!I252*Loc_USD,0)+IF('Financing inputs'!$B252="Local Currency",'Financing inputs'!I252,0)+IF('Financing inputs'!$B252="Euro",'Financing inputs'!I252*Loc_Euro,0)))</f>
        <v/>
      </c>
      <c r="J252" s="131" t="str">
        <f>IF('Financing inputs'!J252="","",(IF('Financing inputs'!$B252="USD",'Financing inputs'!J252*Loc_USD,0)+IF('Financing inputs'!$B252="Local Currency",'Financing inputs'!J252,0)+IF('Financing inputs'!$B252="Euro",'Financing inputs'!J252*Loc_Euro,0)))</f>
        <v/>
      </c>
      <c r="K252" s="131" t="str">
        <f>IF('Financing inputs'!K252="","",(IF('Financing inputs'!$B252="USD",'Financing inputs'!K252*Loc_USD,0)+IF('Financing inputs'!$B252="Local Currency",'Financing inputs'!K252,0)+IF('Financing inputs'!$B252="Euro",'Financing inputs'!K252/Loc_Euro,0)))</f>
        <v/>
      </c>
      <c r="L252" s="131" t="str">
        <f>IF('Financing inputs'!L252="","",(IF('Financing inputs'!$B252="USD",'Financing inputs'!L252*Loc_USD,0)+IF('Financing inputs'!$B252="Local Currency",'Financing inputs'!L252,0)+IF('Financing inputs'!$B252="Euro",'Financing inputs'!L252/Loc_Euro,0)))</f>
        <v/>
      </c>
      <c r="M252" s="131" t="str">
        <f>IF('Financing inputs'!M252="","",(IF('Financing inputs'!$B252="USD",'Financing inputs'!M252*Loc_USD,0)+IF('Financing inputs'!$B252="Local Currency",'Financing inputs'!M252,0)+IF('Financing inputs'!$B252="Euro",'Financing inputs'!M252/Loc_Euro,0)))</f>
        <v/>
      </c>
      <c r="N252" s="131" t="str">
        <f>IF('Financing inputs'!N252="","",(IF('Financing inputs'!$B252="USD",'Financing inputs'!N252*Loc_USD,0)+IF('Financing inputs'!$B252="Local Currency",'Financing inputs'!N252,0)+IF('Financing inputs'!$B252="Euro",'Financing inputs'!N252/Loc_Euro,0)))</f>
        <v/>
      </c>
      <c r="O252" s="131">
        <f t="shared" si="41"/>
        <v>0</v>
      </c>
      <c r="P252" s="35" t="str">
        <f t="shared" si="40"/>
        <v>Autre 11</v>
      </c>
      <c r="R252" s="75" t="e">
        <f t="shared" si="42"/>
        <v>#DIV/0!</v>
      </c>
      <c r="S252" s="12"/>
    </row>
    <row r="253" spans="1:19" x14ac:dyDescent="0.25">
      <c r="A253" s="134" t="str">
        <f>'Financing inputs'!A253</f>
        <v>Other</v>
      </c>
      <c r="B253" s="130"/>
      <c r="C253" s="131" t="str">
        <f>IF('Financing inputs'!C253="","",(IF('Financing inputs'!$B253="USD",'Financing inputs'!C253*Loc_USD,0)+IF('Financing inputs'!$B253="Local Currency",'Financing inputs'!C253,0)+IF('Financing inputs'!$B253="Euro",'Financing inputs'!C253*Loc_Euro,0)))</f>
        <v/>
      </c>
      <c r="D253" s="131" t="str">
        <f>IF('Financing inputs'!D253="","",(IF('Financing inputs'!$B253="USD",'Financing inputs'!D253*Loc_USD,0)+IF('Financing inputs'!$B253="Local Currency",'Financing inputs'!D253,0)+IF('Financing inputs'!$B253="Euro",'Financing inputs'!D253*Loc_Euro,0)))</f>
        <v/>
      </c>
      <c r="E253" s="131" t="str">
        <f>IF('Financing inputs'!E253="","",(IF('Financing inputs'!$B253="USD",'Financing inputs'!E253*Loc_USD,0)+IF('Financing inputs'!$B253="Local Currency",'Financing inputs'!E253,0)+IF('Financing inputs'!$B253="Euro",'Financing inputs'!E253*Loc_Euro,0)))</f>
        <v/>
      </c>
      <c r="F253" s="131" t="str">
        <f>IF('Financing inputs'!F253="","",(IF('Financing inputs'!$B253="USD",'Financing inputs'!F253*Loc_USD,0)+IF('Financing inputs'!$B253="Local Currency",'Financing inputs'!F253,0)+IF('Financing inputs'!$B253="Euro",'Financing inputs'!F253*Loc_Euro,0)))</f>
        <v/>
      </c>
      <c r="G253" s="131" t="str">
        <f>IF('Financing inputs'!G253="","",(IF('Financing inputs'!$B253="USD",'Financing inputs'!G253*Loc_USD,0)+IF('Financing inputs'!$B253="Local Currency",'Financing inputs'!G253,0)+IF('Financing inputs'!$B253="Euro",'Financing inputs'!G253*Loc_Euro,0)))</f>
        <v/>
      </c>
      <c r="H253" s="131" t="str">
        <f>IF('Financing inputs'!H253="","",(IF('Financing inputs'!$B253="USD",'Financing inputs'!H253*Loc_USD,0)+IF('Financing inputs'!$B253="Local Currency",'Financing inputs'!H253,0)+IF('Financing inputs'!$B253="Euro",'Financing inputs'!H253*Loc_Euro,0)))</f>
        <v/>
      </c>
      <c r="I253" s="131" t="str">
        <f>IF('Financing inputs'!I253="","",(IF('Financing inputs'!$B253="USD",'Financing inputs'!I253*Loc_USD,0)+IF('Financing inputs'!$B253="Local Currency",'Financing inputs'!I253,0)+IF('Financing inputs'!$B253="Euro",'Financing inputs'!I253*Loc_Euro,0)))</f>
        <v/>
      </c>
      <c r="J253" s="131" t="str">
        <f>IF('Financing inputs'!J253="","",(IF('Financing inputs'!$B253="USD",'Financing inputs'!J253*Loc_USD,0)+IF('Financing inputs'!$B253="Local Currency",'Financing inputs'!J253,0)+IF('Financing inputs'!$B253="Euro",'Financing inputs'!J253*Loc_Euro,0)))</f>
        <v/>
      </c>
      <c r="K253" s="131" t="str">
        <f>IF('Financing inputs'!K253="","",(IF('Financing inputs'!$B253="USD",'Financing inputs'!K253*Loc_USD,0)+IF('Financing inputs'!$B253="Local Currency",'Financing inputs'!K253,0)+IF('Financing inputs'!$B253="Euro",'Financing inputs'!K253/Loc_Euro,0)))</f>
        <v/>
      </c>
      <c r="L253" s="131" t="str">
        <f>IF('Financing inputs'!L253="","",(IF('Financing inputs'!$B253="USD",'Financing inputs'!L253*Loc_USD,0)+IF('Financing inputs'!$B253="Local Currency",'Financing inputs'!L253,0)+IF('Financing inputs'!$B253="Euro",'Financing inputs'!L253/Loc_Euro,0)))</f>
        <v/>
      </c>
      <c r="M253" s="131" t="str">
        <f>IF('Financing inputs'!M253="","",(IF('Financing inputs'!$B253="USD",'Financing inputs'!M253*Loc_USD,0)+IF('Financing inputs'!$B253="Local Currency",'Financing inputs'!M253,0)+IF('Financing inputs'!$B253="Euro",'Financing inputs'!M253/Loc_Euro,0)))</f>
        <v/>
      </c>
      <c r="N253" s="131" t="str">
        <f>IF('Financing inputs'!N253="","",(IF('Financing inputs'!$B253="USD",'Financing inputs'!N253*Loc_USD,0)+IF('Financing inputs'!$B253="Local Currency",'Financing inputs'!N253,0)+IF('Financing inputs'!$B253="Euro",'Financing inputs'!N253/Loc_Euro,0)))</f>
        <v/>
      </c>
      <c r="O253" s="131">
        <f t="shared" si="41"/>
        <v>0</v>
      </c>
      <c r="P253" s="35" t="str">
        <f t="shared" si="40"/>
        <v>Autre 11</v>
      </c>
      <c r="R253" s="75" t="e">
        <f t="shared" si="42"/>
        <v>#DIV/0!</v>
      </c>
      <c r="S253" s="12"/>
    </row>
    <row r="254" spans="1:19" x14ac:dyDescent="0.25">
      <c r="A254" s="134" t="str">
        <f>'Financing inputs'!A254</f>
        <v>Other</v>
      </c>
      <c r="B254" s="130"/>
      <c r="C254" s="131" t="str">
        <f>IF('Financing inputs'!C254="","",(IF('Financing inputs'!$B254="USD",'Financing inputs'!C254*Loc_USD,0)+IF('Financing inputs'!$B254="Local Currency",'Financing inputs'!C254,0)+IF('Financing inputs'!$B254="Euro",'Financing inputs'!C254*Loc_Euro,0)))</f>
        <v/>
      </c>
      <c r="D254" s="131" t="str">
        <f>IF('Financing inputs'!D254="","",(IF('Financing inputs'!$B254="USD",'Financing inputs'!D254*Loc_USD,0)+IF('Financing inputs'!$B254="Local Currency",'Financing inputs'!D254,0)+IF('Financing inputs'!$B254="Euro",'Financing inputs'!D254*Loc_Euro,0)))</f>
        <v/>
      </c>
      <c r="E254" s="131" t="str">
        <f>IF('Financing inputs'!E254="","",(IF('Financing inputs'!$B254="USD",'Financing inputs'!E254*Loc_USD,0)+IF('Financing inputs'!$B254="Local Currency",'Financing inputs'!E254,0)+IF('Financing inputs'!$B254="Euro",'Financing inputs'!E254*Loc_Euro,0)))</f>
        <v/>
      </c>
      <c r="F254" s="131" t="str">
        <f>IF('Financing inputs'!F254="","",(IF('Financing inputs'!$B254="USD",'Financing inputs'!F254*Loc_USD,0)+IF('Financing inputs'!$B254="Local Currency",'Financing inputs'!F254,0)+IF('Financing inputs'!$B254="Euro",'Financing inputs'!F254*Loc_Euro,0)))</f>
        <v/>
      </c>
      <c r="G254" s="131" t="str">
        <f>IF('Financing inputs'!G254="","",(IF('Financing inputs'!$B254="USD",'Financing inputs'!G254*Loc_USD,0)+IF('Financing inputs'!$B254="Local Currency",'Financing inputs'!G254,0)+IF('Financing inputs'!$B254="Euro",'Financing inputs'!G254*Loc_Euro,0)))</f>
        <v/>
      </c>
      <c r="H254" s="131" t="str">
        <f>IF('Financing inputs'!H254="","",(IF('Financing inputs'!$B254="USD",'Financing inputs'!H254*Loc_USD,0)+IF('Financing inputs'!$B254="Local Currency",'Financing inputs'!H254,0)+IF('Financing inputs'!$B254="Euro",'Financing inputs'!H254*Loc_Euro,0)))</f>
        <v/>
      </c>
      <c r="I254" s="131" t="str">
        <f>IF('Financing inputs'!I254="","",(IF('Financing inputs'!$B254="USD",'Financing inputs'!I254*Loc_USD,0)+IF('Financing inputs'!$B254="Local Currency",'Financing inputs'!I254,0)+IF('Financing inputs'!$B254="Euro",'Financing inputs'!I254*Loc_Euro,0)))</f>
        <v/>
      </c>
      <c r="J254" s="131" t="str">
        <f>IF('Financing inputs'!J254="","",(IF('Financing inputs'!$B254="USD",'Financing inputs'!J254*Loc_USD,0)+IF('Financing inputs'!$B254="Local Currency",'Financing inputs'!J254,0)+IF('Financing inputs'!$B254="Euro",'Financing inputs'!J254*Loc_Euro,0)))</f>
        <v/>
      </c>
      <c r="K254" s="131" t="str">
        <f>IF('Financing inputs'!K254="","",(IF('Financing inputs'!$B254="USD",'Financing inputs'!K254*Loc_USD,0)+IF('Financing inputs'!$B254="Local Currency",'Financing inputs'!K254,0)+IF('Financing inputs'!$B254="Euro",'Financing inputs'!K254/Loc_Euro,0)))</f>
        <v/>
      </c>
      <c r="L254" s="131" t="str">
        <f>IF('Financing inputs'!L254="","",(IF('Financing inputs'!$B254="USD",'Financing inputs'!L254*Loc_USD,0)+IF('Financing inputs'!$B254="Local Currency",'Financing inputs'!L254,0)+IF('Financing inputs'!$B254="Euro",'Financing inputs'!L254/Loc_Euro,0)))</f>
        <v/>
      </c>
      <c r="M254" s="131" t="str">
        <f>IF('Financing inputs'!M254="","",(IF('Financing inputs'!$B254="USD",'Financing inputs'!M254*Loc_USD,0)+IF('Financing inputs'!$B254="Local Currency",'Financing inputs'!M254,0)+IF('Financing inputs'!$B254="Euro",'Financing inputs'!M254/Loc_Euro,0)))</f>
        <v/>
      </c>
      <c r="N254" s="131" t="str">
        <f>IF('Financing inputs'!N254="","",(IF('Financing inputs'!$B254="USD",'Financing inputs'!N254*Loc_USD,0)+IF('Financing inputs'!$B254="Local Currency",'Financing inputs'!N254,0)+IF('Financing inputs'!$B254="Euro",'Financing inputs'!N254/Loc_Euro,0)))</f>
        <v/>
      </c>
      <c r="O254" s="131">
        <f t="shared" si="41"/>
        <v>0</v>
      </c>
      <c r="P254" s="35" t="str">
        <f t="shared" si="40"/>
        <v>Autre 11</v>
      </c>
      <c r="R254" s="75" t="e">
        <f t="shared" si="42"/>
        <v>#DIV/0!</v>
      </c>
      <c r="S254" s="12"/>
    </row>
    <row r="255" spans="1:19" s="12" customFormat="1" x14ac:dyDescent="0.25">
      <c r="A255" s="144" t="s">
        <v>42</v>
      </c>
      <c r="B255" s="145"/>
      <c r="C255" s="146">
        <f>SUM(C236:C254)</f>
        <v>0</v>
      </c>
      <c r="D255" s="146">
        <f t="shared" ref="D255:O255" si="43">SUM(D236:D254)</f>
        <v>0</v>
      </c>
      <c r="E255" s="146">
        <f t="shared" si="43"/>
        <v>0</v>
      </c>
      <c r="F255" s="146">
        <f t="shared" si="43"/>
        <v>0</v>
      </c>
      <c r="G255" s="146">
        <f t="shared" si="43"/>
        <v>0</v>
      </c>
      <c r="H255" s="146">
        <f t="shared" si="43"/>
        <v>0</v>
      </c>
      <c r="I255" s="146">
        <f t="shared" si="43"/>
        <v>0</v>
      </c>
      <c r="J255" s="146">
        <f t="shared" si="43"/>
        <v>0</v>
      </c>
      <c r="K255" s="146">
        <f t="shared" si="43"/>
        <v>0</v>
      </c>
      <c r="L255" s="146">
        <f t="shared" si="43"/>
        <v>0</v>
      </c>
      <c r="M255" s="146">
        <f t="shared" si="43"/>
        <v>0</v>
      </c>
      <c r="N255" s="146">
        <f t="shared" si="43"/>
        <v>0</v>
      </c>
      <c r="O255" s="146">
        <f t="shared" si="43"/>
        <v>0</v>
      </c>
      <c r="P255" s="35" t="str">
        <f>$A$233</f>
        <v>Autre 11</v>
      </c>
      <c r="R255" s="74"/>
      <c r="S255" s="78" t="e">
        <f>IF(ROUND(SUM(R235:R254),0)&lt;&gt;1,"Check","Okay")</f>
        <v>#DIV/0!</v>
      </c>
    </row>
    <row r="256" spans="1:19" x14ac:dyDescent="0.25">
      <c r="A256" s="30"/>
      <c r="B256" s="30"/>
      <c r="C256" s="30"/>
      <c r="D256" s="30"/>
      <c r="E256" s="30"/>
      <c r="F256" s="30"/>
      <c r="G256" s="30"/>
      <c r="H256" s="30"/>
      <c r="I256" s="30"/>
      <c r="J256" s="30"/>
      <c r="K256" s="30"/>
      <c r="L256" s="30"/>
      <c r="M256" s="30"/>
      <c r="N256" s="30"/>
      <c r="O256" s="30"/>
      <c r="R256" s="39" t="s">
        <v>45</v>
      </c>
    </row>
    <row r="257" spans="1:18" s="34" customFormat="1" x14ac:dyDescent="0.25">
      <c r="A257" s="139" t="s">
        <v>83</v>
      </c>
      <c r="B257" s="139"/>
      <c r="C257" s="116">
        <f t="shared" ref="C257:O257" si="44">SUMIF($A$3:$A$254,"Coûts du Plan PF Budgétisé",C$3:C$254)</f>
        <v>0</v>
      </c>
      <c r="D257" s="116">
        <f t="shared" si="44"/>
        <v>0</v>
      </c>
      <c r="E257" s="116">
        <f t="shared" si="44"/>
        <v>0</v>
      </c>
      <c r="F257" s="116">
        <f t="shared" si="44"/>
        <v>0</v>
      </c>
      <c r="G257" s="116">
        <f t="shared" si="44"/>
        <v>0</v>
      </c>
      <c r="H257" s="116">
        <f t="shared" si="44"/>
        <v>0</v>
      </c>
      <c r="I257" s="116">
        <f t="shared" si="44"/>
        <v>0</v>
      </c>
      <c r="J257" s="116">
        <f t="shared" si="44"/>
        <v>0</v>
      </c>
      <c r="K257" s="116">
        <f t="shared" si="44"/>
        <v>0</v>
      </c>
      <c r="L257" s="116">
        <f t="shared" si="44"/>
        <v>0</v>
      </c>
      <c r="M257" s="116">
        <f t="shared" si="44"/>
        <v>0</v>
      </c>
      <c r="N257" s="116">
        <f t="shared" si="44"/>
        <v>0</v>
      </c>
      <c r="O257" s="116">
        <f t="shared" si="44"/>
        <v>0</v>
      </c>
      <c r="Q257" s="115">
        <f>SUM(C257:N257)</f>
        <v>0</v>
      </c>
      <c r="R257" s="40" t="str">
        <f>IF(Q257=O257,"Okay","Check")</f>
        <v>Okay</v>
      </c>
    </row>
    <row r="258" spans="1:18" x14ac:dyDescent="0.25">
      <c r="A258" s="30"/>
      <c r="B258" s="140" t="s">
        <v>50</v>
      </c>
      <c r="C258" s="137" t="str">
        <f>IF(C257='Financing inputs'!C257,"Okay","Check")</f>
        <v>Okay</v>
      </c>
      <c r="D258" s="137" t="str">
        <f>IF(D257='Financing inputs'!D257,"Okay","Check")</f>
        <v>Okay</v>
      </c>
      <c r="E258" s="137" t="str">
        <f>IF(E257='Financing inputs'!E257,"Okay","Check")</f>
        <v>Okay</v>
      </c>
      <c r="F258" s="137" t="str">
        <f>IF(F257='Financing inputs'!F257,"Okay","Check")</f>
        <v>Okay</v>
      </c>
      <c r="G258" s="137" t="str">
        <f>IF(G257='Financing inputs'!G257,"Okay","Check")</f>
        <v>Okay</v>
      </c>
      <c r="H258" s="137" t="str">
        <f>IF(H257='Financing inputs'!H257,"Okay","Check")</f>
        <v>Okay</v>
      </c>
      <c r="I258" s="137" t="str">
        <f>IF(I257='Financing inputs'!I257,"Okay","Check")</f>
        <v>Okay</v>
      </c>
      <c r="J258" s="137" t="str">
        <f>IF(J257='Financing inputs'!J257,"Okay","Check")</f>
        <v>Okay</v>
      </c>
      <c r="K258" s="137" t="str">
        <f>IF(K257='Financing inputs'!K257,"Okay","Check")</f>
        <v>Okay</v>
      </c>
      <c r="L258" s="137" t="str">
        <f>IF(L257='Financing inputs'!L257,"Okay","Check")</f>
        <v>Okay</v>
      </c>
      <c r="M258" s="137" t="str">
        <f>IF(M257='Financing inputs'!M257,"Okay","Check")</f>
        <v>Okay</v>
      </c>
      <c r="N258" s="137" t="str">
        <f>IF(N257='Financing inputs'!N257,"Okay","Check")</f>
        <v>Okay</v>
      </c>
      <c r="O258" s="137" t="str">
        <f>IF(O257='Financing inputs'!O257,"Okay","Check")</f>
        <v>Okay</v>
      </c>
      <c r="Q258" s="115">
        <f t="shared" ref="Q258" si="45">SUM(D258:O258)</f>
        <v>0</v>
      </c>
      <c r="R258" s="40"/>
    </row>
    <row r="259" spans="1:18" s="12" customFormat="1" x14ac:dyDescent="0.25">
      <c r="A259" s="135" t="s">
        <v>46</v>
      </c>
      <c r="B259" s="135"/>
      <c r="C259" s="136">
        <f>SUMIF($A$3:$A$254,"Fonds alloués par le Gouvernement ",C$3:C$254)</f>
        <v>0</v>
      </c>
      <c r="D259" s="136">
        <f t="shared" ref="D259:N259" si="46">SUMIF($A$3:$A$254,"Fonds alloués par le Gouvernement ",D$3:D$254)</f>
        <v>0</v>
      </c>
      <c r="E259" s="136">
        <f t="shared" si="46"/>
        <v>0</v>
      </c>
      <c r="F259" s="136">
        <f t="shared" si="46"/>
        <v>0</v>
      </c>
      <c r="G259" s="136">
        <f t="shared" si="46"/>
        <v>0</v>
      </c>
      <c r="H259" s="136">
        <f t="shared" si="46"/>
        <v>0</v>
      </c>
      <c r="I259" s="136">
        <f t="shared" si="46"/>
        <v>0</v>
      </c>
      <c r="J259" s="136">
        <f t="shared" si="46"/>
        <v>0</v>
      </c>
      <c r="K259" s="136">
        <f t="shared" si="46"/>
        <v>0</v>
      </c>
      <c r="L259" s="136">
        <f t="shared" si="46"/>
        <v>0</v>
      </c>
      <c r="M259" s="136">
        <f t="shared" si="46"/>
        <v>0</v>
      </c>
      <c r="N259" s="136">
        <f t="shared" si="46"/>
        <v>0</v>
      </c>
      <c r="O259" s="136">
        <f>SUMIF($A$3:$A$254,"Fonds alloués par le Gouvernement ",O$3:O$254)</f>
        <v>0</v>
      </c>
      <c r="Q259" s="115">
        <f t="shared" ref="Q259:Q261" si="47">SUM(C259:N259)</f>
        <v>0</v>
      </c>
      <c r="R259" s="40" t="str">
        <f t="shared" ref="R259:R261" si="48">IF(Q259=O259,"Okay","Check")</f>
        <v>Okay</v>
      </c>
    </row>
    <row r="260" spans="1:18" s="12" customFormat="1" x14ac:dyDescent="0.25">
      <c r="A260" s="135" t="s">
        <v>47</v>
      </c>
      <c r="B260" s="135"/>
      <c r="C260" s="136">
        <f>SUMIF($A$3:$A$254,"Total donateur",C$3:C$254)</f>
        <v>0</v>
      </c>
      <c r="D260" s="136">
        <f t="shared" ref="D260:N260" si="49">SUMIF($A$3:$A$254,"Total donateur",D$3:D$254)</f>
        <v>0</v>
      </c>
      <c r="E260" s="136">
        <f t="shared" si="49"/>
        <v>0</v>
      </c>
      <c r="F260" s="136">
        <f t="shared" si="49"/>
        <v>0</v>
      </c>
      <c r="G260" s="136">
        <f t="shared" si="49"/>
        <v>0</v>
      </c>
      <c r="H260" s="136">
        <f t="shared" si="49"/>
        <v>0</v>
      </c>
      <c r="I260" s="136">
        <f t="shared" si="49"/>
        <v>0</v>
      </c>
      <c r="J260" s="136">
        <f t="shared" si="49"/>
        <v>0</v>
      </c>
      <c r="K260" s="136">
        <f t="shared" si="49"/>
        <v>0</v>
      </c>
      <c r="L260" s="136">
        <f t="shared" si="49"/>
        <v>0</v>
      </c>
      <c r="M260" s="136">
        <f t="shared" si="49"/>
        <v>0</v>
      </c>
      <c r="N260" s="136">
        <f t="shared" si="49"/>
        <v>0</v>
      </c>
      <c r="O260" s="136">
        <f>SUMIF($A$3:$A$254,"Total donateur",O$3:O$254)</f>
        <v>0</v>
      </c>
      <c r="Q260" s="115">
        <f t="shared" si="47"/>
        <v>0</v>
      </c>
      <c r="R260" s="40" t="str">
        <f t="shared" si="48"/>
        <v>Okay</v>
      </c>
    </row>
    <row r="261" spans="1:18" s="32" customFormat="1" x14ac:dyDescent="0.25">
      <c r="A261" s="138" t="s">
        <v>48</v>
      </c>
      <c r="B261" s="138"/>
      <c r="C261" s="138">
        <f>SUM(C259:C260)</f>
        <v>0</v>
      </c>
      <c r="D261" s="138">
        <f t="shared" ref="D261:N261" si="50">SUM(D259:D260)</f>
        <v>0</v>
      </c>
      <c r="E261" s="138">
        <f t="shared" si="50"/>
        <v>0</v>
      </c>
      <c r="F261" s="138">
        <f t="shared" si="50"/>
        <v>0</v>
      </c>
      <c r="G261" s="138">
        <f t="shared" si="50"/>
        <v>0</v>
      </c>
      <c r="H261" s="138">
        <f t="shared" si="50"/>
        <v>0</v>
      </c>
      <c r="I261" s="138">
        <f t="shared" si="50"/>
        <v>0</v>
      </c>
      <c r="J261" s="138">
        <f t="shared" si="50"/>
        <v>0</v>
      </c>
      <c r="K261" s="138">
        <f t="shared" si="50"/>
        <v>0</v>
      </c>
      <c r="L261" s="138">
        <f t="shared" si="50"/>
        <v>0</v>
      </c>
      <c r="M261" s="138">
        <f t="shared" si="50"/>
        <v>0</v>
      </c>
      <c r="N261" s="138">
        <f t="shared" si="50"/>
        <v>0</v>
      </c>
      <c r="O261" s="138">
        <f>SUM(O259:O260)</f>
        <v>0</v>
      </c>
      <c r="P261" s="37"/>
      <c r="Q261" s="115">
        <f t="shared" si="47"/>
        <v>0</v>
      </c>
      <c r="R261" s="40" t="str">
        <f t="shared" si="48"/>
        <v>Okay</v>
      </c>
    </row>
    <row r="262" spans="1:18" x14ac:dyDescent="0.25">
      <c r="A262" s="30"/>
      <c r="B262" s="140" t="s">
        <v>50</v>
      </c>
      <c r="C262" s="137" t="str">
        <f>IF(C261='Financing inputs'!C270,"Okay","Check")</f>
        <v>Okay</v>
      </c>
      <c r="D262" s="137" t="str">
        <f>IF(D261='Financing inputs'!D270,"Okay","Check")</f>
        <v>Okay</v>
      </c>
      <c r="E262" s="137" t="str">
        <f>IF(E261='Financing inputs'!E270,"Okay","Check")</f>
        <v>Okay</v>
      </c>
      <c r="F262" s="137" t="str">
        <f>IF(F261='Financing inputs'!F270,"Okay","Check")</f>
        <v>Okay</v>
      </c>
      <c r="G262" s="137" t="str">
        <f>IF(G261='Financing inputs'!G270,"Okay","Check")</f>
        <v>Okay</v>
      </c>
      <c r="H262" s="137" t="str">
        <f>IF(H261='Financing inputs'!H270,"Okay","Check")</f>
        <v>Okay</v>
      </c>
      <c r="I262" s="137" t="str">
        <f>IF(I261='Financing inputs'!I270,"Okay","Check")</f>
        <v>Okay</v>
      </c>
      <c r="J262" s="137" t="str">
        <f>IF(J261='Financing inputs'!J270,"Okay","Check")</f>
        <v>Okay</v>
      </c>
      <c r="K262" s="137" t="str">
        <f>IF(K261='Financing inputs'!K270,"Okay","Check")</f>
        <v>Okay</v>
      </c>
      <c r="L262" s="137" t="str">
        <f>IF(L261='Financing inputs'!L270,"Okay","Check")</f>
        <v>Okay</v>
      </c>
      <c r="M262" s="137" t="str">
        <f>IF(M261='Financing inputs'!M270,"Okay","Check")</f>
        <v>Okay</v>
      </c>
      <c r="N262" s="137" t="str">
        <f>IF(N261='Financing inputs'!N270,"Okay","Check")</f>
        <v>Okay</v>
      </c>
      <c r="O262" s="137" t="str">
        <f>IF(ROUND(O261,2)=ROUND('Financing inputs'!O270,2),"Okay","Check")</f>
        <v>Okay</v>
      </c>
      <c r="P262" s="30"/>
      <c r="Q262" s="78"/>
      <c r="R262" s="12"/>
    </row>
    <row r="263" spans="1:18" s="12" customFormat="1" x14ac:dyDescent="0.25">
      <c r="A263" s="138" t="s">
        <v>1</v>
      </c>
      <c r="B263" s="138"/>
      <c r="C263" s="138">
        <f>C257-C261</f>
        <v>0</v>
      </c>
      <c r="D263" s="138">
        <f t="shared" ref="D263:O263" si="51">D257-D261</f>
        <v>0</v>
      </c>
      <c r="E263" s="138">
        <f t="shared" si="51"/>
        <v>0</v>
      </c>
      <c r="F263" s="138">
        <f t="shared" si="51"/>
        <v>0</v>
      </c>
      <c r="G263" s="138">
        <f t="shared" si="51"/>
        <v>0</v>
      </c>
      <c r="H263" s="138">
        <f t="shared" si="51"/>
        <v>0</v>
      </c>
      <c r="I263" s="138">
        <f t="shared" si="51"/>
        <v>0</v>
      </c>
      <c r="J263" s="138">
        <f t="shared" si="51"/>
        <v>0</v>
      </c>
      <c r="K263" s="138">
        <f t="shared" si="51"/>
        <v>0</v>
      </c>
      <c r="L263" s="138">
        <f t="shared" si="51"/>
        <v>0</v>
      </c>
      <c r="M263" s="138">
        <f t="shared" si="51"/>
        <v>0</v>
      </c>
      <c r="N263" s="138">
        <f t="shared" si="51"/>
        <v>0</v>
      </c>
      <c r="O263" s="138">
        <f t="shared" si="51"/>
        <v>0</v>
      </c>
      <c r="Q263" s="78">
        <f>SUM(C263:N263)</f>
        <v>0</v>
      </c>
      <c r="R263" s="40" t="str">
        <f>IF(Q263=O263,"Okay","Check")</f>
        <v>Okay</v>
      </c>
    </row>
  </sheetData>
  <sheetProtection password="CC82" sheet="1" scenarios="1" formatCells="0" formatColumns="0" formatRows="0"/>
  <mergeCells count="11">
    <mergeCell ref="A141:O141"/>
    <mergeCell ref="A164:O164"/>
    <mergeCell ref="A187:O187"/>
    <mergeCell ref="A210:O210"/>
    <mergeCell ref="A233:O233"/>
    <mergeCell ref="A118:O118"/>
    <mergeCell ref="A3:O3"/>
    <mergeCell ref="A26:O26"/>
    <mergeCell ref="A49:O49"/>
    <mergeCell ref="A72:O72"/>
    <mergeCell ref="A95:O95"/>
  </mergeCells>
  <conditionalFormatting sqref="C258:O258">
    <cfRule type="cellIs" dxfId="57" priority="16" operator="equal">
      <formula>"Check"</formula>
    </cfRule>
  </conditionalFormatting>
  <conditionalFormatting sqref="C262:O262">
    <cfRule type="cellIs" dxfId="56" priority="15" operator="equal">
      <formula>"Check"</formula>
    </cfRule>
  </conditionalFormatting>
  <conditionalFormatting sqref="S25">
    <cfRule type="cellIs" dxfId="55" priority="14" operator="equal">
      <formula>"Check"</formula>
    </cfRule>
  </conditionalFormatting>
  <conditionalFormatting sqref="S48">
    <cfRule type="cellIs" dxfId="54" priority="13" operator="equal">
      <formula>"Check"</formula>
    </cfRule>
  </conditionalFormatting>
  <conditionalFormatting sqref="S71">
    <cfRule type="cellIs" dxfId="53" priority="12" operator="equal">
      <formula>"Check"</formula>
    </cfRule>
  </conditionalFormatting>
  <conditionalFormatting sqref="S94">
    <cfRule type="cellIs" dxfId="52" priority="11" operator="equal">
      <formula>"Check"</formula>
    </cfRule>
  </conditionalFormatting>
  <conditionalFormatting sqref="S117">
    <cfRule type="cellIs" dxfId="51" priority="10" operator="equal">
      <formula>"Check"</formula>
    </cfRule>
  </conditionalFormatting>
  <conditionalFormatting sqref="S140">
    <cfRule type="cellIs" dxfId="50" priority="9" operator="equal">
      <formula>"Check"</formula>
    </cfRule>
  </conditionalFormatting>
  <conditionalFormatting sqref="S163">
    <cfRule type="cellIs" dxfId="49" priority="8" operator="equal">
      <formula>"Check"</formula>
    </cfRule>
  </conditionalFormatting>
  <conditionalFormatting sqref="S186">
    <cfRule type="cellIs" dxfId="48" priority="7" operator="equal">
      <formula>"Check"</formula>
    </cfRule>
  </conditionalFormatting>
  <conditionalFormatting sqref="S209">
    <cfRule type="cellIs" dxfId="47" priority="6" operator="equal">
      <formula>"Check"</formula>
    </cfRule>
  </conditionalFormatting>
  <conditionalFormatting sqref="S232">
    <cfRule type="cellIs" dxfId="46" priority="5" operator="equal">
      <formula>"Check"</formula>
    </cfRule>
  </conditionalFormatting>
  <conditionalFormatting sqref="S255">
    <cfRule type="cellIs" dxfId="45" priority="4" operator="equal">
      <formula>"Check"</formula>
    </cfRule>
  </conditionalFormatting>
  <conditionalFormatting sqref="R257:R258">
    <cfRule type="cellIs" dxfId="44" priority="3" operator="equal">
      <formula>"Check"</formula>
    </cfRule>
  </conditionalFormatting>
  <conditionalFormatting sqref="R259:R261">
    <cfRule type="cellIs" dxfId="43" priority="2" operator="equal">
      <formula>"Check"</formula>
    </cfRule>
  </conditionalFormatting>
  <conditionalFormatting sqref="R263">
    <cfRule type="cellIs" dxfId="42" priority="1" operator="equal">
      <formula>"Check"</formula>
    </cfRule>
  </conditionalFormatting>
  <dataValidations count="3">
    <dataValidation type="list" allowBlank="1" showInputMessage="1" showErrorMessage="1" sqref="B25 B255 B232 B186 B140 B94 B48 B71 B117 B163 B209">
      <formula1>$A$279:$A$282</formula1>
    </dataValidation>
    <dataValidation type="list" allowBlank="1" showInputMessage="1" showErrorMessage="1" sqref="B234:B254 B96:B116 B211:B231 B165:B185 B4:B24 B73:B93 B27:B47 B50:B70 B119:B139 B142:B162 B188:B208">
      <formula1>$A$266:$A$269</formula1>
    </dataValidation>
    <dataValidation type="list" allowBlank="1" showInputMessage="1" showErrorMessage="1" sqref="B257 B259:B260">
      <formula1>$A$267:$A$270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3"/>
  <sheetViews>
    <sheetView zoomScale="70" zoomScaleNormal="70" workbookViewId="0">
      <pane xSplit="1" ySplit="1" topLeftCell="B2" activePane="bottomRight" state="frozen"/>
      <selection pane="topRight" activeCell="B1" sqref="B1"/>
      <selection pane="bottomLeft" activeCell="A2" sqref="A2"/>
      <selection pane="bottomRight" activeCell="C2" sqref="C2"/>
    </sheetView>
  </sheetViews>
  <sheetFormatPr defaultRowHeight="15" x14ac:dyDescent="0.25"/>
  <cols>
    <col min="1" max="1" width="44.85546875" style="12" bestFit="1" customWidth="1"/>
    <col min="2" max="2" width="2.5703125" style="12" customWidth="1"/>
    <col min="3" max="15" width="19.28515625" style="12" customWidth="1"/>
    <col min="16" max="16" width="24.85546875" style="12" hidden="1" customWidth="1"/>
    <col min="17" max="16384" width="9.140625" style="12"/>
  </cols>
  <sheetData>
    <row r="1" spans="1:18" x14ac:dyDescent="0.25">
      <c r="A1" s="12" t="s">
        <v>85</v>
      </c>
      <c r="B1" s="13"/>
      <c r="C1" s="14">
        <f>'Financing inputs'!C1</f>
        <v>0</v>
      </c>
      <c r="D1" s="14">
        <f>'Financing inputs'!D1</f>
        <v>1</v>
      </c>
      <c r="E1" s="14">
        <f>'Financing inputs'!E1</f>
        <v>2</v>
      </c>
      <c r="F1" s="14">
        <f>'Financing inputs'!F1</f>
        <v>3</v>
      </c>
      <c r="G1" s="14">
        <f>'Financing inputs'!G1</f>
        <v>4</v>
      </c>
      <c r="H1" s="14">
        <f>'Financing inputs'!H1</f>
        <v>5</v>
      </c>
      <c r="I1" s="14">
        <f>'Financing inputs'!I1</f>
        <v>6</v>
      </c>
      <c r="J1" s="14">
        <f>'Financing inputs'!J1</f>
        <v>7</v>
      </c>
      <c r="K1" s="14">
        <f>'Financing inputs'!K1</f>
        <v>8</v>
      </c>
      <c r="L1" s="14">
        <f>'Financing inputs'!L1</f>
        <v>9</v>
      </c>
      <c r="M1" s="14">
        <f>'Financing inputs'!M1</f>
        <v>10</v>
      </c>
      <c r="N1" s="14">
        <f>'Financing inputs'!N1</f>
        <v>11</v>
      </c>
      <c r="O1" s="14" t="str">
        <f>'Financing inputs'!O1</f>
        <v>Total</v>
      </c>
    </row>
    <row r="2" spans="1:18" s="2" customFormat="1" ht="6" customHeight="1" x14ac:dyDescent="0.25">
      <c r="B2" s="142"/>
      <c r="C2" s="143"/>
      <c r="D2" s="143"/>
      <c r="E2" s="143"/>
      <c r="F2" s="143"/>
      <c r="G2" s="143"/>
      <c r="H2" s="143"/>
      <c r="I2" s="143"/>
      <c r="J2" s="143"/>
      <c r="K2" s="143"/>
      <c r="L2" s="143"/>
      <c r="M2" s="143"/>
      <c r="N2" s="143"/>
      <c r="O2" s="143"/>
      <c r="R2" s="155"/>
    </row>
    <row r="3" spans="1:18" x14ac:dyDescent="0.25">
      <c r="A3" s="173" t="str">
        <f>'Financing inputs'!A3:O3</f>
        <v>Autre 1</v>
      </c>
      <c r="B3" s="173"/>
      <c r="C3" s="173"/>
      <c r="D3" s="173"/>
      <c r="E3" s="173"/>
      <c r="F3" s="173"/>
      <c r="G3" s="173"/>
      <c r="H3" s="173"/>
      <c r="I3" s="173"/>
      <c r="J3" s="173"/>
      <c r="K3" s="173"/>
      <c r="L3" s="173"/>
      <c r="M3" s="173"/>
      <c r="N3" s="173"/>
      <c r="O3" s="173"/>
      <c r="P3" s="57"/>
    </row>
    <row r="4" spans="1:18" x14ac:dyDescent="0.25">
      <c r="A4" s="149" t="str">
        <f>'Financing inputs'!A4</f>
        <v>Coûts du Plan PF Budgétisé</v>
      </c>
      <c r="B4" s="150"/>
      <c r="C4" s="61" t="str">
        <f>IF('Financing inputs'!C4="","",(IF('Financing inputs'!$B4="USD",'Financing inputs'!C4,0)+IF('Financing inputs'!$B4="Local Currency",'Financing inputs'!C4/Loc_USD,0)+IF('Financing inputs'!$B4="Euro",'Financing inputs'!C4/Euro_USD,0)))</f>
        <v/>
      </c>
      <c r="D4" s="61" t="str">
        <f>IF('Financing inputs'!D4="","",(IF('Financing inputs'!$B4="USD",'Financing inputs'!D4,0)+IF('Financing inputs'!$B4="Local Currency",'Financing inputs'!D4/Loc_USD,0)+IF('Financing inputs'!$B4="Euro",'Financing inputs'!D4/Euro_USD,0)))</f>
        <v/>
      </c>
      <c r="E4" s="61" t="str">
        <f>IF('Financing inputs'!E4="","",(IF('Financing inputs'!$B4="USD",'Financing inputs'!E4,0)+IF('Financing inputs'!$B4="Local Currency",'Financing inputs'!E4/Loc_USD,0)+IF('Financing inputs'!$B4="Euro",'Financing inputs'!E4/Euro_USD,0)))</f>
        <v/>
      </c>
      <c r="F4" s="61" t="str">
        <f>IF('Financing inputs'!F4="","",(IF('Financing inputs'!$B4="USD",'Financing inputs'!F4,0)+IF('Financing inputs'!$B4="Local Currency",'Financing inputs'!F4/Loc_USD,0)+IF('Financing inputs'!$B4="Euro",'Financing inputs'!F4/Euro_USD,0)))</f>
        <v/>
      </c>
      <c r="G4" s="61" t="str">
        <f>IF('Financing inputs'!G4="","",(IF('Financing inputs'!$B4="USD",'Financing inputs'!G4,0)+IF('Financing inputs'!$B4="Local Currency",'Financing inputs'!G4/Loc_USD,0)+IF('Financing inputs'!$B4="Euro",'Financing inputs'!G4/Euro_USD,0)))</f>
        <v/>
      </c>
      <c r="H4" s="61" t="str">
        <f>IF('Financing inputs'!H4="","",(IF('Financing inputs'!$B4="USD",'Financing inputs'!H4,0)+IF('Financing inputs'!$B4="Local Currency",'Financing inputs'!H4/Loc_USD,0)+IF('Financing inputs'!$B4="Euro",'Financing inputs'!H4/Euro_USD,0)))</f>
        <v/>
      </c>
      <c r="I4" s="61" t="str">
        <f>IF('Financing inputs'!I4="","",(IF('Financing inputs'!$B4="USD",'Financing inputs'!I4,0)+IF('Financing inputs'!$B4="Local Currency",'Financing inputs'!I4/Loc_USD,0)+IF('Financing inputs'!$B4="Euro",'Financing inputs'!I4/Euro_USD,0)))</f>
        <v/>
      </c>
      <c r="J4" s="61" t="str">
        <f>IF('Financing inputs'!J4="","",(IF('Financing inputs'!$B4="USD",'Financing inputs'!J4,0)+IF('Financing inputs'!$B4="Local Currency",'Financing inputs'!J4/Loc_USD,0)+IF('Financing inputs'!$B4="Euro",'Financing inputs'!J4/Euro_USD,0)))</f>
        <v/>
      </c>
      <c r="K4" s="61" t="str">
        <f>IF('Financing inputs'!K4="","",(IF('Financing inputs'!$B4="USD",'Financing inputs'!K4,0)+IF('Financing inputs'!$B4="Local Currency",'Financing inputs'!K4/Loc_USD,0)+IF('Financing inputs'!$B4="Euro",'Financing inputs'!K4/Euro_USD,0)))</f>
        <v/>
      </c>
      <c r="L4" s="61" t="str">
        <f>IF('Financing inputs'!L4="","",(IF('Financing inputs'!$B4="USD",'Financing inputs'!L4,0)+IF('Financing inputs'!$B4="Local Currency",'Financing inputs'!L4/Loc_USD,0)+IF('Financing inputs'!$B4="Euro",'Financing inputs'!L4/Euro_USD,0)))</f>
        <v/>
      </c>
      <c r="M4" s="61" t="str">
        <f>IF('Financing inputs'!M4="","",(IF('Financing inputs'!$B4="USD",'Financing inputs'!M4,0)+IF('Financing inputs'!$B4="Local Currency",'Financing inputs'!M4/Loc_USD,0)+IF('Financing inputs'!$B4="Euro",'Financing inputs'!M4/Euro_USD,0)))</f>
        <v/>
      </c>
      <c r="N4" s="61" t="str">
        <f>IF('Financing inputs'!N4="","",(IF('Financing inputs'!$B4="USD",'Financing inputs'!N4,0)+IF('Financing inputs'!$B4="Local Currency",'Financing inputs'!N4/Loc_USD,0)+IF('Financing inputs'!$B4="Euro",'Financing inputs'!N4/Euro_USD,0)))</f>
        <v/>
      </c>
      <c r="O4" s="62">
        <f>SUM(C4:N4)</f>
        <v>0</v>
      </c>
      <c r="P4" s="57" t="str">
        <f t="shared" ref="P4:P24" si="0">$A$3</f>
        <v>Autre 1</v>
      </c>
    </row>
    <row r="5" spans="1:18" x14ac:dyDescent="0.25">
      <c r="A5" s="149" t="str">
        <f>'Financing inputs'!A5</f>
        <v xml:space="preserve">Fonds alloués par le Gouvernement </v>
      </c>
      <c r="B5" s="150"/>
      <c r="C5" s="61" t="str">
        <f>IF('Financing inputs'!C5="","",(IF('Financing inputs'!$B5="USD",'Financing inputs'!C5,0)+IF('Financing inputs'!$B5="Local Currency",'Financing inputs'!C5/Loc_USD,0)+IF('Financing inputs'!$B5="Euro",'Financing inputs'!C5/Euro_USD,0)))</f>
        <v/>
      </c>
      <c r="D5" s="61" t="str">
        <f>IF('Financing inputs'!D5="","",(IF('Financing inputs'!$B5="USD",'Financing inputs'!D5,0)+IF('Financing inputs'!$B5="Local Currency",'Financing inputs'!D5/Loc_USD,0)+IF('Financing inputs'!$B5="Euro",'Financing inputs'!D5/Euro_USD,0)))</f>
        <v/>
      </c>
      <c r="E5" s="61" t="str">
        <f>IF('Financing inputs'!E5="","",(IF('Financing inputs'!$B5="USD",'Financing inputs'!E5,0)+IF('Financing inputs'!$B5="Local Currency",'Financing inputs'!E5/Loc_USD,0)+IF('Financing inputs'!$B5="Euro",'Financing inputs'!E5/Euro_USD,0)))</f>
        <v/>
      </c>
      <c r="F5" s="61" t="str">
        <f>IF('Financing inputs'!F5="","",(IF('Financing inputs'!$B5="USD",'Financing inputs'!F5,0)+IF('Financing inputs'!$B5="Local Currency",'Financing inputs'!F5/Loc_USD,0)+IF('Financing inputs'!$B5="Euro",'Financing inputs'!F5/Euro_USD,0)))</f>
        <v/>
      </c>
      <c r="G5" s="61" t="str">
        <f>IF('Financing inputs'!G5="","",(IF('Financing inputs'!$B5="USD",'Financing inputs'!G5,0)+IF('Financing inputs'!$B5="Local Currency",'Financing inputs'!G5/Loc_USD,0)+IF('Financing inputs'!$B5="Euro",'Financing inputs'!G5/Euro_USD,0)))</f>
        <v/>
      </c>
      <c r="H5" s="61" t="str">
        <f>IF('Financing inputs'!H5="","",(IF('Financing inputs'!$B5="USD",'Financing inputs'!H5,0)+IF('Financing inputs'!$B5="Local Currency",'Financing inputs'!H5/Loc_USD,0)+IF('Financing inputs'!$B5="Euro",'Financing inputs'!H5/Euro_USD,0)))</f>
        <v/>
      </c>
      <c r="I5" s="61" t="str">
        <f>IF('Financing inputs'!I5="","",(IF('Financing inputs'!$B5="USD",'Financing inputs'!I5,0)+IF('Financing inputs'!$B5="Local Currency",'Financing inputs'!I5/Loc_USD,0)+IF('Financing inputs'!$B5="Euro",'Financing inputs'!I5/Euro_USD,0)))</f>
        <v/>
      </c>
      <c r="J5" s="61" t="str">
        <f>IF('Financing inputs'!J5="","",(IF('Financing inputs'!$B5="USD",'Financing inputs'!J5,0)+IF('Financing inputs'!$B5="Local Currency",'Financing inputs'!J5/Loc_USD,0)+IF('Financing inputs'!$B5="Euro",'Financing inputs'!J5/Euro_USD,0)))</f>
        <v/>
      </c>
      <c r="K5" s="61" t="str">
        <f>IF('Financing inputs'!K5="","",(IF('Financing inputs'!$B5="USD",'Financing inputs'!K5,0)+IF('Financing inputs'!$B5="Local Currency",'Financing inputs'!K5/Loc_USD,0)+IF('Financing inputs'!$B5="Euro",'Financing inputs'!K5/Euro_USD,0)))</f>
        <v/>
      </c>
      <c r="L5" s="61" t="str">
        <f>IF('Financing inputs'!L5="","",(IF('Financing inputs'!$B5="USD",'Financing inputs'!L5,0)+IF('Financing inputs'!$B5="Local Currency",'Financing inputs'!L5/Loc_USD,0)+IF('Financing inputs'!$B5="Euro",'Financing inputs'!L5/Euro_USD,0)))</f>
        <v/>
      </c>
      <c r="M5" s="61" t="str">
        <f>IF('Financing inputs'!M5="","",(IF('Financing inputs'!$B5="USD",'Financing inputs'!M5,0)+IF('Financing inputs'!$B5="Local Currency",'Financing inputs'!M5/Loc_USD,0)+IF('Financing inputs'!$B5="Euro",'Financing inputs'!M5/Euro_USD,0)))</f>
        <v/>
      </c>
      <c r="N5" s="61" t="str">
        <f>IF('Financing inputs'!N5="","",(IF('Financing inputs'!$B5="USD",'Financing inputs'!N5,0)+IF('Financing inputs'!$B5="Local Currency",'Financing inputs'!N5/Loc_USD,0)+IF('Financing inputs'!$B5="Euro",'Financing inputs'!N5/Euro_USD,0)))</f>
        <v/>
      </c>
      <c r="O5" s="62">
        <f>SUM(C5:N5)</f>
        <v>0</v>
      </c>
      <c r="P5" s="57" t="str">
        <f t="shared" si="0"/>
        <v>Autre 1</v>
      </c>
    </row>
    <row r="6" spans="1:18" x14ac:dyDescent="0.25">
      <c r="A6" s="151" t="str">
        <f>'Financing inputs'!A6</f>
        <v xml:space="preserve">Fonds alloués par l'USAID </v>
      </c>
      <c r="B6" s="150"/>
      <c r="C6" s="61" t="str">
        <f>IF('Financing inputs'!C6="","",(IF('Financing inputs'!$B6="USD",'Financing inputs'!C6,0)+IF('Financing inputs'!$B6="Local Currency",'Financing inputs'!C6/Loc_USD,0)+IF('Financing inputs'!$B6="Euro",'Financing inputs'!C6/Euro_USD,0)))</f>
        <v/>
      </c>
      <c r="D6" s="61" t="str">
        <f>IF('Financing inputs'!D6="","",(IF('Financing inputs'!$B6="USD",'Financing inputs'!D6,0)+IF('Financing inputs'!$B6="Local Currency",'Financing inputs'!D6/Loc_USD,0)+IF('Financing inputs'!$B6="Euro",'Financing inputs'!D6/Euro_USD,0)))</f>
        <v/>
      </c>
      <c r="E6" s="61" t="str">
        <f>IF('Financing inputs'!E6="","",(IF('Financing inputs'!$B6="USD",'Financing inputs'!E6,0)+IF('Financing inputs'!$B6="Local Currency",'Financing inputs'!E6/Loc_USD,0)+IF('Financing inputs'!$B6="Euro",'Financing inputs'!E6/Euro_USD,0)))</f>
        <v/>
      </c>
      <c r="F6" s="61" t="str">
        <f>IF('Financing inputs'!F6="","",(IF('Financing inputs'!$B6="USD",'Financing inputs'!F6,0)+IF('Financing inputs'!$B6="Local Currency",'Financing inputs'!F6/Loc_USD,0)+IF('Financing inputs'!$B6="Euro",'Financing inputs'!F6/Euro_USD,0)))</f>
        <v/>
      </c>
      <c r="G6" s="61" t="str">
        <f>IF('Financing inputs'!G6="","",(IF('Financing inputs'!$B6="USD",'Financing inputs'!G6,0)+IF('Financing inputs'!$B6="Local Currency",'Financing inputs'!G6/Loc_USD,0)+IF('Financing inputs'!$B6="Euro",'Financing inputs'!G6/Euro_USD,0)))</f>
        <v/>
      </c>
      <c r="H6" s="61" t="str">
        <f>IF('Financing inputs'!H6="","",(IF('Financing inputs'!$B6="USD",'Financing inputs'!H6,0)+IF('Financing inputs'!$B6="Local Currency",'Financing inputs'!H6/Loc_USD,0)+IF('Financing inputs'!$B6="Euro",'Financing inputs'!H6/Euro_USD,0)))</f>
        <v/>
      </c>
      <c r="I6" s="61" t="str">
        <f>IF('Financing inputs'!I6="","",(IF('Financing inputs'!$B6="USD",'Financing inputs'!I6,0)+IF('Financing inputs'!$B6="Local Currency",'Financing inputs'!I6/Loc_USD,0)+IF('Financing inputs'!$B6="Euro",'Financing inputs'!I6/Euro_USD,0)))</f>
        <v/>
      </c>
      <c r="J6" s="61" t="str">
        <f>IF('Financing inputs'!J6="","",(IF('Financing inputs'!$B6="USD",'Financing inputs'!J6,0)+IF('Financing inputs'!$B6="Local Currency",'Financing inputs'!J6/Loc_USD,0)+IF('Financing inputs'!$B6="Euro",'Financing inputs'!J6/Euro_USD,0)))</f>
        <v/>
      </c>
      <c r="K6" s="61" t="str">
        <f>IF('Financing inputs'!K6="","",(IF('Financing inputs'!$B6="USD",'Financing inputs'!K6,0)+IF('Financing inputs'!$B6="Local Currency",'Financing inputs'!K6/Loc_USD,0)+IF('Financing inputs'!$B6="Euro",'Financing inputs'!K6/Euro_USD,0)))</f>
        <v/>
      </c>
      <c r="L6" s="61" t="str">
        <f>IF('Financing inputs'!L6="","",(IF('Financing inputs'!$B6="USD",'Financing inputs'!L6,0)+IF('Financing inputs'!$B6="Local Currency",'Financing inputs'!L6/Loc_USD,0)+IF('Financing inputs'!$B6="Euro",'Financing inputs'!L6/Euro_USD,0)))</f>
        <v/>
      </c>
      <c r="M6" s="61" t="str">
        <f>IF('Financing inputs'!M6="","",(IF('Financing inputs'!$B6="USD",'Financing inputs'!M6,0)+IF('Financing inputs'!$B6="Local Currency",'Financing inputs'!M6/Loc_USD,0)+IF('Financing inputs'!$B6="Euro",'Financing inputs'!M6/Euro_USD,0)))</f>
        <v/>
      </c>
      <c r="N6" s="61" t="str">
        <f>IF('Financing inputs'!N6="","",(IF('Financing inputs'!$B6="USD",'Financing inputs'!N6,0)+IF('Financing inputs'!$B6="Local Currency",'Financing inputs'!N6/Loc_USD,0)+IF('Financing inputs'!$B6="Euro",'Financing inputs'!N6/Euro_USD,0)))</f>
        <v/>
      </c>
      <c r="O6" s="61">
        <f t="shared" ref="O6:O24" si="1">SUM(C6:N6)</f>
        <v>0</v>
      </c>
      <c r="P6" s="57" t="str">
        <f t="shared" si="0"/>
        <v>Autre 1</v>
      </c>
    </row>
    <row r="7" spans="1:18" x14ac:dyDescent="0.25">
      <c r="A7" s="151" t="str">
        <f>'Financing inputs'!A7</f>
        <v>Fonds alloués par l'UNFPA</v>
      </c>
      <c r="B7" s="150"/>
      <c r="C7" s="61" t="str">
        <f>IF('Financing inputs'!C7="","",(IF('Financing inputs'!$B7="USD",'Financing inputs'!C7,0)+IF('Financing inputs'!$B7="Local Currency",'Financing inputs'!C7/Loc_USD,0)+IF('Financing inputs'!$B7="Euro",'Financing inputs'!C7/Euro_USD,0)))</f>
        <v/>
      </c>
      <c r="D7" s="61" t="str">
        <f>IF('Financing inputs'!D7="","",(IF('Financing inputs'!$B7="USD",'Financing inputs'!D7,0)+IF('Financing inputs'!$B7="Local Currency",'Financing inputs'!D7/Loc_USD,0)+IF('Financing inputs'!$B7="Euro",'Financing inputs'!D7/Euro_USD,0)))</f>
        <v/>
      </c>
      <c r="E7" s="61" t="str">
        <f>IF('Financing inputs'!E7="","",(IF('Financing inputs'!$B7="USD",'Financing inputs'!E7,0)+IF('Financing inputs'!$B7="Local Currency",'Financing inputs'!E7/Loc_USD,0)+IF('Financing inputs'!$B7="Euro",'Financing inputs'!E7/Euro_USD,0)))</f>
        <v/>
      </c>
      <c r="F7" s="61" t="str">
        <f>IF('Financing inputs'!F7="","",(IF('Financing inputs'!$B7="USD",'Financing inputs'!F7,0)+IF('Financing inputs'!$B7="Local Currency",'Financing inputs'!F7/Loc_USD,0)+IF('Financing inputs'!$B7="Euro",'Financing inputs'!F7/Euro_USD,0)))</f>
        <v/>
      </c>
      <c r="G7" s="61" t="str">
        <f>IF('Financing inputs'!G7="","",(IF('Financing inputs'!$B7="USD",'Financing inputs'!G7,0)+IF('Financing inputs'!$B7="Local Currency",'Financing inputs'!G7/Loc_USD,0)+IF('Financing inputs'!$B7="Euro",'Financing inputs'!G7/Euro_USD,0)))</f>
        <v/>
      </c>
      <c r="H7" s="61" t="str">
        <f>IF('Financing inputs'!H7="","",(IF('Financing inputs'!$B7="USD",'Financing inputs'!H7,0)+IF('Financing inputs'!$B7="Local Currency",'Financing inputs'!H7/Loc_USD,0)+IF('Financing inputs'!$B7="Euro",'Financing inputs'!H7/Euro_USD,0)))</f>
        <v/>
      </c>
      <c r="I7" s="61" t="str">
        <f>IF('Financing inputs'!I7="","",(IF('Financing inputs'!$B7="USD",'Financing inputs'!I7,0)+IF('Financing inputs'!$B7="Local Currency",'Financing inputs'!I7/Loc_USD,0)+IF('Financing inputs'!$B7="Euro",'Financing inputs'!I7/Euro_USD,0)))</f>
        <v/>
      </c>
      <c r="J7" s="61" t="str">
        <f>IF('Financing inputs'!J7="","",(IF('Financing inputs'!$B7="USD",'Financing inputs'!J7,0)+IF('Financing inputs'!$B7="Local Currency",'Financing inputs'!J7/Loc_USD,0)+IF('Financing inputs'!$B7="Euro",'Financing inputs'!J7/Euro_USD,0)))</f>
        <v/>
      </c>
      <c r="K7" s="61" t="str">
        <f>IF('Financing inputs'!K7="","",(IF('Financing inputs'!$B7="USD",'Financing inputs'!K7,0)+IF('Financing inputs'!$B7="Local Currency",'Financing inputs'!K7/Loc_USD,0)+IF('Financing inputs'!$B7="Euro",'Financing inputs'!K7/Euro_USD,0)))</f>
        <v/>
      </c>
      <c r="L7" s="61" t="str">
        <f>IF('Financing inputs'!L7="","",(IF('Financing inputs'!$B7="USD",'Financing inputs'!L7,0)+IF('Financing inputs'!$B7="Local Currency",'Financing inputs'!L7/Loc_USD,0)+IF('Financing inputs'!$B7="Euro",'Financing inputs'!L7/Euro_USD,0)))</f>
        <v/>
      </c>
      <c r="M7" s="61" t="str">
        <f>IF('Financing inputs'!M7="","",(IF('Financing inputs'!$B7="USD",'Financing inputs'!M7,0)+IF('Financing inputs'!$B7="Local Currency",'Financing inputs'!M7/Loc_USD,0)+IF('Financing inputs'!$B7="Euro",'Financing inputs'!M7/Euro_USD,0)))</f>
        <v/>
      </c>
      <c r="N7" s="61" t="str">
        <f>IF('Financing inputs'!N7="","",(IF('Financing inputs'!$B7="USD",'Financing inputs'!N7,0)+IF('Financing inputs'!$B7="Local Currency",'Financing inputs'!N7/Loc_USD,0)+IF('Financing inputs'!$B7="Euro",'Financing inputs'!N7/Euro_USD,0)))</f>
        <v/>
      </c>
      <c r="O7" s="61">
        <f t="shared" si="1"/>
        <v>0</v>
      </c>
      <c r="P7" s="57" t="str">
        <f t="shared" si="0"/>
        <v>Autre 1</v>
      </c>
    </row>
    <row r="8" spans="1:18" x14ac:dyDescent="0.25">
      <c r="A8" s="151" t="str">
        <f>'Financing inputs'!A8</f>
        <v>Fonds alloués par la KfW</v>
      </c>
      <c r="B8" s="150"/>
      <c r="C8" s="61" t="str">
        <f>IF('Financing inputs'!C8="","",(IF('Financing inputs'!$B8="USD",'Financing inputs'!C8,0)+IF('Financing inputs'!$B8="Local Currency",'Financing inputs'!C8/Loc_USD,0)+IF('Financing inputs'!$B8="Euro",'Financing inputs'!C8/Euro_USD,0)))</f>
        <v/>
      </c>
      <c r="D8" s="61" t="str">
        <f>IF('Financing inputs'!D8="","",(IF('Financing inputs'!$B8="USD",'Financing inputs'!D8,0)+IF('Financing inputs'!$B8="Local Currency",'Financing inputs'!D8/Loc_USD,0)+IF('Financing inputs'!$B8="Euro",'Financing inputs'!D8/Euro_USD,0)))</f>
        <v/>
      </c>
      <c r="E8" s="61" t="str">
        <f>IF('Financing inputs'!E8="","",(IF('Financing inputs'!$B8="USD",'Financing inputs'!E8,0)+IF('Financing inputs'!$B8="Local Currency",'Financing inputs'!E8/Loc_USD,0)+IF('Financing inputs'!$B8="Euro",'Financing inputs'!E8/Euro_USD,0)))</f>
        <v/>
      </c>
      <c r="F8" s="61" t="str">
        <f>IF('Financing inputs'!F8="","",(IF('Financing inputs'!$B8="USD",'Financing inputs'!F8,0)+IF('Financing inputs'!$B8="Local Currency",'Financing inputs'!F8/Loc_USD,0)+IF('Financing inputs'!$B8="Euro",'Financing inputs'!F8/Euro_USD,0)))</f>
        <v/>
      </c>
      <c r="G8" s="61" t="str">
        <f>IF('Financing inputs'!G8="","",(IF('Financing inputs'!$B8="USD",'Financing inputs'!G8,0)+IF('Financing inputs'!$B8="Local Currency",'Financing inputs'!G8/Loc_USD,0)+IF('Financing inputs'!$B8="Euro",'Financing inputs'!G8/Euro_USD,0)))</f>
        <v/>
      </c>
      <c r="H8" s="61" t="str">
        <f>IF('Financing inputs'!H8="","",(IF('Financing inputs'!$B8="USD",'Financing inputs'!H8,0)+IF('Financing inputs'!$B8="Local Currency",'Financing inputs'!H8/Loc_USD,0)+IF('Financing inputs'!$B8="Euro",'Financing inputs'!H8/Euro_USD,0)))</f>
        <v/>
      </c>
      <c r="I8" s="61" t="str">
        <f>IF('Financing inputs'!I8="","",(IF('Financing inputs'!$B8="USD",'Financing inputs'!I8,0)+IF('Financing inputs'!$B8="Local Currency",'Financing inputs'!I8/Loc_USD,0)+IF('Financing inputs'!$B8="Euro",'Financing inputs'!I8/Euro_USD,0)))</f>
        <v/>
      </c>
      <c r="J8" s="61" t="str">
        <f>IF('Financing inputs'!J8="","",(IF('Financing inputs'!$B8="USD",'Financing inputs'!J8,0)+IF('Financing inputs'!$B8="Local Currency",'Financing inputs'!J8/Loc_USD,0)+IF('Financing inputs'!$B8="Euro",'Financing inputs'!J8/Euro_USD,0)))</f>
        <v/>
      </c>
      <c r="K8" s="61" t="str">
        <f>IF('Financing inputs'!K8="","",(IF('Financing inputs'!$B8="USD",'Financing inputs'!K8,0)+IF('Financing inputs'!$B8="Local Currency",'Financing inputs'!K8/Loc_USD,0)+IF('Financing inputs'!$B8="Euro",'Financing inputs'!K8/Euro_USD,0)))</f>
        <v/>
      </c>
      <c r="L8" s="61" t="str">
        <f>IF('Financing inputs'!L8="","",(IF('Financing inputs'!$B8="USD",'Financing inputs'!L8,0)+IF('Financing inputs'!$B8="Local Currency",'Financing inputs'!L8/Loc_USD,0)+IF('Financing inputs'!$B8="Euro",'Financing inputs'!L8/Euro_USD,0)))</f>
        <v/>
      </c>
      <c r="M8" s="61" t="str">
        <f>IF('Financing inputs'!M8="","",(IF('Financing inputs'!$B8="USD",'Financing inputs'!M8,0)+IF('Financing inputs'!$B8="Local Currency",'Financing inputs'!M8/Loc_USD,0)+IF('Financing inputs'!$B8="Euro",'Financing inputs'!M8/Euro_USD,0)))</f>
        <v/>
      </c>
      <c r="N8" s="61" t="str">
        <f>IF('Financing inputs'!N8="","",(IF('Financing inputs'!$B8="USD",'Financing inputs'!N8,0)+IF('Financing inputs'!$B8="Local Currency",'Financing inputs'!N8/Loc_USD,0)+IF('Financing inputs'!$B8="Euro",'Financing inputs'!N8/Euro_USD,0)))</f>
        <v/>
      </c>
      <c r="O8" s="61">
        <f t="shared" si="1"/>
        <v>0</v>
      </c>
      <c r="P8" s="57" t="str">
        <f t="shared" si="0"/>
        <v>Autre 1</v>
      </c>
    </row>
    <row r="9" spans="1:18" x14ac:dyDescent="0.25">
      <c r="A9" s="151" t="str">
        <f>'Financing inputs'!A9</f>
        <v>Fonds alloués par DfID</v>
      </c>
      <c r="B9" s="150"/>
      <c r="C9" s="61" t="str">
        <f>IF('Financing inputs'!C9="","",(IF('Financing inputs'!$B9="USD",'Financing inputs'!C9,0)+IF('Financing inputs'!$B9="Local Currency",'Financing inputs'!C9/Loc_USD,0)+IF('Financing inputs'!$B9="Euro",'Financing inputs'!C9/Euro_USD,0)))</f>
        <v/>
      </c>
      <c r="D9" s="61" t="str">
        <f>IF('Financing inputs'!D9="","",(IF('Financing inputs'!$B9="USD",'Financing inputs'!D9,0)+IF('Financing inputs'!$B9="Local Currency",'Financing inputs'!D9/Loc_USD,0)+IF('Financing inputs'!$B9="Euro",'Financing inputs'!D9/Euro_USD,0)))</f>
        <v/>
      </c>
      <c r="E9" s="61" t="str">
        <f>IF('Financing inputs'!E9="","",(IF('Financing inputs'!$B9="USD",'Financing inputs'!E9,0)+IF('Financing inputs'!$B9="Local Currency",'Financing inputs'!E9/Loc_USD,0)+IF('Financing inputs'!$B9="Euro",'Financing inputs'!E9/Euro_USD,0)))</f>
        <v/>
      </c>
      <c r="F9" s="61" t="str">
        <f>IF('Financing inputs'!F9="","",(IF('Financing inputs'!$B9="USD",'Financing inputs'!F9,0)+IF('Financing inputs'!$B9="Local Currency",'Financing inputs'!F9/Loc_USD,0)+IF('Financing inputs'!$B9="Euro",'Financing inputs'!F9/Euro_USD,0)))</f>
        <v/>
      </c>
      <c r="G9" s="61" t="str">
        <f>IF('Financing inputs'!G9="","",(IF('Financing inputs'!$B9="USD",'Financing inputs'!G9,0)+IF('Financing inputs'!$B9="Local Currency",'Financing inputs'!G9/Loc_USD,0)+IF('Financing inputs'!$B9="Euro",'Financing inputs'!G9/Euro_USD,0)))</f>
        <v/>
      </c>
      <c r="H9" s="61" t="str">
        <f>IF('Financing inputs'!H9="","",(IF('Financing inputs'!$B9="USD",'Financing inputs'!H9,0)+IF('Financing inputs'!$B9="Local Currency",'Financing inputs'!H9/Loc_USD,0)+IF('Financing inputs'!$B9="Euro",'Financing inputs'!H9/Euro_USD,0)))</f>
        <v/>
      </c>
      <c r="I9" s="61" t="str">
        <f>IF('Financing inputs'!I9="","",(IF('Financing inputs'!$B9="USD",'Financing inputs'!I9,0)+IF('Financing inputs'!$B9="Local Currency",'Financing inputs'!I9/Loc_USD,0)+IF('Financing inputs'!$B9="Euro",'Financing inputs'!I9/Euro_USD,0)))</f>
        <v/>
      </c>
      <c r="J9" s="61" t="str">
        <f>IF('Financing inputs'!J9="","",(IF('Financing inputs'!$B9="USD",'Financing inputs'!J9,0)+IF('Financing inputs'!$B9="Local Currency",'Financing inputs'!J9/Loc_USD,0)+IF('Financing inputs'!$B9="Euro",'Financing inputs'!J9/Euro_USD,0)))</f>
        <v/>
      </c>
      <c r="K9" s="61" t="str">
        <f>IF('Financing inputs'!K9="","",(IF('Financing inputs'!$B9="USD",'Financing inputs'!K9,0)+IF('Financing inputs'!$B9="Local Currency",'Financing inputs'!K9/Loc_USD,0)+IF('Financing inputs'!$B9="Euro",'Financing inputs'!K9/Euro_USD,0)))</f>
        <v/>
      </c>
      <c r="L9" s="61" t="str">
        <f>IF('Financing inputs'!L9="","",(IF('Financing inputs'!$B9="USD",'Financing inputs'!L9,0)+IF('Financing inputs'!$B9="Local Currency",'Financing inputs'!L9/Loc_USD,0)+IF('Financing inputs'!$B9="Euro",'Financing inputs'!L9/Euro_USD,0)))</f>
        <v/>
      </c>
      <c r="M9" s="61" t="str">
        <f>IF('Financing inputs'!M9="","",(IF('Financing inputs'!$B9="USD",'Financing inputs'!M9,0)+IF('Financing inputs'!$B9="Local Currency",'Financing inputs'!M9/Loc_USD,0)+IF('Financing inputs'!$B9="Euro",'Financing inputs'!M9/Euro_USD,0)))</f>
        <v/>
      </c>
      <c r="N9" s="61" t="str">
        <f>IF('Financing inputs'!N9="","",(IF('Financing inputs'!$B9="USD",'Financing inputs'!N9,0)+IF('Financing inputs'!$B9="Local Currency",'Financing inputs'!N9/Loc_USD,0)+IF('Financing inputs'!$B9="Euro",'Financing inputs'!N9/Euro_USD,0)))</f>
        <v/>
      </c>
      <c r="O9" s="61">
        <f t="shared" si="1"/>
        <v>0</v>
      </c>
      <c r="P9" s="57" t="str">
        <f t="shared" si="0"/>
        <v>Autre 1</v>
      </c>
    </row>
    <row r="10" spans="1:18" x14ac:dyDescent="0.25">
      <c r="A10" s="151" t="str">
        <f>'Financing inputs'!A10</f>
        <v xml:space="preserve">Fonds alloués par l'EU </v>
      </c>
      <c r="B10" s="150"/>
      <c r="C10" s="61" t="str">
        <f>IF('Financing inputs'!C10="","",(IF('Financing inputs'!$B10="USD",'Financing inputs'!C10,0)+IF('Financing inputs'!$B10="Local Currency",'Financing inputs'!C10/Loc_USD,0)+IF('Financing inputs'!$B10="Euro",'Financing inputs'!C10/Euro_USD,0)))</f>
        <v/>
      </c>
      <c r="D10" s="61" t="str">
        <f>IF('Financing inputs'!D10="","",(IF('Financing inputs'!$B10="USD",'Financing inputs'!D10,0)+IF('Financing inputs'!$B10="Local Currency",'Financing inputs'!D10/Loc_USD,0)+IF('Financing inputs'!$B10="Euro",'Financing inputs'!D10/Euro_USD,0)))</f>
        <v/>
      </c>
      <c r="E10" s="61" t="str">
        <f>IF('Financing inputs'!E10="","",(IF('Financing inputs'!$B10="USD",'Financing inputs'!E10,0)+IF('Financing inputs'!$B10="Local Currency",'Financing inputs'!E10/Loc_USD,0)+IF('Financing inputs'!$B10="Euro",'Financing inputs'!E10/Euro_USD,0)))</f>
        <v/>
      </c>
      <c r="F10" s="61" t="str">
        <f>IF('Financing inputs'!F10="","",(IF('Financing inputs'!$B10="USD",'Financing inputs'!F10,0)+IF('Financing inputs'!$B10="Local Currency",'Financing inputs'!F10/Loc_USD,0)+IF('Financing inputs'!$B10="Euro",'Financing inputs'!F10/Euro_USD,0)))</f>
        <v/>
      </c>
      <c r="G10" s="61" t="str">
        <f>IF('Financing inputs'!G10="","",(IF('Financing inputs'!$B10="USD",'Financing inputs'!G10,0)+IF('Financing inputs'!$B10="Local Currency",'Financing inputs'!G10/Loc_USD,0)+IF('Financing inputs'!$B10="Euro",'Financing inputs'!G10/Euro_USD,0)))</f>
        <v/>
      </c>
      <c r="H10" s="61" t="str">
        <f>IF('Financing inputs'!H10="","",(IF('Financing inputs'!$B10="USD",'Financing inputs'!H10,0)+IF('Financing inputs'!$B10="Local Currency",'Financing inputs'!H10/Loc_USD,0)+IF('Financing inputs'!$B10="Euro",'Financing inputs'!H10/Euro_USD,0)))</f>
        <v/>
      </c>
      <c r="I10" s="61" t="str">
        <f>IF('Financing inputs'!I10="","",(IF('Financing inputs'!$B10="USD",'Financing inputs'!I10,0)+IF('Financing inputs'!$B10="Local Currency",'Financing inputs'!I10/Loc_USD,0)+IF('Financing inputs'!$B10="Euro",'Financing inputs'!I10/Euro_USD,0)))</f>
        <v/>
      </c>
      <c r="J10" s="61" t="str">
        <f>IF('Financing inputs'!J10="","",(IF('Financing inputs'!$B10="USD",'Financing inputs'!J10,0)+IF('Financing inputs'!$B10="Local Currency",'Financing inputs'!J10/Loc_USD,0)+IF('Financing inputs'!$B10="Euro",'Financing inputs'!J10/Euro_USD,0)))</f>
        <v/>
      </c>
      <c r="K10" s="61" t="str">
        <f>IF('Financing inputs'!K10="","",(IF('Financing inputs'!$B10="USD",'Financing inputs'!K10,0)+IF('Financing inputs'!$B10="Local Currency",'Financing inputs'!K10/Loc_USD,0)+IF('Financing inputs'!$B10="Euro",'Financing inputs'!K10/Euro_USD,0)))</f>
        <v/>
      </c>
      <c r="L10" s="61" t="str">
        <f>IF('Financing inputs'!L10="","",(IF('Financing inputs'!$B10="USD",'Financing inputs'!L10,0)+IF('Financing inputs'!$B10="Local Currency",'Financing inputs'!L10/Loc_USD,0)+IF('Financing inputs'!$B10="Euro",'Financing inputs'!L10/Euro_USD,0)))</f>
        <v/>
      </c>
      <c r="M10" s="61" t="str">
        <f>IF('Financing inputs'!M10="","",(IF('Financing inputs'!$B10="USD",'Financing inputs'!M10,0)+IF('Financing inputs'!$B10="Local Currency",'Financing inputs'!M10/Loc_USD,0)+IF('Financing inputs'!$B10="Euro",'Financing inputs'!M10/Euro_USD,0)))</f>
        <v/>
      </c>
      <c r="N10" s="61" t="str">
        <f>IF('Financing inputs'!N10="","",(IF('Financing inputs'!$B10="USD",'Financing inputs'!N10,0)+IF('Financing inputs'!$B10="Local Currency",'Financing inputs'!N10/Loc_USD,0)+IF('Financing inputs'!$B10="Euro",'Financing inputs'!N10/Euro_USD,0)))</f>
        <v/>
      </c>
      <c r="O10" s="61">
        <f t="shared" si="1"/>
        <v>0</v>
      </c>
      <c r="P10" s="57" t="str">
        <f t="shared" si="0"/>
        <v>Autre 1</v>
      </c>
    </row>
    <row r="11" spans="1:18" x14ac:dyDescent="0.25">
      <c r="A11" s="151" t="str">
        <f>'Financing inputs'!A11</f>
        <v>Fonds alloués par l'ACDI</v>
      </c>
      <c r="B11" s="150"/>
      <c r="C11" s="61" t="str">
        <f>IF('Financing inputs'!C11="","",(IF('Financing inputs'!$B11="USD",'Financing inputs'!C11,0)+IF('Financing inputs'!$B11="Local Currency",'Financing inputs'!C11/Loc_USD,0)+IF('Financing inputs'!$B11="Euro",'Financing inputs'!C11/Euro_USD,0)))</f>
        <v/>
      </c>
      <c r="D11" s="61" t="str">
        <f>IF('Financing inputs'!D11="","",(IF('Financing inputs'!$B11="USD",'Financing inputs'!D11,0)+IF('Financing inputs'!$B11="Local Currency",'Financing inputs'!D11/Loc_USD,0)+IF('Financing inputs'!$B11="Euro",'Financing inputs'!D11/Euro_USD,0)))</f>
        <v/>
      </c>
      <c r="E11" s="61" t="str">
        <f>IF('Financing inputs'!E11="","",(IF('Financing inputs'!$B11="USD",'Financing inputs'!E11,0)+IF('Financing inputs'!$B11="Local Currency",'Financing inputs'!E11/Loc_USD,0)+IF('Financing inputs'!$B11="Euro",'Financing inputs'!E11/Euro_USD,0)))</f>
        <v/>
      </c>
      <c r="F11" s="61" t="str">
        <f>IF('Financing inputs'!F11="","",(IF('Financing inputs'!$B11="USD",'Financing inputs'!F11,0)+IF('Financing inputs'!$B11="Local Currency",'Financing inputs'!F11/Loc_USD,0)+IF('Financing inputs'!$B11="Euro",'Financing inputs'!F11/Euro_USD,0)))</f>
        <v/>
      </c>
      <c r="G11" s="61" t="str">
        <f>IF('Financing inputs'!G11="","",(IF('Financing inputs'!$B11="USD",'Financing inputs'!G11,0)+IF('Financing inputs'!$B11="Local Currency",'Financing inputs'!G11/Loc_USD,0)+IF('Financing inputs'!$B11="Euro",'Financing inputs'!G11/Euro_USD,0)))</f>
        <v/>
      </c>
      <c r="H11" s="61" t="str">
        <f>IF('Financing inputs'!H11="","",(IF('Financing inputs'!$B11="USD",'Financing inputs'!H11,0)+IF('Financing inputs'!$B11="Local Currency",'Financing inputs'!H11/Loc_USD,0)+IF('Financing inputs'!$B11="Euro",'Financing inputs'!H11/Euro_USD,0)))</f>
        <v/>
      </c>
      <c r="I11" s="61" t="str">
        <f>IF('Financing inputs'!I11="","",(IF('Financing inputs'!$B11="USD",'Financing inputs'!I11,0)+IF('Financing inputs'!$B11="Local Currency",'Financing inputs'!I11/Loc_USD,0)+IF('Financing inputs'!$B11="Euro",'Financing inputs'!I11/Euro_USD,0)))</f>
        <v/>
      </c>
      <c r="J11" s="61" t="str">
        <f>IF('Financing inputs'!J11="","",(IF('Financing inputs'!$B11="USD",'Financing inputs'!J11,0)+IF('Financing inputs'!$B11="Local Currency",'Financing inputs'!J11/Loc_USD,0)+IF('Financing inputs'!$B11="Euro",'Financing inputs'!J11/Euro_USD,0)))</f>
        <v/>
      </c>
      <c r="K11" s="61" t="str">
        <f>IF('Financing inputs'!K11="","",(IF('Financing inputs'!$B11="USD",'Financing inputs'!K11,0)+IF('Financing inputs'!$B11="Local Currency",'Financing inputs'!K11/Loc_USD,0)+IF('Financing inputs'!$B11="Euro",'Financing inputs'!K11/Euro_USD,0)))</f>
        <v/>
      </c>
      <c r="L11" s="61" t="str">
        <f>IF('Financing inputs'!L11="","",(IF('Financing inputs'!$B11="USD",'Financing inputs'!L11,0)+IF('Financing inputs'!$B11="Local Currency",'Financing inputs'!L11/Loc_USD,0)+IF('Financing inputs'!$B11="Euro",'Financing inputs'!L11/Euro_USD,0)))</f>
        <v/>
      </c>
      <c r="M11" s="61" t="str">
        <f>IF('Financing inputs'!M11="","",(IF('Financing inputs'!$B11="USD",'Financing inputs'!M11,0)+IF('Financing inputs'!$B11="Local Currency",'Financing inputs'!M11/Loc_USD,0)+IF('Financing inputs'!$B11="Euro",'Financing inputs'!M11/Euro_USD,0)))</f>
        <v/>
      </c>
      <c r="N11" s="61" t="str">
        <f>IF('Financing inputs'!N11="","",(IF('Financing inputs'!$B11="USD",'Financing inputs'!N11,0)+IF('Financing inputs'!$B11="Local Currency",'Financing inputs'!N11/Loc_USD,0)+IF('Financing inputs'!$B11="Euro",'Financing inputs'!N11/Euro_USD,0)))</f>
        <v/>
      </c>
      <c r="O11" s="61">
        <f t="shared" si="1"/>
        <v>0</v>
      </c>
      <c r="P11" s="57" t="str">
        <f t="shared" si="0"/>
        <v>Autre 1</v>
      </c>
    </row>
    <row r="12" spans="1:18" x14ac:dyDescent="0.25">
      <c r="A12" s="151" t="str">
        <f>'Financing inputs'!A12</f>
        <v>Fonds alloués par PSI</v>
      </c>
      <c r="B12" s="150"/>
      <c r="C12" s="61" t="str">
        <f>IF('Financing inputs'!C12="","",(IF('Financing inputs'!$B12="USD",'Financing inputs'!C12,0)+IF('Financing inputs'!$B12="Local Currency",'Financing inputs'!C12/Loc_USD,0)+IF('Financing inputs'!$B12="Euro",'Financing inputs'!C12/Euro_USD,0)))</f>
        <v/>
      </c>
      <c r="D12" s="61" t="str">
        <f>IF('Financing inputs'!D12="","",(IF('Financing inputs'!$B12="USD",'Financing inputs'!D12,0)+IF('Financing inputs'!$B12="Local Currency",'Financing inputs'!D12/Loc_USD,0)+IF('Financing inputs'!$B12="Euro",'Financing inputs'!D12/Euro_USD,0)))</f>
        <v/>
      </c>
      <c r="E12" s="61" t="str">
        <f>IF('Financing inputs'!E12="","",(IF('Financing inputs'!$B12="USD",'Financing inputs'!E12,0)+IF('Financing inputs'!$B12="Local Currency",'Financing inputs'!E12/Loc_USD,0)+IF('Financing inputs'!$B12="Euro",'Financing inputs'!E12/Euro_USD,0)))</f>
        <v/>
      </c>
      <c r="F12" s="61" t="str">
        <f>IF('Financing inputs'!F12="","",(IF('Financing inputs'!$B12="USD",'Financing inputs'!F12,0)+IF('Financing inputs'!$B12="Local Currency",'Financing inputs'!F12/Loc_USD,0)+IF('Financing inputs'!$B12="Euro",'Financing inputs'!F12/Euro_USD,0)))</f>
        <v/>
      </c>
      <c r="G12" s="61" t="str">
        <f>IF('Financing inputs'!G12="","",(IF('Financing inputs'!$B12="USD",'Financing inputs'!G12,0)+IF('Financing inputs'!$B12="Local Currency",'Financing inputs'!G12/Loc_USD,0)+IF('Financing inputs'!$B12="Euro",'Financing inputs'!G12/Euro_USD,0)))</f>
        <v/>
      </c>
      <c r="H12" s="61" t="str">
        <f>IF('Financing inputs'!H12="","",(IF('Financing inputs'!$B12="USD",'Financing inputs'!H12,0)+IF('Financing inputs'!$B12="Local Currency",'Financing inputs'!H12/Loc_USD,0)+IF('Financing inputs'!$B12="Euro",'Financing inputs'!H12/Euro_USD,0)))</f>
        <v/>
      </c>
      <c r="I12" s="61" t="str">
        <f>IF('Financing inputs'!I12="","",(IF('Financing inputs'!$B12="USD",'Financing inputs'!I12,0)+IF('Financing inputs'!$B12="Local Currency",'Financing inputs'!I12/Loc_USD,0)+IF('Financing inputs'!$B12="Euro",'Financing inputs'!I12/Euro_USD,0)))</f>
        <v/>
      </c>
      <c r="J12" s="61" t="str">
        <f>IF('Financing inputs'!J12="","",(IF('Financing inputs'!$B12="USD",'Financing inputs'!J12,0)+IF('Financing inputs'!$B12="Local Currency",'Financing inputs'!J12/Loc_USD,0)+IF('Financing inputs'!$B12="Euro",'Financing inputs'!J12/Euro_USD,0)))</f>
        <v/>
      </c>
      <c r="K12" s="61" t="str">
        <f>IF('Financing inputs'!K12="","",(IF('Financing inputs'!$B12="USD",'Financing inputs'!K12,0)+IF('Financing inputs'!$B12="Local Currency",'Financing inputs'!K12/Loc_USD,0)+IF('Financing inputs'!$B12="Euro",'Financing inputs'!K12/Euro_USD,0)))</f>
        <v/>
      </c>
      <c r="L12" s="61" t="str">
        <f>IF('Financing inputs'!L12="","",(IF('Financing inputs'!$B12="USD",'Financing inputs'!L12,0)+IF('Financing inputs'!$B12="Local Currency",'Financing inputs'!L12/Loc_USD,0)+IF('Financing inputs'!$B12="Euro",'Financing inputs'!L12/Euro_USD,0)))</f>
        <v/>
      </c>
      <c r="M12" s="61" t="str">
        <f>IF('Financing inputs'!M12="","",(IF('Financing inputs'!$B12="USD",'Financing inputs'!M12,0)+IF('Financing inputs'!$B12="Local Currency",'Financing inputs'!M12/Loc_USD,0)+IF('Financing inputs'!$B12="Euro",'Financing inputs'!M12/Euro_USD,0)))</f>
        <v/>
      </c>
      <c r="N12" s="61" t="str">
        <f>IF('Financing inputs'!N12="","",(IF('Financing inputs'!$B12="USD",'Financing inputs'!N12,0)+IF('Financing inputs'!$B12="Local Currency",'Financing inputs'!N12/Loc_USD,0)+IF('Financing inputs'!$B12="Euro",'Financing inputs'!N12/Euro_USD,0)))</f>
        <v/>
      </c>
      <c r="O12" s="61">
        <f t="shared" si="1"/>
        <v>0</v>
      </c>
      <c r="P12" s="57" t="str">
        <f t="shared" si="0"/>
        <v>Autre 1</v>
      </c>
    </row>
    <row r="13" spans="1:18" x14ac:dyDescent="0.25">
      <c r="A13" s="151" t="str">
        <f>'Financing inputs'!A13</f>
        <v xml:space="preserve">Fonds alloués par DKT International </v>
      </c>
      <c r="B13" s="150"/>
      <c r="C13" s="61" t="str">
        <f>IF('Financing inputs'!C13="","",(IF('Financing inputs'!$B13="USD",'Financing inputs'!C13,0)+IF('Financing inputs'!$B13="Local Currency",'Financing inputs'!C13/Loc_USD,0)+IF('Financing inputs'!$B13="Euro",'Financing inputs'!C13/Euro_USD,0)))</f>
        <v/>
      </c>
      <c r="D13" s="61" t="str">
        <f>IF('Financing inputs'!D13="","",(IF('Financing inputs'!$B13="USD",'Financing inputs'!D13,0)+IF('Financing inputs'!$B13="Local Currency",'Financing inputs'!D13/Loc_USD,0)+IF('Financing inputs'!$B13="Euro",'Financing inputs'!D13/Euro_USD,0)))</f>
        <v/>
      </c>
      <c r="E13" s="61" t="str">
        <f>IF('Financing inputs'!E13="","",(IF('Financing inputs'!$B13="USD",'Financing inputs'!E13,0)+IF('Financing inputs'!$B13="Local Currency",'Financing inputs'!E13/Loc_USD,0)+IF('Financing inputs'!$B13="Euro",'Financing inputs'!E13/Euro_USD,0)))</f>
        <v/>
      </c>
      <c r="F13" s="61" t="str">
        <f>IF('Financing inputs'!F13="","",(IF('Financing inputs'!$B13="USD",'Financing inputs'!F13,0)+IF('Financing inputs'!$B13="Local Currency",'Financing inputs'!F13/Loc_USD,0)+IF('Financing inputs'!$B13="Euro",'Financing inputs'!F13/Euro_USD,0)))</f>
        <v/>
      </c>
      <c r="G13" s="61" t="str">
        <f>IF('Financing inputs'!G13="","",(IF('Financing inputs'!$B13="USD",'Financing inputs'!G13,0)+IF('Financing inputs'!$B13="Local Currency",'Financing inputs'!G13/Loc_USD,0)+IF('Financing inputs'!$B13="Euro",'Financing inputs'!G13/Euro_USD,0)))</f>
        <v/>
      </c>
      <c r="H13" s="61" t="str">
        <f>IF('Financing inputs'!H13="","",(IF('Financing inputs'!$B13="USD",'Financing inputs'!H13,0)+IF('Financing inputs'!$B13="Local Currency",'Financing inputs'!H13/Loc_USD,0)+IF('Financing inputs'!$B13="Euro",'Financing inputs'!H13/Euro_USD,0)))</f>
        <v/>
      </c>
      <c r="I13" s="61" t="str">
        <f>IF('Financing inputs'!I13="","",(IF('Financing inputs'!$B13="USD",'Financing inputs'!I13,0)+IF('Financing inputs'!$B13="Local Currency",'Financing inputs'!I13/Loc_USD,0)+IF('Financing inputs'!$B13="Euro",'Financing inputs'!I13/Euro_USD,0)))</f>
        <v/>
      </c>
      <c r="J13" s="61" t="str">
        <f>IF('Financing inputs'!J13="","",(IF('Financing inputs'!$B13="USD",'Financing inputs'!J13,0)+IF('Financing inputs'!$B13="Local Currency",'Financing inputs'!J13/Loc_USD,0)+IF('Financing inputs'!$B13="Euro",'Financing inputs'!J13/Euro_USD,0)))</f>
        <v/>
      </c>
      <c r="K13" s="61" t="str">
        <f>IF('Financing inputs'!K13="","",(IF('Financing inputs'!$B13="USD",'Financing inputs'!K13,0)+IF('Financing inputs'!$B13="Local Currency",'Financing inputs'!K13/Loc_USD,0)+IF('Financing inputs'!$B13="Euro",'Financing inputs'!K13/Euro_USD,0)))</f>
        <v/>
      </c>
      <c r="L13" s="61" t="str">
        <f>IF('Financing inputs'!L13="","",(IF('Financing inputs'!$B13="USD",'Financing inputs'!L13,0)+IF('Financing inputs'!$B13="Local Currency",'Financing inputs'!L13/Loc_USD,0)+IF('Financing inputs'!$B13="Euro",'Financing inputs'!L13/Euro_USD,0)))</f>
        <v/>
      </c>
      <c r="M13" s="61" t="str">
        <f>IF('Financing inputs'!M13="","",(IF('Financing inputs'!$B13="USD",'Financing inputs'!M13,0)+IF('Financing inputs'!$B13="Local Currency",'Financing inputs'!M13/Loc_USD,0)+IF('Financing inputs'!$B13="Euro",'Financing inputs'!M13/Euro_USD,0)))</f>
        <v/>
      </c>
      <c r="N13" s="61" t="str">
        <f>IF('Financing inputs'!N13="","",(IF('Financing inputs'!$B13="USD",'Financing inputs'!N13,0)+IF('Financing inputs'!$B13="Local Currency",'Financing inputs'!N13/Loc_USD,0)+IF('Financing inputs'!$B13="Euro",'Financing inputs'!N13/Euro_USD,0)))</f>
        <v/>
      </c>
      <c r="O13" s="61">
        <f t="shared" si="1"/>
        <v>0</v>
      </c>
      <c r="P13" s="57" t="str">
        <f t="shared" si="0"/>
        <v>Autre 1</v>
      </c>
    </row>
    <row r="14" spans="1:18" x14ac:dyDescent="0.25">
      <c r="A14" s="151" t="str">
        <f>'Financing inputs'!A14</f>
        <v>Fonds alloués par MSI</v>
      </c>
      <c r="B14" s="150"/>
      <c r="C14" s="61" t="str">
        <f>IF('Financing inputs'!C14="","",(IF('Financing inputs'!$B14="USD",'Financing inputs'!C14,0)+IF('Financing inputs'!$B14="Local Currency",'Financing inputs'!C14/Loc_USD,0)+IF('Financing inputs'!$B14="Euro",'Financing inputs'!C14/Euro_USD,0)))</f>
        <v/>
      </c>
      <c r="D14" s="61" t="str">
        <f>IF('Financing inputs'!D14="","",(IF('Financing inputs'!$B14="USD",'Financing inputs'!D14,0)+IF('Financing inputs'!$B14="Local Currency",'Financing inputs'!D14/Loc_USD,0)+IF('Financing inputs'!$B14="Euro",'Financing inputs'!D14/Euro_USD,0)))</f>
        <v/>
      </c>
      <c r="E14" s="61" t="str">
        <f>IF('Financing inputs'!E14="","",(IF('Financing inputs'!$B14="USD",'Financing inputs'!E14,0)+IF('Financing inputs'!$B14="Local Currency",'Financing inputs'!E14/Loc_USD,0)+IF('Financing inputs'!$B14="Euro",'Financing inputs'!E14/Euro_USD,0)))</f>
        <v/>
      </c>
      <c r="F14" s="61" t="str">
        <f>IF('Financing inputs'!F14="","",(IF('Financing inputs'!$B14="USD",'Financing inputs'!F14,0)+IF('Financing inputs'!$B14="Local Currency",'Financing inputs'!F14/Loc_USD,0)+IF('Financing inputs'!$B14="Euro",'Financing inputs'!F14/Euro_USD,0)))</f>
        <v/>
      </c>
      <c r="G14" s="61" t="str">
        <f>IF('Financing inputs'!G14="","",(IF('Financing inputs'!$B14="USD",'Financing inputs'!G14,0)+IF('Financing inputs'!$B14="Local Currency",'Financing inputs'!G14/Loc_USD,0)+IF('Financing inputs'!$B14="Euro",'Financing inputs'!G14/Euro_USD,0)))</f>
        <v/>
      </c>
      <c r="H14" s="61" t="str">
        <f>IF('Financing inputs'!H14="","",(IF('Financing inputs'!$B14="USD",'Financing inputs'!H14,0)+IF('Financing inputs'!$B14="Local Currency",'Financing inputs'!H14/Loc_USD,0)+IF('Financing inputs'!$B14="Euro",'Financing inputs'!H14/Euro_USD,0)))</f>
        <v/>
      </c>
      <c r="I14" s="61" t="str">
        <f>IF('Financing inputs'!I14="","",(IF('Financing inputs'!$B14="USD",'Financing inputs'!I14,0)+IF('Financing inputs'!$B14="Local Currency",'Financing inputs'!I14/Loc_USD,0)+IF('Financing inputs'!$B14="Euro",'Financing inputs'!I14/Euro_USD,0)))</f>
        <v/>
      </c>
      <c r="J14" s="61" t="str">
        <f>IF('Financing inputs'!J14="","",(IF('Financing inputs'!$B14="USD",'Financing inputs'!J14,0)+IF('Financing inputs'!$B14="Local Currency",'Financing inputs'!J14/Loc_USD,0)+IF('Financing inputs'!$B14="Euro",'Financing inputs'!J14/Euro_USD,0)))</f>
        <v/>
      </c>
      <c r="K14" s="61" t="str">
        <f>IF('Financing inputs'!K14="","",(IF('Financing inputs'!$B14="USD",'Financing inputs'!K14,0)+IF('Financing inputs'!$B14="Local Currency",'Financing inputs'!K14/Loc_USD,0)+IF('Financing inputs'!$B14="Euro",'Financing inputs'!K14/Euro_USD,0)))</f>
        <v/>
      </c>
      <c r="L14" s="61" t="str">
        <f>IF('Financing inputs'!L14="","",(IF('Financing inputs'!$B14="USD",'Financing inputs'!L14,0)+IF('Financing inputs'!$B14="Local Currency",'Financing inputs'!L14/Loc_USD,0)+IF('Financing inputs'!$B14="Euro",'Financing inputs'!L14/Euro_USD,0)))</f>
        <v/>
      </c>
      <c r="M14" s="61" t="str">
        <f>IF('Financing inputs'!M14="","",(IF('Financing inputs'!$B14="USD",'Financing inputs'!M14,0)+IF('Financing inputs'!$B14="Local Currency",'Financing inputs'!M14/Loc_USD,0)+IF('Financing inputs'!$B14="Euro",'Financing inputs'!M14/Euro_USD,0)))</f>
        <v/>
      </c>
      <c r="N14" s="61" t="str">
        <f>IF('Financing inputs'!N14="","",(IF('Financing inputs'!$B14="USD",'Financing inputs'!N14,0)+IF('Financing inputs'!$B14="Local Currency",'Financing inputs'!N14/Loc_USD,0)+IF('Financing inputs'!$B14="Euro",'Financing inputs'!N14/Euro_USD,0)))</f>
        <v/>
      </c>
      <c r="O14" s="61">
        <f t="shared" si="1"/>
        <v>0</v>
      </c>
      <c r="P14" s="57" t="str">
        <f t="shared" si="0"/>
        <v>Autre 1</v>
      </c>
    </row>
    <row r="15" spans="1:18" x14ac:dyDescent="0.25">
      <c r="A15" s="151" t="str">
        <f>'Financing inputs'!A15</f>
        <v>Fonds alloués par la Fondation Gates</v>
      </c>
      <c r="B15" s="150"/>
      <c r="C15" s="61" t="str">
        <f>IF('Financing inputs'!C15="","",(IF('Financing inputs'!$B15="USD",'Financing inputs'!C15,0)+IF('Financing inputs'!$B15="Local Currency",'Financing inputs'!C15/Loc_USD,0)+IF('Financing inputs'!$B15="Euro",'Financing inputs'!C15/Euro_USD,0)))</f>
        <v/>
      </c>
      <c r="D15" s="61" t="str">
        <f>IF('Financing inputs'!D15="","",(IF('Financing inputs'!$B15="USD",'Financing inputs'!D15,0)+IF('Financing inputs'!$B15="Local Currency",'Financing inputs'!D15/Loc_USD,0)+IF('Financing inputs'!$B15="Euro",'Financing inputs'!D15/Euro_USD,0)))</f>
        <v/>
      </c>
      <c r="E15" s="61" t="str">
        <f>IF('Financing inputs'!E15="","",(IF('Financing inputs'!$B15="USD",'Financing inputs'!E15,0)+IF('Financing inputs'!$B15="Local Currency",'Financing inputs'!E15/Loc_USD,0)+IF('Financing inputs'!$B15="Euro",'Financing inputs'!E15/Euro_USD,0)))</f>
        <v/>
      </c>
      <c r="F15" s="61" t="str">
        <f>IF('Financing inputs'!F15="","",(IF('Financing inputs'!$B15="USD",'Financing inputs'!F15,0)+IF('Financing inputs'!$B15="Local Currency",'Financing inputs'!F15/Loc_USD,0)+IF('Financing inputs'!$B15="Euro",'Financing inputs'!F15/Euro_USD,0)))</f>
        <v/>
      </c>
      <c r="G15" s="61" t="str">
        <f>IF('Financing inputs'!G15="","",(IF('Financing inputs'!$B15="USD",'Financing inputs'!G15,0)+IF('Financing inputs'!$B15="Local Currency",'Financing inputs'!G15/Loc_USD,0)+IF('Financing inputs'!$B15="Euro",'Financing inputs'!G15/Euro_USD,0)))</f>
        <v/>
      </c>
      <c r="H15" s="61" t="str">
        <f>IF('Financing inputs'!H15="","",(IF('Financing inputs'!$B15="USD",'Financing inputs'!H15,0)+IF('Financing inputs'!$B15="Local Currency",'Financing inputs'!H15/Loc_USD,0)+IF('Financing inputs'!$B15="Euro",'Financing inputs'!H15/Euro_USD,0)))</f>
        <v/>
      </c>
      <c r="I15" s="61" t="str">
        <f>IF('Financing inputs'!I15="","",(IF('Financing inputs'!$B15="USD",'Financing inputs'!I15,0)+IF('Financing inputs'!$B15="Local Currency",'Financing inputs'!I15/Loc_USD,0)+IF('Financing inputs'!$B15="Euro",'Financing inputs'!I15/Euro_USD,0)))</f>
        <v/>
      </c>
      <c r="J15" s="61" t="str">
        <f>IF('Financing inputs'!J15="","",(IF('Financing inputs'!$B15="USD",'Financing inputs'!J15,0)+IF('Financing inputs'!$B15="Local Currency",'Financing inputs'!J15/Loc_USD,0)+IF('Financing inputs'!$B15="Euro",'Financing inputs'!J15/Euro_USD,0)))</f>
        <v/>
      </c>
      <c r="K15" s="61" t="str">
        <f>IF('Financing inputs'!K15="","",(IF('Financing inputs'!$B15="USD",'Financing inputs'!K15,0)+IF('Financing inputs'!$B15="Local Currency",'Financing inputs'!K15/Loc_USD,0)+IF('Financing inputs'!$B15="Euro",'Financing inputs'!K15/Euro_USD,0)))</f>
        <v/>
      </c>
      <c r="L15" s="61" t="str">
        <f>IF('Financing inputs'!L15="","",(IF('Financing inputs'!$B15="USD",'Financing inputs'!L15,0)+IF('Financing inputs'!$B15="Local Currency",'Financing inputs'!L15/Loc_USD,0)+IF('Financing inputs'!$B15="Euro",'Financing inputs'!L15/Euro_USD,0)))</f>
        <v/>
      </c>
      <c r="M15" s="61" t="str">
        <f>IF('Financing inputs'!M15="","",(IF('Financing inputs'!$B15="USD",'Financing inputs'!M15,0)+IF('Financing inputs'!$B15="Local Currency",'Financing inputs'!M15/Loc_USD,0)+IF('Financing inputs'!$B15="Euro",'Financing inputs'!M15/Euro_USD,0)))</f>
        <v/>
      </c>
      <c r="N15" s="61" t="str">
        <f>IF('Financing inputs'!N15="","",(IF('Financing inputs'!$B15="USD",'Financing inputs'!N15,0)+IF('Financing inputs'!$B15="Local Currency",'Financing inputs'!N15/Loc_USD,0)+IF('Financing inputs'!$B15="Euro",'Financing inputs'!N15/Euro_USD,0)))</f>
        <v/>
      </c>
      <c r="O15" s="61">
        <f t="shared" si="1"/>
        <v>0</v>
      </c>
      <c r="P15" s="57" t="str">
        <f t="shared" si="0"/>
        <v>Autre 1</v>
      </c>
    </row>
    <row r="16" spans="1:18" x14ac:dyDescent="0.25">
      <c r="A16" s="151" t="str">
        <f>'Financing inputs'!A16</f>
        <v>Fonds alloués par la fondation Packard</v>
      </c>
      <c r="B16" s="150"/>
      <c r="C16" s="61" t="str">
        <f>IF('Financing inputs'!C16="","",(IF('Financing inputs'!$B16="USD",'Financing inputs'!C16,0)+IF('Financing inputs'!$B16="Local Currency",'Financing inputs'!C16/Loc_USD,0)+IF('Financing inputs'!$B16="Euro",'Financing inputs'!C16/Euro_USD,0)))</f>
        <v/>
      </c>
      <c r="D16" s="61" t="str">
        <f>IF('Financing inputs'!D16="","",(IF('Financing inputs'!$B16="USD",'Financing inputs'!D16,0)+IF('Financing inputs'!$B16="Local Currency",'Financing inputs'!D16/Loc_USD,0)+IF('Financing inputs'!$B16="Euro",'Financing inputs'!D16/Euro_USD,0)))</f>
        <v/>
      </c>
      <c r="E16" s="61" t="str">
        <f>IF('Financing inputs'!E16="","",(IF('Financing inputs'!$B16="USD",'Financing inputs'!E16,0)+IF('Financing inputs'!$B16="Local Currency",'Financing inputs'!E16/Loc_USD,0)+IF('Financing inputs'!$B16="Euro",'Financing inputs'!E16/Euro_USD,0)))</f>
        <v/>
      </c>
      <c r="F16" s="61" t="str">
        <f>IF('Financing inputs'!F16="","",(IF('Financing inputs'!$B16="USD",'Financing inputs'!F16,0)+IF('Financing inputs'!$B16="Local Currency",'Financing inputs'!F16/Loc_USD,0)+IF('Financing inputs'!$B16="Euro",'Financing inputs'!F16/Euro_USD,0)))</f>
        <v/>
      </c>
      <c r="G16" s="61" t="str">
        <f>IF('Financing inputs'!G16="","",(IF('Financing inputs'!$B16="USD",'Financing inputs'!G16,0)+IF('Financing inputs'!$B16="Local Currency",'Financing inputs'!G16/Loc_USD,0)+IF('Financing inputs'!$B16="Euro",'Financing inputs'!G16/Euro_USD,0)))</f>
        <v/>
      </c>
      <c r="H16" s="61" t="str">
        <f>IF('Financing inputs'!H16="","",(IF('Financing inputs'!$B16="USD",'Financing inputs'!H16,0)+IF('Financing inputs'!$B16="Local Currency",'Financing inputs'!H16/Loc_USD,0)+IF('Financing inputs'!$B16="Euro",'Financing inputs'!H16/Euro_USD,0)))</f>
        <v/>
      </c>
      <c r="I16" s="61" t="str">
        <f>IF('Financing inputs'!I16="","",(IF('Financing inputs'!$B16="USD",'Financing inputs'!I16,0)+IF('Financing inputs'!$B16="Local Currency",'Financing inputs'!I16/Loc_USD,0)+IF('Financing inputs'!$B16="Euro",'Financing inputs'!I16/Euro_USD,0)))</f>
        <v/>
      </c>
      <c r="J16" s="61" t="str">
        <f>IF('Financing inputs'!J16="","",(IF('Financing inputs'!$B16="USD",'Financing inputs'!J16,0)+IF('Financing inputs'!$B16="Local Currency",'Financing inputs'!J16/Loc_USD,0)+IF('Financing inputs'!$B16="Euro",'Financing inputs'!J16/Euro_USD,0)))</f>
        <v/>
      </c>
      <c r="K16" s="61" t="str">
        <f>IF('Financing inputs'!K16="","",(IF('Financing inputs'!$B16="USD",'Financing inputs'!K16,0)+IF('Financing inputs'!$B16="Local Currency",'Financing inputs'!K16/Loc_USD,0)+IF('Financing inputs'!$B16="Euro",'Financing inputs'!K16/Euro_USD,0)))</f>
        <v/>
      </c>
      <c r="L16" s="61" t="str">
        <f>IF('Financing inputs'!L16="","",(IF('Financing inputs'!$B16="USD",'Financing inputs'!L16,0)+IF('Financing inputs'!$B16="Local Currency",'Financing inputs'!L16/Loc_USD,0)+IF('Financing inputs'!$B16="Euro",'Financing inputs'!L16/Euro_USD,0)))</f>
        <v/>
      </c>
      <c r="M16" s="61" t="str">
        <f>IF('Financing inputs'!M16="","",(IF('Financing inputs'!$B16="USD",'Financing inputs'!M16,0)+IF('Financing inputs'!$B16="Local Currency",'Financing inputs'!M16/Loc_USD,0)+IF('Financing inputs'!$B16="Euro",'Financing inputs'!M16/Euro_USD,0)))</f>
        <v/>
      </c>
      <c r="N16" s="61" t="str">
        <f>IF('Financing inputs'!N16="","",(IF('Financing inputs'!$B16="USD",'Financing inputs'!N16,0)+IF('Financing inputs'!$B16="Local Currency",'Financing inputs'!N16/Loc_USD,0)+IF('Financing inputs'!$B16="Euro",'Financing inputs'!N16/Euro_USD,0)))</f>
        <v/>
      </c>
      <c r="O16" s="61">
        <f t="shared" si="1"/>
        <v>0</v>
      </c>
      <c r="P16" s="57" t="str">
        <f t="shared" si="0"/>
        <v>Autre 1</v>
      </c>
    </row>
    <row r="17" spans="1:16" x14ac:dyDescent="0.25">
      <c r="A17" s="151" t="str">
        <f>'Financing inputs'!A17</f>
        <v>Other</v>
      </c>
      <c r="B17" s="150"/>
      <c r="C17" s="61" t="str">
        <f>IF('Financing inputs'!C17="","",(IF('Financing inputs'!$B17="USD",'Financing inputs'!C17,0)+IF('Financing inputs'!$B17="Local Currency",'Financing inputs'!C17/Loc_USD,0)+IF('Financing inputs'!$B17="Euro",'Financing inputs'!C17/Euro_USD,0)))</f>
        <v/>
      </c>
      <c r="D17" s="61" t="str">
        <f>IF('Financing inputs'!D17="","",(IF('Financing inputs'!$B17="USD",'Financing inputs'!D17,0)+IF('Financing inputs'!$B17="Local Currency",'Financing inputs'!D17/Loc_USD,0)+IF('Financing inputs'!$B17="Euro",'Financing inputs'!D17/Euro_USD,0)))</f>
        <v/>
      </c>
      <c r="E17" s="61" t="str">
        <f>IF('Financing inputs'!E17="","",(IF('Financing inputs'!$B17="USD",'Financing inputs'!E17,0)+IF('Financing inputs'!$B17="Local Currency",'Financing inputs'!E17/Loc_USD,0)+IF('Financing inputs'!$B17="Euro",'Financing inputs'!E17/Euro_USD,0)))</f>
        <v/>
      </c>
      <c r="F17" s="61" t="str">
        <f>IF('Financing inputs'!F17="","",(IF('Financing inputs'!$B17="USD",'Financing inputs'!F17,0)+IF('Financing inputs'!$B17="Local Currency",'Financing inputs'!F17/Loc_USD,0)+IF('Financing inputs'!$B17="Euro",'Financing inputs'!F17/Euro_USD,0)))</f>
        <v/>
      </c>
      <c r="G17" s="61" t="str">
        <f>IF('Financing inputs'!G17="","",(IF('Financing inputs'!$B17="USD",'Financing inputs'!G17,0)+IF('Financing inputs'!$B17="Local Currency",'Financing inputs'!G17/Loc_USD,0)+IF('Financing inputs'!$B17="Euro",'Financing inputs'!G17/Euro_USD,0)))</f>
        <v/>
      </c>
      <c r="H17" s="61" t="str">
        <f>IF('Financing inputs'!H17="","",(IF('Financing inputs'!$B17="USD",'Financing inputs'!H17,0)+IF('Financing inputs'!$B17="Local Currency",'Financing inputs'!H17/Loc_USD,0)+IF('Financing inputs'!$B17="Euro",'Financing inputs'!H17/Euro_USD,0)))</f>
        <v/>
      </c>
      <c r="I17" s="61" t="str">
        <f>IF('Financing inputs'!I17="","",(IF('Financing inputs'!$B17="USD",'Financing inputs'!I17,0)+IF('Financing inputs'!$B17="Local Currency",'Financing inputs'!I17/Loc_USD,0)+IF('Financing inputs'!$B17="Euro",'Financing inputs'!I17/Euro_USD,0)))</f>
        <v/>
      </c>
      <c r="J17" s="61" t="str">
        <f>IF('Financing inputs'!J17="","",(IF('Financing inputs'!$B17="USD",'Financing inputs'!J17,0)+IF('Financing inputs'!$B17="Local Currency",'Financing inputs'!J17/Loc_USD,0)+IF('Financing inputs'!$B17="Euro",'Financing inputs'!J17/Euro_USD,0)))</f>
        <v/>
      </c>
      <c r="K17" s="61" t="str">
        <f>IF('Financing inputs'!K17="","",(IF('Financing inputs'!$B17="USD",'Financing inputs'!K17,0)+IF('Financing inputs'!$B17="Local Currency",'Financing inputs'!K17/Loc_USD,0)+IF('Financing inputs'!$B17="Euro",'Financing inputs'!K17/Euro_USD,0)))</f>
        <v/>
      </c>
      <c r="L17" s="61" t="str">
        <f>IF('Financing inputs'!L17="","",(IF('Financing inputs'!$B17="USD",'Financing inputs'!L17,0)+IF('Financing inputs'!$B17="Local Currency",'Financing inputs'!L17/Loc_USD,0)+IF('Financing inputs'!$B17="Euro",'Financing inputs'!L17/Euro_USD,0)))</f>
        <v/>
      </c>
      <c r="M17" s="61" t="str">
        <f>IF('Financing inputs'!M17="","",(IF('Financing inputs'!$B17="USD",'Financing inputs'!M17,0)+IF('Financing inputs'!$B17="Local Currency",'Financing inputs'!M17/Loc_USD,0)+IF('Financing inputs'!$B17="Euro",'Financing inputs'!M17/Euro_USD,0)))</f>
        <v/>
      </c>
      <c r="N17" s="61" t="str">
        <f>IF('Financing inputs'!N17="","",(IF('Financing inputs'!$B17="USD",'Financing inputs'!N17,0)+IF('Financing inputs'!$B17="Local Currency",'Financing inputs'!N17/Loc_USD,0)+IF('Financing inputs'!$B17="Euro",'Financing inputs'!N17/Euro_USD,0)))</f>
        <v/>
      </c>
      <c r="O17" s="61">
        <f t="shared" si="1"/>
        <v>0</v>
      </c>
      <c r="P17" s="57" t="str">
        <f t="shared" si="0"/>
        <v>Autre 1</v>
      </c>
    </row>
    <row r="18" spans="1:16" x14ac:dyDescent="0.25">
      <c r="A18" s="151" t="str">
        <f>'Financing inputs'!A18</f>
        <v>Other</v>
      </c>
      <c r="B18" s="150"/>
      <c r="C18" s="61" t="str">
        <f>IF('Financing inputs'!C18="","",(IF('Financing inputs'!$B18="USD",'Financing inputs'!C18,0)+IF('Financing inputs'!$B18="Local Currency",'Financing inputs'!C18/Loc_USD,0)+IF('Financing inputs'!$B18="Euro",'Financing inputs'!C18/Euro_USD,0)))</f>
        <v/>
      </c>
      <c r="D18" s="61" t="str">
        <f>IF('Financing inputs'!D18="","",(IF('Financing inputs'!$B18="USD",'Financing inputs'!D18,0)+IF('Financing inputs'!$B18="Local Currency",'Financing inputs'!D18/Loc_USD,0)+IF('Financing inputs'!$B18="Euro",'Financing inputs'!D18/Euro_USD,0)))</f>
        <v/>
      </c>
      <c r="E18" s="61" t="str">
        <f>IF('Financing inputs'!E18="","",(IF('Financing inputs'!$B18="USD",'Financing inputs'!E18,0)+IF('Financing inputs'!$B18="Local Currency",'Financing inputs'!E18/Loc_USD,0)+IF('Financing inputs'!$B18="Euro",'Financing inputs'!E18/Euro_USD,0)))</f>
        <v/>
      </c>
      <c r="F18" s="61" t="str">
        <f>IF('Financing inputs'!F18="","",(IF('Financing inputs'!$B18="USD",'Financing inputs'!F18,0)+IF('Financing inputs'!$B18="Local Currency",'Financing inputs'!F18/Loc_USD,0)+IF('Financing inputs'!$B18="Euro",'Financing inputs'!F18/Euro_USD,0)))</f>
        <v/>
      </c>
      <c r="G18" s="61" t="str">
        <f>IF('Financing inputs'!G18="","",(IF('Financing inputs'!$B18="USD",'Financing inputs'!G18,0)+IF('Financing inputs'!$B18="Local Currency",'Financing inputs'!G18/Loc_USD,0)+IF('Financing inputs'!$B18="Euro",'Financing inputs'!G18/Euro_USD,0)))</f>
        <v/>
      </c>
      <c r="H18" s="61" t="str">
        <f>IF('Financing inputs'!H18="","",(IF('Financing inputs'!$B18="USD",'Financing inputs'!H18,0)+IF('Financing inputs'!$B18="Local Currency",'Financing inputs'!H18/Loc_USD,0)+IF('Financing inputs'!$B18="Euro",'Financing inputs'!H18/Euro_USD,0)))</f>
        <v/>
      </c>
      <c r="I18" s="61" t="str">
        <f>IF('Financing inputs'!I18="","",(IF('Financing inputs'!$B18="USD",'Financing inputs'!I18,0)+IF('Financing inputs'!$B18="Local Currency",'Financing inputs'!I18/Loc_USD,0)+IF('Financing inputs'!$B18="Euro",'Financing inputs'!I18/Euro_USD,0)))</f>
        <v/>
      </c>
      <c r="J18" s="61" t="str">
        <f>IF('Financing inputs'!J18="","",(IF('Financing inputs'!$B18="USD",'Financing inputs'!J18,0)+IF('Financing inputs'!$B18="Local Currency",'Financing inputs'!J18/Loc_USD,0)+IF('Financing inputs'!$B18="Euro",'Financing inputs'!J18/Euro_USD,0)))</f>
        <v/>
      </c>
      <c r="K18" s="61" t="str">
        <f>IF('Financing inputs'!K18="","",(IF('Financing inputs'!$B18="USD",'Financing inputs'!K18,0)+IF('Financing inputs'!$B18="Local Currency",'Financing inputs'!K18/Loc_USD,0)+IF('Financing inputs'!$B18="Euro",'Financing inputs'!K18/Euro_USD,0)))</f>
        <v/>
      </c>
      <c r="L18" s="61" t="str">
        <f>IF('Financing inputs'!L18="","",(IF('Financing inputs'!$B18="USD",'Financing inputs'!L18,0)+IF('Financing inputs'!$B18="Local Currency",'Financing inputs'!L18/Loc_USD,0)+IF('Financing inputs'!$B18="Euro",'Financing inputs'!L18/Euro_USD,0)))</f>
        <v/>
      </c>
      <c r="M18" s="61" t="str">
        <f>IF('Financing inputs'!M18="","",(IF('Financing inputs'!$B18="USD",'Financing inputs'!M18,0)+IF('Financing inputs'!$B18="Local Currency",'Financing inputs'!M18/Loc_USD,0)+IF('Financing inputs'!$B18="Euro",'Financing inputs'!M18/Euro_USD,0)))</f>
        <v/>
      </c>
      <c r="N18" s="61" t="str">
        <f>IF('Financing inputs'!N18="","",(IF('Financing inputs'!$B18="USD",'Financing inputs'!N18,0)+IF('Financing inputs'!$B18="Local Currency",'Financing inputs'!N18/Loc_USD,0)+IF('Financing inputs'!$B18="Euro",'Financing inputs'!N18/Euro_USD,0)))</f>
        <v/>
      </c>
      <c r="O18" s="62">
        <f t="shared" si="1"/>
        <v>0</v>
      </c>
      <c r="P18" s="57" t="str">
        <f t="shared" si="0"/>
        <v>Autre 1</v>
      </c>
    </row>
    <row r="19" spans="1:16" x14ac:dyDescent="0.25">
      <c r="A19" s="151" t="str">
        <f>'Financing inputs'!A19</f>
        <v>Other</v>
      </c>
      <c r="B19" s="150"/>
      <c r="C19" s="61" t="str">
        <f>IF('Financing inputs'!C19="","",(IF('Financing inputs'!$B19="USD",'Financing inputs'!C19,0)+IF('Financing inputs'!$B19="Local Currency",'Financing inputs'!C19/Loc_USD,0)+IF('Financing inputs'!$B19="Euro",'Financing inputs'!C19/Euro_USD,0)))</f>
        <v/>
      </c>
      <c r="D19" s="61" t="str">
        <f>IF('Financing inputs'!D19="","",(IF('Financing inputs'!$B19="USD",'Financing inputs'!D19,0)+IF('Financing inputs'!$B19="Local Currency",'Financing inputs'!D19/Loc_USD,0)+IF('Financing inputs'!$B19="Euro",'Financing inputs'!D19/Euro_USD,0)))</f>
        <v/>
      </c>
      <c r="E19" s="61" t="str">
        <f>IF('Financing inputs'!E19="","",(IF('Financing inputs'!$B19="USD",'Financing inputs'!E19,0)+IF('Financing inputs'!$B19="Local Currency",'Financing inputs'!E19/Loc_USD,0)+IF('Financing inputs'!$B19="Euro",'Financing inputs'!E19/Euro_USD,0)))</f>
        <v/>
      </c>
      <c r="F19" s="61" t="str">
        <f>IF('Financing inputs'!F19="","",(IF('Financing inputs'!$B19="USD",'Financing inputs'!F19,0)+IF('Financing inputs'!$B19="Local Currency",'Financing inputs'!F19/Loc_USD,0)+IF('Financing inputs'!$B19="Euro",'Financing inputs'!F19/Euro_USD,0)))</f>
        <v/>
      </c>
      <c r="G19" s="61" t="str">
        <f>IF('Financing inputs'!G19="","",(IF('Financing inputs'!$B19="USD",'Financing inputs'!G19,0)+IF('Financing inputs'!$B19="Local Currency",'Financing inputs'!G19/Loc_USD,0)+IF('Financing inputs'!$B19="Euro",'Financing inputs'!G19/Euro_USD,0)))</f>
        <v/>
      </c>
      <c r="H19" s="61" t="str">
        <f>IF('Financing inputs'!H19="","",(IF('Financing inputs'!$B19="USD",'Financing inputs'!H19,0)+IF('Financing inputs'!$B19="Local Currency",'Financing inputs'!H19/Loc_USD,0)+IF('Financing inputs'!$B19="Euro",'Financing inputs'!H19/Euro_USD,0)))</f>
        <v/>
      </c>
      <c r="I19" s="61" t="str">
        <f>IF('Financing inputs'!I19="","",(IF('Financing inputs'!$B19="USD",'Financing inputs'!I19,0)+IF('Financing inputs'!$B19="Local Currency",'Financing inputs'!I19/Loc_USD,0)+IF('Financing inputs'!$B19="Euro",'Financing inputs'!I19/Euro_USD,0)))</f>
        <v/>
      </c>
      <c r="J19" s="61" t="str">
        <f>IF('Financing inputs'!J19="","",(IF('Financing inputs'!$B19="USD",'Financing inputs'!J19,0)+IF('Financing inputs'!$B19="Local Currency",'Financing inputs'!J19/Loc_USD,0)+IF('Financing inputs'!$B19="Euro",'Financing inputs'!J19/Euro_USD,0)))</f>
        <v/>
      </c>
      <c r="K19" s="61" t="str">
        <f>IF('Financing inputs'!K19="","",(IF('Financing inputs'!$B19="USD",'Financing inputs'!K19,0)+IF('Financing inputs'!$B19="Local Currency",'Financing inputs'!K19/Loc_USD,0)+IF('Financing inputs'!$B19="Euro",'Financing inputs'!K19/Euro_USD,0)))</f>
        <v/>
      </c>
      <c r="L19" s="61" t="str">
        <f>IF('Financing inputs'!L19="","",(IF('Financing inputs'!$B19="USD",'Financing inputs'!L19,0)+IF('Financing inputs'!$B19="Local Currency",'Financing inputs'!L19/Loc_USD,0)+IF('Financing inputs'!$B19="Euro",'Financing inputs'!L19/Euro_USD,0)))</f>
        <v/>
      </c>
      <c r="M19" s="61" t="str">
        <f>IF('Financing inputs'!M19="","",(IF('Financing inputs'!$B19="USD",'Financing inputs'!M19,0)+IF('Financing inputs'!$B19="Local Currency",'Financing inputs'!M19/Loc_USD,0)+IF('Financing inputs'!$B19="Euro",'Financing inputs'!M19/Euro_USD,0)))</f>
        <v/>
      </c>
      <c r="N19" s="61" t="str">
        <f>IF('Financing inputs'!N19="","",(IF('Financing inputs'!$B19="USD",'Financing inputs'!N19,0)+IF('Financing inputs'!$B19="Local Currency",'Financing inputs'!N19/Loc_USD,0)+IF('Financing inputs'!$B19="Euro",'Financing inputs'!N19/Euro_USD,0)))</f>
        <v/>
      </c>
      <c r="O19" s="62">
        <f t="shared" si="1"/>
        <v>0</v>
      </c>
      <c r="P19" s="57" t="str">
        <f t="shared" si="0"/>
        <v>Autre 1</v>
      </c>
    </row>
    <row r="20" spans="1:16" x14ac:dyDescent="0.25">
      <c r="A20" s="151" t="str">
        <f>'Financing inputs'!A20</f>
        <v>Other</v>
      </c>
      <c r="B20" s="150"/>
      <c r="C20" s="61" t="str">
        <f>IF('Financing inputs'!C20="","",(IF('Financing inputs'!$B20="USD",'Financing inputs'!C20,0)+IF('Financing inputs'!$B20="Local Currency",'Financing inputs'!C20/Loc_USD,0)+IF('Financing inputs'!$B20="Euro",'Financing inputs'!C20/Euro_USD,0)))</f>
        <v/>
      </c>
      <c r="D20" s="61" t="str">
        <f>IF('Financing inputs'!D20="","",(IF('Financing inputs'!$B20="USD",'Financing inputs'!D20,0)+IF('Financing inputs'!$B20="Local Currency",'Financing inputs'!D20/Loc_USD,0)+IF('Financing inputs'!$B20="Euro",'Financing inputs'!D20/Euro_USD,0)))</f>
        <v/>
      </c>
      <c r="E20" s="61" t="str">
        <f>IF('Financing inputs'!E20="","",(IF('Financing inputs'!$B20="USD",'Financing inputs'!E20,0)+IF('Financing inputs'!$B20="Local Currency",'Financing inputs'!E20/Loc_USD,0)+IF('Financing inputs'!$B20="Euro",'Financing inputs'!E20/Euro_USD,0)))</f>
        <v/>
      </c>
      <c r="F20" s="61" t="str">
        <f>IF('Financing inputs'!F20="","",(IF('Financing inputs'!$B20="USD",'Financing inputs'!F20,0)+IF('Financing inputs'!$B20="Local Currency",'Financing inputs'!F20/Loc_USD,0)+IF('Financing inputs'!$B20="Euro",'Financing inputs'!F20/Euro_USD,0)))</f>
        <v/>
      </c>
      <c r="G20" s="61" t="str">
        <f>IF('Financing inputs'!G20="","",(IF('Financing inputs'!$B20="USD",'Financing inputs'!G20,0)+IF('Financing inputs'!$B20="Local Currency",'Financing inputs'!G20/Loc_USD,0)+IF('Financing inputs'!$B20="Euro",'Financing inputs'!G20/Euro_USD,0)))</f>
        <v/>
      </c>
      <c r="H20" s="61" t="str">
        <f>IF('Financing inputs'!H20="","",(IF('Financing inputs'!$B20="USD",'Financing inputs'!H20,0)+IF('Financing inputs'!$B20="Local Currency",'Financing inputs'!H20/Loc_USD,0)+IF('Financing inputs'!$B20="Euro",'Financing inputs'!H20/Euro_USD,0)))</f>
        <v/>
      </c>
      <c r="I20" s="61" t="str">
        <f>IF('Financing inputs'!I20="","",(IF('Financing inputs'!$B20="USD",'Financing inputs'!I20,0)+IF('Financing inputs'!$B20="Local Currency",'Financing inputs'!I20/Loc_USD,0)+IF('Financing inputs'!$B20="Euro",'Financing inputs'!I20/Euro_USD,0)))</f>
        <v/>
      </c>
      <c r="J20" s="61" t="str">
        <f>IF('Financing inputs'!J20="","",(IF('Financing inputs'!$B20="USD",'Financing inputs'!J20,0)+IF('Financing inputs'!$B20="Local Currency",'Financing inputs'!J20/Loc_USD,0)+IF('Financing inputs'!$B20="Euro",'Financing inputs'!J20/Euro_USD,0)))</f>
        <v/>
      </c>
      <c r="K20" s="61" t="str">
        <f>IF('Financing inputs'!K20="","",(IF('Financing inputs'!$B20="USD",'Financing inputs'!K20,0)+IF('Financing inputs'!$B20="Local Currency",'Financing inputs'!K20/Loc_USD,0)+IF('Financing inputs'!$B20="Euro",'Financing inputs'!K20/Euro_USD,0)))</f>
        <v/>
      </c>
      <c r="L20" s="61" t="str">
        <f>IF('Financing inputs'!L20="","",(IF('Financing inputs'!$B20="USD",'Financing inputs'!L20,0)+IF('Financing inputs'!$B20="Local Currency",'Financing inputs'!L20/Loc_USD,0)+IF('Financing inputs'!$B20="Euro",'Financing inputs'!L20/Euro_USD,0)))</f>
        <v/>
      </c>
      <c r="M20" s="61" t="str">
        <f>IF('Financing inputs'!M20="","",(IF('Financing inputs'!$B20="USD",'Financing inputs'!M20,0)+IF('Financing inputs'!$B20="Local Currency",'Financing inputs'!M20/Loc_USD,0)+IF('Financing inputs'!$B20="Euro",'Financing inputs'!M20/Euro_USD,0)))</f>
        <v/>
      </c>
      <c r="N20" s="61" t="str">
        <f>IF('Financing inputs'!N20="","",(IF('Financing inputs'!$B20="USD",'Financing inputs'!N20,0)+IF('Financing inputs'!$B20="Local Currency",'Financing inputs'!N20/Loc_USD,0)+IF('Financing inputs'!$B20="Euro",'Financing inputs'!N20/Euro_USD,0)))</f>
        <v/>
      </c>
      <c r="O20" s="62">
        <f t="shared" si="1"/>
        <v>0</v>
      </c>
      <c r="P20" s="57" t="str">
        <f t="shared" si="0"/>
        <v>Autre 1</v>
      </c>
    </row>
    <row r="21" spans="1:16" x14ac:dyDescent="0.25">
      <c r="A21" s="151" t="str">
        <f>'Financing inputs'!A21</f>
        <v>Other</v>
      </c>
      <c r="B21" s="150"/>
      <c r="C21" s="61" t="str">
        <f>IF('Financing inputs'!C21="","",(IF('Financing inputs'!$B21="USD",'Financing inputs'!C21,0)+IF('Financing inputs'!$B21="Local Currency",'Financing inputs'!C21/Loc_USD,0)+IF('Financing inputs'!$B21="Euro",'Financing inputs'!C21/Euro_USD,0)))</f>
        <v/>
      </c>
      <c r="D21" s="61" t="str">
        <f>IF('Financing inputs'!D21="","",(IF('Financing inputs'!$B21="USD",'Financing inputs'!D21,0)+IF('Financing inputs'!$B21="Local Currency",'Financing inputs'!D21/Loc_USD,0)+IF('Financing inputs'!$B21="Euro",'Financing inputs'!D21/Euro_USD,0)))</f>
        <v/>
      </c>
      <c r="E21" s="61" t="str">
        <f>IF('Financing inputs'!E21="","",(IF('Financing inputs'!$B21="USD",'Financing inputs'!E21,0)+IF('Financing inputs'!$B21="Local Currency",'Financing inputs'!E21/Loc_USD,0)+IF('Financing inputs'!$B21="Euro",'Financing inputs'!E21/Euro_USD,0)))</f>
        <v/>
      </c>
      <c r="F21" s="61" t="str">
        <f>IF('Financing inputs'!F21="","",(IF('Financing inputs'!$B21="USD",'Financing inputs'!F21,0)+IF('Financing inputs'!$B21="Local Currency",'Financing inputs'!F21/Loc_USD,0)+IF('Financing inputs'!$B21="Euro",'Financing inputs'!F21/Euro_USD,0)))</f>
        <v/>
      </c>
      <c r="G21" s="61" t="str">
        <f>IF('Financing inputs'!G21="","",(IF('Financing inputs'!$B21="USD",'Financing inputs'!G21,0)+IF('Financing inputs'!$B21="Local Currency",'Financing inputs'!G21/Loc_USD,0)+IF('Financing inputs'!$B21="Euro",'Financing inputs'!G21/Euro_USD,0)))</f>
        <v/>
      </c>
      <c r="H21" s="61" t="str">
        <f>IF('Financing inputs'!H21="","",(IF('Financing inputs'!$B21="USD",'Financing inputs'!H21,0)+IF('Financing inputs'!$B21="Local Currency",'Financing inputs'!H21/Loc_USD,0)+IF('Financing inputs'!$B21="Euro",'Financing inputs'!H21/Euro_USD,0)))</f>
        <v/>
      </c>
      <c r="I21" s="61" t="str">
        <f>IF('Financing inputs'!I21="","",(IF('Financing inputs'!$B21="USD",'Financing inputs'!I21,0)+IF('Financing inputs'!$B21="Local Currency",'Financing inputs'!I21/Loc_USD,0)+IF('Financing inputs'!$B21="Euro",'Financing inputs'!I21/Euro_USD,0)))</f>
        <v/>
      </c>
      <c r="J21" s="61" t="str">
        <f>IF('Financing inputs'!J21="","",(IF('Financing inputs'!$B21="USD",'Financing inputs'!J21,0)+IF('Financing inputs'!$B21="Local Currency",'Financing inputs'!J21/Loc_USD,0)+IF('Financing inputs'!$B21="Euro",'Financing inputs'!J21/Euro_USD,0)))</f>
        <v/>
      </c>
      <c r="K21" s="61" t="str">
        <f>IF('Financing inputs'!K21="","",(IF('Financing inputs'!$B21="USD",'Financing inputs'!K21,0)+IF('Financing inputs'!$B21="Local Currency",'Financing inputs'!K21/Loc_USD,0)+IF('Financing inputs'!$B21="Euro",'Financing inputs'!K21/Euro_USD,0)))</f>
        <v/>
      </c>
      <c r="L21" s="61" t="str">
        <f>IF('Financing inputs'!L21="","",(IF('Financing inputs'!$B21="USD",'Financing inputs'!L21,0)+IF('Financing inputs'!$B21="Local Currency",'Financing inputs'!L21/Loc_USD,0)+IF('Financing inputs'!$B21="Euro",'Financing inputs'!L21/Euro_USD,0)))</f>
        <v/>
      </c>
      <c r="M21" s="61" t="str">
        <f>IF('Financing inputs'!M21="","",(IF('Financing inputs'!$B21="USD",'Financing inputs'!M21,0)+IF('Financing inputs'!$B21="Local Currency",'Financing inputs'!M21/Loc_USD,0)+IF('Financing inputs'!$B21="Euro",'Financing inputs'!M21/Euro_USD,0)))</f>
        <v/>
      </c>
      <c r="N21" s="61" t="str">
        <f>IF('Financing inputs'!N21="","",(IF('Financing inputs'!$B21="USD",'Financing inputs'!N21,0)+IF('Financing inputs'!$B21="Local Currency",'Financing inputs'!N21/Loc_USD,0)+IF('Financing inputs'!$B21="Euro",'Financing inputs'!N21/Euro_USD,0)))</f>
        <v/>
      </c>
      <c r="O21" s="61">
        <f t="shared" si="1"/>
        <v>0</v>
      </c>
      <c r="P21" s="57" t="str">
        <f t="shared" si="0"/>
        <v>Autre 1</v>
      </c>
    </row>
    <row r="22" spans="1:16" x14ac:dyDescent="0.25">
      <c r="A22" s="151" t="str">
        <f>'Financing inputs'!A22</f>
        <v>Other</v>
      </c>
      <c r="B22" s="150"/>
      <c r="C22" s="61" t="str">
        <f>IF('Financing inputs'!C22="","",(IF('Financing inputs'!$B22="USD",'Financing inputs'!C22,0)+IF('Financing inputs'!$B22="Local Currency",'Financing inputs'!C22/Loc_USD,0)+IF('Financing inputs'!$B22="Euro",'Financing inputs'!C22/Euro_USD,0)))</f>
        <v/>
      </c>
      <c r="D22" s="61" t="str">
        <f>IF('Financing inputs'!D22="","",(IF('Financing inputs'!$B22="USD",'Financing inputs'!D22,0)+IF('Financing inputs'!$B22="Local Currency",'Financing inputs'!D22/Loc_USD,0)+IF('Financing inputs'!$B22="Euro",'Financing inputs'!D22/Euro_USD,0)))</f>
        <v/>
      </c>
      <c r="E22" s="61" t="str">
        <f>IF('Financing inputs'!E22="","",(IF('Financing inputs'!$B22="USD",'Financing inputs'!E22,0)+IF('Financing inputs'!$B22="Local Currency",'Financing inputs'!E22/Loc_USD,0)+IF('Financing inputs'!$B22="Euro",'Financing inputs'!E22/Euro_USD,0)))</f>
        <v/>
      </c>
      <c r="F22" s="61" t="str">
        <f>IF('Financing inputs'!F22="","",(IF('Financing inputs'!$B22="USD",'Financing inputs'!F22,0)+IF('Financing inputs'!$B22="Local Currency",'Financing inputs'!F22/Loc_USD,0)+IF('Financing inputs'!$B22="Euro",'Financing inputs'!F22/Euro_USD,0)))</f>
        <v/>
      </c>
      <c r="G22" s="61" t="str">
        <f>IF('Financing inputs'!G22="","",(IF('Financing inputs'!$B22="USD",'Financing inputs'!G22,0)+IF('Financing inputs'!$B22="Local Currency",'Financing inputs'!G22/Loc_USD,0)+IF('Financing inputs'!$B22="Euro",'Financing inputs'!G22/Euro_USD,0)))</f>
        <v/>
      </c>
      <c r="H22" s="61" t="str">
        <f>IF('Financing inputs'!H22="","",(IF('Financing inputs'!$B22="USD",'Financing inputs'!H22,0)+IF('Financing inputs'!$B22="Local Currency",'Financing inputs'!H22/Loc_USD,0)+IF('Financing inputs'!$B22="Euro",'Financing inputs'!H22/Euro_USD,0)))</f>
        <v/>
      </c>
      <c r="I22" s="61" t="str">
        <f>IF('Financing inputs'!I22="","",(IF('Financing inputs'!$B22="USD",'Financing inputs'!I22,0)+IF('Financing inputs'!$B22="Local Currency",'Financing inputs'!I22/Loc_USD,0)+IF('Financing inputs'!$B22="Euro",'Financing inputs'!I22/Euro_USD,0)))</f>
        <v/>
      </c>
      <c r="J22" s="61" t="str">
        <f>IF('Financing inputs'!J22="","",(IF('Financing inputs'!$B22="USD",'Financing inputs'!J22,0)+IF('Financing inputs'!$B22="Local Currency",'Financing inputs'!J22/Loc_USD,0)+IF('Financing inputs'!$B22="Euro",'Financing inputs'!J22/Euro_USD,0)))</f>
        <v/>
      </c>
      <c r="K22" s="61" t="str">
        <f>IF('Financing inputs'!K22="","",(IF('Financing inputs'!$B22="USD",'Financing inputs'!K22,0)+IF('Financing inputs'!$B22="Local Currency",'Financing inputs'!K22/Loc_USD,0)+IF('Financing inputs'!$B22="Euro",'Financing inputs'!K22/Euro_USD,0)))</f>
        <v/>
      </c>
      <c r="L22" s="61" t="str">
        <f>IF('Financing inputs'!L22="","",(IF('Financing inputs'!$B22="USD",'Financing inputs'!L22,0)+IF('Financing inputs'!$B22="Local Currency",'Financing inputs'!L22/Loc_USD,0)+IF('Financing inputs'!$B22="Euro",'Financing inputs'!L22/Euro_USD,0)))</f>
        <v/>
      </c>
      <c r="M22" s="61" t="str">
        <f>IF('Financing inputs'!M22="","",(IF('Financing inputs'!$B22="USD",'Financing inputs'!M22,0)+IF('Financing inputs'!$B22="Local Currency",'Financing inputs'!M22/Loc_USD,0)+IF('Financing inputs'!$B22="Euro",'Financing inputs'!M22/Euro_USD,0)))</f>
        <v/>
      </c>
      <c r="N22" s="61" t="str">
        <f>IF('Financing inputs'!N22="","",(IF('Financing inputs'!$B22="USD",'Financing inputs'!N22,0)+IF('Financing inputs'!$B22="Local Currency",'Financing inputs'!N22/Loc_USD,0)+IF('Financing inputs'!$B22="Euro",'Financing inputs'!N22/Euro_USD,0)))</f>
        <v/>
      </c>
      <c r="O22" s="61">
        <f t="shared" si="1"/>
        <v>0</v>
      </c>
      <c r="P22" s="57" t="str">
        <f t="shared" si="0"/>
        <v>Autre 1</v>
      </c>
    </row>
    <row r="23" spans="1:16" x14ac:dyDescent="0.25">
      <c r="A23" s="151" t="str">
        <f>'Financing inputs'!A23</f>
        <v>Other</v>
      </c>
      <c r="B23" s="150"/>
      <c r="C23" s="61" t="str">
        <f>IF('Financing inputs'!C23="","",(IF('Financing inputs'!$B23="USD",'Financing inputs'!C23,0)+IF('Financing inputs'!$B23="Local Currency",'Financing inputs'!C23/Loc_USD,0)+IF('Financing inputs'!$B23="Euro",'Financing inputs'!C23/Euro_USD,0)))</f>
        <v/>
      </c>
      <c r="D23" s="61" t="str">
        <f>IF('Financing inputs'!D23="","",(IF('Financing inputs'!$B23="USD",'Financing inputs'!D23,0)+IF('Financing inputs'!$B23="Local Currency",'Financing inputs'!D23/Loc_USD,0)+IF('Financing inputs'!$B23="Euro",'Financing inputs'!D23/Euro_USD,0)))</f>
        <v/>
      </c>
      <c r="E23" s="61" t="str">
        <f>IF('Financing inputs'!E23="","",(IF('Financing inputs'!$B23="USD",'Financing inputs'!E23,0)+IF('Financing inputs'!$B23="Local Currency",'Financing inputs'!E23/Loc_USD,0)+IF('Financing inputs'!$B23="Euro",'Financing inputs'!E23/Euro_USD,0)))</f>
        <v/>
      </c>
      <c r="F23" s="61" t="str">
        <f>IF('Financing inputs'!F23="","",(IF('Financing inputs'!$B23="USD",'Financing inputs'!F23,0)+IF('Financing inputs'!$B23="Local Currency",'Financing inputs'!F23/Loc_USD,0)+IF('Financing inputs'!$B23="Euro",'Financing inputs'!F23/Euro_USD,0)))</f>
        <v/>
      </c>
      <c r="G23" s="61" t="str">
        <f>IF('Financing inputs'!G23="","",(IF('Financing inputs'!$B23="USD",'Financing inputs'!G23,0)+IF('Financing inputs'!$B23="Local Currency",'Financing inputs'!G23/Loc_USD,0)+IF('Financing inputs'!$B23="Euro",'Financing inputs'!G23/Euro_USD,0)))</f>
        <v/>
      </c>
      <c r="H23" s="61" t="str">
        <f>IF('Financing inputs'!H23="","",(IF('Financing inputs'!$B23="USD",'Financing inputs'!H23,0)+IF('Financing inputs'!$B23="Local Currency",'Financing inputs'!H23/Loc_USD,0)+IF('Financing inputs'!$B23="Euro",'Financing inputs'!H23/Euro_USD,0)))</f>
        <v/>
      </c>
      <c r="I23" s="61" t="str">
        <f>IF('Financing inputs'!I23="","",(IF('Financing inputs'!$B23="USD",'Financing inputs'!I23,0)+IF('Financing inputs'!$B23="Local Currency",'Financing inputs'!I23/Loc_USD,0)+IF('Financing inputs'!$B23="Euro",'Financing inputs'!I23/Euro_USD,0)))</f>
        <v/>
      </c>
      <c r="J23" s="61" t="str">
        <f>IF('Financing inputs'!J23="","",(IF('Financing inputs'!$B23="USD",'Financing inputs'!J23,0)+IF('Financing inputs'!$B23="Local Currency",'Financing inputs'!J23/Loc_USD,0)+IF('Financing inputs'!$B23="Euro",'Financing inputs'!J23/Euro_USD,0)))</f>
        <v/>
      </c>
      <c r="K23" s="61" t="str">
        <f>IF('Financing inputs'!K23="","",(IF('Financing inputs'!$B23="USD",'Financing inputs'!K23,0)+IF('Financing inputs'!$B23="Local Currency",'Financing inputs'!K23/Loc_USD,0)+IF('Financing inputs'!$B23="Euro",'Financing inputs'!K23/Euro_USD,0)))</f>
        <v/>
      </c>
      <c r="L23" s="61" t="str">
        <f>IF('Financing inputs'!L23="","",(IF('Financing inputs'!$B23="USD",'Financing inputs'!L23,0)+IF('Financing inputs'!$B23="Local Currency",'Financing inputs'!L23/Loc_USD,0)+IF('Financing inputs'!$B23="Euro",'Financing inputs'!L23/Euro_USD,0)))</f>
        <v/>
      </c>
      <c r="M23" s="61" t="str">
        <f>IF('Financing inputs'!M23="","",(IF('Financing inputs'!$B23="USD",'Financing inputs'!M23,0)+IF('Financing inputs'!$B23="Local Currency",'Financing inputs'!M23/Loc_USD,0)+IF('Financing inputs'!$B23="Euro",'Financing inputs'!M23/Euro_USD,0)))</f>
        <v/>
      </c>
      <c r="N23" s="61" t="str">
        <f>IF('Financing inputs'!N23="","",(IF('Financing inputs'!$B23="USD",'Financing inputs'!N23,0)+IF('Financing inputs'!$B23="Local Currency",'Financing inputs'!N23/Loc_USD,0)+IF('Financing inputs'!$B23="Euro",'Financing inputs'!N23/Euro_USD,0)))</f>
        <v/>
      </c>
      <c r="O23" s="61">
        <f t="shared" si="1"/>
        <v>0</v>
      </c>
      <c r="P23" s="57" t="str">
        <f t="shared" si="0"/>
        <v>Autre 1</v>
      </c>
    </row>
    <row r="24" spans="1:16" x14ac:dyDescent="0.25">
      <c r="A24" s="151" t="str">
        <f>'Financing inputs'!A24</f>
        <v>Other</v>
      </c>
      <c r="B24" s="150"/>
      <c r="C24" s="61" t="str">
        <f>IF('Financing inputs'!C24="","",(IF('Financing inputs'!$B24="USD",'Financing inputs'!C24,0)+IF('Financing inputs'!$B24="Local Currency",'Financing inputs'!C24/Loc_USD,0)+IF('Financing inputs'!$B24="Euro",'Financing inputs'!C24/Euro_USD,0)))</f>
        <v/>
      </c>
      <c r="D24" s="61" t="str">
        <f>IF('Financing inputs'!D24="","",(IF('Financing inputs'!$B24="USD",'Financing inputs'!D24,0)+IF('Financing inputs'!$B24="Local Currency",'Financing inputs'!D24/Loc_USD,0)+IF('Financing inputs'!$B24="Euro",'Financing inputs'!D24/Euro_USD,0)))</f>
        <v/>
      </c>
      <c r="E24" s="61" t="str">
        <f>IF('Financing inputs'!E24="","",(IF('Financing inputs'!$B24="USD",'Financing inputs'!E24,0)+IF('Financing inputs'!$B24="Local Currency",'Financing inputs'!E24/Loc_USD,0)+IF('Financing inputs'!$B24="Euro",'Financing inputs'!E24/Euro_USD,0)))</f>
        <v/>
      </c>
      <c r="F24" s="61" t="str">
        <f>IF('Financing inputs'!F24="","",(IF('Financing inputs'!$B24="USD",'Financing inputs'!F24,0)+IF('Financing inputs'!$B24="Local Currency",'Financing inputs'!F24/Loc_USD,0)+IF('Financing inputs'!$B24="Euro",'Financing inputs'!F24/Euro_USD,0)))</f>
        <v/>
      </c>
      <c r="G24" s="61" t="str">
        <f>IF('Financing inputs'!G24="","",(IF('Financing inputs'!$B24="USD",'Financing inputs'!G24,0)+IF('Financing inputs'!$B24="Local Currency",'Financing inputs'!G24/Loc_USD,0)+IF('Financing inputs'!$B24="Euro",'Financing inputs'!G24/Euro_USD,0)))</f>
        <v/>
      </c>
      <c r="H24" s="61" t="str">
        <f>IF('Financing inputs'!H24="","",(IF('Financing inputs'!$B24="USD",'Financing inputs'!H24,0)+IF('Financing inputs'!$B24="Local Currency",'Financing inputs'!H24/Loc_USD,0)+IF('Financing inputs'!$B24="Euro",'Financing inputs'!H24/Euro_USD,0)))</f>
        <v/>
      </c>
      <c r="I24" s="61" t="str">
        <f>IF('Financing inputs'!I24="","",(IF('Financing inputs'!$B24="USD",'Financing inputs'!I24,0)+IF('Financing inputs'!$B24="Local Currency",'Financing inputs'!I24/Loc_USD,0)+IF('Financing inputs'!$B24="Euro",'Financing inputs'!I24/Euro_USD,0)))</f>
        <v/>
      </c>
      <c r="J24" s="61" t="str">
        <f>IF('Financing inputs'!J24="","",(IF('Financing inputs'!$B24="USD",'Financing inputs'!J24,0)+IF('Financing inputs'!$B24="Local Currency",'Financing inputs'!J24/Loc_USD,0)+IF('Financing inputs'!$B24="Euro",'Financing inputs'!J24/Euro_USD,0)))</f>
        <v/>
      </c>
      <c r="K24" s="61" t="str">
        <f>IF('Financing inputs'!K24="","",(IF('Financing inputs'!$B24="USD",'Financing inputs'!K24,0)+IF('Financing inputs'!$B24="Local Currency",'Financing inputs'!K24/Loc_USD,0)+IF('Financing inputs'!$B24="Euro",'Financing inputs'!K24/Euro_USD,0)))</f>
        <v/>
      </c>
      <c r="L24" s="61" t="str">
        <f>IF('Financing inputs'!L24="","",(IF('Financing inputs'!$B24="USD",'Financing inputs'!L24,0)+IF('Financing inputs'!$B24="Local Currency",'Financing inputs'!L24/Loc_USD,0)+IF('Financing inputs'!$B24="Euro",'Financing inputs'!L24/Euro_USD,0)))</f>
        <v/>
      </c>
      <c r="M24" s="61" t="str">
        <f>IF('Financing inputs'!M24="","",(IF('Financing inputs'!$B24="USD",'Financing inputs'!M24,0)+IF('Financing inputs'!$B24="Local Currency",'Financing inputs'!M24/Loc_USD,0)+IF('Financing inputs'!$B24="Euro",'Financing inputs'!M24/Euro_USD,0)))</f>
        <v/>
      </c>
      <c r="N24" s="61" t="str">
        <f>IF('Financing inputs'!N24="","",(IF('Financing inputs'!$B24="USD",'Financing inputs'!N24,0)+IF('Financing inputs'!$B24="Local Currency",'Financing inputs'!N24/Loc_USD,0)+IF('Financing inputs'!$B24="Euro",'Financing inputs'!N24/Euro_USD,0)))</f>
        <v/>
      </c>
      <c r="O24" s="61">
        <f t="shared" si="1"/>
        <v>0</v>
      </c>
      <c r="P24" s="57" t="str">
        <f t="shared" si="0"/>
        <v>Autre 1</v>
      </c>
    </row>
    <row r="25" spans="1:16" x14ac:dyDescent="0.25">
      <c r="A25" s="152" t="s">
        <v>42</v>
      </c>
      <c r="B25" s="153"/>
      <c r="C25" s="148">
        <f>SUM(C6:C24)</f>
        <v>0</v>
      </c>
      <c r="D25" s="148">
        <f t="shared" ref="D25:O25" si="2">SUM(D6:D24)</f>
        <v>0</v>
      </c>
      <c r="E25" s="148">
        <f t="shared" si="2"/>
        <v>0</v>
      </c>
      <c r="F25" s="148">
        <f t="shared" si="2"/>
        <v>0</v>
      </c>
      <c r="G25" s="148">
        <f t="shared" si="2"/>
        <v>0</v>
      </c>
      <c r="H25" s="148">
        <f t="shared" si="2"/>
        <v>0</v>
      </c>
      <c r="I25" s="148">
        <f t="shared" si="2"/>
        <v>0</v>
      </c>
      <c r="J25" s="148">
        <f t="shared" si="2"/>
        <v>0</v>
      </c>
      <c r="K25" s="148">
        <f t="shared" si="2"/>
        <v>0</v>
      </c>
      <c r="L25" s="148">
        <f t="shared" si="2"/>
        <v>0</v>
      </c>
      <c r="M25" s="148">
        <f t="shared" si="2"/>
        <v>0</v>
      </c>
      <c r="N25" s="148">
        <f t="shared" si="2"/>
        <v>0</v>
      </c>
      <c r="O25" s="148">
        <f t="shared" si="2"/>
        <v>0</v>
      </c>
      <c r="P25" s="57" t="str">
        <f>$A$3</f>
        <v>Autre 1</v>
      </c>
    </row>
    <row r="26" spans="1:16" x14ac:dyDescent="0.25">
      <c r="A26" s="173" t="str">
        <f>'Financing inputs'!A26:O26</f>
        <v>Autre 2</v>
      </c>
      <c r="B26" s="173"/>
      <c r="C26" s="173"/>
      <c r="D26" s="173"/>
      <c r="E26" s="173"/>
      <c r="F26" s="173"/>
      <c r="G26" s="173"/>
      <c r="H26" s="173"/>
      <c r="I26" s="173"/>
      <c r="J26" s="173"/>
      <c r="K26" s="173"/>
      <c r="L26" s="173"/>
      <c r="M26" s="173"/>
      <c r="N26" s="173"/>
      <c r="O26" s="173"/>
      <c r="P26" s="57"/>
    </row>
    <row r="27" spans="1:16" x14ac:dyDescent="0.25">
      <c r="A27" s="149" t="str">
        <f>'Financing inputs'!A27</f>
        <v>Coûts du Plan PF Budgétisé</v>
      </c>
      <c r="B27" s="150"/>
      <c r="C27" s="61" t="str">
        <f>IF('Financing inputs'!C27="","",(IF('Financing inputs'!$B27="USD",'Financing inputs'!C27,0)+IF('Financing inputs'!$B27="Local Currency",'Financing inputs'!C27/Loc_USD,0)+IF('Financing inputs'!$B27="Euro",'Financing inputs'!C27/Euro_USD,0)))</f>
        <v/>
      </c>
      <c r="D27" s="61" t="str">
        <f>IF('Financing inputs'!D27="","",(IF('Financing inputs'!$B27="USD",'Financing inputs'!D27,0)+IF('Financing inputs'!$B27="Local Currency",'Financing inputs'!D27/Loc_USD,0)+IF('Financing inputs'!$B27="Euro",'Financing inputs'!D27/Euro_USD,0)))</f>
        <v/>
      </c>
      <c r="E27" s="61" t="str">
        <f>IF('Financing inputs'!E27="","",(IF('Financing inputs'!$B27="USD",'Financing inputs'!E27,0)+IF('Financing inputs'!$B27="Local Currency",'Financing inputs'!E27/Loc_USD,0)+IF('Financing inputs'!$B27="Euro",'Financing inputs'!E27/Euro_USD,0)))</f>
        <v/>
      </c>
      <c r="F27" s="61" t="str">
        <f>IF('Financing inputs'!F27="","",(IF('Financing inputs'!$B27="USD",'Financing inputs'!F27,0)+IF('Financing inputs'!$B27="Local Currency",'Financing inputs'!F27/Loc_USD,0)+IF('Financing inputs'!$B27="Euro",'Financing inputs'!F27/Euro_USD,0)))</f>
        <v/>
      </c>
      <c r="G27" s="61" t="str">
        <f>IF('Financing inputs'!G27="","",(IF('Financing inputs'!$B27="USD",'Financing inputs'!G27,0)+IF('Financing inputs'!$B27="Local Currency",'Financing inputs'!G27/Loc_USD,0)+IF('Financing inputs'!$B27="Euro",'Financing inputs'!G27/Euro_USD,0)))</f>
        <v/>
      </c>
      <c r="H27" s="61" t="str">
        <f>IF('Financing inputs'!H27="","",(IF('Financing inputs'!$B27="USD",'Financing inputs'!H27,0)+IF('Financing inputs'!$B27="Local Currency",'Financing inputs'!H27/Loc_USD,0)+IF('Financing inputs'!$B27="Euro",'Financing inputs'!H27/Euro_USD,0)))</f>
        <v/>
      </c>
      <c r="I27" s="61" t="str">
        <f>IF('Financing inputs'!I27="","",(IF('Financing inputs'!$B27="USD",'Financing inputs'!I27,0)+IF('Financing inputs'!$B27="Local Currency",'Financing inputs'!I27/Loc_USD,0)+IF('Financing inputs'!$B27="Euro",'Financing inputs'!I27/Euro_USD,0)))</f>
        <v/>
      </c>
      <c r="J27" s="61" t="str">
        <f>IF('Financing inputs'!J27="","",(IF('Financing inputs'!$B27="USD",'Financing inputs'!J27,0)+IF('Financing inputs'!$B27="Local Currency",'Financing inputs'!J27/Loc_USD,0)+IF('Financing inputs'!$B27="Euro",'Financing inputs'!J27/Euro_USD,0)))</f>
        <v/>
      </c>
      <c r="K27" s="61" t="str">
        <f>IF('Financing inputs'!K27="","",(IF('Financing inputs'!$B27="USD",'Financing inputs'!K27,0)+IF('Financing inputs'!$B27="Local Currency",'Financing inputs'!K27/Loc_USD,0)+IF('Financing inputs'!$B27="Euro",'Financing inputs'!K27/Euro_USD,0)))</f>
        <v/>
      </c>
      <c r="L27" s="61" t="str">
        <f>IF('Financing inputs'!L27="","",(IF('Financing inputs'!$B27="USD",'Financing inputs'!L27,0)+IF('Financing inputs'!$B27="Local Currency",'Financing inputs'!L27/Loc_USD,0)+IF('Financing inputs'!$B27="Euro",'Financing inputs'!L27/Euro_USD,0)))</f>
        <v/>
      </c>
      <c r="M27" s="61" t="str">
        <f>IF('Financing inputs'!M27="","",(IF('Financing inputs'!$B27="USD",'Financing inputs'!M27,0)+IF('Financing inputs'!$B27="Local Currency",'Financing inputs'!M27/Loc_USD,0)+IF('Financing inputs'!$B27="Euro",'Financing inputs'!M27/Euro_USD,0)))</f>
        <v/>
      </c>
      <c r="N27" s="61" t="str">
        <f>IF('Financing inputs'!N27="","",(IF('Financing inputs'!$B27="USD",'Financing inputs'!N27,0)+IF('Financing inputs'!$B27="Local Currency",'Financing inputs'!N27/Loc_USD,0)+IF('Financing inputs'!$B27="Euro",'Financing inputs'!N27/Euro_USD,0)))</f>
        <v/>
      </c>
      <c r="O27" s="62">
        <f>SUM(C27:N27)</f>
        <v>0</v>
      </c>
      <c r="P27" s="57" t="str">
        <f t="shared" ref="P27:P47" si="3">$A$26</f>
        <v>Autre 2</v>
      </c>
    </row>
    <row r="28" spans="1:16" x14ac:dyDescent="0.25">
      <c r="A28" s="149" t="str">
        <f>'Financing inputs'!A28</f>
        <v xml:space="preserve">Fonds alloués par le Gouvernement </v>
      </c>
      <c r="B28" s="150"/>
      <c r="C28" s="61" t="str">
        <f>IF('Financing inputs'!C28="","",(IF('Financing inputs'!$B28="USD",'Financing inputs'!C28,0)+IF('Financing inputs'!$B28="Local Currency",'Financing inputs'!C28/Loc_USD,0)+IF('Financing inputs'!$B28="Euro",'Financing inputs'!C28/Euro_USD,0)))</f>
        <v/>
      </c>
      <c r="D28" s="61" t="str">
        <f>IF('Financing inputs'!D28="","",(IF('Financing inputs'!$B28="USD",'Financing inputs'!D28,0)+IF('Financing inputs'!$B28="Local Currency",'Financing inputs'!D28/Loc_USD,0)+IF('Financing inputs'!$B28="Euro",'Financing inputs'!D28/Euro_USD,0)))</f>
        <v/>
      </c>
      <c r="E28" s="61" t="str">
        <f>IF('Financing inputs'!E28="","",(IF('Financing inputs'!$B28="USD",'Financing inputs'!E28,0)+IF('Financing inputs'!$B28="Local Currency",'Financing inputs'!E28/Loc_USD,0)+IF('Financing inputs'!$B28="Euro",'Financing inputs'!E28/Euro_USD,0)))</f>
        <v/>
      </c>
      <c r="F28" s="61" t="str">
        <f>IF('Financing inputs'!F28="","",(IF('Financing inputs'!$B28="USD",'Financing inputs'!F28,0)+IF('Financing inputs'!$B28="Local Currency",'Financing inputs'!F28/Loc_USD,0)+IF('Financing inputs'!$B28="Euro",'Financing inputs'!F28/Euro_USD,0)))</f>
        <v/>
      </c>
      <c r="G28" s="61" t="str">
        <f>IF('Financing inputs'!G28="","",(IF('Financing inputs'!$B28="USD",'Financing inputs'!G28,0)+IF('Financing inputs'!$B28="Local Currency",'Financing inputs'!G28/Loc_USD,0)+IF('Financing inputs'!$B28="Euro",'Financing inputs'!G28/Euro_USD,0)))</f>
        <v/>
      </c>
      <c r="H28" s="61" t="str">
        <f>IF('Financing inputs'!H28="","",(IF('Financing inputs'!$B28="USD",'Financing inputs'!H28,0)+IF('Financing inputs'!$B28="Local Currency",'Financing inputs'!H28/Loc_USD,0)+IF('Financing inputs'!$B28="Euro",'Financing inputs'!H28/Euro_USD,0)))</f>
        <v/>
      </c>
      <c r="I28" s="61" t="str">
        <f>IF('Financing inputs'!I28="","",(IF('Financing inputs'!$B28="USD",'Financing inputs'!I28,0)+IF('Financing inputs'!$B28="Local Currency",'Financing inputs'!I28/Loc_USD,0)+IF('Financing inputs'!$B28="Euro",'Financing inputs'!I28/Euro_USD,0)))</f>
        <v/>
      </c>
      <c r="J28" s="61" t="str">
        <f>IF('Financing inputs'!J28="","",(IF('Financing inputs'!$B28="USD",'Financing inputs'!J28,0)+IF('Financing inputs'!$B28="Local Currency",'Financing inputs'!J28/Loc_USD,0)+IF('Financing inputs'!$B28="Euro",'Financing inputs'!J28/Euro_USD,0)))</f>
        <v/>
      </c>
      <c r="K28" s="61" t="str">
        <f>IF('Financing inputs'!K28="","",(IF('Financing inputs'!$B28="USD",'Financing inputs'!K28,0)+IF('Financing inputs'!$B28="Local Currency",'Financing inputs'!K28/Loc_USD,0)+IF('Financing inputs'!$B28="Euro",'Financing inputs'!K28/Euro_USD,0)))</f>
        <v/>
      </c>
      <c r="L28" s="61" t="str">
        <f>IF('Financing inputs'!L28="","",(IF('Financing inputs'!$B28="USD",'Financing inputs'!L28,0)+IF('Financing inputs'!$B28="Local Currency",'Financing inputs'!L28/Loc_USD,0)+IF('Financing inputs'!$B28="Euro",'Financing inputs'!L28/Euro_USD,0)))</f>
        <v/>
      </c>
      <c r="M28" s="61" t="str">
        <f>IF('Financing inputs'!M28="","",(IF('Financing inputs'!$B28="USD",'Financing inputs'!M28,0)+IF('Financing inputs'!$B28="Local Currency",'Financing inputs'!M28/Loc_USD,0)+IF('Financing inputs'!$B28="Euro",'Financing inputs'!M28/Euro_USD,0)))</f>
        <v/>
      </c>
      <c r="N28" s="61" t="str">
        <f>IF('Financing inputs'!N28="","",(IF('Financing inputs'!$B28="USD",'Financing inputs'!N28,0)+IF('Financing inputs'!$B28="Local Currency",'Financing inputs'!N28/Loc_USD,0)+IF('Financing inputs'!$B28="Euro",'Financing inputs'!N28/Euro_USD,0)))</f>
        <v/>
      </c>
      <c r="O28" s="62">
        <f>SUM(C28:N28)</f>
        <v>0</v>
      </c>
      <c r="P28" s="57" t="str">
        <f t="shared" si="3"/>
        <v>Autre 2</v>
      </c>
    </row>
    <row r="29" spans="1:16" x14ac:dyDescent="0.25">
      <c r="A29" s="151" t="str">
        <f>'Financing inputs'!A29</f>
        <v xml:space="preserve">Fonds alloués par l'USAID </v>
      </c>
      <c r="B29" s="150"/>
      <c r="C29" s="61" t="str">
        <f>IF('Financing inputs'!C29="","",(IF('Financing inputs'!$B29="USD",'Financing inputs'!C29,0)+IF('Financing inputs'!$B29="Local Currency",'Financing inputs'!C29/Loc_USD,0)+IF('Financing inputs'!$B29="Euro",'Financing inputs'!C29/Euro_USD,0)))</f>
        <v/>
      </c>
      <c r="D29" s="61" t="str">
        <f>IF('Financing inputs'!D29="","",(IF('Financing inputs'!$B29="USD",'Financing inputs'!D29,0)+IF('Financing inputs'!$B29="Local Currency",'Financing inputs'!D29/Loc_USD,0)+IF('Financing inputs'!$B29="Euro",'Financing inputs'!D29/Euro_USD,0)))</f>
        <v/>
      </c>
      <c r="E29" s="61" t="str">
        <f>IF('Financing inputs'!E29="","",(IF('Financing inputs'!$B29="USD",'Financing inputs'!E29,0)+IF('Financing inputs'!$B29="Local Currency",'Financing inputs'!E29/Loc_USD,0)+IF('Financing inputs'!$B29="Euro",'Financing inputs'!E29/Euro_USD,0)))</f>
        <v/>
      </c>
      <c r="F29" s="61" t="str">
        <f>IF('Financing inputs'!F29="","",(IF('Financing inputs'!$B29="USD",'Financing inputs'!F29,0)+IF('Financing inputs'!$B29="Local Currency",'Financing inputs'!F29/Loc_USD,0)+IF('Financing inputs'!$B29="Euro",'Financing inputs'!F29/Euro_USD,0)))</f>
        <v/>
      </c>
      <c r="G29" s="61" t="str">
        <f>IF('Financing inputs'!G29="","",(IF('Financing inputs'!$B29="USD",'Financing inputs'!G29,0)+IF('Financing inputs'!$B29="Local Currency",'Financing inputs'!G29/Loc_USD,0)+IF('Financing inputs'!$B29="Euro",'Financing inputs'!G29/Euro_USD,0)))</f>
        <v/>
      </c>
      <c r="H29" s="61" t="str">
        <f>IF('Financing inputs'!H29="","",(IF('Financing inputs'!$B29="USD",'Financing inputs'!H29,0)+IF('Financing inputs'!$B29="Local Currency",'Financing inputs'!H29/Loc_USD,0)+IF('Financing inputs'!$B29="Euro",'Financing inputs'!H29/Euro_USD,0)))</f>
        <v/>
      </c>
      <c r="I29" s="61" t="str">
        <f>IF('Financing inputs'!I29="","",(IF('Financing inputs'!$B29="USD",'Financing inputs'!I29,0)+IF('Financing inputs'!$B29="Local Currency",'Financing inputs'!I29/Loc_USD,0)+IF('Financing inputs'!$B29="Euro",'Financing inputs'!I29/Euro_USD,0)))</f>
        <v/>
      </c>
      <c r="J29" s="61" t="str">
        <f>IF('Financing inputs'!J29="","",(IF('Financing inputs'!$B29="USD",'Financing inputs'!J29,0)+IF('Financing inputs'!$B29="Local Currency",'Financing inputs'!J29/Loc_USD,0)+IF('Financing inputs'!$B29="Euro",'Financing inputs'!J29/Euro_USD,0)))</f>
        <v/>
      </c>
      <c r="K29" s="61" t="str">
        <f>IF('Financing inputs'!K29="","",(IF('Financing inputs'!$B29="USD",'Financing inputs'!K29,0)+IF('Financing inputs'!$B29="Local Currency",'Financing inputs'!K29/Loc_USD,0)+IF('Financing inputs'!$B29="Euro",'Financing inputs'!K29/Euro_USD,0)))</f>
        <v/>
      </c>
      <c r="L29" s="61" t="str">
        <f>IF('Financing inputs'!L29="","",(IF('Financing inputs'!$B29="USD",'Financing inputs'!L29,0)+IF('Financing inputs'!$B29="Local Currency",'Financing inputs'!L29/Loc_USD,0)+IF('Financing inputs'!$B29="Euro",'Financing inputs'!L29/Euro_USD,0)))</f>
        <v/>
      </c>
      <c r="M29" s="61" t="str">
        <f>IF('Financing inputs'!M29="","",(IF('Financing inputs'!$B29="USD",'Financing inputs'!M29,0)+IF('Financing inputs'!$B29="Local Currency",'Financing inputs'!M29/Loc_USD,0)+IF('Financing inputs'!$B29="Euro",'Financing inputs'!M29/Euro_USD,0)))</f>
        <v/>
      </c>
      <c r="N29" s="61" t="str">
        <f>IF('Financing inputs'!N29="","",(IF('Financing inputs'!$B29="USD",'Financing inputs'!N29,0)+IF('Financing inputs'!$B29="Local Currency",'Financing inputs'!N29/Loc_USD,0)+IF('Financing inputs'!$B29="Euro",'Financing inputs'!N29/Euro_USD,0)))</f>
        <v/>
      </c>
      <c r="O29" s="61">
        <f t="shared" ref="O29:O47" si="4">SUM(C29:N29)</f>
        <v>0</v>
      </c>
      <c r="P29" s="57" t="str">
        <f t="shared" si="3"/>
        <v>Autre 2</v>
      </c>
    </row>
    <row r="30" spans="1:16" x14ac:dyDescent="0.25">
      <c r="A30" s="151" t="str">
        <f>'Financing inputs'!A30</f>
        <v>Fonds alloués par l'UNFPA</v>
      </c>
      <c r="B30" s="150"/>
      <c r="C30" s="61" t="str">
        <f>IF('Financing inputs'!C30="","",(IF('Financing inputs'!$B30="USD",'Financing inputs'!C30,0)+IF('Financing inputs'!$B30="Local Currency",'Financing inputs'!C30/Loc_USD,0)+IF('Financing inputs'!$B30="Euro",'Financing inputs'!C30/Euro_USD,0)))</f>
        <v/>
      </c>
      <c r="D30" s="61" t="str">
        <f>IF('Financing inputs'!D30="","",(IF('Financing inputs'!$B30="USD",'Financing inputs'!D30,0)+IF('Financing inputs'!$B30="Local Currency",'Financing inputs'!D30/Loc_USD,0)+IF('Financing inputs'!$B30="Euro",'Financing inputs'!D30/Euro_USD,0)))</f>
        <v/>
      </c>
      <c r="E30" s="61" t="str">
        <f>IF('Financing inputs'!E30="","",(IF('Financing inputs'!$B30="USD",'Financing inputs'!E30,0)+IF('Financing inputs'!$B30="Local Currency",'Financing inputs'!E30/Loc_USD,0)+IF('Financing inputs'!$B30="Euro",'Financing inputs'!E30/Euro_USD,0)))</f>
        <v/>
      </c>
      <c r="F30" s="61" t="str">
        <f>IF('Financing inputs'!F30="","",(IF('Financing inputs'!$B30="USD",'Financing inputs'!F30,0)+IF('Financing inputs'!$B30="Local Currency",'Financing inputs'!F30/Loc_USD,0)+IF('Financing inputs'!$B30="Euro",'Financing inputs'!F30/Euro_USD,0)))</f>
        <v/>
      </c>
      <c r="G30" s="61" t="str">
        <f>IF('Financing inputs'!G30="","",(IF('Financing inputs'!$B30="USD",'Financing inputs'!G30,0)+IF('Financing inputs'!$B30="Local Currency",'Financing inputs'!G30/Loc_USD,0)+IF('Financing inputs'!$B30="Euro",'Financing inputs'!G30/Euro_USD,0)))</f>
        <v/>
      </c>
      <c r="H30" s="61" t="str">
        <f>IF('Financing inputs'!H30="","",(IF('Financing inputs'!$B30="USD",'Financing inputs'!H30,0)+IF('Financing inputs'!$B30="Local Currency",'Financing inputs'!H30/Loc_USD,0)+IF('Financing inputs'!$B30="Euro",'Financing inputs'!H30/Euro_USD,0)))</f>
        <v/>
      </c>
      <c r="I30" s="61" t="str">
        <f>IF('Financing inputs'!I30="","",(IF('Financing inputs'!$B30="USD",'Financing inputs'!I30,0)+IF('Financing inputs'!$B30="Local Currency",'Financing inputs'!I30/Loc_USD,0)+IF('Financing inputs'!$B30="Euro",'Financing inputs'!I30/Euro_USD,0)))</f>
        <v/>
      </c>
      <c r="J30" s="61" t="str">
        <f>IF('Financing inputs'!J30="","",(IF('Financing inputs'!$B30="USD",'Financing inputs'!J30,0)+IF('Financing inputs'!$B30="Local Currency",'Financing inputs'!J30/Loc_USD,0)+IF('Financing inputs'!$B30="Euro",'Financing inputs'!J30/Euro_USD,0)))</f>
        <v/>
      </c>
      <c r="K30" s="61" t="str">
        <f>IF('Financing inputs'!K30="","",(IF('Financing inputs'!$B30="USD",'Financing inputs'!K30,0)+IF('Financing inputs'!$B30="Local Currency",'Financing inputs'!K30/Loc_USD,0)+IF('Financing inputs'!$B30="Euro",'Financing inputs'!K30/Euro_USD,0)))</f>
        <v/>
      </c>
      <c r="L30" s="61" t="str">
        <f>IF('Financing inputs'!L30="","",(IF('Financing inputs'!$B30="USD",'Financing inputs'!L30,0)+IF('Financing inputs'!$B30="Local Currency",'Financing inputs'!L30/Loc_USD,0)+IF('Financing inputs'!$B30="Euro",'Financing inputs'!L30/Euro_USD,0)))</f>
        <v/>
      </c>
      <c r="M30" s="61" t="str">
        <f>IF('Financing inputs'!M30="","",(IF('Financing inputs'!$B30="USD",'Financing inputs'!M30,0)+IF('Financing inputs'!$B30="Local Currency",'Financing inputs'!M30/Loc_USD,0)+IF('Financing inputs'!$B30="Euro",'Financing inputs'!M30/Euro_USD,0)))</f>
        <v/>
      </c>
      <c r="N30" s="61" t="str">
        <f>IF('Financing inputs'!N30="","",(IF('Financing inputs'!$B30="USD",'Financing inputs'!N30,0)+IF('Financing inputs'!$B30="Local Currency",'Financing inputs'!N30/Loc_USD,0)+IF('Financing inputs'!$B30="Euro",'Financing inputs'!N30/Euro_USD,0)))</f>
        <v/>
      </c>
      <c r="O30" s="61">
        <f t="shared" si="4"/>
        <v>0</v>
      </c>
      <c r="P30" s="57" t="str">
        <f t="shared" si="3"/>
        <v>Autre 2</v>
      </c>
    </row>
    <row r="31" spans="1:16" x14ac:dyDescent="0.25">
      <c r="A31" s="151" t="str">
        <f>'Financing inputs'!A31</f>
        <v>Fonds alloués par la KfW</v>
      </c>
      <c r="B31" s="150"/>
      <c r="C31" s="61" t="str">
        <f>IF('Financing inputs'!C31="","",(IF('Financing inputs'!$B31="USD",'Financing inputs'!C31,0)+IF('Financing inputs'!$B31="Local Currency",'Financing inputs'!C31/Loc_USD,0)+IF('Financing inputs'!$B31="Euro",'Financing inputs'!C31/Euro_USD,0)))</f>
        <v/>
      </c>
      <c r="D31" s="61" t="str">
        <f>IF('Financing inputs'!D31="","",(IF('Financing inputs'!$B31="USD",'Financing inputs'!D31,0)+IF('Financing inputs'!$B31="Local Currency",'Financing inputs'!D31/Loc_USD,0)+IF('Financing inputs'!$B31="Euro",'Financing inputs'!D31/Euro_USD,0)))</f>
        <v/>
      </c>
      <c r="E31" s="61" t="str">
        <f>IF('Financing inputs'!E31="","",(IF('Financing inputs'!$B31="USD",'Financing inputs'!E31,0)+IF('Financing inputs'!$B31="Local Currency",'Financing inputs'!E31/Loc_USD,0)+IF('Financing inputs'!$B31="Euro",'Financing inputs'!E31/Euro_USD,0)))</f>
        <v/>
      </c>
      <c r="F31" s="61" t="str">
        <f>IF('Financing inputs'!F31="","",(IF('Financing inputs'!$B31="USD",'Financing inputs'!F31,0)+IF('Financing inputs'!$B31="Local Currency",'Financing inputs'!F31/Loc_USD,0)+IF('Financing inputs'!$B31="Euro",'Financing inputs'!F31/Euro_USD,0)))</f>
        <v/>
      </c>
      <c r="G31" s="61" t="str">
        <f>IF('Financing inputs'!G31="","",(IF('Financing inputs'!$B31="USD",'Financing inputs'!G31,0)+IF('Financing inputs'!$B31="Local Currency",'Financing inputs'!G31/Loc_USD,0)+IF('Financing inputs'!$B31="Euro",'Financing inputs'!G31/Euro_USD,0)))</f>
        <v/>
      </c>
      <c r="H31" s="61" t="str">
        <f>IF('Financing inputs'!H31="","",(IF('Financing inputs'!$B31="USD",'Financing inputs'!H31,0)+IF('Financing inputs'!$B31="Local Currency",'Financing inputs'!H31/Loc_USD,0)+IF('Financing inputs'!$B31="Euro",'Financing inputs'!H31/Euro_USD,0)))</f>
        <v/>
      </c>
      <c r="I31" s="61" t="str">
        <f>IF('Financing inputs'!I31="","",(IF('Financing inputs'!$B31="USD",'Financing inputs'!I31,0)+IF('Financing inputs'!$B31="Local Currency",'Financing inputs'!I31/Loc_USD,0)+IF('Financing inputs'!$B31="Euro",'Financing inputs'!I31/Euro_USD,0)))</f>
        <v/>
      </c>
      <c r="J31" s="61" t="str">
        <f>IF('Financing inputs'!J31="","",(IF('Financing inputs'!$B31="USD",'Financing inputs'!J31,0)+IF('Financing inputs'!$B31="Local Currency",'Financing inputs'!J31/Loc_USD,0)+IF('Financing inputs'!$B31="Euro",'Financing inputs'!J31/Euro_USD,0)))</f>
        <v/>
      </c>
      <c r="K31" s="61" t="str">
        <f>IF('Financing inputs'!K31="","",(IF('Financing inputs'!$B31="USD",'Financing inputs'!K31,0)+IF('Financing inputs'!$B31="Local Currency",'Financing inputs'!K31/Loc_USD,0)+IF('Financing inputs'!$B31="Euro",'Financing inputs'!K31/Euro_USD,0)))</f>
        <v/>
      </c>
      <c r="L31" s="61" t="str">
        <f>IF('Financing inputs'!L31="","",(IF('Financing inputs'!$B31="USD",'Financing inputs'!L31,0)+IF('Financing inputs'!$B31="Local Currency",'Financing inputs'!L31/Loc_USD,0)+IF('Financing inputs'!$B31="Euro",'Financing inputs'!L31/Euro_USD,0)))</f>
        <v/>
      </c>
      <c r="M31" s="61" t="str">
        <f>IF('Financing inputs'!M31="","",(IF('Financing inputs'!$B31="USD",'Financing inputs'!M31,0)+IF('Financing inputs'!$B31="Local Currency",'Financing inputs'!M31/Loc_USD,0)+IF('Financing inputs'!$B31="Euro",'Financing inputs'!M31/Euro_USD,0)))</f>
        <v/>
      </c>
      <c r="N31" s="61" t="str">
        <f>IF('Financing inputs'!N31="","",(IF('Financing inputs'!$B31="USD",'Financing inputs'!N31,0)+IF('Financing inputs'!$B31="Local Currency",'Financing inputs'!N31/Loc_USD,0)+IF('Financing inputs'!$B31="Euro",'Financing inputs'!N31/Euro_USD,0)))</f>
        <v/>
      </c>
      <c r="O31" s="61">
        <f t="shared" si="4"/>
        <v>0</v>
      </c>
      <c r="P31" s="57" t="str">
        <f t="shared" si="3"/>
        <v>Autre 2</v>
      </c>
    </row>
    <row r="32" spans="1:16" x14ac:dyDescent="0.25">
      <c r="A32" s="151" t="str">
        <f>'Financing inputs'!A32</f>
        <v>Fonds alloués par DfID</v>
      </c>
      <c r="B32" s="150"/>
      <c r="C32" s="61" t="str">
        <f>IF('Financing inputs'!C32="","",(IF('Financing inputs'!$B32="USD",'Financing inputs'!C32,0)+IF('Financing inputs'!$B32="Local Currency",'Financing inputs'!C32/Loc_USD,0)+IF('Financing inputs'!$B32="Euro",'Financing inputs'!C32/Euro_USD,0)))</f>
        <v/>
      </c>
      <c r="D32" s="61" t="str">
        <f>IF('Financing inputs'!D32="","",(IF('Financing inputs'!$B32="USD",'Financing inputs'!D32,0)+IF('Financing inputs'!$B32="Local Currency",'Financing inputs'!D32/Loc_USD,0)+IF('Financing inputs'!$B32="Euro",'Financing inputs'!D32/Euro_USD,0)))</f>
        <v/>
      </c>
      <c r="E32" s="61" t="str">
        <f>IF('Financing inputs'!E32="","",(IF('Financing inputs'!$B32="USD",'Financing inputs'!E32,0)+IF('Financing inputs'!$B32="Local Currency",'Financing inputs'!E32/Loc_USD,0)+IF('Financing inputs'!$B32="Euro",'Financing inputs'!E32/Euro_USD,0)))</f>
        <v/>
      </c>
      <c r="F32" s="61" t="str">
        <f>IF('Financing inputs'!F32="","",(IF('Financing inputs'!$B32="USD",'Financing inputs'!F32,0)+IF('Financing inputs'!$B32="Local Currency",'Financing inputs'!F32/Loc_USD,0)+IF('Financing inputs'!$B32="Euro",'Financing inputs'!F32/Euro_USD,0)))</f>
        <v/>
      </c>
      <c r="G32" s="61" t="str">
        <f>IF('Financing inputs'!G32="","",(IF('Financing inputs'!$B32="USD",'Financing inputs'!G32,0)+IF('Financing inputs'!$B32="Local Currency",'Financing inputs'!G32/Loc_USD,0)+IF('Financing inputs'!$B32="Euro",'Financing inputs'!G32/Euro_USD,0)))</f>
        <v/>
      </c>
      <c r="H32" s="61" t="str">
        <f>IF('Financing inputs'!H32="","",(IF('Financing inputs'!$B32="USD",'Financing inputs'!H32,0)+IF('Financing inputs'!$B32="Local Currency",'Financing inputs'!H32/Loc_USD,0)+IF('Financing inputs'!$B32="Euro",'Financing inputs'!H32/Euro_USD,0)))</f>
        <v/>
      </c>
      <c r="I32" s="61" t="str">
        <f>IF('Financing inputs'!I32="","",(IF('Financing inputs'!$B32="USD",'Financing inputs'!I32,0)+IF('Financing inputs'!$B32="Local Currency",'Financing inputs'!I32/Loc_USD,0)+IF('Financing inputs'!$B32="Euro",'Financing inputs'!I32/Euro_USD,0)))</f>
        <v/>
      </c>
      <c r="J32" s="61" t="str">
        <f>IF('Financing inputs'!J32="","",(IF('Financing inputs'!$B32="USD",'Financing inputs'!J32,0)+IF('Financing inputs'!$B32="Local Currency",'Financing inputs'!J32/Loc_USD,0)+IF('Financing inputs'!$B32="Euro",'Financing inputs'!J32/Euro_USD,0)))</f>
        <v/>
      </c>
      <c r="K32" s="61" t="str">
        <f>IF('Financing inputs'!K32="","",(IF('Financing inputs'!$B32="USD",'Financing inputs'!K32,0)+IF('Financing inputs'!$B32="Local Currency",'Financing inputs'!K32/Loc_USD,0)+IF('Financing inputs'!$B32="Euro",'Financing inputs'!K32/Euro_USD,0)))</f>
        <v/>
      </c>
      <c r="L32" s="61" t="str">
        <f>IF('Financing inputs'!L32="","",(IF('Financing inputs'!$B32="USD",'Financing inputs'!L32,0)+IF('Financing inputs'!$B32="Local Currency",'Financing inputs'!L32/Loc_USD,0)+IF('Financing inputs'!$B32="Euro",'Financing inputs'!L32/Euro_USD,0)))</f>
        <v/>
      </c>
      <c r="M32" s="61" t="str">
        <f>IF('Financing inputs'!M32="","",(IF('Financing inputs'!$B32="USD",'Financing inputs'!M32,0)+IF('Financing inputs'!$B32="Local Currency",'Financing inputs'!M32/Loc_USD,0)+IF('Financing inputs'!$B32="Euro",'Financing inputs'!M32/Euro_USD,0)))</f>
        <v/>
      </c>
      <c r="N32" s="61" t="str">
        <f>IF('Financing inputs'!N32="","",(IF('Financing inputs'!$B32="USD",'Financing inputs'!N32,0)+IF('Financing inputs'!$B32="Local Currency",'Financing inputs'!N32/Loc_USD,0)+IF('Financing inputs'!$B32="Euro",'Financing inputs'!N32/Euro_USD,0)))</f>
        <v/>
      </c>
      <c r="O32" s="61">
        <f t="shared" si="4"/>
        <v>0</v>
      </c>
      <c r="P32" s="57" t="str">
        <f t="shared" si="3"/>
        <v>Autre 2</v>
      </c>
    </row>
    <row r="33" spans="1:16" x14ac:dyDescent="0.25">
      <c r="A33" s="151" t="str">
        <f>'Financing inputs'!A33</f>
        <v xml:space="preserve">Fonds alloués par l'EU </v>
      </c>
      <c r="B33" s="150"/>
      <c r="C33" s="61" t="str">
        <f>IF('Financing inputs'!C33="","",(IF('Financing inputs'!$B33="USD",'Financing inputs'!C33,0)+IF('Financing inputs'!$B33="Local Currency",'Financing inputs'!C33/Loc_USD,0)+IF('Financing inputs'!$B33="Euro",'Financing inputs'!C33/Euro_USD,0)))</f>
        <v/>
      </c>
      <c r="D33" s="61" t="str">
        <f>IF('Financing inputs'!D33="","",(IF('Financing inputs'!$B33="USD",'Financing inputs'!D33,0)+IF('Financing inputs'!$B33="Local Currency",'Financing inputs'!D33/Loc_USD,0)+IF('Financing inputs'!$B33="Euro",'Financing inputs'!D33/Euro_USD,0)))</f>
        <v/>
      </c>
      <c r="E33" s="61" t="str">
        <f>IF('Financing inputs'!E33="","",(IF('Financing inputs'!$B33="USD",'Financing inputs'!E33,0)+IF('Financing inputs'!$B33="Local Currency",'Financing inputs'!E33/Loc_USD,0)+IF('Financing inputs'!$B33="Euro",'Financing inputs'!E33/Euro_USD,0)))</f>
        <v/>
      </c>
      <c r="F33" s="61" t="str">
        <f>IF('Financing inputs'!F33="","",(IF('Financing inputs'!$B33="USD",'Financing inputs'!F33,0)+IF('Financing inputs'!$B33="Local Currency",'Financing inputs'!F33/Loc_USD,0)+IF('Financing inputs'!$B33="Euro",'Financing inputs'!F33/Euro_USD,0)))</f>
        <v/>
      </c>
      <c r="G33" s="61" t="str">
        <f>IF('Financing inputs'!G33="","",(IF('Financing inputs'!$B33="USD",'Financing inputs'!G33,0)+IF('Financing inputs'!$B33="Local Currency",'Financing inputs'!G33/Loc_USD,0)+IF('Financing inputs'!$B33="Euro",'Financing inputs'!G33/Euro_USD,0)))</f>
        <v/>
      </c>
      <c r="H33" s="61" t="str">
        <f>IF('Financing inputs'!H33="","",(IF('Financing inputs'!$B33="USD",'Financing inputs'!H33,0)+IF('Financing inputs'!$B33="Local Currency",'Financing inputs'!H33/Loc_USD,0)+IF('Financing inputs'!$B33="Euro",'Financing inputs'!H33/Euro_USD,0)))</f>
        <v/>
      </c>
      <c r="I33" s="61" t="str">
        <f>IF('Financing inputs'!I33="","",(IF('Financing inputs'!$B33="USD",'Financing inputs'!I33,0)+IF('Financing inputs'!$B33="Local Currency",'Financing inputs'!I33/Loc_USD,0)+IF('Financing inputs'!$B33="Euro",'Financing inputs'!I33/Euro_USD,0)))</f>
        <v/>
      </c>
      <c r="J33" s="61" t="str">
        <f>IF('Financing inputs'!J33="","",(IF('Financing inputs'!$B33="USD",'Financing inputs'!J33,0)+IF('Financing inputs'!$B33="Local Currency",'Financing inputs'!J33/Loc_USD,0)+IF('Financing inputs'!$B33="Euro",'Financing inputs'!J33/Euro_USD,0)))</f>
        <v/>
      </c>
      <c r="K33" s="61" t="str">
        <f>IF('Financing inputs'!K33="","",(IF('Financing inputs'!$B33="USD",'Financing inputs'!K33,0)+IF('Financing inputs'!$B33="Local Currency",'Financing inputs'!K33/Loc_USD,0)+IF('Financing inputs'!$B33="Euro",'Financing inputs'!K33/Euro_USD,0)))</f>
        <v/>
      </c>
      <c r="L33" s="61" t="str">
        <f>IF('Financing inputs'!L33="","",(IF('Financing inputs'!$B33="USD",'Financing inputs'!L33,0)+IF('Financing inputs'!$B33="Local Currency",'Financing inputs'!L33/Loc_USD,0)+IF('Financing inputs'!$B33="Euro",'Financing inputs'!L33/Euro_USD,0)))</f>
        <v/>
      </c>
      <c r="M33" s="61" t="str">
        <f>IF('Financing inputs'!M33="","",(IF('Financing inputs'!$B33="USD",'Financing inputs'!M33,0)+IF('Financing inputs'!$B33="Local Currency",'Financing inputs'!M33/Loc_USD,0)+IF('Financing inputs'!$B33="Euro",'Financing inputs'!M33/Euro_USD,0)))</f>
        <v/>
      </c>
      <c r="N33" s="61" t="str">
        <f>IF('Financing inputs'!N33="","",(IF('Financing inputs'!$B33="USD",'Financing inputs'!N33,0)+IF('Financing inputs'!$B33="Local Currency",'Financing inputs'!N33/Loc_USD,0)+IF('Financing inputs'!$B33="Euro",'Financing inputs'!N33/Euro_USD,0)))</f>
        <v/>
      </c>
      <c r="O33" s="61">
        <f t="shared" si="4"/>
        <v>0</v>
      </c>
      <c r="P33" s="57" t="str">
        <f t="shared" si="3"/>
        <v>Autre 2</v>
      </c>
    </row>
    <row r="34" spans="1:16" x14ac:dyDescent="0.25">
      <c r="A34" s="151" t="str">
        <f>'Financing inputs'!A34</f>
        <v>Fonds alloués par l'ACDI</v>
      </c>
      <c r="B34" s="150"/>
      <c r="C34" s="61" t="str">
        <f>IF('Financing inputs'!C34="","",(IF('Financing inputs'!$B34="USD",'Financing inputs'!C34,0)+IF('Financing inputs'!$B34="Local Currency",'Financing inputs'!C34/Loc_USD,0)+IF('Financing inputs'!$B34="Euro",'Financing inputs'!C34/Euro_USD,0)))</f>
        <v/>
      </c>
      <c r="D34" s="61" t="str">
        <f>IF('Financing inputs'!D34="","",(IF('Financing inputs'!$B34="USD",'Financing inputs'!D34,0)+IF('Financing inputs'!$B34="Local Currency",'Financing inputs'!D34/Loc_USD,0)+IF('Financing inputs'!$B34="Euro",'Financing inputs'!D34/Euro_USD,0)))</f>
        <v/>
      </c>
      <c r="E34" s="61" t="str">
        <f>IF('Financing inputs'!E34="","",(IF('Financing inputs'!$B34="USD",'Financing inputs'!E34,0)+IF('Financing inputs'!$B34="Local Currency",'Financing inputs'!E34/Loc_USD,0)+IF('Financing inputs'!$B34="Euro",'Financing inputs'!E34/Euro_USD,0)))</f>
        <v/>
      </c>
      <c r="F34" s="61" t="str">
        <f>IF('Financing inputs'!F34="","",(IF('Financing inputs'!$B34="USD",'Financing inputs'!F34,0)+IF('Financing inputs'!$B34="Local Currency",'Financing inputs'!F34/Loc_USD,0)+IF('Financing inputs'!$B34="Euro",'Financing inputs'!F34/Euro_USD,0)))</f>
        <v/>
      </c>
      <c r="G34" s="61" t="str">
        <f>IF('Financing inputs'!G34="","",(IF('Financing inputs'!$B34="USD",'Financing inputs'!G34,0)+IF('Financing inputs'!$B34="Local Currency",'Financing inputs'!G34/Loc_USD,0)+IF('Financing inputs'!$B34="Euro",'Financing inputs'!G34/Euro_USD,0)))</f>
        <v/>
      </c>
      <c r="H34" s="61" t="str">
        <f>IF('Financing inputs'!H34="","",(IF('Financing inputs'!$B34="USD",'Financing inputs'!H34,0)+IF('Financing inputs'!$B34="Local Currency",'Financing inputs'!H34/Loc_USD,0)+IF('Financing inputs'!$B34="Euro",'Financing inputs'!H34/Euro_USD,0)))</f>
        <v/>
      </c>
      <c r="I34" s="61" t="str">
        <f>IF('Financing inputs'!I34="","",(IF('Financing inputs'!$B34="USD",'Financing inputs'!I34,0)+IF('Financing inputs'!$B34="Local Currency",'Financing inputs'!I34/Loc_USD,0)+IF('Financing inputs'!$B34="Euro",'Financing inputs'!I34/Euro_USD,0)))</f>
        <v/>
      </c>
      <c r="J34" s="61" t="str">
        <f>IF('Financing inputs'!J34="","",(IF('Financing inputs'!$B34="USD",'Financing inputs'!J34,0)+IF('Financing inputs'!$B34="Local Currency",'Financing inputs'!J34/Loc_USD,0)+IF('Financing inputs'!$B34="Euro",'Financing inputs'!J34/Euro_USD,0)))</f>
        <v/>
      </c>
      <c r="K34" s="61" t="str">
        <f>IF('Financing inputs'!K34="","",(IF('Financing inputs'!$B34="USD",'Financing inputs'!K34,0)+IF('Financing inputs'!$B34="Local Currency",'Financing inputs'!K34/Loc_USD,0)+IF('Financing inputs'!$B34="Euro",'Financing inputs'!K34/Euro_USD,0)))</f>
        <v/>
      </c>
      <c r="L34" s="61" t="str">
        <f>IF('Financing inputs'!L34="","",(IF('Financing inputs'!$B34="USD",'Financing inputs'!L34,0)+IF('Financing inputs'!$B34="Local Currency",'Financing inputs'!L34/Loc_USD,0)+IF('Financing inputs'!$B34="Euro",'Financing inputs'!L34/Euro_USD,0)))</f>
        <v/>
      </c>
      <c r="M34" s="61" t="str">
        <f>IF('Financing inputs'!M34="","",(IF('Financing inputs'!$B34="USD",'Financing inputs'!M34,0)+IF('Financing inputs'!$B34="Local Currency",'Financing inputs'!M34/Loc_USD,0)+IF('Financing inputs'!$B34="Euro",'Financing inputs'!M34/Euro_USD,0)))</f>
        <v/>
      </c>
      <c r="N34" s="61" t="str">
        <f>IF('Financing inputs'!N34="","",(IF('Financing inputs'!$B34="USD",'Financing inputs'!N34,0)+IF('Financing inputs'!$B34="Local Currency",'Financing inputs'!N34/Loc_USD,0)+IF('Financing inputs'!$B34="Euro",'Financing inputs'!N34/Euro_USD,0)))</f>
        <v/>
      </c>
      <c r="O34" s="61">
        <f t="shared" si="4"/>
        <v>0</v>
      </c>
      <c r="P34" s="57" t="str">
        <f t="shared" si="3"/>
        <v>Autre 2</v>
      </c>
    </row>
    <row r="35" spans="1:16" x14ac:dyDescent="0.25">
      <c r="A35" s="151" t="str">
        <f>'Financing inputs'!A35</f>
        <v>Fonds alloués par PSI</v>
      </c>
      <c r="B35" s="150"/>
      <c r="C35" s="61" t="str">
        <f>IF('Financing inputs'!C35="","",(IF('Financing inputs'!$B35="USD",'Financing inputs'!C35,0)+IF('Financing inputs'!$B35="Local Currency",'Financing inputs'!C35/Loc_USD,0)+IF('Financing inputs'!$B35="Euro",'Financing inputs'!C35/Euro_USD,0)))</f>
        <v/>
      </c>
      <c r="D35" s="61" t="str">
        <f>IF('Financing inputs'!D35="","",(IF('Financing inputs'!$B35="USD",'Financing inputs'!D35,0)+IF('Financing inputs'!$B35="Local Currency",'Financing inputs'!D35/Loc_USD,0)+IF('Financing inputs'!$B35="Euro",'Financing inputs'!D35/Euro_USD,0)))</f>
        <v/>
      </c>
      <c r="E35" s="61" t="str">
        <f>IF('Financing inputs'!E35="","",(IF('Financing inputs'!$B35="USD",'Financing inputs'!E35,0)+IF('Financing inputs'!$B35="Local Currency",'Financing inputs'!E35/Loc_USD,0)+IF('Financing inputs'!$B35="Euro",'Financing inputs'!E35/Euro_USD,0)))</f>
        <v/>
      </c>
      <c r="F35" s="61" t="str">
        <f>IF('Financing inputs'!F35="","",(IF('Financing inputs'!$B35="USD",'Financing inputs'!F35,0)+IF('Financing inputs'!$B35="Local Currency",'Financing inputs'!F35/Loc_USD,0)+IF('Financing inputs'!$B35="Euro",'Financing inputs'!F35/Euro_USD,0)))</f>
        <v/>
      </c>
      <c r="G35" s="61" t="str">
        <f>IF('Financing inputs'!G35="","",(IF('Financing inputs'!$B35="USD",'Financing inputs'!G35,0)+IF('Financing inputs'!$B35="Local Currency",'Financing inputs'!G35/Loc_USD,0)+IF('Financing inputs'!$B35="Euro",'Financing inputs'!G35/Euro_USD,0)))</f>
        <v/>
      </c>
      <c r="H35" s="61" t="str">
        <f>IF('Financing inputs'!H35="","",(IF('Financing inputs'!$B35="USD",'Financing inputs'!H35,0)+IF('Financing inputs'!$B35="Local Currency",'Financing inputs'!H35/Loc_USD,0)+IF('Financing inputs'!$B35="Euro",'Financing inputs'!H35/Euro_USD,0)))</f>
        <v/>
      </c>
      <c r="I35" s="61" t="str">
        <f>IF('Financing inputs'!I35="","",(IF('Financing inputs'!$B35="USD",'Financing inputs'!I35,0)+IF('Financing inputs'!$B35="Local Currency",'Financing inputs'!I35/Loc_USD,0)+IF('Financing inputs'!$B35="Euro",'Financing inputs'!I35/Euro_USD,0)))</f>
        <v/>
      </c>
      <c r="J35" s="61" t="str">
        <f>IF('Financing inputs'!J35="","",(IF('Financing inputs'!$B35="USD",'Financing inputs'!J35,0)+IF('Financing inputs'!$B35="Local Currency",'Financing inputs'!J35/Loc_USD,0)+IF('Financing inputs'!$B35="Euro",'Financing inputs'!J35/Euro_USD,0)))</f>
        <v/>
      </c>
      <c r="K35" s="61" t="str">
        <f>IF('Financing inputs'!K35="","",(IF('Financing inputs'!$B35="USD",'Financing inputs'!K35,0)+IF('Financing inputs'!$B35="Local Currency",'Financing inputs'!K35/Loc_USD,0)+IF('Financing inputs'!$B35="Euro",'Financing inputs'!K35/Euro_USD,0)))</f>
        <v/>
      </c>
      <c r="L35" s="61" t="str">
        <f>IF('Financing inputs'!L35="","",(IF('Financing inputs'!$B35="USD",'Financing inputs'!L35,0)+IF('Financing inputs'!$B35="Local Currency",'Financing inputs'!L35/Loc_USD,0)+IF('Financing inputs'!$B35="Euro",'Financing inputs'!L35/Euro_USD,0)))</f>
        <v/>
      </c>
      <c r="M35" s="61" t="str">
        <f>IF('Financing inputs'!M35="","",(IF('Financing inputs'!$B35="USD",'Financing inputs'!M35,0)+IF('Financing inputs'!$B35="Local Currency",'Financing inputs'!M35/Loc_USD,0)+IF('Financing inputs'!$B35="Euro",'Financing inputs'!M35/Euro_USD,0)))</f>
        <v/>
      </c>
      <c r="N35" s="61" t="str">
        <f>IF('Financing inputs'!N35="","",(IF('Financing inputs'!$B35="USD",'Financing inputs'!N35,0)+IF('Financing inputs'!$B35="Local Currency",'Financing inputs'!N35/Loc_USD,0)+IF('Financing inputs'!$B35="Euro",'Financing inputs'!N35/Euro_USD,0)))</f>
        <v/>
      </c>
      <c r="O35" s="61">
        <f t="shared" si="4"/>
        <v>0</v>
      </c>
      <c r="P35" s="57" t="str">
        <f t="shared" si="3"/>
        <v>Autre 2</v>
      </c>
    </row>
    <row r="36" spans="1:16" x14ac:dyDescent="0.25">
      <c r="A36" s="151" t="str">
        <f>'Financing inputs'!A36</f>
        <v xml:space="preserve">Fonds alloués par DKT International </v>
      </c>
      <c r="B36" s="150"/>
      <c r="C36" s="61" t="str">
        <f>IF('Financing inputs'!C36="","",(IF('Financing inputs'!$B36="USD",'Financing inputs'!C36,0)+IF('Financing inputs'!$B36="Local Currency",'Financing inputs'!C36/Loc_USD,0)+IF('Financing inputs'!$B36="Euro",'Financing inputs'!C36/Euro_USD,0)))</f>
        <v/>
      </c>
      <c r="D36" s="61" t="str">
        <f>IF('Financing inputs'!D36="","",(IF('Financing inputs'!$B36="USD",'Financing inputs'!D36,0)+IF('Financing inputs'!$B36="Local Currency",'Financing inputs'!D36/Loc_USD,0)+IF('Financing inputs'!$B36="Euro",'Financing inputs'!D36/Euro_USD,0)))</f>
        <v/>
      </c>
      <c r="E36" s="61" t="str">
        <f>IF('Financing inputs'!E36="","",(IF('Financing inputs'!$B36="USD",'Financing inputs'!E36,0)+IF('Financing inputs'!$B36="Local Currency",'Financing inputs'!E36/Loc_USD,0)+IF('Financing inputs'!$B36="Euro",'Financing inputs'!E36/Euro_USD,0)))</f>
        <v/>
      </c>
      <c r="F36" s="61" t="str">
        <f>IF('Financing inputs'!F36="","",(IF('Financing inputs'!$B36="USD",'Financing inputs'!F36,0)+IF('Financing inputs'!$B36="Local Currency",'Financing inputs'!F36/Loc_USD,0)+IF('Financing inputs'!$B36="Euro",'Financing inputs'!F36/Euro_USD,0)))</f>
        <v/>
      </c>
      <c r="G36" s="61" t="str">
        <f>IF('Financing inputs'!G36="","",(IF('Financing inputs'!$B36="USD",'Financing inputs'!G36,0)+IF('Financing inputs'!$B36="Local Currency",'Financing inputs'!G36/Loc_USD,0)+IF('Financing inputs'!$B36="Euro",'Financing inputs'!G36/Euro_USD,0)))</f>
        <v/>
      </c>
      <c r="H36" s="61" t="str">
        <f>IF('Financing inputs'!H36="","",(IF('Financing inputs'!$B36="USD",'Financing inputs'!H36,0)+IF('Financing inputs'!$B36="Local Currency",'Financing inputs'!H36/Loc_USD,0)+IF('Financing inputs'!$B36="Euro",'Financing inputs'!H36/Euro_USD,0)))</f>
        <v/>
      </c>
      <c r="I36" s="61" t="str">
        <f>IF('Financing inputs'!I36="","",(IF('Financing inputs'!$B36="USD",'Financing inputs'!I36,0)+IF('Financing inputs'!$B36="Local Currency",'Financing inputs'!I36/Loc_USD,0)+IF('Financing inputs'!$B36="Euro",'Financing inputs'!I36/Euro_USD,0)))</f>
        <v/>
      </c>
      <c r="J36" s="61" t="str">
        <f>IF('Financing inputs'!J36="","",(IF('Financing inputs'!$B36="USD",'Financing inputs'!J36,0)+IF('Financing inputs'!$B36="Local Currency",'Financing inputs'!J36/Loc_USD,0)+IF('Financing inputs'!$B36="Euro",'Financing inputs'!J36/Euro_USD,0)))</f>
        <v/>
      </c>
      <c r="K36" s="61" t="str">
        <f>IF('Financing inputs'!K36="","",(IF('Financing inputs'!$B36="USD",'Financing inputs'!K36,0)+IF('Financing inputs'!$B36="Local Currency",'Financing inputs'!K36/Loc_USD,0)+IF('Financing inputs'!$B36="Euro",'Financing inputs'!K36/Euro_USD,0)))</f>
        <v/>
      </c>
      <c r="L36" s="61" t="str">
        <f>IF('Financing inputs'!L36="","",(IF('Financing inputs'!$B36="USD",'Financing inputs'!L36,0)+IF('Financing inputs'!$B36="Local Currency",'Financing inputs'!L36/Loc_USD,0)+IF('Financing inputs'!$B36="Euro",'Financing inputs'!L36/Euro_USD,0)))</f>
        <v/>
      </c>
      <c r="M36" s="61" t="str">
        <f>IF('Financing inputs'!M36="","",(IF('Financing inputs'!$B36="USD",'Financing inputs'!M36,0)+IF('Financing inputs'!$B36="Local Currency",'Financing inputs'!M36/Loc_USD,0)+IF('Financing inputs'!$B36="Euro",'Financing inputs'!M36/Euro_USD,0)))</f>
        <v/>
      </c>
      <c r="N36" s="61" t="str">
        <f>IF('Financing inputs'!N36="","",(IF('Financing inputs'!$B36="USD",'Financing inputs'!N36,0)+IF('Financing inputs'!$B36="Local Currency",'Financing inputs'!N36/Loc_USD,0)+IF('Financing inputs'!$B36="Euro",'Financing inputs'!N36/Euro_USD,0)))</f>
        <v/>
      </c>
      <c r="O36" s="61">
        <f t="shared" si="4"/>
        <v>0</v>
      </c>
      <c r="P36" s="57" t="str">
        <f t="shared" si="3"/>
        <v>Autre 2</v>
      </c>
    </row>
    <row r="37" spans="1:16" x14ac:dyDescent="0.25">
      <c r="A37" s="151" t="str">
        <f>'Financing inputs'!A37</f>
        <v>Fonds alloués par MSI</v>
      </c>
      <c r="B37" s="150"/>
      <c r="C37" s="61" t="str">
        <f>IF('Financing inputs'!C37="","",(IF('Financing inputs'!$B37="USD",'Financing inputs'!C37,0)+IF('Financing inputs'!$B37="Local Currency",'Financing inputs'!C37/Loc_USD,0)+IF('Financing inputs'!$B37="Euro",'Financing inputs'!C37/Euro_USD,0)))</f>
        <v/>
      </c>
      <c r="D37" s="61" t="str">
        <f>IF('Financing inputs'!D37="","",(IF('Financing inputs'!$B37="USD",'Financing inputs'!D37,0)+IF('Financing inputs'!$B37="Local Currency",'Financing inputs'!D37/Loc_USD,0)+IF('Financing inputs'!$B37="Euro",'Financing inputs'!D37/Euro_USD,0)))</f>
        <v/>
      </c>
      <c r="E37" s="61" t="str">
        <f>IF('Financing inputs'!E37="","",(IF('Financing inputs'!$B37="USD",'Financing inputs'!E37,0)+IF('Financing inputs'!$B37="Local Currency",'Financing inputs'!E37/Loc_USD,0)+IF('Financing inputs'!$B37="Euro",'Financing inputs'!E37/Euro_USD,0)))</f>
        <v/>
      </c>
      <c r="F37" s="61" t="str">
        <f>IF('Financing inputs'!F37="","",(IF('Financing inputs'!$B37="USD",'Financing inputs'!F37,0)+IF('Financing inputs'!$B37="Local Currency",'Financing inputs'!F37/Loc_USD,0)+IF('Financing inputs'!$B37="Euro",'Financing inputs'!F37/Euro_USD,0)))</f>
        <v/>
      </c>
      <c r="G37" s="61" t="str">
        <f>IF('Financing inputs'!G37="","",(IF('Financing inputs'!$B37="USD",'Financing inputs'!G37,0)+IF('Financing inputs'!$B37="Local Currency",'Financing inputs'!G37/Loc_USD,0)+IF('Financing inputs'!$B37="Euro",'Financing inputs'!G37/Euro_USD,0)))</f>
        <v/>
      </c>
      <c r="H37" s="61" t="str">
        <f>IF('Financing inputs'!H37="","",(IF('Financing inputs'!$B37="USD",'Financing inputs'!H37,0)+IF('Financing inputs'!$B37="Local Currency",'Financing inputs'!H37/Loc_USD,0)+IF('Financing inputs'!$B37="Euro",'Financing inputs'!H37/Euro_USD,0)))</f>
        <v/>
      </c>
      <c r="I37" s="61" t="str">
        <f>IF('Financing inputs'!I37="","",(IF('Financing inputs'!$B37="USD",'Financing inputs'!I37,0)+IF('Financing inputs'!$B37="Local Currency",'Financing inputs'!I37/Loc_USD,0)+IF('Financing inputs'!$B37="Euro",'Financing inputs'!I37/Euro_USD,0)))</f>
        <v/>
      </c>
      <c r="J37" s="61" t="str">
        <f>IF('Financing inputs'!J37="","",(IF('Financing inputs'!$B37="USD",'Financing inputs'!J37,0)+IF('Financing inputs'!$B37="Local Currency",'Financing inputs'!J37/Loc_USD,0)+IF('Financing inputs'!$B37="Euro",'Financing inputs'!J37/Euro_USD,0)))</f>
        <v/>
      </c>
      <c r="K37" s="61" t="str">
        <f>IF('Financing inputs'!K37="","",(IF('Financing inputs'!$B37="USD",'Financing inputs'!K37,0)+IF('Financing inputs'!$B37="Local Currency",'Financing inputs'!K37/Loc_USD,0)+IF('Financing inputs'!$B37="Euro",'Financing inputs'!K37/Euro_USD,0)))</f>
        <v/>
      </c>
      <c r="L37" s="61" t="str">
        <f>IF('Financing inputs'!L37="","",(IF('Financing inputs'!$B37="USD",'Financing inputs'!L37,0)+IF('Financing inputs'!$B37="Local Currency",'Financing inputs'!L37/Loc_USD,0)+IF('Financing inputs'!$B37="Euro",'Financing inputs'!L37/Euro_USD,0)))</f>
        <v/>
      </c>
      <c r="M37" s="61" t="str">
        <f>IF('Financing inputs'!M37="","",(IF('Financing inputs'!$B37="USD",'Financing inputs'!M37,0)+IF('Financing inputs'!$B37="Local Currency",'Financing inputs'!M37/Loc_USD,0)+IF('Financing inputs'!$B37="Euro",'Financing inputs'!M37/Euro_USD,0)))</f>
        <v/>
      </c>
      <c r="N37" s="61" t="str">
        <f>IF('Financing inputs'!N37="","",(IF('Financing inputs'!$B37="USD",'Financing inputs'!N37,0)+IF('Financing inputs'!$B37="Local Currency",'Financing inputs'!N37/Loc_USD,0)+IF('Financing inputs'!$B37="Euro",'Financing inputs'!N37/Euro_USD,0)))</f>
        <v/>
      </c>
      <c r="O37" s="61">
        <f t="shared" si="4"/>
        <v>0</v>
      </c>
      <c r="P37" s="57" t="str">
        <f t="shared" si="3"/>
        <v>Autre 2</v>
      </c>
    </row>
    <row r="38" spans="1:16" x14ac:dyDescent="0.25">
      <c r="A38" s="151" t="str">
        <f>'Financing inputs'!A38</f>
        <v>Fonds alloués par la Fondation Gates</v>
      </c>
      <c r="B38" s="150"/>
      <c r="C38" s="61" t="str">
        <f>IF('Financing inputs'!C38="","",(IF('Financing inputs'!$B38="USD",'Financing inputs'!C38,0)+IF('Financing inputs'!$B38="Local Currency",'Financing inputs'!C38/Loc_USD,0)+IF('Financing inputs'!$B38="Euro",'Financing inputs'!C38/Euro_USD,0)))</f>
        <v/>
      </c>
      <c r="D38" s="61" t="str">
        <f>IF('Financing inputs'!D38="","",(IF('Financing inputs'!$B38="USD",'Financing inputs'!D38,0)+IF('Financing inputs'!$B38="Local Currency",'Financing inputs'!D38/Loc_USD,0)+IF('Financing inputs'!$B38="Euro",'Financing inputs'!D38/Euro_USD,0)))</f>
        <v/>
      </c>
      <c r="E38" s="61" t="str">
        <f>IF('Financing inputs'!E38="","",(IF('Financing inputs'!$B38="USD",'Financing inputs'!E38,0)+IF('Financing inputs'!$B38="Local Currency",'Financing inputs'!E38/Loc_USD,0)+IF('Financing inputs'!$B38="Euro",'Financing inputs'!E38/Euro_USD,0)))</f>
        <v/>
      </c>
      <c r="F38" s="61" t="str">
        <f>IF('Financing inputs'!F38="","",(IF('Financing inputs'!$B38="USD",'Financing inputs'!F38,0)+IF('Financing inputs'!$B38="Local Currency",'Financing inputs'!F38/Loc_USD,0)+IF('Financing inputs'!$B38="Euro",'Financing inputs'!F38/Euro_USD,0)))</f>
        <v/>
      </c>
      <c r="G38" s="61" t="str">
        <f>IF('Financing inputs'!G38="","",(IF('Financing inputs'!$B38="USD",'Financing inputs'!G38,0)+IF('Financing inputs'!$B38="Local Currency",'Financing inputs'!G38/Loc_USD,0)+IF('Financing inputs'!$B38="Euro",'Financing inputs'!G38/Euro_USD,0)))</f>
        <v/>
      </c>
      <c r="H38" s="61" t="str">
        <f>IF('Financing inputs'!H38="","",(IF('Financing inputs'!$B38="USD",'Financing inputs'!H38,0)+IF('Financing inputs'!$B38="Local Currency",'Financing inputs'!H38/Loc_USD,0)+IF('Financing inputs'!$B38="Euro",'Financing inputs'!H38/Euro_USD,0)))</f>
        <v/>
      </c>
      <c r="I38" s="61" t="str">
        <f>IF('Financing inputs'!I38="","",(IF('Financing inputs'!$B38="USD",'Financing inputs'!I38,0)+IF('Financing inputs'!$B38="Local Currency",'Financing inputs'!I38/Loc_USD,0)+IF('Financing inputs'!$B38="Euro",'Financing inputs'!I38/Euro_USD,0)))</f>
        <v/>
      </c>
      <c r="J38" s="61" t="str">
        <f>IF('Financing inputs'!J38="","",(IF('Financing inputs'!$B38="USD",'Financing inputs'!J38,0)+IF('Financing inputs'!$B38="Local Currency",'Financing inputs'!J38/Loc_USD,0)+IF('Financing inputs'!$B38="Euro",'Financing inputs'!J38/Euro_USD,0)))</f>
        <v/>
      </c>
      <c r="K38" s="61" t="str">
        <f>IF('Financing inputs'!K38="","",(IF('Financing inputs'!$B38="USD",'Financing inputs'!K38,0)+IF('Financing inputs'!$B38="Local Currency",'Financing inputs'!K38/Loc_USD,0)+IF('Financing inputs'!$B38="Euro",'Financing inputs'!K38/Euro_USD,0)))</f>
        <v/>
      </c>
      <c r="L38" s="61" t="str">
        <f>IF('Financing inputs'!L38="","",(IF('Financing inputs'!$B38="USD",'Financing inputs'!L38,0)+IF('Financing inputs'!$B38="Local Currency",'Financing inputs'!L38/Loc_USD,0)+IF('Financing inputs'!$B38="Euro",'Financing inputs'!L38/Euro_USD,0)))</f>
        <v/>
      </c>
      <c r="M38" s="61" t="str">
        <f>IF('Financing inputs'!M38="","",(IF('Financing inputs'!$B38="USD",'Financing inputs'!M38,0)+IF('Financing inputs'!$B38="Local Currency",'Financing inputs'!M38/Loc_USD,0)+IF('Financing inputs'!$B38="Euro",'Financing inputs'!M38/Euro_USD,0)))</f>
        <v/>
      </c>
      <c r="N38" s="61" t="str">
        <f>IF('Financing inputs'!N38="","",(IF('Financing inputs'!$B38="USD",'Financing inputs'!N38,0)+IF('Financing inputs'!$B38="Local Currency",'Financing inputs'!N38/Loc_USD,0)+IF('Financing inputs'!$B38="Euro",'Financing inputs'!N38/Euro_USD,0)))</f>
        <v/>
      </c>
      <c r="O38" s="61">
        <f t="shared" si="4"/>
        <v>0</v>
      </c>
      <c r="P38" s="57" t="str">
        <f t="shared" si="3"/>
        <v>Autre 2</v>
      </c>
    </row>
    <row r="39" spans="1:16" x14ac:dyDescent="0.25">
      <c r="A39" s="151" t="str">
        <f>'Financing inputs'!A39</f>
        <v>Fonds alloués par la fondation Packard</v>
      </c>
      <c r="B39" s="150"/>
      <c r="C39" s="61" t="str">
        <f>IF('Financing inputs'!C39="","",(IF('Financing inputs'!$B39="USD",'Financing inputs'!C39,0)+IF('Financing inputs'!$B39="Local Currency",'Financing inputs'!C39/Loc_USD,0)+IF('Financing inputs'!$B39="Euro",'Financing inputs'!C39/Euro_USD,0)))</f>
        <v/>
      </c>
      <c r="D39" s="61" t="str">
        <f>IF('Financing inputs'!D39="","",(IF('Financing inputs'!$B39="USD",'Financing inputs'!D39,0)+IF('Financing inputs'!$B39="Local Currency",'Financing inputs'!D39/Loc_USD,0)+IF('Financing inputs'!$B39="Euro",'Financing inputs'!D39/Euro_USD,0)))</f>
        <v/>
      </c>
      <c r="E39" s="61" t="str">
        <f>IF('Financing inputs'!E39="","",(IF('Financing inputs'!$B39="USD",'Financing inputs'!E39,0)+IF('Financing inputs'!$B39="Local Currency",'Financing inputs'!E39/Loc_USD,0)+IF('Financing inputs'!$B39="Euro",'Financing inputs'!E39/Euro_USD,0)))</f>
        <v/>
      </c>
      <c r="F39" s="61" t="str">
        <f>IF('Financing inputs'!F39="","",(IF('Financing inputs'!$B39="USD",'Financing inputs'!F39,0)+IF('Financing inputs'!$B39="Local Currency",'Financing inputs'!F39/Loc_USD,0)+IF('Financing inputs'!$B39="Euro",'Financing inputs'!F39/Euro_USD,0)))</f>
        <v/>
      </c>
      <c r="G39" s="61" t="str">
        <f>IF('Financing inputs'!G39="","",(IF('Financing inputs'!$B39="USD",'Financing inputs'!G39,0)+IF('Financing inputs'!$B39="Local Currency",'Financing inputs'!G39/Loc_USD,0)+IF('Financing inputs'!$B39="Euro",'Financing inputs'!G39/Euro_USD,0)))</f>
        <v/>
      </c>
      <c r="H39" s="61" t="str">
        <f>IF('Financing inputs'!H39="","",(IF('Financing inputs'!$B39="USD",'Financing inputs'!H39,0)+IF('Financing inputs'!$B39="Local Currency",'Financing inputs'!H39/Loc_USD,0)+IF('Financing inputs'!$B39="Euro",'Financing inputs'!H39/Euro_USD,0)))</f>
        <v/>
      </c>
      <c r="I39" s="61" t="str">
        <f>IF('Financing inputs'!I39="","",(IF('Financing inputs'!$B39="USD",'Financing inputs'!I39,0)+IF('Financing inputs'!$B39="Local Currency",'Financing inputs'!I39/Loc_USD,0)+IF('Financing inputs'!$B39="Euro",'Financing inputs'!I39/Euro_USD,0)))</f>
        <v/>
      </c>
      <c r="J39" s="61" t="str">
        <f>IF('Financing inputs'!J39="","",(IF('Financing inputs'!$B39="USD",'Financing inputs'!J39,0)+IF('Financing inputs'!$B39="Local Currency",'Financing inputs'!J39/Loc_USD,0)+IF('Financing inputs'!$B39="Euro",'Financing inputs'!J39/Euro_USD,0)))</f>
        <v/>
      </c>
      <c r="K39" s="61" t="str">
        <f>IF('Financing inputs'!K39="","",(IF('Financing inputs'!$B39="USD",'Financing inputs'!K39,0)+IF('Financing inputs'!$B39="Local Currency",'Financing inputs'!K39/Loc_USD,0)+IF('Financing inputs'!$B39="Euro",'Financing inputs'!K39/Euro_USD,0)))</f>
        <v/>
      </c>
      <c r="L39" s="61" t="str">
        <f>IF('Financing inputs'!L39="","",(IF('Financing inputs'!$B39="USD",'Financing inputs'!L39,0)+IF('Financing inputs'!$B39="Local Currency",'Financing inputs'!L39/Loc_USD,0)+IF('Financing inputs'!$B39="Euro",'Financing inputs'!L39/Euro_USD,0)))</f>
        <v/>
      </c>
      <c r="M39" s="61" t="str">
        <f>IF('Financing inputs'!M39="","",(IF('Financing inputs'!$B39="USD",'Financing inputs'!M39,0)+IF('Financing inputs'!$B39="Local Currency",'Financing inputs'!M39/Loc_USD,0)+IF('Financing inputs'!$B39="Euro",'Financing inputs'!M39/Euro_USD,0)))</f>
        <v/>
      </c>
      <c r="N39" s="61" t="str">
        <f>IF('Financing inputs'!N39="","",(IF('Financing inputs'!$B39="USD",'Financing inputs'!N39,0)+IF('Financing inputs'!$B39="Local Currency",'Financing inputs'!N39/Loc_USD,0)+IF('Financing inputs'!$B39="Euro",'Financing inputs'!N39/Euro_USD,0)))</f>
        <v/>
      </c>
      <c r="O39" s="61">
        <f t="shared" si="4"/>
        <v>0</v>
      </c>
      <c r="P39" s="57" t="str">
        <f t="shared" si="3"/>
        <v>Autre 2</v>
      </c>
    </row>
    <row r="40" spans="1:16" x14ac:dyDescent="0.25">
      <c r="A40" s="151" t="str">
        <f>'Financing inputs'!A40</f>
        <v>Other</v>
      </c>
      <c r="B40" s="150"/>
      <c r="C40" s="61" t="str">
        <f>IF('Financing inputs'!C40="","",(IF('Financing inputs'!$B40="USD",'Financing inputs'!C40,0)+IF('Financing inputs'!$B40="Local Currency",'Financing inputs'!C40/Loc_USD,0)+IF('Financing inputs'!$B40="Euro",'Financing inputs'!C40/Euro_USD,0)))</f>
        <v/>
      </c>
      <c r="D40" s="61" t="str">
        <f>IF('Financing inputs'!D40="","",(IF('Financing inputs'!$B40="USD",'Financing inputs'!D40,0)+IF('Financing inputs'!$B40="Local Currency",'Financing inputs'!D40/Loc_USD,0)+IF('Financing inputs'!$B40="Euro",'Financing inputs'!D40/Euro_USD,0)))</f>
        <v/>
      </c>
      <c r="E40" s="61" t="str">
        <f>IF('Financing inputs'!E40="","",(IF('Financing inputs'!$B40="USD",'Financing inputs'!E40,0)+IF('Financing inputs'!$B40="Local Currency",'Financing inputs'!E40/Loc_USD,0)+IF('Financing inputs'!$B40="Euro",'Financing inputs'!E40/Euro_USD,0)))</f>
        <v/>
      </c>
      <c r="F40" s="61" t="str">
        <f>IF('Financing inputs'!F40="","",(IF('Financing inputs'!$B40="USD",'Financing inputs'!F40,0)+IF('Financing inputs'!$B40="Local Currency",'Financing inputs'!F40/Loc_USD,0)+IF('Financing inputs'!$B40="Euro",'Financing inputs'!F40/Euro_USD,0)))</f>
        <v/>
      </c>
      <c r="G40" s="61" t="str">
        <f>IF('Financing inputs'!G40="","",(IF('Financing inputs'!$B40="USD",'Financing inputs'!G40,0)+IF('Financing inputs'!$B40="Local Currency",'Financing inputs'!G40/Loc_USD,0)+IF('Financing inputs'!$B40="Euro",'Financing inputs'!G40/Euro_USD,0)))</f>
        <v/>
      </c>
      <c r="H40" s="61" t="str">
        <f>IF('Financing inputs'!H40="","",(IF('Financing inputs'!$B40="USD",'Financing inputs'!H40,0)+IF('Financing inputs'!$B40="Local Currency",'Financing inputs'!H40/Loc_USD,0)+IF('Financing inputs'!$B40="Euro",'Financing inputs'!H40/Euro_USD,0)))</f>
        <v/>
      </c>
      <c r="I40" s="61" t="str">
        <f>IF('Financing inputs'!I40="","",(IF('Financing inputs'!$B40="USD",'Financing inputs'!I40,0)+IF('Financing inputs'!$B40="Local Currency",'Financing inputs'!I40/Loc_USD,0)+IF('Financing inputs'!$B40="Euro",'Financing inputs'!I40/Euro_USD,0)))</f>
        <v/>
      </c>
      <c r="J40" s="61" t="str">
        <f>IF('Financing inputs'!J40="","",(IF('Financing inputs'!$B40="USD",'Financing inputs'!J40,0)+IF('Financing inputs'!$B40="Local Currency",'Financing inputs'!J40/Loc_USD,0)+IF('Financing inputs'!$B40="Euro",'Financing inputs'!J40/Euro_USD,0)))</f>
        <v/>
      </c>
      <c r="K40" s="61" t="str">
        <f>IF('Financing inputs'!K40="","",(IF('Financing inputs'!$B40="USD",'Financing inputs'!K40,0)+IF('Financing inputs'!$B40="Local Currency",'Financing inputs'!K40/Loc_USD,0)+IF('Financing inputs'!$B40="Euro",'Financing inputs'!K40/Euro_USD,0)))</f>
        <v/>
      </c>
      <c r="L40" s="61" t="str">
        <f>IF('Financing inputs'!L40="","",(IF('Financing inputs'!$B40="USD",'Financing inputs'!L40,0)+IF('Financing inputs'!$B40="Local Currency",'Financing inputs'!L40/Loc_USD,0)+IF('Financing inputs'!$B40="Euro",'Financing inputs'!L40/Euro_USD,0)))</f>
        <v/>
      </c>
      <c r="M40" s="61" t="str">
        <f>IF('Financing inputs'!M40="","",(IF('Financing inputs'!$B40="USD",'Financing inputs'!M40,0)+IF('Financing inputs'!$B40="Local Currency",'Financing inputs'!M40/Loc_USD,0)+IF('Financing inputs'!$B40="Euro",'Financing inputs'!M40/Euro_USD,0)))</f>
        <v/>
      </c>
      <c r="N40" s="61" t="str">
        <f>IF('Financing inputs'!N40="","",(IF('Financing inputs'!$B40="USD",'Financing inputs'!N40,0)+IF('Financing inputs'!$B40="Local Currency",'Financing inputs'!N40/Loc_USD,0)+IF('Financing inputs'!$B40="Euro",'Financing inputs'!N40/Euro_USD,0)))</f>
        <v/>
      </c>
      <c r="O40" s="61">
        <f t="shared" si="4"/>
        <v>0</v>
      </c>
      <c r="P40" s="57" t="str">
        <f t="shared" si="3"/>
        <v>Autre 2</v>
      </c>
    </row>
    <row r="41" spans="1:16" x14ac:dyDescent="0.25">
      <c r="A41" s="151" t="str">
        <f>'Financing inputs'!A41</f>
        <v>Other</v>
      </c>
      <c r="B41" s="150"/>
      <c r="C41" s="61" t="str">
        <f>IF('Financing inputs'!C41="","",(IF('Financing inputs'!$B41="USD",'Financing inputs'!C41,0)+IF('Financing inputs'!$B41="Local Currency",'Financing inputs'!C41/Loc_USD,0)+IF('Financing inputs'!$B41="Euro",'Financing inputs'!C41/Euro_USD,0)))</f>
        <v/>
      </c>
      <c r="D41" s="61" t="str">
        <f>IF('Financing inputs'!D41="","",(IF('Financing inputs'!$B41="USD",'Financing inputs'!D41,0)+IF('Financing inputs'!$B41="Local Currency",'Financing inputs'!D41/Loc_USD,0)+IF('Financing inputs'!$B41="Euro",'Financing inputs'!D41/Euro_USD,0)))</f>
        <v/>
      </c>
      <c r="E41" s="61" t="str">
        <f>IF('Financing inputs'!E41="","",(IF('Financing inputs'!$B41="USD",'Financing inputs'!E41,0)+IF('Financing inputs'!$B41="Local Currency",'Financing inputs'!E41/Loc_USD,0)+IF('Financing inputs'!$B41="Euro",'Financing inputs'!E41/Euro_USD,0)))</f>
        <v/>
      </c>
      <c r="F41" s="61" t="str">
        <f>IF('Financing inputs'!F41="","",(IF('Financing inputs'!$B41="USD",'Financing inputs'!F41,0)+IF('Financing inputs'!$B41="Local Currency",'Financing inputs'!F41/Loc_USD,0)+IF('Financing inputs'!$B41="Euro",'Financing inputs'!F41/Euro_USD,0)))</f>
        <v/>
      </c>
      <c r="G41" s="61" t="str">
        <f>IF('Financing inputs'!G41="","",(IF('Financing inputs'!$B41="USD",'Financing inputs'!G41,0)+IF('Financing inputs'!$B41="Local Currency",'Financing inputs'!G41/Loc_USD,0)+IF('Financing inputs'!$B41="Euro",'Financing inputs'!G41/Euro_USD,0)))</f>
        <v/>
      </c>
      <c r="H41" s="61" t="str">
        <f>IF('Financing inputs'!H41="","",(IF('Financing inputs'!$B41="USD",'Financing inputs'!H41,0)+IF('Financing inputs'!$B41="Local Currency",'Financing inputs'!H41/Loc_USD,0)+IF('Financing inputs'!$B41="Euro",'Financing inputs'!H41/Euro_USD,0)))</f>
        <v/>
      </c>
      <c r="I41" s="61" t="str">
        <f>IF('Financing inputs'!I41="","",(IF('Financing inputs'!$B41="USD",'Financing inputs'!I41,0)+IF('Financing inputs'!$B41="Local Currency",'Financing inputs'!I41/Loc_USD,0)+IF('Financing inputs'!$B41="Euro",'Financing inputs'!I41/Euro_USD,0)))</f>
        <v/>
      </c>
      <c r="J41" s="61" t="str">
        <f>IF('Financing inputs'!J41="","",(IF('Financing inputs'!$B41="USD",'Financing inputs'!J41,0)+IF('Financing inputs'!$B41="Local Currency",'Financing inputs'!J41/Loc_USD,0)+IF('Financing inputs'!$B41="Euro",'Financing inputs'!J41/Euro_USD,0)))</f>
        <v/>
      </c>
      <c r="K41" s="61" t="str">
        <f>IF('Financing inputs'!K41="","",(IF('Financing inputs'!$B41="USD",'Financing inputs'!K41,0)+IF('Financing inputs'!$B41="Local Currency",'Financing inputs'!K41/Loc_USD,0)+IF('Financing inputs'!$B41="Euro",'Financing inputs'!K41/Euro_USD,0)))</f>
        <v/>
      </c>
      <c r="L41" s="61" t="str">
        <f>IF('Financing inputs'!L41="","",(IF('Financing inputs'!$B41="USD",'Financing inputs'!L41,0)+IF('Financing inputs'!$B41="Local Currency",'Financing inputs'!L41/Loc_USD,0)+IF('Financing inputs'!$B41="Euro",'Financing inputs'!L41/Euro_USD,0)))</f>
        <v/>
      </c>
      <c r="M41" s="61" t="str">
        <f>IF('Financing inputs'!M41="","",(IF('Financing inputs'!$B41="USD",'Financing inputs'!M41,0)+IF('Financing inputs'!$B41="Local Currency",'Financing inputs'!M41/Loc_USD,0)+IF('Financing inputs'!$B41="Euro",'Financing inputs'!M41/Euro_USD,0)))</f>
        <v/>
      </c>
      <c r="N41" s="61" t="str">
        <f>IF('Financing inputs'!N41="","",(IF('Financing inputs'!$B41="USD",'Financing inputs'!N41,0)+IF('Financing inputs'!$B41="Local Currency",'Financing inputs'!N41/Loc_USD,0)+IF('Financing inputs'!$B41="Euro",'Financing inputs'!N41/Euro_USD,0)))</f>
        <v/>
      </c>
      <c r="O41" s="62">
        <f t="shared" si="4"/>
        <v>0</v>
      </c>
      <c r="P41" s="57" t="str">
        <f t="shared" si="3"/>
        <v>Autre 2</v>
      </c>
    </row>
    <row r="42" spans="1:16" x14ac:dyDescent="0.25">
      <c r="A42" s="151" t="str">
        <f>'Financing inputs'!A42</f>
        <v>Other</v>
      </c>
      <c r="B42" s="150"/>
      <c r="C42" s="61" t="str">
        <f>IF('Financing inputs'!C42="","",(IF('Financing inputs'!$B42="USD",'Financing inputs'!C42,0)+IF('Financing inputs'!$B42="Local Currency",'Financing inputs'!C42/Loc_USD,0)+IF('Financing inputs'!$B42="Euro",'Financing inputs'!C42/Euro_USD,0)))</f>
        <v/>
      </c>
      <c r="D42" s="61" t="str">
        <f>IF('Financing inputs'!D42="","",(IF('Financing inputs'!$B42="USD",'Financing inputs'!D42,0)+IF('Financing inputs'!$B42="Local Currency",'Financing inputs'!D42/Loc_USD,0)+IF('Financing inputs'!$B42="Euro",'Financing inputs'!D42/Euro_USD,0)))</f>
        <v/>
      </c>
      <c r="E42" s="61" t="str">
        <f>IF('Financing inputs'!E42="","",(IF('Financing inputs'!$B42="USD",'Financing inputs'!E42,0)+IF('Financing inputs'!$B42="Local Currency",'Financing inputs'!E42/Loc_USD,0)+IF('Financing inputs'!$B42="Euro",'Financing inputs'!E42/Euro_USD,0)))</f>
        <v/>
      </c>
      <c r="F42" s="61" t="str">
        <f>IF('Financing inputs'!F42="","",(IF('Financing inputs'!$B42="USD",'Financing inputs'!F42,0)+IF('Financing inputs'!$B42="Local Currency",'Financing inputs'!F42/Loc_USD,0)+IF('Financing inputs'!$B42="Euro",'Financing inputs'!F42/Euro_USD,0)))</f>
        <v/>
      </c>
      <c r="G42" s="61" t="str">
        <f>IF('Financing inputs'!G42="","",(IF('Financing inputs'!$B42="USD",'Financing inputs'!G42,0)+IF('Financing inputs'!$B42="Local Currency",'Financing inputs'!G42/Loc_USD,0)+IF('Financing inputs'!$B42="Euro",'Financing inputs'!G42/Euro_USD,0)))</f>
        <v/>
      </c>
      <c r="H42" s="61" t="str">
        <f>IF('Financing inputs'!H42="","",(IF('Financing inputs'!$B42="USD",'Financing inputs'!H42,0)+IF('Financing inputs'!$B42="Local Currency",'Financing inputs'!H42/Loc_USD,0)+IF('Financing inputs'!$B42="Euro",'Financing inputs'!H42/Euro_USD,0)))</f>
        <v/>
      </c>
      <c r="I42" s="61" t="str">
        <f>IF('Financing inputs'!I42="","",(IF('Financing inputs'!$B42="USD",'Financing inputs'!I42,0)+IF('Financing inputs'!$B42="Local Currency",'Financing inputs'!I42/Loc_USD,0)+IF('Financing inputs'!$B42="Euro",'Financing inputs'!I42/Euro_USD,0)))</f>
        <v/>
      </c>
      <c r="J42" s="61" t="str">
        <f>IF('Financing inputs'!J42="","",(IF('Financing inputs'!$B42="USD",'Financing inputs'!J42,0)+IF('Financing inputs'!$B42="Local Currency",'Financing inputs'!J42/Loc_USD,0)+IF('Financing inputs'!$B42="Euro",'Financing inputs'!J42/Euro_USD,0)))</f>
        <v/>
      </c>
      <c r="K42" s="61" t="str">
        <f>IF('Financing inputs'!K42="","",(IF('Financing inputs'!$B42="USD",'Financing inputs'!K42,0)+IF('Financing inputs'!$B42="Local Currency",'Financing inputs'!K42/Loc_USD,0)+IF('Financing inputs'!$B42="Euro",'Financing inputs'!K42/Euro_USD,0)))</f>
        <v/>
      </c>
      <c r="L42" s="61" t="str">
        <f>IF('Financing inputs'!L42="","",(IF('Financing inputs'!$B42="USD",'Financing inputs'!L42,0)+IF('Financing inputs'!$B42="Local Currency",'Financing inputs'!L42/Loc_USD,0)+IF('Financing inputs'!$B42="Euro",'Financing inputs'!L42/Euro_USD,0)))</f>
        <v/>
      </c>
      <c r="M42" s="61" t="str">
        <f>IF('Financing inputs'!M42="","",(IF('Financing inputs'!$B42="USD",'Financing inputs'!M42,0)+IF('Financing inputs'!$B42="Local Currency",'Financing inputs'!M42/Loc_USD,0)+IF('Financing inputs'!$B42="Euro",'Financing inputs'!M42/Euro_USD,0)))</f>
        <v/>
      </c>
      <c r="N42" s="61" t="str">
        <f>IF('Financing inputs'!N42="","",(IF('Financing inputs'!$B42="USD",'Financing inputs'!N42,0)+IF('Financing inputs'!$B42="Local Currency",'Financing inputs'!N42/Loc_USD,0)+IF('Financing inputs'!$B42="Euro",'Financing inputs'!N42/Euro_USD,0)))</f>
        <v/>
      </c>
      <c r="O42" s="62">
        <f t="shared" si="4"/>
        <v>0</v>
      </c>
      <c r="P42" s="57" t="str">
        <f t="shared" si="3"/>
        <v>Autre 2</v>
      </c>
    </row>
    <row r="43" spans="1:16" x14ac:dyDescent="0.25">
      <c r="A43" s="151" t="str">
        <f>'Financing inputs'!A43</f>
        <v>Other</v>
      </c>
      <c r="B43" s="150"/>
      <c r="C43" s="61" t="str">
        <f>IF('Financing inputs'!C43="","",(IF('Financing inputs'!$B43="USD",'Financing inputs'!C43,0)+IF('Financing inputs'!$B43="Local Currency",'Financing inputs'!C43/Loc_USD,0)+IF('Financing inputs'!$B43="Euro",'Financing inputs'!C43/Euro_USD,0)))</f>
        <v/>
      </c>
      <c r="D43" s="61" t="str">
        <f>IF('Financing inputs'!D43="","",(IF('Financing inputs'!$B43="USD",'Financing inputs'!D43,0)+IF('Financing inputs'!$B43="Local Currency",'Financing inputs'!D43/Loc_USD,0)+IF('Financing inputs'!$B43="Euro",'Financing inputs'!D43/Euro_USD,0)))</f>
        <v/>
      </c>
      <c r="E43" s="61" t="str">
        <f>IF('Financing inputs'!E43="","",(IF('Financing inputs'!$B43="USD",'Financing inputs'!E43,0)+IF('Financing inputs'!$B43="Local Currency",'Financing inputs'!E43/Loc_USD,0)+IF('Financing inputs'!$B43="Euro",'Financing inputs'!E43/Euro_USD,0)))</f>
        <v/>
      </c>
      <c r="F43" s="61" t="str">
        <f>IF('Financing inputs'!F43="","",(IF('Financing inputs'!$B43="USD",'Financing inputs'!F43,0)+IF('Financing inputs'!$B43="Local Currency",'Financing inputs'!F43/Loc_USD,0)+IF('Financing inputs'!$B43="Euro",'Financing inputs'!F43/Euro_USD,0)))</f>
        <v/>
      </c>
      <c r="G43" s="61" t="str">
        <f>IF('Financing inputs'!G43="","",(IF('Financing inputs'!$B43="USD",'Financing inputs'!G43,0)+IF('Financing inputs'!$B43="Local Currency",'Financing inputs'!G43/Loc_USD,0)+IF('Financing inputs'!$B43="Euro",'Financing inputs'!G43/Euro_USD,0)))</f>
        <v/>
      </c>
      <c r="H43" s="61" t="str">
        <f>IF('Financing inputs'!H43="","",(IF('Financing inputs'!$B43="USD",'Financing inputs'!H43,0)+IF('Financing inputs'!$B43="Local Currency",'Financing inputs'!H43/Loc_USD,0)+IF('Financing inputs'!$B43="Euro",'Financing inputs'!H43/Euro_USD,0)))</f>
        <v/>
      </c>
      <c r="I43" s="61" t="str">
        <f>IF('Financing inputs'!I43="","",(IF('Financing inputs'!$B43="USD",'Financing inputs'!I43,0)+IF('Financing inputs'!$B43="Local Currency",'Financing inputs'!I43/Loc_USD,0)+IF('Financing inputs'!$B43="Euro",'Financing inputs'!I43/Euro_USD,0)))</f>
        <v/>
      </c>
      <c r="J43" s="61" t="str">
        <f>IF('Financing inputs'!J43="","",(IF('Financing inputs'!$B43="USD",'Financing inputs'!J43,0)+IF('Financing inputs'!$B43="Local Currency",'Financing inputs'!J43/Loc_USD,0)+IF('Financing inputs'!$B43="Euro",'Financing inputs'!J43/Euro_USD,0)))</f>
        <v/>
      </c>
      <c r="K43" s="61" t="str">
        <f>IF('Financing inputs'!K43="","",(IF('Financing inputs'!$B43="USD",'Financing inputs'!K43,0)+IF('Financing inputs'!$B43="Local Currency",'Financing inputs'!K43/Loc_USD,0)+IF('Financing inputs'!$B43="Euro",'Financing inputs'!K43/Euro_USD,0)))</f>
        <v/>
      </c>
      <c r="L43" s="61" t="str">
        <f>IF('Financing inputs'!L43="","",(IF('Financing inputs'!$B43="USD",'Financing inputs'!L43,0)+IF('Financing inputs'!$B43="Local Currency",'Financing inputs'!L43/Loc_USD,0)+IF('Financing inputs'!$B43="Euro",'Financing inputs'!L43/Euro_USD,0)))</f>
        <v/>
      </c>
      <c r="M43" s="61" t="str">
        <f>IF('Financing inputs'!M43="","",(IF('Financing inputs'!$B43="USD",'Financing inputs'!M43,0)+IF('Financing inputs'!$B43="Local Currency",'Financing inputs'!M43/Loc_USD,0)+IF('Financing inputs'!$B43="Euro",'Financing inputs'!M43/Euro_USD,0)))</f>
        <v/>
      </c>
      <c r="N43" s="61" t="str">
        <f>IF('Financing inputs'!N43="","",(IF('Financing inputs'!$B43="USD",'Financing inputs'!N43,0)+IF('Financing inputs'!$B43="Local Currency",'Financing inputs'!N43/Loc_USD,0)+IF('Financing inputs'!$B43="Euro",'Financing inputs'!N43/Euro_USD,0)))</f>
        <v/>
      </c>
      <c r="O43" s="62">
        <f t="shared" si="4"/>
        <v>0</v>
      </c>
      <c r="P43" s="57" t="str">
        <f t="shared" si="3"/>
        <v>Autre 2</v>
      </c>
    </row>
    <row r="44" spans="1:16" x14ac:dyDescent="0.25">
      <c r="A44" s="151" t="str">
        <f>'Financing inputs'!A44</f>
        <v>Other</v>
      </c>
      <c r="B44" s="150"/>
      <c r="C44" s="61" t="str">
        <f>IF('Financing inputs'!C44="","",(IF('Financing inputs'!$B44="USD",'Financing inputs'!C44,0)+IF('Financing inputs'!$B44="Local Currency",'Financing inputs'!C44/Loc_USD,0)+IF('Financing inputs'!$B44="Euro",'Financing inputs'!C44/Euro_USD,0)))</f>
        <v/>
      </c>
      <c r="D44" s="61" t="str">
        <f>IF('Financing inputs'!D44="","",(IF('Financing inputs'!$B44="USD",'Financing inputs'!D44,0)+IF('Financing inputs'!$B44="Local Currency",'Financing inputs'!D44/Loc_USD,0)+IF('Financing inputs'!$B44="Euro",'Financing inputs'!D44/Euro_USD,0)))</f>
        <v/>
      </c>
      <c r="E44" s="61" t="str">
        <f>IF('Financing inputs'!E44="","",(IF('Financing inputs'!$B44="USD",'Financing inputs'!E44,0)+IF('Financing inputs'!$B44="Local Currency",'Financing inputs'!E44/Loc_USD,0)+IF('Financing inputs'!$B44="Euro",'Financing inputs'!E44/Euro_USD,0)))</f>
        <v/>
      </c>
      <c r="F44" s="61" t="str">
        <f>IF('Financing inputs'!F44="","",(IF('Financing inputs'!$B44="USD",'Financing inputs'!F44,0)+IF('Financing inputs'!$B44="Local Currency",'Financing inputs'!F44/Loc_USD,0)+IF('Financing inputs'!$B44="Euro",'Financing inputs'!F44/Euro_USD,0)))</f>
        <v/>
      </c>
      <c r="G44" s="61" t="str">
        <f>IF('Financing inputs'!G44="","",(IF('Financing inputs'!$B44="USD",'Financing inputs'!G44,0)+IF('Financing inputs'!$B44="Local Currency",'Financing inputs'!G44/Loc_USD,0)+IF('Financing inputs'!$B44="Euro",'Financing inputs'!G44/Euro_USD,0)))</f>
        <v/>
      </c>
      <c r="H44" s="61" t="str">
        <f>IF('Financing inputs'!H44="","",(IF('Financing inputs'!$B44="USD",'Financing inputs'!H44,0)+IF('Financing inputs'!$B44="Local Currency",'Financing inputs'!H44/Loc_USD,0)+IF('Financing inputs'!$B44="Euro",'Financing inputs'!H44/Euro_USD,0)))</f>
        <v/>
      </c>
      <c r="I44" s="61" t="str">
        <f>IF('Financing inputs'!I44="","",(IF('Financing inputs'!$B44="USD",'Financing inputs'!I44,0)+IF('Financing inputs'!$B44="Local Currency",'Financing inputs'!I44/Loc_USD,0)+IF('Financing inputs'!$B44="Euro",'Financing inputs'!I44/Euro_USD,0)))</f>
        <v/>
      </c>
      <c r="J44" s="61" t="str">
        <f>IF('Financing inputs'!J44="","",(IF('Financing inputs'!$B44="USD",'Financing inputs'!J44,0)+IF('Financing inputs'!$B44="Local Currency",'Financing inputs'!J44/Loc_USD,0)+IF('Financing inputs'!$B44="Euro",'Financing inputs'!J44/Euro_USD,0)))</f>
        <v/>
      </c>
      <c r="K44" s="61" t="str">
        <f>IF('Financing inputs'!K44="","",(IF('Financing inputs'!$B44="USD",'Financing inputs'!K44,0)+IF('Financing inputs'!$B44="Local Currency",'Financing inputs'!K44/Loc_USD,0)+IF('Financing inputs'!$B44="Euro",'Financing inputs'!K44/Euro_USD,0)))</f>
        <v/>
      </c>
      <c r="L44" s="61" t="str">
        <f>IF('Financing inputs'!L44="","",(IF('Financing inputs'!$B44="USD",'Financing inputs'!L44,0)+IF('Financing inputs'!$B44="Local Currency",'Financing inputs'!L44/Loc_USD,0)+IF('Financing inputs'!$B44="Euro",'Financing inputs'!L44/Euro_USD,0)))</f>
        <v/>
      </c>
      <c r="M44" s="61" t="str">
        <f>IF('Financing inputs'!M44="","",(IF('Financing inputs'!$B44="USD",'Financing inputs'!M44,0)+IF('Financing inputs'!$B44="Local Currency",'Financing inputs'!M44/Loc_USD,0)+IF('Financing inputs'!$B44="Euro",'Financing inputs'!M44/Euro_USD,0)))</f>
        <v/>
      </c>
      <c r="N44" s="61" t="str">
        <f>IF('Financing inputs'!N44="","",(IF('Financing inputs'!$B44="USD",'Financing inputs'!N44,0)+IF('Financing inputs'!$B44="Local Currency",'Financing inputs'!N44/Loc_USD,0)+IF('Financing inputs'!$B44="Euro",'Financing inputs'!N44/Euro_USD,0)))</f>
        <v/>
      </c>
      <c r="O44" s="61">
        <f t="shared" si="4"/>
        <v>0</v>
      </c>
      <c r="P44" s="57" t="str">
        <f t="shared" si="3"/>
        <v>Autre 2</v>
      </c>
    </row>
    <row r="45" spans="1:16" x14ac:dyDescent="0.25">
      <c r="A45" s="151" t="str">
        <f>'Financing inputs'!A45</f>
        <v>Other</v>
      </c>
      <c r="B45" s="150"/>
      <c r="C45" s="61" t="str">
        <f>IF('Financing inputs'!C45="","",(IF('Financing inputs'!$B45="USD",'Financing inputs'!C45,0)+IF('Financing inputs'!$B45="Local Currency",'Financing inputs'!C45/Loc_USD,0)+IF('Financing inputs'!$B45="Euro",'Financing inputs'!C45/Euro_USD,0)))</f>
        <v/>
      </c>
      <c r="D45" s="61" t="str">
        <f>IF('Financing inputs'!D45="","",(IF('Financing inputs'!$B45="USD",'Financing inputs'!D45,0)+IF('Financing inputs'!$B45="Local Currency",'Financing inputs'!D45/Loc_USD,0)+IF('Financing inputs'!$B45="Euro",'Financing inputs'!D45/Euro_USD,0)))</f>
        <v/>
      </c>
      <c r="E45" s="61" t="str">
        <f>IF('Financing inputs'!E45="","",(IF('Financing inputs'!$B45="USD",'Financing inputs'!E45,0)+IF('Financing inputs'!$B45="Local Currency",'Financing inputs'!E45/Loc_USD,0)+IF('Financing inputs'!$B45="Euro",'Financing inputs'!E45/Euro_USD,0)))</f>
        <v/>
      </c>
      <c r="F45" s="61" t="str">
        <f>IF('Financing inputs'!F45="","",(IF('Financing inputs'!$B45="USD",'Financing inputs'!F45,0)+IF('Financing inputs'!$B45="Local Currency",'Financing inputs'!F45/Loc_USD,0)+IF('Financing inputs'!$B45="Euro",'Financing inputs'!F45/Euro_USD,0)))</f>
        <v/>
      </c>
      <c r="G45" s="61" t="str">
        <f>IF('Financing inputs'!G45="","",(IF('Financing inputs'!$B45="USD",'Financing inputs'!G45,0)+IF('Financing inputs'!$B45="Local Currency",'Financing inputs'!G45/Loc_USD,0)+IF('Financing inputs'!$B45="Euro",'Financing inputs'!G45/Euro_USD,0)))</f>
        <v/>
      </c>
      <c r="H45" s="61" t="str">
        <f>IF('Financing inputs'!H45="","",(IF('Financing inputs'!$B45="USD",'Financing inputs'!H45,0)+IF('Financing inputs'!$B45="Local Currency",'Financing inputs'!H45/Loc_USD,0)+IF('Financing inputs'!$B45="Euro",'Financing inputs'!H45/Euro_USD,0)))</f>
        <v/>
      </c>
      <c r="I45" s="61" t="str">
        <f>IF('Financing inputs'!I45="","",(IF('Financing inputs'!$B45="USD",'Financing inputs'!I45,0)+IF('Financing inputs'!$B45="Local Currency",'Financing inputs'!I45/Loc_USD,0)+IF('Financing inputs'!$B45="Euro",'Financing inputs'!I45/Euro_USD,0)))</f>
        <v/>
      </c>
      <c r="J45" s="61" t="str">
        <f>IF('Financing inputs'!J45="","",(IF('Financing inputs'!$B45="USD",'Financing inputs'!J45,0)+IF('Financing inputs'!$B45="Local Currency",'Financing inputs'!J45/Loc_USD,0)+IF('Financing inputs'!$B45="Euro",'Financing inputs'!J45/Euro_USD,0)))</f>
        <v/>
      </c>
      <c r="K45" s="61" t="str">
        <f>IF('Financing inputs'!K45="","",(IF('Financing inputs'!$B45="USD",'Financing inputs'!K45,0)+IF('Financing inputs'!$B45="Local Currency",'Financing inputs'!K45/Loc_USD,0)+IF('Financing inputs'!$B45="Euro",'Financing inputs'!K45/Euro_USD,0)))</f>
        <v/>
      </c>
      <c r="L45" s="61" t="str">
        <f>IF('Financing inputs'!L45="","",(IF('Financing inputs'!$B45="USD",'Financing inputs'!L45,0)+IF('Financing inputs'!$B45="Local Currency",'Financing inputs'!L45/Loc_USD,0)+IF('Financing inputs'!$B45="Euro",'Financing inputs'!L45/Euro_USD,0)))</f>
        <v/>
      </c>
      <c r="M45" s="61" t="str">
        <f>IF('Financing inputs'!M45="","",(IF('Financing inputs'!$B45="USD",'Financing inputs'!M45,0)+IF('Financing inputs'!$B45="Local Currency",'Financing inputs'!M45/Loc_USD,0)+IF('Financing inputs'!$B45="Euro",'Financing inputs'!M45/Euro_USD,0)))</f>
        <v/>
      </c>
      <c r="N45" s="61" t="str">
        <f>IF('Financing inputs'!N45="","",(IF('Financing inputs'!$B45="USD",'Financing inputs'!N45,0)+IF('Financing inputs'!$B45="Local Currency",'Financing inputs'!N45/Loc_USD,0)+IF('Financing inputs'!$B45="Euro",'Financing inputs'!N45/Euro_USD,0)))</f>
        <v/>
      </c>
      <c r="O45" s="61">
        <f t="shared" si="4"/>
        <v>0</v>
      </c>
      <c r="P45" s="57" t="str">
        <f t="shared" si="3"/>
        <v>Autre 2</v>
      </c>
    </row>
    <row r="46" spans="1:16" x14ac:dyDescent="0.25">
      <c r="A46" s="151" t="str">
        <f>'Financing inputs'!A46</f>
        <v>Other</v>
      </c>
      <c r="B46" s="150"/>
      <c r="C46" s="61" t="str">
        <f>IF('Financing inputs'!C46="","",(IF('Financing inputs'!$B46="USD",'Financing inputs'!C46,0)+IF('Financing inputs'!$B46="Local Currency",'Financing inputs'!C46/Loc_USD,0)+IF('Financing inputs'!$B46="Euro",'Financing inputs'!C46/Euro_USD,0)))</f>
        <v/>
      </c>
      <c r="D46" s="61" t="str">
        <f>IF('Financing inputs'!D46="","",(IF('Financing inputs'!$B46="USD",'Financing inputs'!D46,0)+IF('Financing inputs'!$B46="Local Currency",'Financing inputs'!D46/Loc_USD,0)+IF('Financing inputs'!$B46="Euro",'Financing inputs'!D46/Euro_USD,0)))</f>
        <v/>
      </c>
      <c r="E46" s="61" t="str">
        <f>IF('Financing inputs'!E46="","",(IF('Financing inputs'!$B46="USD",'Financing inputs'!E46,0)+IF('Financing inputs'!$B46="Local Currency",'Financing inputs'!E46/Loc_USD,0)+IF('Financing inputs'!$B46="Euro",'Financing inputs'!E46/Euro_USD,0)))</f>
        <v/>
      </c>
      <c r="F46" s="61" t="str">
        <f>IF('Financing inputs'!F46="","",(IF('Financing inputs'!$B46="USD",'Financing inputs'!F46,0)+IF('Financing inputs'!$B46="Local Currency",'Financing inputs'!F46/Loc_USD,0)+IF('Financing inputs'!$B46="Euro",'Financing inputs'!F46/Euro_USD,0)))</f>
        <v/>
      </c>
      <c r="G46" s="61" t="str">
        <f>IF('Financing inputs'!G46="","",(IF('Financing inputs'!$B46="USD",'Financing inputs'!G46,0)+IF('Financing inputs'!$B46="Local Currency",'Financing inputs'!G46/Loc_USD,0)+IF('Financing inputs'!$B46="Euro",'Financing inputs'!G46/Euro_USD,0)))</f>
        <v/>
      </c>
      <c r="H46" s="61" t="str">
        <f>IF('Financing inputs'!H46="","",(IF('Financing inputs'!$B46="USD",'Financing inputs'!H46,0)+IF('Financing inputs'!$B46="Local Currency",'Financing inputs'!H46/Loc_USD,0)+IF('Financing inputs'!$B46="Euro",'Financing inputs'!H46/Euro_USD,0)))</f>
        <v/>
      </c>
      <c r="I46" s="61" t="str">
        <f>IF('Financing inputs'!I46="","",(IF('Financing inputs'!$B46="USD",'Financing inputs'!I46,0)+IF('Financing inputs'!$B46="Local Currency",'Financing inputs'!I46/Loc_USD,0)+IF('Financing inputs'!$B46="Euro",'Financing inputs'!I46/Euro_USD,0)))</f>
        <v/>
      </c>
      <c r="J46" s="61" t="str">
        <f>IF('Financing inputs'!J46="","",(IF('Financing inputs'!$B46="USD",'Financing inputs'!J46,0)+IF('Financing inputs'!$B46="Local Currency",'Financing inputs'!J46/Loc_USD,0)+IF('Financing inputs'!$B46="Euro",'Financing inputs'!J46/Euro_USD,0)))</f>
        <v/>
      </c>
      <c r="K46" s="61" t="str">
        <f>IF('Financing inputs'!K46="","",(IF('Financing inputs'!$B46="USD",'Financing inputs'!K46,0)+IF('Financing inputs'!$B46="Local Currency",'Financing inputs'!K46/Loc_USD,0)+IF('Financing inputs'!$B46="Euro",'Financing inputs'!K46/Euro_USD,0)))</f>
        <v/>
      </c>
      <c r="L46" s="61" t="str">
        <f>IF('Financing inputs'!L46="","",(IF('Financing inputs'!$B46="USD",'Financing inputs'!L46,0)+IF('Financing inputs'!$B46="Local Currency",'Financing inputs'!L46/Loc_USD,0)+IF('Financing inputs'!$B46="Euro",'Financing inputs'!L46/Euro_USD,0)))</f>
        <v/>
      </c>
      <c r="M46" s="61" t="str">
        <f>IF('Financing inputs'!M46="","",(IF('Financing inputs'!$B46="USD",'Financing inputs'!M46,0)+IF('Financing inputs'!$B46="Local Currency",'Financing inputs'!M46/Loc_USD,0)+IF('Financing inputs'!$B46="Euro",'Financing inputs'!M46/Euro_USD,0)))</f>
        <v/>
      </c>
      <c r="N46" s="61" t="str">
        <f>IF('Financing inputs'!N46="","",(IF('Financing inputs'!$B46="USD",'Financing inputs'!N46,0)+IF('Financing inputs'!$B46="Local Currency",'Financing inputs'!N46/Loc_USD,0)+IF('Financing inputs'!$B46="Euro",'Financing inputs'!N46/Euro_USD,0)))</f>
        <v/>
      </c>
      <c r="O46" s="61">
        <f t="shared" si="4"/>
        <v>0</v>
      </c>
      <c r="P46" s="57" t="str">
        <f t="shared" si="3"/>
        <v>Autre 2</v>
      </c>
    </row>
    <row r="47" spans="1:16" x14ac:dyDescent="0.25">
      <c r="A47" s="151" t="str">
        <f>'Financing inputs'!A47</f>
        <v>Other</v>
      </c>
      <c r="B47" s="150"/>
      <c r="C47" s="61" t="str">
        <f>IF('Financing inputs'!C47="","",(IF('Financing inputs'!$B47="USD",'Financing inputs'!C47,0)+IF('Financing inputs'!$B47="Local Currency",'Financing inputs'!C47/Loc_USD,0)+IF('Financing inputs'!$B47="Euro",'Financing inputs'!C47/Euro_USD,0)))</f>
        <v/>
      </c>
      <c r="D47" s="61" t="str">
        <f>IF('Financing inputs'!D47="","",(IF('Financing inputs'!$B47="USD",'Financing inputs'!D47,0)+IF('Financing inputs'!$B47="Local Currency",'Financing inputs'!D47/Loc_USD,0)+IF('Financing inputs'!$B47="Euro",'Financing inputs'!D47/Euro_USD,0)))</f>
        <v/>
      </c>
      <c r="E47" s="61" t="str">
        <f>IF('Financing inputs'!E47="","",(IF('Financing inputs'!$B47="USD",'Financing inputs'!E47,0)+IF('Financing inputs'!$B47="Local Currency",'Financing inputs'!E47/Loc_USD,0)+IF('Financing inputs'!$B47="Euro",'Financing inputs'!E47/Euro_USD,0)))</f>
        <v/>
      </c>
      <c r="F47" s="61" t="str">
        <f>IF('Financing inputs'!F47="","",(IF('Financing inputs'!$B47="USD",'Financing inputs'!F47,0)+IF('Financing inputs'!$B47="Local Currency",'Financing inputs'!F47/Loc_USD,0)+IF('Financing inputs'!$B47="Euro",'Financing inputs'!F47/Euro_USD,0)))</f>
        <v/>
      </c>
      <c r="G47" s="61" t="str">
        <f>IF('Financing inputs'!G47="","",(IF('Financing inputs'!$B47="USD",'Financing inputs'!G47,0)+IF('Financing inputs'!$B47="Local Currency",'Financing inputs'!G47/Loc_USD,0)+IF('Financing inputs'!$B47="Euro",'Financing inputs'!G47/Euro_USD,0)))</f>
        <v/>
      </c>
      <c r="H47" s="61" t="str">
        <f>IF('Financing inputs'!H47="","",(IF('Financing inputs'!$B47="USD",'Financing inputs'!H47,0)+IF('Financing inputs'!$B47="Local Currency",'Financing inputs'!H47/Loc_USD,0)+IF('Financing inputs'!$B47="Euro",'Financing inputs'!H47/Euro_USD,0)))</f>
        <v/>
      </c>
      <c r="I47" s="61" t="str">
        <f>IF('Financing inputs'!I47="","",(IF('Financing inputs'!$B47="USD",'Financing inputs'!I47,0)+IF('Financing inputs'!$B47="Local Currency",'Financing inputs'!I47/Loc_USD,0)+IF('Financing inputs'!$B47="Euro",'Financing inputs'!I47/Euro_USD,0)))</f>
        <v/>
      </c>
      <c r="J47" s="61" t="str">
        <f>IF('Financing inputs'!J47="","",(IF('Financing inputs'!$B47="USD",'Financing inputs'!J47,0)+IF('Financing inputs'!$B47="Local Currency",'Financing inputs'!J47/Loc_USD,0)+IF('Financing inputs'!$B47="Euro",'Financing inputs'!J47/Euro_USD,0)))</f>
        <v/>
      </c>
      <c r="K47" s="61" t="str">
        <f>IF('Financing inputs'!K47="","",(IF('Financing inputs'!$B47="USD",'Financing inputs'!K47,0)+IF('Financing inputs'!$B47="Local Currency",'Financing inputs'!K47/Loc_USD,0)+IF('Financing inputs'!$B47="Euro",'Financing inputs'!K47/Euro_USD,0)))</f>
        <v/>
      </c>
      <c r="L47" s="61" t="str">
        <f>IF('Financing inputs'!L47="","",(IF('Financing inputs'!$B47="USD",'Financing inputs'!L47,0)+IF('Financing inputs'!$B47="Local Currency",'Financing inputs'!L47/Loc_USD,0)+IF('Financing inputs'!$B47="Euro",'Financing inputs'!L47/Euro_USD,0)))</f>
        <v/>
      </c>
      <c r="M47" s="61" t="str">
        <f>IF('Financing inputs'!M47="","",(IF('Financing inputs'!$B47="USD",'Financing inputs'!M47,0)+IF('Financing inputs'!$B47="Local Currency",'Financing inputs'!M47/Loc_USD,0)+IF('Financing inputs'!$B47="Euro",'Financing inputs'!M47/Euro_USD,0)))</f>
        <v/>
      </c>
      <c r="N47" s="61" t="str">
        <f>IF('Financing inputs'!N47="","",(IF('Financing inputs'!$B47="USD",'Financing inputs'!N47,0)+IF('Financing inputs'!$B47="Local Currency",'Financing inputs'!N47/Loc_USD,0)+IF('Financing inputs'!$B47="Euro",'Financing inputs'!N47/Euro_USD,0)))</f>
        <v/>
      </c>
      <c r="O47" s="61">
        <f t="shared" si="4"/>
        <v>0</v>
      </c>
      <c r="P47" s="57" t="str">
        <f t="shared" si="3"/>
        <v>Autre 2</v>
      </c>
    </row>
    <row r="48" spans="1:16" x14ac:dyDescent="0.25">
      <c r="A48" s="152" t="s">
        <v>42</v>
      </c>
      <c r="B48" s="153"/>
      <c r="C48" s="148">
        <f>SUM(C29:C47)</f>
        <v>0</v>
      </c>
      <c r="D48" s="148">
        <f t="shared" ref="D48:O48" si="5">SUM(D29:D47)</f>
        <v>0</v>
      </c>
      <c r="E48" s="148">
        <f t="shared" si="5"/>
        <v>0</v>
      </c>
      <c r="F48" s="148">
        <f t="shared" si="5"/>
        <v>0</v>
      </c>
      <c r="G48" s="148">
        <f t="shared" si="5"/>
        <v>0</v>
      </c>
      <c r="H48" s="148">
        <f t="shared" si="5"/>
        <v>0</v>
      </c>
      <c r="I48" s="148">
        <f t="shared" si="5"/>
        <v>0</v>
      </c>
      <c r="J48" s="148">
        <f t="shared" si="5"/>
        <v>0</v>
      </c>
      <c r="K48" s="148">
        <f t="shared" si="5"/>
        <v>0</v>
      </c>
      <c r="L48" s="148">
        <f t="shared" si="5"/>
        <v>0</v>
      </c>
      <c r="M48" s="148">
        <f t="shared" si="5"/>
        <v>0</v>
      </c>
      <c r="N48" s="148">
        <f t="shared" si="5"/>
        <v>0</v>
      </c>
      <c r="O48" s="148">
        <f t="shared" si="5"/>
        <v>0</v>
      </c>
      <c r="P48" s="57" t="str">
        <f>$A$26</f>
        <v>Autre 2</v>
      </c>
    </row>
    <row r="49" spans="1:16" x14ac:dyDescent="0.25">
      <c r="A49" s="173" t="str">
        <f>'Financing inputs'!A49:O49</f>
        <v>Autre 3</v>
      </c>
      <c r="B49" s="173"/>
      <c r="C49" s="173"/>
      <c r="D49" s="173"/>
      <c r="E49" s="173"/>
      <c r="F49" s="173"/>
      <c r="G49" s="173"/>
      <c r="H49" s="173"/>
      <c r="I49" s="173"/>
      <c r="J49" s="173"/>
      <c r="K49" s="173"/>
      <c r="L49" s="173"/>
      <c r="M49" s="173"/>
      <c r="N49" s="173"/>
      <c r="O49" s="173"/>
      <c r="P49" s="57"/>
    </row>
    <row r="50" spans="1:16" x14ac:dyDescent="0.25">
      <c r="A50" s="149" t="str">
        <f>'Financing inputs'!A50</f>
        <v>Coûts du Plan PF Budgétisé</v>
      </c>
      <c r="B50" s="150"/>
      <c r="C50" s="61" t="str">
        <f>IF('Financing inputs'!C50="","",(IF('Financing inputs'!$B50="USD",'Financing inputs'!C50,0)+IF('Financing inputs'!$B50="Local Currency",'Financing inputs'!C50/Loc_USD,0)+IF('Financing inputs'!$B50="Euro",'Financing inputs'!C50/Euro_USD,0)))</f>
        <v/>
      </c>
      <c r="D50" s="61" t="str">
        <f>IF('Financing inputs'!D50="","",(IF('Financing inputs'!$B50="USD",'Financing inputs'!D50,0)+IF('Financing inputs'!$B50="Local Currency",'Financing inputs'!D50/Loc_USD,0)+IF('Financing inputs'!$B50="Euro",'Financing inputs'!D50/Euro_USD,0)))</f>
        <v/>
      </c>
      <c r="E50" s="61" t="str">
        <f>IF('Financing inputs'!E50="","",(IF('Financing inputs'!$B50="USD",'Financing inputs'!E50,0)+IF('Financing inputs'!$B50="Local Currency",'Financing inputs'!E50/Loc_USD,0)+IF('Financing inputs'!$B50="Euro",'Financing inputs'!E50/Euro_USD,0)))</f>
        <v/>
      </c>
      <c r="F50" s="61" t="str">
        <f>IF('Financing inputs'!F50="","",(IF('Financing inputs'!$B50="USD",'Financing inputs'!F50,0)+IF('Financing inputs'!$B50="Local Currency",'Financing inputs'!F50/Loc_USD,0)+IF('Financing inputs'!$B50="Euro",'Financing inputs'!F50/Euro_USD,0)))</f>
        <v/>
      </c>
      <c r="G50" s="61" t="str">
        <f>IF('Financing inputs'!G50="","",(IF('Financing inputs'!$B50="USD",'Financing inputs'!G50,0)+IF('Financing inputs'!$B50="Local Currency",'Financing inputs'!G50/Loc_USD,0)+IF('Financing inputs'!$B50="Euro",'Financing inputs'!G50/Euro_USD,0)))</f>
        <v/>
      </c>
      <c r="H50" s="61" t="str">
        <f>IF('Financing inputs'!H50="","",(IF('Financing inputs'!$B50="USD",'Financing inputs'!H50,0)+IF('Financing inputs'!$B50="Local Currency",'Financing inputs'!H50/Loc_USD,0)+IF('Financing inputs'!$B50="Euro",'Financing inputs'!H50/Euro_USD,0)))</f>
        <v/>
      </c>
      <c r="I50" s="61" t="str">
        <f>IF('Financing inputs'!I50="","",(IF('Financing inputs'!$B50="USD",'Financing inputs'!I50,0)+IF('Financing inputs'!$B50="Local Currency",'Financing inputs'!I50/Loc_USD,0)+IF('Financing inputs'!$B50="Euro",'Financing inputs'!I50/Euro_USD,0)))</f>
        <v/>
      </c>
      <c r="J50" s="61" t="str">
        <f>IF('Financing inputs'!J50="","",(IF('Financing inputs'!$B50="USD",'Financing inputs'!J50,0)+IF('Financing inputs'!$B50="Local Currency",'Financing inputs'!J50/Loc_USD,0)+IF('Financing inputs'!$B50="Euro",'Financing inputs'!J50/Euro_USD,0)))</f>
        <v/>
      </c>
      <c r="K50" s="61" t="str">
        <f>IF('Financing inputs'!K50="","",(IF('Financing inputs'!$B50="USD",'Financing inputs'!K50,0)+IF('Financing inputs'!$B50="Local Currency",'Financing inputs'!K50/Loc_USD,0)+IF('Financing inputs'!$B50="Euro",'Financing inputs'!K50/Euro_USD,0)))</f>
        <v/>
      </c>
      <c r="L50" s="61" t="str">
        <f>IF('Financing inputs'!L50="","",(IF('Financing inputs'!$B50="USD",'Financing inputs'!L50,0)+IF('Financing inputs'!$B50="Local Currency",'Financing inputs'!L50/Loc_USD,0)+IF('Financing inputs'!$B50="Euro",'Financing inputs'!L50/Euro_USD,0)))</f>
        <v/>
      </c>
      <c r="M50" s="61" t="str">
        <f>IF('Financing inputs'!M50="","",(IF('Financing inputs'!$B50="USD",'Financing inputs'!M50,0)+IF('Financing inputs'!$B50="Local Currency",'Financing inputs'!M50/Loc_USD,0)+IF('Financing inputs'!$B50="Euro",'Financing inputs'!M50/Euro_USD,0)))</f>
        <v/>
      </c>
      <c r="N50" s="61" t="str">
        <f>IF('Financing inputs'!N50="","",(IF('Financing inputs'!$B50="USD",'Financing inputs'!N50,0)+IF('Financing inputs'!$B50="Local Currency",'Financing inputs'!N50/Loc_USD,0)+IF('Financing inputs'!$B50="Euro",'Financing inputs'!N50/Euro_USD,0)))</f>
        <v/>
      </c>
      <c r="O50" s="62">
        <f>SUM(C50:N50)</f>
        <v>0</v>
      </c>
      <c r="P50" s="57" t="str">
        <f t="shared" ref="P50:P70" si="6">$A$49</f>
        <v>Autre 3</v>
      </c>
    </row>
    <row r="51" spans="1:16" x14ac:dyDescent="0.25">
      <c r="A51" s="149" t="str">
        <f>'Financing inputs'!A51</f>
        <v xml:space="preserve">Fonds alloués par le Gouvernement </v>
      </c>
      <c r="B51" s="150"/>
      <c r="C51" s="61" t="str">
        <f>IF('Financing inputs'!C51="","",(IF('Financing inputs'!$B51="USD",'Financing inputs'!C51,0)+IF('Financing inputs'!$B51="Local Currency",'Financing inputs'!C51/Loc_USD,0)+IF('Financing inputs'!$B51="Euro",'Financing inputs'!C51/Euro_USD,0)))</f>
        <v/>
      </c>
      <c r="D51" s="61" t="str">
        <f>IF('Financing inputs'!D51="","",(IF('Financing inputs'!$B51="USD",'Financing inputs'!D51,0)+IF('Financing inputs'!$B51="Local Currency",'Financing inputs'!D51/Loc_USD,0)+IF('Financing inputs'!$B51="Euro",'Financing inputs'!D51/Euro_USD,0)))</f>
        <v/>
      </c>
      <c r="E51" s="61" t="str">
        <f>IF('Financing inputs'!E51="","",(IF('Financing inputs'!$B51="USD",'Financing inputs'!E51,0)+IF('Financing inputs'!$B51="Local Currency",'Financing inputs'!E51/Loc_USD,0)+IF('Financing inputs'!$B51="Euro",'Financing inputs'!E51/Euro_USD,0)))</f>
        <v/>
      </c>
      <c r="F51" s="61" t="str">
        <f>IF('Financing inputs'!F51="","",(IF('Financing inputs'!$B51="USD",'Financing inputs'!F51,0)+IF('Financing inputs'!$B51="Local Currency",'Financing inputs'!F51/Loc_USD,0)+IF('Financing inputs'!$B51="Euro",'Financing inputs'!F51/Euro_USD,0)))</f>
        <v/>
      </c>
      <c r="G51" s="61" t="str">
        <f>IF('Financing inputs'!G51="","",(IF('Financing inputs'!$B51="USD",'Financing inputs'!G51,0)+IF('Financing inputs'!$B51="Local Currency",'Financing inputs'!G51/Loc_USD,0)+IF('Financing inputs'!$B51="Euro",'Financing inputs'!G51/Euro_USD,0)))</f>
        <v/>
      </c>
      <c r="H51" s="61" t="str">
        <f>IF('Financing inputs'!H51="","",(IF('Financing inputs'!$B51="USD",'Financing inputs'!H51,0)+IF('Financing inputs'!$B51="Local Currency",'Financing inputs'!H51/Loc_USD,0)+IF('Financing inputs'!$B51="Euro",'Financing inputs'!H51/Euro_USD,0)))</f>
        <v/>
      </c>
      <c r="I51" s="61" t="str">
        <f>IF('Financing inputs'!I51="","",(IF('Financing inputs'!$B51="USD",'Financing inputs'!I51,0)+IF('Financing inputs'!$B51="Local Currency",'Financing inputs'!I51/Loc_USD,0)+IF('Financing inputs'!$B51="Euro",'Financing inputs'!I51/Euro_USD,0)))</f>
        <v/>
      </c>
      <c r="J51" s="61" t="str">
        <f>IF('Financing inputs'!J51="","",(IF('Financing inputs'!$B51="USD",'Financing inputs'!J51,0)+IF('Financing inputs'!$B51="Local Currency",'Financing inputs'!J51/Loc_USD,0)+IF('Financing inputs'!$B51="Euro",'Financing inputs'!J51/Euro_USD,0)))</f>
        <v/>
      </c>
      <c r="K51" s="61" t="str">
        <f>IF('Financing inputs'!K51="","",(IF('Financing inputs'!$B51="USD",'Financing inputs'!K51,0)+IF('Financing inputs'!$B51="Local Currency",'Financing inputs'!K51/Loc_USD,0)+IF('Financing inputs'!$B51="Euro",'Financing inputs'!K51/Euro_USD,0)))</f>
        <v/>
      </c>
      <c r="L51" s="61" t="str">
        <f>IF('Financing inputs'!L51="","",(IF('Financing inputs'!$B51="USD",'Financing inputs'!L51,0)+IF('Financing inputs'!$B51="Local Currency",'Financing inputs'!L51/Loc_USD,0)+IF('Financing inputs'!$B51="Euro",'Financing inputs'!L51/Euro_USD,0)))</f>
        <v/>
      </c>
      <c r="M51" s="61" t="str">
        <f>IF('Financing inputs'!M51="","",(IF('Financing inputs'!$B51="USD",'Financing inputs'!M51,0)+IF('Financing inputs'!$B51="Local Currency",'Financing inputs'!M51/Loc_USD,0)+IF('Financing inputs'!$B51="Euro",'Financing inputs'!M51/Euro_USD,0)))</f>
        <v/>
      </c>
      <c r="N51" s="61" t="str">
        <f>IF('Financing inputs'!N51="","",(IF('Financing inputs'!$B51="USD",'Financing inputs'!N51,0)+IF('Financing inputs'!$B51="Local Currency",'Financing inputs'!N51/Loc_USD,0)+IF('Financing inputs'!$B51="Euro",'Financing inputs'!N51/Euro_USD,0)))</f>
        <v/>
      </c>
      <c r="O51" s="62">
        <f>SUM(C51:N51)</f>
        <v>0</v>
      </c>
      <c r="P51" s="57" t="str">
        <f t="shared" si="6"/>
        <v>Autre 3</v>
      </c>
    </row>
    <row r="52" spans="1:16" x14ac:dyDescent="0.25">
      <c r="A52" s="151" t="str">
        <f>'Financing inputs'!A52</f>
        <v xml:space="preserve">Fonds alloués par l'USAID </v>
      </c>
      <c r="B52" s="150"/>
      <c r="C52" s="61" t="str">
        <f>IF('Financing inputs'!C52="","",(IF('Financing inputs'!$B52="USD",'Financing inputs'!C52,0)+IF('Financing inputs'!$B52="Local Currency",'Financing inputs'!C52/Loc_USD,0)+IF('Financing inputs'!$B52="Euro",'Financing inputs'!C52/Euro_USD,0)))</f>
        <v/>
      </c>
      <c r="D52" s="61" t="str">
        <f>IF('Financing inputs'!D52="","",(IF('Financing inputs'!$B52="USD",'Financing inputs'!D52,0)+IF('Financing inputs'!$B52="Local Currency",'Financing inputs'!D52/Loc_USD,0)+IF('Financing inputs'!$B52="Euro",'Financing inputs'!D52/Euro_USD,0)))</f>
        <v/>
      </c>
      <c r="E52" s="61" t="str">
        <f>IF('Financing inputs'!E52="","",(IF('Financing inputs'!$B52="USD",'Financing inputs'!E52,0)+IF('Financing inputs'!$B52="Local Currency",'Financing inputs'!E52/Loc_USD,0)+IF('Financing inputs'!$B52="Euro",'Financing inputs'!E52/Euro_USD,0)))</f>
        <v/>
      </c>
      <c r="F52" s="61" t="str">
        <f>IF('Financing inputs'!F52="","",(IF('Financing inputs'!$B52="USD",'Financing inputs'!F52,0)+IF('Financing inputs'!$B52="Local Currency",'Financing inputs'!F52/Loc_USD,0)+IF('Financing inputs'!$B52="Euro",'Financing inputs'!F52/Euro_USD,0)))</f>
        <v/>
      </c>
      <c r="G52" s="61" t="str">
        <f>IF('Financing inputs'!G52="","",(IF('Financing inputs'!$B52="USD",'Financing inputs'!G52,0)+IF('Financing inputs'!$B52="Local Currency",'Financing inputs'!G52/Loc_USD,0)+IF('Financing inputs'!$B52="Euro",'Financing inputs'!G52/Euro_USD,0)))</f>
        <v/>
      </c>
      <c r="H52" s="61" t="str">
        <f>IF('Financing inputs'!H52="","",(IF('Financing inputs'!$B52="USD",'Financing inputs'!H52,0)+IF('Financing inputs'!$B52="Local Currency",'Financing inputs'!H52/Loc_USD,0)+IF('Financing inputs'!$B52="Euro",'Financing inputs'!H52/Euro_USD,0)))</f>
        <v/>
      </c>
      <c r="I52" s="61" t="str">
        <f>IF('Financing inputs'!I52="","",(IF('Financing inputs'!$B52="USD",'Financing inputs'!I52,0)+IF('Financing inputs'!$B52="Local Currency",'Financing inputs'!I52/Loc_USD,0)+IF('Financing inputs'!$B52="Euro",'Financing inputs'!I52/Euro_USD,0)))</f>
        <v/>
      </c>
      <c r="J52" s="61" t="str">
        <f>IF('Financing inputs'!J52="","",(IF('Financing inputs'!$B52="USD",'Financing inputs'!J52,0)+IF('Financing inputs'!$B52="Local Currency",'Financing inputs'!J52/Loc_USD,0)+IF('Financing inputs'!$B52="Euro",'Financing inputs'!J52/Euro_USD,0)))</f>
        <v/>
      </c>
      <c r="K52" s="61" t="str">
        <f>IF('Financing inputs'!K52="","",(IF('Financing inputs'!$B52="USD",'Financing inputs'!K52,0)+IF('Financing inputs'!$B52="Local Currency",'Financing inputs'!K52/Loc_USD,0)+IF('Financing inputs'!$B52="Euro",'Financing inputs'!K52/Euro_USD,0)))</f>
        <v/>
      </c>
      <c r="L52" s="61" t="str">
        <f>IF('Financing inputs'!L52="","",(IF('Financing inputs'!$B52="USD",'Financing inputs'!L52,0)+IF('Financing inputs'!$B52="Local Currency",'Financing inputs'!L52/Loc_USD,0)+IF('Financing inputs'!$B52="Euro",'Financing inputs'!L52/Euro_USD,0)))</f>
        <v/>
      </c>
      <c r="M52" s="61" t="str">
        <f>IF('Financing inputs'!M52="","",(IF('Financing inputs'!$B52="USD",'Financing inputs'!M52,0)+IF('Financing inputs'!$B52="Local Currency",'Financing inputs'!M52/Loc_USD,0)+IF('Financing inputs'!$B52="Euro",'Financing inputs'!M52/Euro_USD,0)))</f>
        <v/>
      </c>
      <c r="N52" s="61" t="str">
        <f>IF('Financing inputs'!N52="","",(IF('Financing inputs'!$B52="USD",'Financing inputs'!N52,0)+IF('Financing inputs'!$B52="Local Currency",'Financing inputs'!N52/Loc_USD,0)+IF('Financing inputs'!$B52="Euro",'Financing inputs'!N52/Euro_USD,0)))</f>
        <v/>
      </c>
      <c r="O52" s="61">
        <f t="shared" ref="O52:O70" si="7">SUM(C52:N52)</f>
        <v>0</v>
      </c>
      <c r="P52" s="57" t="str">
        <f t="shared" si="6"/>
        <v>Autre 3</v>
      </c>
    </row>
    <row r="53" spans="1:16" x14ac:dyDescent="0.25">
      <c r="A53" s="151" t="str">
        <f>'Financing inputs'!A53</f>
        <v>Fonds alloués par l'UNFPA</v>
      </c>
      <c r="B53" s="150"/>
      <c r="C53" s="61" t="str">
        <f>IF('Financing inputs'!C53="","",(IF('Financing inputs'!$B53="USD",'Financing inputs'!C53,0)+IF('Financing inputs'!$B53="Local Currency",'Financing inputs'!C53/Loc_USD,0)+IF('Financing inputs'!$B53="Euro",'Financing inputs'!C53/Euro_USD,0)))</f>
        <v/>
      </c>
      <c r="D53" s="61" t="str">
        <f>IF('Financing inputs'!D53="","",(IF('Financing inputs'!$B53="USD",'Financing inputs'!D53,0)+IF('Financing inputs'!$B53="Local Currency",'Financing inputs'!D53/Loc_USD,0)+IF('Financing inputs'!$B53="Euro",'Financing inputs'!D53/Euro_USD,0)))</f>
        <v/>
      </c>
      <c r="E53" s="61" t="str">
        <f>IF('Financing inputs'!E53="","",(IF('Financing inputs'!$B53="USD",'Financing inputs'!E53,0)+IF('Financing inputs'!$B53="Local Currency",'Financing inputs'!E53/Loc_USD,0)+IF('Financing inputs'!$B53="Euro",'Financing inputs'!E53/Euro_USD,0)))</f>
        <v/>
      </c>
      <c r="F53" s="61" t="str">
        <f>IF('Financing inputs'!F53="","",(IF('Financing inputs'!$B53="USD",'Financing inputs'!F53,0)+IF('Financing inputs'!$B53="Local Currency",'Financing inputs'!F53/Loc_USD,0)+IF('Financing inputs'!$B53="Euro",'Financing inputs'!F53/Euro_USD,0)))</f>
        <v/>
      </c>
      <c r="G53" s="61" t="str">
        <f>IF('Financing inputs'!G53="","",(IF('Financing inputs'!$B53="USD",'Financing inputs'!G53,0)+IF('Financing inputs'!$B53="Local Currency",'Financing inputs'!G53/Loc_USD,0)+IF('Financing inputs'!$B53="Euro",'Financing inputs'!G53/Euro_USD,0)))</f>
        <v/>
      </c>
      <c r="H53" s="61" t="str">
        <f>IF('Financing inputs'!H53="","",(IF('Financing inputs'!$B53="USD",'Financing inputs'!H53,0)+IF('Financing inputs'!$B53="Local Currency",'Financing inputs'!H53/Loc_USD,0)+IF('Financing inputs'!$B53="Euro",'Financing inputs'!H53/Euro_USD,0)))</f>
        <v/>
      </c>
      <c r="I53" s="61" t="str">
        <f>IF('Financing inputs'!I53="","",(IF('Financing inputs'!$B53="USD",'Financing inputs'!I53,0)+IF('Financing inputs'!$B53="Local Currency",'Financing inputs'!I53/Loc_USD,0)+IF('Financing inputs'!$B53="Euro",'Financing inputs'!I53/Euro_USD,0)))</f>
        <v/>
      </c>
      <c r="J53" s="61" t="str">
        <f>IF('Financing inputs'!J53="","",(IF('Financing inputs'!$B53="USD",'Financing inputs'!J53,0)+IF('Financing inputs'!$B53="Local Currency",'Financing inputs'!J53/Loc_USD,0)+IF('Financing inputs'!$B53="Euro",'Financing inputs'!J53/Euro_USD,0)))</f>
        <v/>
      </c>
      <c r="K53" s="61" t="str">
        <f>IF('Financing inputs'!K53="","",(IF('Financing inputs'!$B53="USD",'Financing inputs'!K53,0)+IF('Financing inputs'!$B53="Local Currency",'Financing inputs'!K53/Loc_USD,0)+IF('Financing inputs'!$B53="Euro",'Financing inputs'!K53/Euro_USD,0)))</f>
        <v/>
      </c>
      <c r="L53" s="61" t="str">
        <f>IF('Financing inputs'!L53="","",(IF('Financing inputs'!$B53="USD",'Financing inputs'!L53,0)+IF('Financing inputs'!$B53="Local Currency",'Financing inputs'!L53/Loc_USD,0)+IF('Financing inputs'!$B53="Euro",'Financing inputs'!L53/Euro_USD,0)))</f>
        <v/>
      </c>
      <c r="M53" s="61" t="str">
        <f>IF('Financing inputs'!M53="","",(IF('Financing inputs'!$B53="USD",'Financing inputs'!M53,0)+IF('Financing inputs'!$B53="Local Currency",'Financing inputs'!M53/Loc_USD,0)+IF('Financing inputs'!$B53="Euro",'Financing inputs'!M53/Euro_USD,0)))</f>
        <v/>
      </c>
      <c r="N53" s="61" t="str">
        <f>IF('Financing inputs'!N53="","",(IF('Financing inputs'!$B53="USD",'Financing inputs'!N53,0)+IF('Financing inputs'!$B53="Local Currency",'Financing inputs'!N53/Loc_USD,0)+IF('Financing inputs'!$B53="Euro",'Financing inputs'!N53/Euro_USD,0)))</f>
        <v/>
      </c>
      <c r="O53" s="61">
        <f t="shared" si="7"/>
        <v>0</v>
      </c>
      <c r="P53" s="57" t="str">
        <f t="shared" si="6"/>
        <v>Autre 3</v>
      </c>
    </row>
    <row r="54" spans="1:16" x14ac:dyDescent="0.25">
      <c r="A54" s="151" t="str">
        <f>'Financing inputs'!A54</f>
        <v>Fonds alloués par la KfW</v>
      </c>
      <c r="B54" s="150"/>
      <c r="C54" s="61" t="str">
        <f>IF('Financing inputs'!C54="","",(IF('Financing inputs'!$B54="USD",'Financing inputs'!C54,0)+IF('Financing inputs'!$B54="Local Currency",'Financing inputs'!C54/Loc_USD,0)+IF('Financing inputs'!$B54="Euro",'Financing inputs'!C54/Euro_USD,0)))</f>
        <v/>
      </c>
      <c r="D54" s="61" t="str">
        <f>IF('Financing inputs'!D54="","",(IF('Financing inputs'!$B54="USD",'Financing inputs'!D54,0)+IF('Financing inputs'!$B54="Local Currency",'Financing inputs'!D54/Loc_USD,0)+IF('Financing inputs'!$B54="Euro",'Financing inputs'!D54/Euro_USD,0)))</f>
        <v/>
      </c>
      <c r="E54" s="61" t="str">
        <f>IF('Financing inputs'!E54="","",(IF('Financing inputs'!$B54="USD",'Financing inputs'!E54,0)+IF('Financing inputs'!$B54="Local Currency",'Financing inputs'!E54/Loc_USD,0)+IF('Financing inputs'!$B54="Euro",'Financing inputs'!E54/Euro_USD,0)))</f>
        <v/>
      </c>
      <c r="F54" s="61" t="str">
        <f>IF('Financing inputs'!F54="","",(IF('Financing inputs'!$B54="USD",'Financing inputs'!F54,0)+IF('Financing inputs'!$B54="Local Currency",'Financing inputs'!F54/Loc_USD,0)+IF('Financing inputs'!$B54="Euro",'Financing inputs'!F54/Euro_USD,0)))</f>
        <v/>
      </c>
      <c r="G54" s="61" t="str">
        <f>IF('Financing inputs'!G54="","",(IF('Financing inputs'!$B54="USD",'Financing inputs'!G54,0)+IF('Financing inputs'!$B54="Local Currency",'Financing inputs'!G54/Loc_USD,0)+IF('Financing inputs'!$B54="Euro",'Financing inputs'!G54/Euro_USD,0)))</f>
        <v/>
      </c>
      <c r="H54" s="61" t="str">
        <f>IF('Financing inputs'!H54="","",(IF('Financing inputs'!$B54="USD",'Financing inputs'!H54,0)+IF('Financing inputs'!$B54="Local Currency",'Financing inputs'!H54/Loc_USD,0)+IF('Financing inputs'!$B54="Euro",'Financing inputs'!H54/Euro_USD,0)))</f>
        <v/>
      </c>
      <c r="I54" s="61" t="str">
        <f>IF('Financing inputs'!I54="","",(IF('Financing inputs'!$B54="USD",'Financing inputs'!I54,0)+IF('Financing inputs'!$B54="Local Currency",'Financing inputs'!I54/Loc_USD,0)+IF('Financing inputs'!$B54="Euro",'Financing inputs'!I54/Euro_USD,0)))</f>
        <v/>
      </c>
      <c r="J54" s="61" t="str">
        <f>IF('Financing inputs'!J54="","",(IF('Financing inputs'!$B54="USD",'Financing inputs'!J54,0)+IF('Financing inputs'!$B54="Local Currency",'Financing inputs'!J54/Loc_USD,0)+IF('Financing inputs'!$B54="Euro",'Financing inputs'!J54/Euro_USD,0)))</f>
        <v/>
      </c>
      <c r="K54" s="61" t="str">
        <f>IF('Financing inputs'!K54="","",(IF('Financing inputs'!$B54="USD",'Financing inputs'!K54,0)+IF('Financing inputs'!$B54="Local Currency",'Financing inputs'!K54/Loc_USD,0)+IF('Financing inputs'!$B54="Euro",'Financing inputs'!K54/Euro_USD,0)))</f>
        <v/>
      </c>
      <c r="L54" s="61" t="str">
        <f>IF('Financing inputs'!L54="","",(IF('Financing inputs'!$B54="USD",'Financing inputs'!L54,0)+IF('Financing inputs'!$B54="Local Currency",'Financing inputs'!L54/Loc_USD,0)+IF('Financing inputs'!$B54="Euro",'Financing inputs'!L54/Euro_USD,0)))</f>
        <v/>
      </c>
      <c r="M54" s="61" t="str">
        <f>IF('Financing inputs'!M54="","",(IF('Financing inputs'!$B54="USD",'Financing inputs'!M54,0)+IF('Financing inputs'!$B54="Local Currency",'Financing inputs'!M54/Loc_USD,0)+IF('Financing inputs'!$B54="Euro",'Financing inputs'!M54/Euro_USD,0)))</f>
        <v/>
      </c>
      <c r="N54" s="61" t="str">
        <f>IF('Financing inputs'!N54="","",(IF('Financing inputs'!$B54="USD",'Financing inputs'!N54,0)+IF('Financing inputs'!$B54="Local Currency",'Financing inputs'!N54/Loc_USD,0)+IF('Financing inputs'!$B54="Euro",'Financing inputs'!N54/Euro_USD,0)))</f>
        <v/>
      </c>
      <c r="O54" s="61">
        <f t="shared" si="7"/>
        <v>0</v>
      </c>
      <c r="P54" s="57" t="str">
        <f t="shared" si="6"/>
        <v>Autre 3</v>
      </c>
    </row>
    <row r="55" spans="1:16" x14ac:dyDescent="0.25">
      <c r="A55" s="151" t="str">
        <f>'Financing inputs'!A55</f>
        <v>Fonds alloués par DfID</v>
      </c>
      <c r="B55" s="150"/>
      <c r="C55" s="61" t="str">
        <f>IF('Financing inputs'!C55="","",(IF('Financing inputs'!$B55="USD",'Financing inputs'!C55,0)+IF('Financing inputs'!$B55="Local Currency",'Financing inputs'!C55/Loc_USD,0)+IF('Financing inputs'!$B55="Euro",'Financing inputs'!C55/Euro_USD,0)))</f>
        <v/>
      </c>
      <c r="D55" s="61" t="str">
        <f>IF('Financing inputs'!D55="","",(IF('Financing inputs'!$B55="USD",'Financing inputs'!D55,0)+IF('Financing inputs'!$B55="Local Currency",'Financing inputs'!D55/Loc_USD,0)+IF('Financing inputs'!$B55="Euro",'Financing inputs'!D55/Euro_USD,0)))</f>
        <v/>
      </c>
      <c r="E55" s="61" t="str">
        <f>IF('Financing inputs'!E55="","",(IF('Financing inputs'!$B55="USD",'Financing inputs'!E55,0)+IF('Financing inputs'!$B55="Local Currency",'Financing inputs'!E55/Loc_USD,0)+IF('Financing inputs'!$B55="Euro",'Financing inputs'!E55/Euro_USD,0)))</f>
        <v/>
      </c>
      <c r="F55" s="61" t="str">
        <f>IF('Financing inputs'!F55="","",(IF('Financing inputs'!$B55="USD",'Financing inputs'!F55,0)+IF('Financing inputs'!$B55="Local Currency",'Financing inputs'!F55/Loc_USD,0)+IF('Financing inputs'!$B55="Euro",'Financing inputs'!F55/Euro_USD,0)))</f>
        <v/>
      </c>
      <c r="G55" s="61" t="str">
        <f>IF('Financing inputs'!G55="","",(IF('Financing inputs'!$B55="USD",'Financing inputs'!G55,0)+IF('Financing inputs'!$B55="Local Currency",'Financing inputs'!G55/Loc_USD,0)+IF('Financing inputs'!$B55="Euro",'Financing inputs'!G55/Euro_USD,0)))</f>
        <v/>
      </c>
      <c r="H55" s="61" t="str">
        <f>IF('Financing inputs'!H55="","",(IF('Financing inputs'!$B55="USD",'Financing inputs'!H55,0)+IF('Financing inputs'!$B55="Local Currency",'Financing inputs'!H55/Loc_USD,0)+IF('Financing inputs'!$B55="Euro",'Financing inputs'!H55/Euro_USD,0)))</f>
        <v/>
      </c>
      <c r="I55" s="61" t="str">
        <f>IF('Financing inputs'!I55="","",(IF('Financing inputs'!$B55="USD",'Financing inputs'!I55,0)+IF('Financing inputs'!$B55="Local Currency",'Financing inputs'!I55/Loc_USD,0)+IF('Financing inputs'!$B55="Euro",'Financing inputs'!I55/Euro_USD,0)))</f>
        <v/>
      </c>
      <c r="J55" s="61" t="str">
        <f>IF('Financing inputs'!J55="","",(IF('Financing inputs'!$B55="USD",'Financing inputs'!J55,0)+IF('Financing inputs'!$B55="Local Currency",'Financing inputs'!J55/Loc_USD,0)+IF('Financing inputs'!$B55="Euro",'Financing inputs'!J55/Euro_USD,0)))</f>
        <v/>
      </c>
      <c r="K55" s="61" t="str">
        <f>IF('Financing inputs'!K55="","",(IF('Financing inputs'!$B55="USD",'Financing inputs'!K55,0)+IF('Financing inputs'!$B55="Local Currency",'Financing inputs'!K55/Loc_USD,0)+IF('Financing inputs'!$B55="Euro",'Financing inputs'!K55/Euro_USD,0)))</f>
        <v/>
      </c>
      <c r="L55" s="61" t="str">
        <f>IF('Financing inputs'!L55="","",(IF('Financing inputs'!$B55="USD",'Financing inputs'!L55,0)+IF('Financing inputs'!$B55="Local Currency",'Financing inputs'!L55/Loc_USD,0)+IF('Financing inputs'!$B55="Euro",'Financing inputs'!L55/Euro_USD,0)))</f>
        <v/>
      </c>
      <c r="M55" s="61" t="str">
        <f>IF('Financing inputs'!M55="","",(IF('Financing inputs'!$B55="USD",'Financing inputs'!M55,0)+IF('Financing inputs'!$B55="Local Currency",'Financing inputs'!M55/Loc_USD,0)+IF('Financing inputs'!$B55="Euro",'Financing inputs'!M55/Euro_USD,0)))</f>
        <v/>
      </c>
      <c r="N55" s="61" t="str">
        <f>IF('Financing inputs'!N55="","",(IF('Financing inputs'!$B55="USD",'Financing inputs'!N55,0)+IF('Financing inputs'!$B55="Local Currency",'Financing inputs'!N55/Loc_USD,0)+IF('Financing inputs'!$B55="Euro",'Financing inputs'!N55/Euro_USD,0)))</f>
        <v/>
      </c>
      <c r="O55" s="61">
        <f t="shared" si="7"/>
        <v>0</v>
      </c>
      <c r="P55" s="57" t="str">
        <f t="shared" si="6"/>
        <v>Autre 3</v>
      </c>
    </row>
    <row r="56" spans="1:16" x14ac:dyDescent="0.25">
      <c r="A56" s="151" t="str">
        <f>'Financing inputs'!A56</f>
        <v xml:space="preserve">Fonds alloués par l'EU </v>
      </c>
      <c r="B56" s="150"/>
      <c r="C56" s="61" t="str">
        <f>IF('Financing inputs'!C56="","",(IF('Financing inputs'!$B56="USD",'Financing inputs'!C56,0)+IF('Financing inputs'!$B56="Local Currency",'Financing inputs'!C56/Loc_USD,0)+IF('Financing inputs'!$B56="Euro",'Financing inputs'!C56/Euro_USD,0)))</f>
        <v/>
      </c>
      <c r="D56" s="61" t="str">
        <f>IF('Financing inputs'!D56="","",(IF('Financing inputs'!$B56="USD",'Financing inputs'!D56,0)+IF('Financing inputs'!$B56="Local Currency",'Financing inputs'!D56/Loc_USD,0)+IF('Financing inputs'!$B56="Euro",'Financing inputs'!D56/Euro_USD,0)))</f>
        <v/>
      </c>
      <c r="E56" s="61" t="str">
        <f>IF('Financing inputs'!E56="","",(IF('Financing inputs'!$B56="USD",'Financing inputs'!E56,0)+IF('Financing inputs'!$B56="Local Currency",'Financing inputs'!E56/Loc_USD,0)+IF('Financing inputs'!$B56="Euro",'Financing inputs'!E56/Euro_USD,0)))</f>
        <v/>
      </c>
      <c r="F56" s="61" t="str">
        <f>IF('Financing inputs'!F56="","",(IF('Financing inputs'!$B56="USD",'Financing inputs'!F56,0)+IF('Financing inputs'!$B56="Local Currency",'Financing inputs'!F56/Loc_USD,0)+IF('Financing inputs'!$B56="Euro",'Financing inputs'!F56/Euro_USD,0)))</f>
        <v/>
      </c>
      <c r="G56" s="61" t="str">
        <f>IF('Financing inputs'!G56="","",(IF('Financing inputs'!$B56="USD",'Financing inputs'!G56,0)+IF('Financing inputs'!$B56="Local Currency",'Financing inputs'!G56/Loc_USD,0)+IF('Financing inputs'!$B56="Euro",'Financing inputs'!G56/Euro_USD,0)))</f>
        <v/>
      </c>
      <c r="H56" s="61" t="str">
        <f>IF('Financing inputs'!H56="","",(IF('Financing inputs'!$B56="USD",'Financing inputs'!H56,0)+IF('Financing inputs'!$B56="Local Currency",'Financing inputs'!H56/Loc_USD,0)+IF('Financing inputs'!$B56="Euro",'Financing inputs'!H56/Euro_USD,0)))</f>
        <v/>
      </c>
      <c r="I56" s="61" t="str">
        <f>IF('Financing inputs'!I56="","",(IF('Financing inputs'!$B56="USD",'Financing inputs'!I56,0)+IF('Financing inputs'!$B56="Local Currency",'Financing inputs'!I56/Loc_USD,0)+IF('Financing inputs'!$B56="Euro",'Financing inputs'!I56/Euro_USD,0)))</f>
        <v/>
      </c>
      <c r="J56" s="61" t="str">
        <f>IF('Financing inputs'!J56="","",(IF('Financing inputs'!$B56="USD",'Financing inputs'!J56,0)+IF('Financing inputs'!$B56="Local Currency",'Financing inputs'!J56/Loc_USD,0)+IF('Financing inputs'!$B56="Euro",'Financing inputs'!J56/Euro_USD,0)))</f>
        <v/>
      </c>
      <c r="K56" s="61" t="str">
        <f>IF('Financing inputs'!K56="","",(IF('Financing inputs'!$B56="USD",'Financing inputs'!K56,0)+IF('Financing inputs'!$B56="Local Currency",'Financing inputs'!K56/Loc_USD,0)+IF('Financing inputs'!$B56="Euro",'Financing inputs'!K56/Euro_USD,0)))</f>
        <v/>
      </c>
      <c r="L56" s="61" t="str">
        <f>IF('Financing inputs'!L56="","",(IF('Financing inputs'!$B56="USD",'Financing inputs'!L56,0)+IF('Financing inputs'!$B56="Local Currency",'Financing inputs'!L56/Loc_USD,0)+IF('Financing inputs'!$B56="Euro",'Financing inputs'!L56/Euro_USD,0)))</f>
        <v/>
      </c>
      <c r="M56" s="61" t="str">
        <f>IF('Financing inputs'!M56="","",(IF('Financing inputs'!$B56="USD",'Financing inputs'!M56,0)+IF('Financing inputs'!$B56="Local Currency",'Financing inputs'!M56/Loc_USD,0)+IF('Financing inputs'!$B56="Euro",'Financing inputs'!M56/Euro_USD,0)))</f>
        <v/>
      </c>
      <c r="N56" s="61" t="str">
        <f>IF('Financing inputs'!N56="","",(IF('Financing inputs'!$B56="USD",'Financing inputs'!N56,0)+IF('Financing inputs'!$B56="Local Currency",'Financing inputs'!N56/Loc_USD,0)+IF('Financing inputs'!$B56="Euro",'Financing inputs'!N56/Euro_USD,0)))</f>
        <v/>
      </c>
      <c r="O56" s="61">
        <f t="shared" si="7"/>
        <v>0</v>
      </c>
      <c r="P56" s="57" t="str">
        <f t="shared" si="6"/>
        <v>Autre 3</v>
      </c>
    </row>
    <row r="57" spans="1:16" x14ac:dyDescent="0.25">
      <c r="A57" s="151" t="str">
        <f>'Financing inputs'!A57</f>
        <v>Fonds alloués par l'ACDI</v>
      </c>
      <c r="B57" s="150"/>
      <c r="C57" s="61" t="str">
        <f>IF('Financing inputs'!C57="","",(IF('Financing inputs'!$B57="USD",'Financing inputs'!C57,0)+IF('Financing inputs'!$B57="Local Currency",'Financing inputs'!C57/Loc_USD,0)+IF('Financing inputs'!$B57="Euro",'Financing inputs'!C57/Euro_USD,0)))</f>
        <v/>
      </c>
      <c r="D57" s="61" t="str">
        <f>IF('Financing inputs'!D57="","",(IF('Financing inputs'!$B57="USD",'Financing inputs'!D57,0)+IF('Financing inputs'!$B57="Local Currency",'Financing inputs'!D57/Loc_USD,0)+IF('Financing inputs'!$B57="Euro",'Financing inputs'!D57/Euro_USD,0)))</f>
        <v/>
      </c>
      <c r="E57" s="61" t="str">
        <f>IF('Financing inputs'!E57="","",(IF('Financing inputs'!$B57="USD",'Financing inputs'!E57,0)+IF('Financing inputs'!$B57="Local Currency",'Financing inputs'!E57/Loc_USD,0)+IF('Financing inputs'!$B57="Euro",'Financing inputs'!E57/Euro_USD,0)))</f>
        <v/>
      </c>
      <c r="F57" s="61" t="str">
        <f>IF('Financing inputs'!F57="","",(IF('Financing inputs'!$B57="USD",'Financing inputs'!F57,0)+IF('Financing inputs'!$B57="Local Currency",'Financing inputs'!F57/Loc_USD,0)+IF('Financing inputs'!$B57="Euro",'Financing inputs'!F57/Euro_USD,0)))</f>
        <v/>
      </c>
      <c r="G57" s="61" t="str">
        <f>IF('Financing inputs'!G57="","",(IF('Financing inputs'!$B57="USD",'Financing inputs'!G57,0)+IF('Financing inputs'!$B57="Local Currency",'Financing inputs'!G57/Loc_USD,0)+IF('Financing inputs'!$B57="Euro",'Financing inputs'!G57/Euro_USD,0)))</f>
        <v/>
      </c>
      <c r="H57" s="61" t="str">
        <f>IF('Financing inputs'!H57="","",(IF('Financing inputs'!$B57="USD",'Financing inputs'!H57,0)+IF('Financing inputs'!$B57="Local Currency",'Financing inputs'!H57/Loc_USD,0)+IF('Financing inputs'!$B57="Euro",'Financing inputs'!H57/Euro_USD,0)))</f>
        <v/>
      </c>
      <c r="I57" s="61" t="str">
        <f>IF('Financing inputs'!I57="","",(IF('Financing inputs'!$B57="USD",'Financing inputs'!I57,0)+IF('Financing inputs'!$B57="Local Currency",'Financing inputs'!I57/Loc_USD,0)+IF('Financing inputs'!$B57="Euro",'Financing inputs'!I57/Euro_USD,0)))</f>
        <v/>
      </c>
      <c r="J57" s="61" t="str">
        <f>IF('Financing inputs'!J57="","",(IF('Financing inputs'!$B57="USD",'Financing inputs'!J57,0)+IF('Financing inputs'!$B57="Local Currency",'Financing inputs'!J57/Loc_USD,0)+IF('Financing inputs'!$B57="Euro",'Financing inputs'!J57/Euro_USD,0)))</f>
        <v/>
      </c>
      <c r="K57" s="61" t="str">
        <f>IF('Financing inputs'!K57="","",(IF('Financing inputs'!$B57="USD",'Financing inputs'!K57,0)+IF('Financing inputs'!$B57="Local Currency",'Financing inputs'!K57/Loc_USD,0)+IF('Financing inputs'!$B57="Euro",'Financing inputs'!K57/Euro_USD,0)))</f>
        <v/>
      </c>
      <c r="L57" s="61" t="str">
        <f>IF('Financing inputs'!L57="","",(IF('Financing inputs'!$B57="USD",'Financing inputs'!L57,0)+IF('Financing inputs'!$B57="Local Currency",'Financing inputs'!L57/Loc_USD,0)+IF('Financing inputs'!$B57="Euro",'Financing inputs'!L57/Euro_USD,0)))</f>
        <v/>
      </c>
      <c r="M57" s="61" t="str">
        <f>IF('Financing inputs'!M57="","",(IF('Financing inputs'!$B57="USD",'Financing inputs'!M57,0)+IF('Financing inputs'!$B57="Local Currency",'Financing inputs'!M57/Loc_USD,0)+IF('Financing inputs'!$B57="Euro",'Financing inputs'!M57/Euro_USD,0)))</f>
        <v/>
      </c>
      <c r="N57" s="61" t="str">
        <f>IF('Financing inputs'!N57="","",(IF('Financing inputs'!$B57="USD",'Financing inputs'!N57,0)+IF('Financing inputs'!$B57="Local Currency",'Financing inputs'!N57/Loc_USD,0)+IF('Financing inputs'!$B57="Euro",'Financing inputs'!N57/Euro_USD,0)))</f>
        <v/>
      </c>
      <c r="O57" s="61">
        <f t="shared" si="7"/>
        <v>0</v>
      </c>
      <c r="P57" s="57" t="str">
        <f t="shared" si="6"/>
        <v>Autre 3</v>
      </c>
    </row>
    <row r="58" spans="1:16" x14ac:dyDescent="0.25">
      <c r="A58" s="151" t="str">
        <f>'Financing inputs'!A58</f>
        <v>Fonds alloués par PSI</v>
      </c>
      <c r="B58" s="150"/>
      <c r="C58" s="61" t="str">
        <f>IF('Financing inputs'!C58="","",(IF('Financing inputs'!$B58="USD",'Financing inputs'!C58,0)+IF('Financing inputs'!$B58="Local Currency",'Financing inputs'!C58/Loc_USD,0)+IF('Financing inputs'!$B58="Euro",'Financing inputs'!C58/Euro_USD,0)))</f>
        <v/>
      </c>
      <c r="D58" s="61" t="str">
        <f>IF('Financing inputs'!D58="","",(IF('Financing inputs'!$B58="USD",'Financing inputs'!D58,0)+IF('Financing inputs'!$B58="Local Currency",'Financing inputs'!D58/Loc_USD,0)+IF('Financing inputs'!$B58="Euro",'Financing inputs'!D58/Euro_USD,0)))</f>
        <v/>
      </c>
      <c r="E58" s="61" t="str">
        <f>IF('Financing inputs'!E58="","",(IF('Financing inputs'!$B58="USD",'Financing inputs'!E58,0)+IF('Financing inputs'!$B58="Local Currency",'Financing inputs'!E58/Loc_USD,0)+IF('Financing inputs'!$B58="Euro",'Financing inputs'!E58/Euro_USD,0)))</f>
        <v/>
      </c>
      <c r="F58" s="61" t="str">
        <f>IF('Financing inputs'!F58="","",(IF('Financing inputs'!$B58="USD",'Financing inputs'!F58,0)+IF('Financing inputs'!$B58="Local Currency",'Financing inputs'!F58/Loc_USD,0)+IF('Financing inputs'!$B58="Euro",'Financing inputs'!F58/Euro_USD,0)))</f>
        <v/>
      </c>
      <c r="G58" s="61" t="str">
        <f>IF('Financing inputs'!G58="","",(IF('Financing inputs'!$B58="USD",'Financing inputs'!G58,0)+IF('Financing inputs'!$B58="Local Currency",'Financing inputs'!G58/Loc_USD,0)+IF('Financing inputs'!$B58="Euro",'Financing inputs'!G58/Euro_USD,0)))</f>
        <v/>
      </c>
      <c r="H58" s="61" t="str">
        <f>IF('Financing inputs'!H58="","",(IF('Financing inputs'!$B58="USD",'Financing inputs'!H58,0)+IF('Financing inputs'!$B58="Local Currency",'Financing inputs'!H58/Loc_USD,0)+IF('Financing inputs'!$B58="Euro",'Financing inputs'!H58/Euro_USD,0)))</f>
        <v/>
      </c>
      <c r="I58" s="61" t="str">
        <f>IF('Financing inputs'!I58="","",(IF('Financing inputs'!$B58="USD",'Financing inputs'!I58,0)+IF('Financing inputs'!$B58="Local Currency",'Financing inputs'!I58/Loc_USD,0)+IF('Financing inputs'!$B58="Euro",'Financing inputs'!I58/Euro_USD,0)))</f>
        <v/>
      </c>
      <c r="J58" s="61" t="str">
        <f>IF('Financing inputs'!J58="","",(IF('Financing inputs'!$B58="USD",'Financing inputs'!J58,0)+IF('Financing inputs'!$B58="Local Currency",'Financing inputs'!J58/Loc_USD,0)+IF('Financing inputs'!$B58="Euro",'Financing inputs'!J58/Euro_USD,0)))</f>
        <v/>
      </c>
      <c r="K58" s="61" t="str">
        <f>IF('Financing inputs'!K58="","",(IF('Financing inputs'!$B58="USD",'Financing inputs'!K58,0)+IF('Financing inputs'!$B58="Local Currency",'Financing inputs'!K58/Loc_USD,0)+IF('Financing inputs'!$B58="Euro",'Financing inputs'!K58/Euro_USD,0)))</f>
        <v/>
      </c>
      <c r="L58" s="61" t="str">
        <f>IF('Financing inputs'!L58="","",(IF('Financing inputs'!$B58="USD",'Financing inputs'!L58,0)+IF('Financing inputs'!$B58="Local Currency",'Financing inputs'!L58/Loc_USD,0)+IF('Financing inputs'!$B58="Euro",'Financing inputs'!L58/Euro_USD,0)))</f>
        <v/>
      </c>
      <c r="M58" s="61" t="str">
        <f>IF('Financing inputs'!M58="","",(IF('Financing inputs'!$B58="USD",'Financing inputs'!M58,0)+IF('Financing inputs'!$B58="Local Currency",'Financing inputs'!M58/Loc_USD,0)+IF('Financing inputs'!$B58="Euro",'Financing inputs'!M58/Euro_USD,0)))</f>
        <v/>
      </c>
      <c r="N58" s="61" t="str">
        <f>IF('Financing inputs'!N58="","",(IF('Financing inputs'!$B58="USD",'Financing inputs'!N58,0)+IF('Financing inputs'!$B58="Local Currency",'Financing inputs'!N58/Loc_USD,0)+IF('Financing inputs'!$B58="Euro",'Financing inputs'!N58/Euro_USD,0)))</f>
        <v/>
      </c>
      <c r="O58" s="61">
        <f t="shared" si="7"/>
        <v>0</v>
      </c>
      <c r="P58" s="57" t="str">
        <f t="shared" si="6"/>
        <v>Autre 3</v>
      </c>
    </row>
    <row r="59" spans="1:16" x14ac:dyDescent="0.25">
      <c r="A59" s="151" t="str">
        <f>'Financing inputs'!A59</f>
        <v xml:space="preserve">Fonds alloués par DKT International </v>
      </c>
      <c r="B59" s="150"/>
      <c r="C59" s="61" t="str">
        <f>IF('Financing inputs'!C59="","",(IF('Financing inputs'!$B59="USD",'Financing inputs'!C59,0)+IF('Financing inputs'!$B59="Local Currency",'Financing inputs'!C59/Loc_USD,0)+IF('Financing inputs'!$B59="Euro",'Financing inputs'!C59/Euro_USD,0)))</f>
        <v/>
      </c>
      <c r="D59" s="61" t="str">
        <f>IF('Financing inputs'!D59="","",(IF('Financing inputs'!$B59="USD",'Financing inputs'!D59,0)+IF('Financing inputs'!$B59="Local Currency",'Financing inputs'!D59/Loc_USD,0)+IF('Financing inputs'!$B59="Euro",'Financing inputs'!D59/Euro_USD,0)))</f>
        <v/>
      </c>
      <c r="E59" s="61" t="str">
        <f>IF('Financing inputs'!E59="","",(IF('Financing inputs'!$B59="USD",'Financing inputs'!E59,0)+IF('Financing inputs'!$B59="Local Currency",'Financing inputs'!E59/Loc_USD,0)+IF('Financing inputs'!$B59="Euro",'Financing inputs'!E59/Euro_USD,0)))</f>
        <v/>
      </c>
      <c r="F59" s="61" t="str">
        <f>IF('Financing inputs'!F59="","",(IF('Financing inputs'!$B59="USD",'Financing inputs'!F59,0)+IF('Financing inputs'!$B59="Local Currency",'Financing inputs'!F59/Loc_USD,0)+IF('Financing inputs'!$B59="Euro",'Financing inputs'!F59/Euro_USD,0)))</f>
        <v/>
      </c>
      <c r="G59" s="61" t="str">
        <f>IF('Financing inputs'!G59="","",(IF('Financing inputs'!$B59="USD",'Financing inputs'!G59,0)+IF('Financing inputs'!$B59="Local Currency",'Financing inputs'!G59/Loc_USD,0)+IF('Financing inputs'!$B59="Euro",'Financing inputs'!G59/Euro_USD,0)))</f>
        <v/>
      </c>
      <c r="H59" s="61" t="str">
        <f>IF('Financing inputs'!H59="","",(IF('Financing inputs'!$B59="USD",'Financing inputs'!H59,0)+IF('Financing inputs'!$B59="Local Currency",'Financing inputs'!H59/Loc_USD,0)+IF('Financing inputs'!$B59="Euro",'Financing inputs'!H59/Euro_USD,0)))</f>
        <v/>
      </c>
      <c r="I59" s="61" t="str">
        <f>IF('Financing inputs'!I59="","",(IF('Financing inputs'!$B59="USD",'Financing inputs'!I59,0)+IF('Financing inputs'!$B59="Local Currency",'Financing inputs'!I59/Loc_USD,0)+IF('Financing inputs'!$B59="Euro",'Financing inputs'!I59/Euro_USD,0)))</f>
        <v/>
      </c>
      <c r="J59" s="61" t="str">
        <f>IF('Financing inputs'!J59="","",(IF('Financing inputs'!$B59="USD",'Financing inputs'!J59,0)+IF('Financing inputs'!$B59="Local Currency",'Financing inputs'!J59/Loc_USD,0)+IF('Financing inputs'!$B59="Euro",'Financing inputs'!J59/Euro_USD,0)))</f>
        <v/>
      </c>
      <c r="K59" s="61" t="str">
        <f>IF('Financing inputs'!K59="","",(IF('Financing inputs'!$B59="USD",'Financing inputs'!K59,0)+IF('Financing inputs'!$B59="Local Currency",'Financing inputs'!K59/Loc_USD,0)+IF('Financing inputs'!$B59="Euro",'Financing inputs'!K59/Euro_USD,0)))</f>
        <v/>
      </c>
      <c r="L59" s="61" t="str">
        <f>IF('Financing inputs'!L59="","",(IF('Financing inputs'!$B59="USD",'Financing inputs'!L59,0)+IF('Financing inputs'!$B59="Local Currency",'Financing inputs'!L59/Loc_USD,0)+IF('Financing inputs'!$B59="Euro",'Financing inputs'!L59/Euro_USD,0)))</f>
        <v/>
      </c>
      <c r="M59" s="61" t="str">
        <f>IF('Financing inputs'!M59="","",(IF('Financing inputs'!$B59="USD",'Financing inputs'!M59,0)+IF('Financing inputs'!$B59="Local Currency",'Financing inputs'!M59/Loc_USD,0)+IF('Financing inputs'!$B59="Euro",'Financing inputs'!M59/Euro_USD,0)))</f>
        <v/>
      </c>
      <c r="N59" s="61" t="str">
        <f>IF('Financing inputs'!N59="","",(IF('Financing inputs'!$B59="USD",'Financing inputs'!N59,0)+IF('Financing inputs'!$B59="Local Currency",'Financing inputs'!N59/Loc_USD,0)+IF('Financing inputs'!$B59="Euro",'Financing inputs'!N59/Euro_USD,0)))</f>
        <v/>
      </c>
      <c r="O59" s="61">
        <f t="shared" si="7"/>
        <v>0</v>
      </c>
      <c r="P59" s="57" t="str">
        <f t="shared" si="6"/>
        <v>Autre 3</v>
      </c>
    </row>
    <row r="60" spans="1:16" x14ac:dyDescent="0.25">
      <c r="A60" s="151" t="str">
        <f>'Financing inputs'!A60</f>
        <v>Fonds alloués par MSI</v>
      </c>
      <c r="B60" s="150"/>
      <c r="C60" s="61" t="str">
        <f>IF('Financing inputs'!C60="","",(IF('Financing inputs'!$B60="USD",'Financing inputs'!C60,0)+IF('Financing inputs'!$B60="Local Currency",'Financing inputs'!C60/Loc_USD,0)+IF('Financing inputs'!$B60="Euro",'Financing inputs'!C60/Euro_USD,0)))</f>
        <v/>
      </c>
      <c r="D60" s="61" t="str">
        <f>IF('Financing inputs'!D60="","",(IF('Financing inputs'!$B60="USD",'Financing inputs'!D60,0)+IF('Financing inputs'!$B60="Local Currency",'Financing inputs'!D60/Loc_USD,0)+IF('Financing inputs'!$B60="Euro",'Financing inputs'!D60/Euro_USD,0)))</f>
        <v/>
      </c>
      <c r="E60" s="61" t="str">
        <f>IF('Financing inputs'!E60="","",(IF('Financing inputs'!$B60="USD",'Financing inputs'!E60,0)+IF('Financing inputs'!$B60="Local Currency",'Financing inputs'!E60/Loc_USD,0)+IF('Financing inputs'!$B60="Euro",'Financing inputs'!E60/Euro_USD,0)))</f>
        <v/>
      </c>
      <c r="F60" s="61" t="str">
        <f>IF('Financing inputs'!F60="","",(IF('Financing inputs'!$B60="USD",'Financing inputs'!F60,0)+IF('Financing inputs'!$B60="Local Currency",'Financing inputs'!F60/Loc_USD,0)+IF('Financing inputs'!$B60="Euro",'Financing inputs'!F60/Euro_USD,0)))</f>
        <v/>
      </c>
      <c r="G60" s="61" t="str">
        <f>IF('Financing inputs'!G60="","",(IF('Financing inputs'!$B60="USD",'Financing inputs'!G60,0)+IF('Financing inputs'!$B60="Local Currency",'Financing inputs'!G60/Loc_USD,0)+IF('Financing inputs'!$B60="Euro",'Financing inputs'!G60/Euro_USD,0)))</f>
        <v/>
      </c>
      <c r="H60" s="61" t="str">
        <f>IF('Financing inputs'!H60="","",(IF('Financing inputs'!$B60="USD",'Financing inputs'!H60,0)+IF('Financing inputs'!$B60="Local Currency",'Financing inputs'!H60/Loc_USD,0)+IF('Financing inputs'!$B60="Euro",'Financing inputs'!H60/Euro_USD,0)))</f>
        <v/>
      </c>
      <c r="I60" s="61" t="str">
        <f>IF('Financing inputs'!I60="","",(IF('Financing inputs'!$B60="USD",'Financing inputs'!I60,0)+IF('Financing inputs'!$B60="Local Currency",'Financing inputs'!I60/Loc_USD,0)+IF('Financing inputs'!$B60="Euro",'Financing inputs'!I60/Euro_USD,0)))</f>
        <v/>
      </c>
      <c r="J60" s="61" t="str">
        <f>IF('Financing inputs'!J60="","",(IF('Financing inputs'!$B60="USD",'Financing inputs'!J60,0)+IF('Financing inputs'!$B60="Local Currency",'Financing inputs'!J60/Loc_USD,0)+IF('Financing inputs'!$B60="Euro",'Financing inputs'!J60/Euro_USD,0)))</f>
        <v/>
      </c>
      <c r="K60" s="61" t="str">
        <f>IF('Financing inputs'!K60="","",(IF('Financing inputs'!$B60="USD",'Financing inputs'!K60,0)+IF('Financing inputs'!$B60="Local Currency",'Financing inputs'!K60/Loc_USD,0)+IF('Financing inputs'!$B60="Euro",'Financing inputs'!K60/Euro_USD,0)))</f>
        <v/>
      </c>
      <c r="L60" s="61" t="str">
        <f>IF('Financing inputs'!L60="","",(IF('Financing inputs'!$B60="USD",'Financing inputs'!L60,0)+IF('Financing inputs'!$B60="Local Currency",'Financing inputs'!L60/Loc_USD,0)+IF('Financing inputs'!$B60="Euro",'Financing inputs'!L60/Euro_USD,0)))</f>
        <v/>
      </c>
      <c r="M60" s="61" t="str">
        <f>IF('Financing inputs'!M60="","",(IF('Financing inputs'!$B60="USD",'Financing inputs'!M60,0)+IF('Financing inputs'!$B60="Local Currency",'Financing inputs'!M60/Loc_USD,0)+IF('Financing inputs'!$B60="Euro",'Financing inputs'!M60/Euro_USD,0)))</f>
        <v/>
      </c>
      <c r="N60" s="61" t="str">
        <f>IF('Financing inputs'!N60="","",(IF('Financing inputs'!$B60="USD",'Financing inputs'!N60,0)+IF('Financing inputs'!$B60="Local Currency",'Financing inputs'!N60/Loc_USD,0)+IF('Financing inputs'!$B60="Euro",'Financing inputs'!N60/Euro_USD,0)))</f>
        <v/>
      </c>
      <c r="O60" s="61">
        <f t="shared" si="7"/>
        <v>0</v>
      </c>
      <c r="P60" s="57" t="str">
        <f t="shared" si="6"/>
        <v>Autre 3</v>
      </c>
    </row>
    <row r="61" spans="1:16" x14ac:dyDescent="0.25">
      <c r="A61" s="151" t="str">
        <f>'Financing inputs'!A61</f>
        <v>Fonds alloués par la Fondation Gates</v>
      </c>
      <c r="B61" s="150"/>
      <c r="C61" s="61" t="str">
        <f>IF('Financing inputs'!C61="","",(IF('Financing inputs'!$B61="USD",'Financing inputs'!C61,0)+IF('Financing inputs'!$B61="Local Currency",'Financing inputs'!C61/Loc_USD,0)+IF('Financing inputs'!$B61="Euro",'Financing inputs'!C61/Euro_USD,0)))</f>
        <v/>
      </c>
      <c r="D61" s="61" t="str">
        <f>IF('Financing inputs'!D61="","",(IF('Financing inputs'!$B61="USD",'Financing inputs'!D61,0)+IF('Financing inputs'!$B61="Local Currency",'Financing inputs'!D61/Loc_USD,0)+IF('Financing inputs'!$B61="Euro",'Financing inputs'!D61/Euro_USD,0)))</f>
        <v/>
      </c>
      <c r="E61" s="61" t="str">
        <f>IF('Financing inputs'!E61="","",(IF('Financing inputs'!$B61="USD",'Financing inputs'!E61,0)+IF('Financing inputs'!$B61="Local Currency",'Financing inputs'!E61/Loc_USD,0)+IF('Financing inputs'!$B61="Euro",'Financing inputs'!E61/Euro_USD,0)))</f>
        <v/>
      </c>
      <c r="F61" s="61" t="str">
        <f>IF('Financing inputs'!F61="","",(IF('Financing inputs'!$B61="USD",'Financing inputs'!F61,0)+IF('Financing inputs'!$B61="Local Currency",'Financing inputs'!F61/Loc_USD,0)+IF('Financing inputs'!$B61="Euro",'Financing inputs'!F61/Euro_USD,0)))</f>
        <v/>
      </c>
      <c r="G61" s="61" t="str">
        <f>IF('Financing inputs'!G61="","",(IF('Financing inputs'!$B61="USD",'Financing inputs'!G61,0)+IF('Financing inputs'!$B61="Local Currency",'Financing inputs'!G61/Loc_USD,0)+IF('Financing inputs'!$B61="Euro",'Financing inputs'!G61/Euro_USD,0)))</f>
        <v/>
      </c>
      <c r="H61" s="61" t="str">
        <f>IF('Financing inputs'!H61="","",(IF('Financing inputs'!$B61="USD",'Financing inputs'!H61,0)+IF('Financing inputs'!$B61="Local Currency",'Financing inputs'!H61/Loc_USD,0)+IF('Financing inputs'!$B61="Euro",'Financing inputs'!H61/Euro_USD,0)))</f>
        <v/>
      </c>
      <c r="I61" s="61" t="str">
        <f>IF('Financing inputs'!I61="","",(IF('Financing inputs'!$B61="USD",'Financing inputs'!I61,0)+IF('Financing inputs'!$B61="Local Currency",'Financing inputs'!I61/Loc_USD,0)+IF('Financing inputs'!$B61="Euro",'Financing inputs'!I61/Euro_USD,0)))</f>
        <v/>
      </c>
      <c r="J61" s="61" t="str">
        <f>IF('Financing inputs'!J61="","",(IF('Financing inputs'!$B61="USD",'Financing inputs'!J61,0)+IF('Financing inputs'!$B61="Local Currency",'Financing inputs'!J61/Loc_USD,0)+IF('Financing inputs'!$B61="Euro",'Financing inputs'!J61/Euro_USD,0)))</f>
        <v/>
      </c>
      <c r="K61" s="61" t="str">
        <f>IF('Financing inputs'!K61="","",(IF('Financing inputs'!$B61="USD",'Financing inputs'!K61,0)+IF('Financing inputs'!$B61="Local Currency",'Financing inputs'!K61/Loc_USD,0)+IF('Financing inputs'!$B61="Euro",'Financing inputs'!K61/Euro_USD,0)))</f>
        <v/>
      </c>
      <c r="L61" s="61" t="str">
        <f>IF('Financing inputs'!L61="","",(IF('Financing inputs'!$B61="USD",'Financing inputs'!L61,0)+IF('Financing inputs'!$B61="Local Currency",'Financing inputs'!L61/Loc_USD,0)+IF('Financing inputs'!$B61="Euro",'Financing inputs'!L61/Euro_USD,0)))</f>
        <v/>
      </c>
      <c r="M61" s="61" t="str">
        <f>IF('Financing inputs'!M61="","",(IF('Financing inputs'!$B61="USD",'Financing inputs'!M61,0)+IF('Financing inputs'!$B61="Local Currency",'Financing inputs'!M61/Loc_USD,0)+IF('Financing inputs'!$B61="Euro",'Financing inputs'!M61/Euro_USD,0)))</f>
        <v/>
      </c>
      <c r="N61" s="61" t="str">
        <f>IF('Financing inputs'!N61="","",(IF('Financing inputs'!$B61="USD",'Financing inputs'!N61,0)+IF('Financing inputs'!$B61="Local Currency",'Financing inputs'!N61/Loc_USD,0)+IF('Financing inputs'!$B61="Euro",'Financing inputs'!N61/Euro_USD,0)))</f>
        <v/>
      </c>
      <c r="O61" s="61">
        <f t="shared" si="7"/>
        <v>0</v>
      </c>
      <c r="P61" s="57" t="str">
        <f t="shared" si="6"/>
        <v>Autre 3</v>
      </c>
    </row>
    <row r="62" spans="1:16" x14ac:dyDescent="0.25">
      <c r="A62" s="151" t="str">
        <f>'Financing inputs'!A62</f>
        <v>Fonds alloués par la fondation Packard</v>
      </c>
      <c r="B62" s="150"/>
      <c r="C62" s="61" t="str">
        <f>IF('Financing inputs'!C62="","",(IF('Financing inputs'!$B62="USD",'Financing inputs'!C62,0)+IF('Financing inputs'!$B62="Local Currency",'Financing inputs'!C62/Loc_USD,0)+IF('Financing inputs'!$B62="Euro",'Financing inputs'!C62/Euro_USD,0)))</f>
        <v/>
      </c>
      <c r="D62" s="61" t="str">
        <f>IF('Financing inputs'!D62="","",(IF('Financing inputs'!$B62="USD",'Financing inputs'!D62,0)+IF('Financing inputs'!$B62="Local Currency",'Financing inputs'!D62/Loc_USD,0)+IF('Financing inputs'!$B62="Euro",'Financing inputs'!D62/Euro_USD,0)))</f>
        <v/>
      </c>
      <c r="E62" s="61" t="str">
        <f>IF('Financing inputs'!E62="","",(IF('Financing inputs'!$B62="USD",'Financing inputs'!E62,0)+IF('Financing inputs'!$B62="Local Currency",'Financing inputs'!E62/Loc_USD,0)+IF('Financing inputs'!$B62="Euro",'Financing inputs'!E62/Euro_USD,0)))</f>
        <v/>
      </c>
      <c r="F62" s="61" t="str">
        <f>IF('Financing inputs'!F62="","",(IF('Financing inputs'!$B62="USD",'Financing inputs'!F62,0)+IF('Financing inputs'!$B62="Local Currency",'Financing inputs'!F62/Loc_USD,0)+IF('Financing inputs'!$B62="Euro",'Financing inputs'!F62/Euro_USD,0)))</f>
        <v/>
      </c>
      <c r="G62" s="61" t="str">
        <f>IF('Financing inputs'!G62="","",(IF('Financing inputs'!$B62="USD",'Financing inputs'!G62,0)+IF('Financing inputs'!$B62="Local Currency",'Financing inputs'!G62/Loc_USD,0)+IF('Financing inputs'!$B62="Euro",'Financing inputs'!G62/Euro_USD,0)))</f>
        <v/>
      </c>
      <c r="H62" s="61" t="str">
        <f>IF('Financing inputs'!H62="","",(IF('Financing inputs'!$B62="USD",'Financing inputs'!H62,0)+IF('Financing inputs'!$B62="Local Currency",'Financing inputs'!H62/Loc_USD,0)+IF('Financing inputs'!$B62="Euro",'Financing inputs'!H62/Euro_USD,0)))</f>
        <v/>
      </c>
      <c r="I62" s="61" t="str">
        <f>IF('Financing inputs'!I62="","",(IF('Financing inputs'!$B62="USD",'Financing inputs'!I62,0)+IF('Financing inputs'!$B62="Local Currency",'Financing inputs'!I62/Loc_USD,0)+IF('Financing inputs'!$B62="Euro",'Financing inputs'!I62/Euro_USD,0)))</f>
        <v/>
      </c>
      <c r="J62" s="61" t="str">
        <f>IF('Financing inputs'!J62="","",(IF('Financing inputs'!$B62="USD",'Financing inputs'!J62,0)+IF('Financing inputs'!$B62="Local Currency",'Financing inputs'!J62/Loc_USD,0)+IF('Financing inputs'!$B62="Euro",'Financing inputs'!J62/Euro_USD,0)))</f>
        <v/>
      </c>
      <c r="K62" s="61" t="str">
        <f>IF('Financing inputs'!K62="","",(IF('Financing inputs'!$B62="USD",'Financing inputs'!K62,0)+IF('Financing inputs'!$B62="Local Currency",'Financing inputs'!K62/Loc_USD,0)+IF('Financing inputs'!$B62="Euro",'Financing inputs'!K62/Euro_USD,0)))</f>
        <v/>
      </c>
      <c r="L62" s="61" t="str">
        <f>IF('Financing inputs'!L62="","",(IF('Financing inputs'!$B62="USD",'Financing inputs'!L62,0)+IF('Financing inputs'!$B62="Local Currency",'Financing inputs'!L62/Loc_USD,0)+IF('Financing inputs'!$B62="Euro",'Financing inputs'!L62/Euro_USD,0)))</f>
        <v/>
      </c>
      <c r="M62" s="61" t="str">
        <f>IF('Financing inputs'!M62="","",(IF('Financing inputs'!$B62="USD",'Financing inputs'!M62,0)+IF('Financing inputs'!$B62="Local Currency",'Financing inputs'!M62/Loc_USD,0)+IF('Financing inputs'!$B62="Euro",'Financing inputs'!M62/Euro_USD,0)))</f>
        <v/>
      </c>
      <c r="N62" s="61" t="str">
        <f>IF('Financing inputs'!N62="","",(IF('Financing inputs'!$B62="USD",'Financing inputs'!N62,0)+IF('Financing inputs'!$B62="Local Currency",'Financing inputs'!N62/Loc_USD,0)+IF('Financing inputs'!$B62="Euro",'Financing inputs'!N62/Euro_USD,0)))</f>
        <v/>
      </c>
      <c r="O62" s="61">
        <f t="shared" si="7"/>
        <v>0</v>
      </c>
      <c r="P62" s="57" t="str">
        <f t="shared" si="6"/>
        <v>Autre 3</v>
      </c>
    </row>
    <row r="63" spans="1:16" x14ac:dyDescent="0.25">
      <c r="A63" s="151" t="str">
        <f>'Financing inputs'!A63</f>
        <v>Other</v>
      </c>
      <c r="B63" s="150"/>
      <c r="C63" s="61" t="str">
        <f>IF('Financing inputs'!C63="","",(IF('Financing inputs'!$B63="USD",'Financing inputs'!C63,0)+IF('Financing inputs'!$B63="Local Currency",'Financing inputs'!C63/Loc_USD,0)+IF('Financing inputs'!$B63="Euro",'Financing inputs'!C63/Euro_USD,0)))</f>
        <v/>
      </c>
      <c r="D63" s="61" t="str">
        <f>IF('Financing inputs'!D63="","",(IF('Financing inputs'!$B63="USD",'Financing inputs'!D63,0)+IF('Financing inputs'!$B63="Local Currency",'Financing inputs'!D63/Loc_USD,0)+IF('Financing inputs'!$B63="Euro",'Financing inputs'!D63/Euro_USD,0)))</f>
        <v/>
      </c>
      <c r="E63" s="61" t="str">
        <f>IF('Financing inputs'!E63="","",(IF('Financing inputs'!$B63="USD",'Financing inputs'!E63,0)+IF('Financing inputs'!$B63="Local Currency",'Financing inputs'!E63/Loc_USD,0)+IF('Financing inputs'!$B63="Euro",'Financing inputs'!E63/Euro_USD,0)))</f>
        <v/>
      </c>
      <c r="F63" s="61" t="str">
        <f>IF('Financing inputs'!F63="","",(IF('Financing inputs'!$B63="USD",'Financing inputs'!F63,0)+IF('Financing inputs'!$B63="Local Currency",'Financing inputs'!F63/Loc_USD,0)+IF('Financing inputs'!$B63="Euro",'Financing inputs'!F63/Euro_USD,0)))</f>
        <v/>
      </c>
      <c r="G63" s="61" t="str">
        <f>IF('Financing inputs'!G63="","",(IF('Financing inputs'!$B63="USD",'Financing inputs'!G63,0)+IF('Financing inputs'!$B63="Local Currency",'Financing inputs'!G63/Loc_USD,0)+IF('Financing inputs'!$B63="Euro",'Financing inputs'!G63/Euro_USD,0)))</f>
        <v/>
      </c>
      <c r="H63" s="61" t="str">
        <f>IF('Financing inputs'!H63="","",(IF('Financing inputs'!$B63="USD",'Financing inputs'!H63,0)+IF('Financing inputs'!$B63="Local Currency",'Financing inputs'!H63/Loc_USD,0)+IF('Financing inputs'!$B63="Euro",'Financing inputs'!H63/Euro_USD,0)))</f>
        <v/>
      </c>
      <c r="I63" s="61" t="str">
        <f>IF('Financing inputs'!I63="","",(IF('Financing inputs'!$B63="USD",'Financing inputs'!I63,0)+IF('Financing inputs'!$B63="Local Currency",'Financing inputs'!I63/Loc_USD,0)+IF('Financing inputs'!$B63="Euro",'Financing inputs'!I63/Euro_USD,0)))</f>
        <v/>
      </c>
      <c r="J63" s="61" t="str">
        <f>IF('Financing inputs'!J63="","",(IF('Financing inputs'!$B63="USD",'Financing inputs'!J63,0)+IF('Financing inputs'!$B63="Local Currency",'Financing inputs'!J63/Loc_USD,0)+IF('Financing inputs'!$B63="Euro",'Financing inputs'!J63/Euro_USD,0)))</f>
        <v/>
      </c>
      <c r="K63" s="61" t="str">
        <f>IF('Financing inputs'!K63="","",(IF('Financing inputs'!$B63="USD",'Financing inputs'!K63,0)+IF('Financing inputs'!$B63="Local Currency",'Financing inputs'!K63/Loc_USD,0)+IF('Financing inputs'!$B63="Euro",'Financing inputs'!K63/Euro_USD,0)))</f>
        <v/>
      </c>
      <c r="L63" s="61" t="str">
        <f>IF('Financing inputs'!L63="","",(IF('Financing inputs'!$B63="USD",'Financing inputs'!L63,0)+IF('Financing inputs'!$B63="Local Currency",'Financing inputs'!L63/Loc_USD,0)+IF('Financing inputs'!$B63="Euro",'Financing inputs'!L63/Euro_USD,0)))</f>
        <v/>
      </c>
      <c r="M63" s="61" t="str">
        <f>IF('Financing inputs'!M63="","",(IF('Financing inputs'!$B63="USD",'Financing inputs'!M63,0)+IF('Financing inputs'!$B63="Local Currency",'Financing inputs'!M63/Loc_USD,0)+IF('Financing inputs'!$B63="Euro",'Financing inputs'!M63/Euro_USD,0)))</f>
        <v/>
      </c>
      <c r="N63" s="61" t="str">
        <f>IF('Financing inputs'!N63="","",(IF('Financing inputs'!$B63="USD",'Financing inputs'!N63,0)+IF('Financing inputs'!$B63="Local Currency",'Financing inputs'!N63/Loc_USD,0)+IF('Financing inputs'!$B63="Euro",'Financing inputs'!N63/Euro_USD,0)))</f>
        <v/>
      </c>
      <c r="O63" s="61">
        <f t="shared" si="7"/>
        <v>0</v>
      </c>
      <c r="P63" s="57" t="str">
        <f t="shared" si="6"/>
        <v>Autre 3</v>
      </c>
    </row>
    <row r="64" spans="1:16" x14ac:dyDescent="0.25">
      <c r="A64" s="151" t="str">
        <f>'Financing inputs'!A64</f>
        <v>Other</v>
      </c>
      <c r="B64" s="150"/>
      <c r="C64" s="61" t="str">
        <f>IF('Financing inputs'!C64="","",(IF('Financing inputs'!$B64="USD",'Financing inputs'!C64,0)+IF('Financing inputs'!$B64="Local Currency",'Financing inputs'!C64/Loc_USD,0)+IF('Financing inputs'!$B64="Euro",'Financing inputs'!C64/Euro_USD,0)))</f>
        <v/>
      </c>
      <c r="D64" s="61" t="str">
        <f>IF('Financing inputs'!D64="","",(IF('Financing inputs'!$B64="USD",'Financing inputs'!D64,0)+IF('Financing inputs'!$B64="Local Currency",'Financing inputs'!D64/Loc_USD,0)+IF('Financing inputs'!$B64="Euro",'Financing inputs'!D64/Euro_USD,0)))</f>
        <v/>
      </c>
      <c r="E64" s="61" t="str">
        <f>IF('Financing inputs'!E64="","",(IF('Financing inputs'!$B64="USD",'Financing inputs'!E64,0)+IF('Financing inputs'!$B64="Local Currency",'Financing inputs'!E64/Loc_USD,0)+IF('Financing inputs'!$B64="Euro",'Financing inputs'!E64/Euro_USD,0)))</f>
        <v/>
      </c>
      <c r="F64" s="61" t="str">
        <f>IF('Financing inputs'!F64="","",(IF('Financing inputs'!$B64="USD",'Financing inputs'!F64,0)+IF('Financing inputs'!$B64="Local Currency",'Financing inputs'!F64/Loc_USD,0)+IF('Financing inputs'!$B64="Euro",'Financing inputs'!F64/Euro_USD,0)))</f>
        <v/>
      </c>
      <c r="G64" s="61" t="str">
        <f>IF('Financing inputs'!G64="","",(IF('Financing inputs'!$B64="USD",'Financing inputs'!G64,0)+IF('Financing inputs'!$B64="Local Currency",'Financing inputs'!G64/Loc_USD,0)+IF('Financing inputs'!$B64="Euro",'Financing inputs'!G64/Euro_USD,0)))</f>
        <v/>
      </c>
      <c r="H64" s="61" t="str">
        <f>IF('Financing inputs'!H64="","",(IF('Financing inputs'!$B64="USD",'Financing inputs'!H64,0)+IF('Financing inputs'!$B64="Local Currency",'Financing inputs'!H64/Loc_USD,0)+IF('Financing inputs'!$B64="Euro",'Financing inputs'!H64/Euro_USD,0)))</f>
        <v/>
      </c>
      <c r="I64" s="61" t="str">
        <f>IF('Financing inputs'!I64="","",(IF('Financing inputs'!$B64="USD",'Financing inputs'!I64,0)+IF('Financing inputs'!$B64="Local Currency",'Financing inputs'!I64/Loc_USD,0)+IF('Financing inputs'!$B64="Euro",'Financing inputs'!I64/Euro_USD,0)))</f>
        <v/>
      </c>
      <c r="J64" s="61" t="str">
        <f>IF('Financing inputs'!J64="","",(IF('Financing inputs'!$B64="USD",'Financing inputs'!J64,0)+IF('Financing inputs'!$B64="Local Currency",'Financing inputs'!J64/Loc_USD,0)+IF('Financing inputs'!$B64="Euro",'Financing inputs'!J64/Euro_USD,0)))</f>
        <v/>
      </c>
      <c r="K64" s="61" t="str">
        <f>IF('Financing inputs'!K64="","",(IF('Financing inputs'!$B64="USD",'Financing inputs'!K64,0)+IF('Financing inputs'!$B64="Local Currency",'Financing inputs'!K64/Loc_USD,0)+IF('Financing inputs'!$B64="Euro",'Financing inputs'!K64/Euro_USD,0)))</f>
        <v/>
      </c>
      <c r="L64" s="61" t="str">
        <f>IF('Financing inputs'!L64="","",(IF('Financing inputs'!$B64="USD",'Financing inputs'!L64,0)+IF('Financing inputs'!$B64="Local Currency",'Financing inputs'!L64/Loc_USD,0)+IF('Financing inputs'!$B64="Euro",'Financing inputs'!L64/Euro_USD,0)))</f>
        <v/>
      </c>
      <c r="M64" s="61" t="str">
        <f>IF('Financing inputs'!M64="","",(IF('Financing inputs'!$B64="USD",'Financing inputs'!M64,0)+IF('Financing inputs'!$B64="Local Currency",'Financing inputs'!M64/Loc_USD,0)+IF('Financing inputs'!$B64="Euro",'Financing inputs'!M64/Euro_USD,0)))</f>
        <v/>
      </c>
      <c r="N64" s="61" t="str">
        <f>IF('Financing inputs'!N64="","",(IF('Financing inputs'!$B64="USD",'Financing inputs'!N64,0)+IF('Financing inputs'!$B64="Local Currency",'Financing inputs'!N64/Loc_USD,0)+IF('Financing inputs'!$B64="Euro",'Financing inputs'!N64/Euro_USD,0)))</f>
        <v/>
      </c>
      <c r="O64" s="62">
        <f t="shared" si="7"/>
        <v>0</v>
      </c>
      <c r="P64" s="57" t="str">
        <f t="shared" si="6"/>
        <v>Autre 3</v>
      </c>
    </row>
    <row r="65" spans="1:16" x14ac:dyDescent="0.25">
      <c r="A65" s="151" t="str">
        <f>'Financing inputs'!A65</f>
        <v>Other</v>
      </c>
      <c r="B65" s="150"/>
      <c r="C65" s="61" t="str">
        <f>IF('Financing inputs'!C65="","",(IF('Financing inputs'!$B65="USD",'Financing inputs'!C65,0)+IF('Financing inputs'!$B65="Local Currency",'Financing inputs'!C65/Loc_USD,0)+IF('Financing inputs'!$B65="Euro",'Financing inputs'!C65/Euro_USD,0)))</f>
        <v/>
      </c>
      <c r="D65" s="61" t="str">
        <f>IF('Financing inputs'!D65="","",(IF('Financing inputs'!$B65="USD",'Financing inputs'!D65,0)+IF('Financing inputs'!$B65="Local Currency",'Financing inputs'!D65/Loc_USD,0)+IF('Financing inputs'!$B65="Euro",'Financing inputs'!D65/Euro_USD,0)))</f>
        <v/>
      </c>
      <c r="E65" s="61" t="str">
        <f>IF('Financing inputs'!E65="","",(IF('Financing inputs'!$B65="USD",'Financing inputs'!E65,0)+IF('Financing inputs'!$B65="Local Currency",'Financing inputs'!E65/Loc_USD,0)+IF('Financing inputs'!$B65="Euro",'Financing inputs'!E65/Euro_USD,0)))</f>
        <v/>
      </c>
      <c r="F65" s="61" t="str">
        <f>IF('Financing inputs'!F65="","",(IF('Financing inputs'!$B65="USD",'Financing inputs'!F65,0)+IF('Financing inputs'!$B65="Local Currency",'Financing inputs'!F65/Loc_USD,0)+IF('Financing inputs'!$B65="Euro",'Financing inputs'!F65/Euro_USD,0)))</f>
        <v/>
      </c>
      <c r="G65" s="61" t="str">
        <f>IF('Financing inputs'!G65="","",(IF('Financing inputs'!$B65="USD",'Financing inputs'!G65,0)+IF('Financing inputs'!$B65="Local Currency",'Financing inputs'!G65/Loc_USD,0)+IF('Financing inputs'!$B65="Euro",'Financing inputs'!G65/Euro_USD,0)))</f>
        <v/>
      </c>
      <c r="H65" s="61" t="str">
        <f>IF('Financing inputs'!H65="","",(IF('Financing inputs'!$B65="USD",'Financing inputs'!H65,0)+IF('Financing inputs'!$B65="Local Currency",'Financing inputs'!H65/Loc_USD,0)+IF('Financing inputs'!$B65="Euro",'Financing inputs'!H65/Euro_USD,0)))</f>
        <v/>
      </c>
      <c r="I65" s="61" t="str">
        <f>IF('Financing inputs'!I65="","",(IF('Financing inputs'!$B65="USD",'Financing inputs'!I65,0)+IF('Financing inputs'!$B65="Local Currency",'Financing inputs'!I65/Loc_USD,0)+IF('Financing inputs'!$B65="Euro",'Financing inputs'!I65/Euro_USD,0)))</f>
        <v/>
      </c>
      <c r="J65" s="61" t="str">
        <f>IF('Financing inputs'!J65="","",(IF('Financing inputs'!$B65="USD",'Financing inputs'!J65,0)+IF('Financing inputs'!$B65="Local Currency",'Financing inputs'!J65/Loc_USD,0)+IF('Financing inputs'!$B65="Euro",'Financing inputs'!J65/Euro_USD,0)))</f>
        <v/>
      </c>
      <c r="K65" s="61" t="str">
        <f>IF('Financing inputs'!K65="","",(IF('Financing inputs'!$B65="USD",'Financing inputs'!K65,0)+IF('Financing inputs'!$B65="Local Currency",'Financing inputs'!K65/Loc_USD,0)+IF('Financing inputs'!$B65="Euro",'Financing inputs'!K65/Euro_USD,0)))</f>
        <v/>
      </c>
      <c r="L65" s="61" t="str">
        <f>IF('Financing inputs'!L65="","",(IF('Financing inputs'!$B65="USD",'Financing inputs'!L65,0)+IF('Financing inputs'!$B65="Local Currency",'Financing inputs'!L65/Loc_USD,0)+IF('Financing inputs'!$B65="Euro",'Financing inputs'!L65/Euro_USD,0)))</f>
        <v/>
      </c>
      <c r="M65" s="61" t="str">
        <f>IF('Financing inputs'!M65="","",(IF('Financing inputs'!$B65="USD",'Financing inputs'!M65,0)+IF('Financing inputs'!$B65="Local Currency",'Financing inputs'!M65/Loc_USD,0)+IF('Financing inputs'!$B65="Euro",'Financing inputs'!M65/Euro_USD,0)))</f>
        <v/>
      </c>
      <c r="N65" s="61" t="str">
        <f>IF('Financing inputs'!N65="","",(IF('Financing inputs'!$B65="USD",'Financing inputs'!N65,0)+IF('Financing inputs'!$B65="Local Currency",'Financing inputs'!N65/Loc_USD,0)+IF('Financing inputs'!$B65="Euro",'Financing inputs'!N65/Euro_USD,0)))</f>
        <v/>
      </c>
      <c r="O65" s="62">
        <f t="shared" si="7"/>
        <v>0</v>
      </c>
      <c r="P65" s="57" t="str">
        <f t="shared" si="6"/>
        <v>Autre 3</v>
      </c>
    </row>
    <row r="66" spans="1:16" x14ac:dyDescent="0.25">
      <c r="A66" s="151" t="str">
        <f>'Financing inputs'!A66</f>
        <v>Other</v>
      </c>
      <c r="B66" s="150"/>
      <c r="C66" s="61" t="str">
        <f>IF('Financing inputs'!C66="","",(IF('Financing inputs'!$B66="USD",'Financing inputs'!C66,0)+IF('Financing inputs'!$B66="Local Currency",'Financing inputs'!C66/Loc_USD,0)+IF('Financing inputs'!$B66="Euro",'Financing inputs'!C66/Euro_USD,0)))</f>
        <v/>
      </c>
      <c r="D66" s="61" t="str">
        <f>IF('Financing inputs'!D66="","",(IF('Financing inputs'!$B66="USD",'Financing inputs'!D66,0)+IF('Financing inputs'!$B66="Local Currency",'Financing inputs'!D66/Loc_USD,0)+IF('Financing inputs'!$B66="Euro",'Financing inputs'!D66/Euro_USD,0)))</f>
        <v/>
      </c>
      <c r="E66" s="61" t="str">
        <f>IF('Financing inputs'!E66="","",(IF('Financing inputs'!$B66="USD",'Financing inputs'!E66,0)+IF('Financing inputs'!$B66="Local Currency",'Financing inputs'!E66/Loc_USD,0)+IF('Financing inputs'!$B66="Euro",'Financing inputs'!E66/Euro_USD,0)))</f>
        <v/>
      </c>
      <c r="F66" s="61" t="str">
        <f>IF('Financing inputs'!F66="","",(IF('Financing inputs'!$B66="USD",'Financing inputs'!F66,0)+IF('Financing inputs'!$B66="Local Currency",'Financing inputs'!F66/Loc_USD,0)+IF('Financing inputs'!$B66="Euro",'Financing inputs'!F66/Euro_USD,0)))</f>
        <v/>
      </c>
      <c r="G66" s="61" t="str">
        <f>IF('Financing inputs'!G66="","",(IF('Financing inputs'!$B66="USD",'Financing inputs'!G66,0)+IF('Financing inputs'!$B66="Local Currency",'Financing inputs'!G66/Loc_USD,0)+IF('Financing inputs'!$B66="Euro",'Financing inputs'!G66/Euro_USD,0)))</f>
        <v/>
      </c>
      <c r="H66" s="61" t="str">
        <f>IF('Financing inputs'!H66="","",(IF('Financing inputs'!$B66="USD",'Financing inputs'!H66,0)+IF('Financing inputs'!$B66="Local Currency",'Financing inputs'!H66/Loc_USD,0)+IF('Financing inputs'!$B66="Euro",'Financing inputs'!H66/Euro_USD,0)))</f>
        <v/>
      </c>
      <c r="I66" s="61" t="str">
        <f>IF('Financing inputs'!I66="","",(IF('Financing inputs'!$B66="USD",'Financing inputs'!I66,0)+IF('Financing inputs'!$B66="Local Currency",'Financing inputs'!I66/Loc_USD,0)+IF('Financing inputs'!$B66="Euro",'Financing inputs'!I66/Euro_USD,0)))</f>
        <v/>
      </c>
      <c r="J66" s="61" t="str">
        <f>IF('Financing inputs'!J66="","",(IF('Financing inputs'!$B66="USD",'Financing inputs'!J66,0)+IF('Financing inputs'!$B66="Local Currency",'Financing inputs'!J66/Loc_USD,0)+IF('Financing inputs'!$B66="Euro",'Financing inputs'!J66/Euro_USD,0)))</f>
        <v/>
      </c>
      <c r="K66" s="61" t="str">
        <f>IF('Financing inputs'!K66="","",(IF('Financing inputs'!$B66="USD",'Financing inputs'!K66,0)+IF('Financing inputs'!$B66="Local Currency",'Financing inputs'!K66/Loc_USD,0)+IF('Financing inputs'!$B66="Euro",'Financing inputs'!K66/Euro_USD,0)))</f>
        <v/>
      </c>
      <c r="L66" s="61" t="str">
        <f>IF('Financing inputs'!L66="","",(IF('Financing inputs'!$B66="USD",'Financing inputs'!L66,0)+IF('Financing inputs'!$B66="Local Currency",'Financing inputs'!L66/Loc_USD,0)+IF('Financing inputs'!$B66="Euro",'Financing inputs'!L66/Euro_USD,0)))</f>
        <v/>
      </c>
      <c r="M66" s="61" t="str">
        <f>IF('Financing inputs'!M66="","",(IF('Financing inputs'!$B66="USD",'Financing inputs'!M66,0)+IF('Financing inputs'!$B66="Local Currency",'Financing inputs'!M66/Loc_USD,0)+IF('Financing inputs'!$B66="Euro",'Financing inputs'!M66/Euro_USD,0)))</f>
        <v/>
      </c>
      <c r="N66" s="61" t="str">
        <f>IF('Financing inputs'!N66="","",(IF('Financing inputs'!$B66="USD",'Financing inputs'!N66,0)+IF('Financing inputs'!$B66="Local Currency",'Financing inputs'!N66/Loc_USD,0)+IF('Financing inputs'!$B66="Euro",'Financing inputs'!N66/Euro_USD,0)))</f>
        <v/>
      </c>
      <c r="O66" s="62">
        <f t="shared" si="7"/>
        <v>0</v>
      </c>
      <c r="P66" s="57" t="str">
        <f t="shared" si="6"/>
        <v>Autre 3</v>
      </c>
    </row>
    <row r="67" spans="1:16" x14ac:dyDescent="0.25">
      <c r="A67" s="151" t="str">
        <f>'Financing inputs'!A67</f>
        <v>Other</v>
      </c>
      <c r="B67" s="150"/>
      <c r="C67" s="61" t="str">
        <f>IF('Financing inputs'!C67="","",(IF('Financing inputs'!$B67="USD",'Financing inputs'!C67,0)+IF('Financing inputs'!$B67="Local Currency",'Financing inputs'!C67/Loc_USD,0)+IF('Financing inputs'!$B67="Euro",'Financing inputs'!C67/Euro_USD,0)))</f>
        <v/>
      </c>
      <c r="D67" s="61" t="str">
        <f>IF('Financing inputs'!D67="","",(IF('Financing inputs'!$B67="USD",'Financing inputs'!D67,0)+IF('Financing inputs'!$B67="Local Currency",'Financing inputs'!D67/Loc_USD,0)+IF('Financing inputs'!$B67="Euro",'Financing inputs'!D67/Euro_USD,0)))</f>
        <v/>
      </c>
      <c r="E67" s="61" t="str">
        <f>IF('Financing inputs'!E67="","",(IF('Financing inputs'!$B67="USD",'Financing inputs'!E67,0)+IF('Financing inputs'!$B67="Local Currency",'Financing inputs'!E67/Loc_USD,0)+IF('Financing inputs'!$B67="Euro",'Financing inputs'!E67/Euro_USD,0)))</f>
        <v/>
      </c>
      <c r="F67" s="61" t="str">
        <f>IF('Financing inputs'!F67="","",(IF('Financing inputs'!$B67="USD",'Financing inputs'!F67,0)+IF('Financing inputs'!$B67="Local Currency",'Financing inputs'!F67/Loc_USD,0)+IF('Financing inputs'!$B67="Euro",'Financing inputs'!F67/Euro_USD,0)))</f>
        <v/>
      </c>
      <c r="G67" s="61" t="str">
        <f>IF('Financing inputs'!G67="","",(IF('Financing inputs'!$B67="USD",'Financing inputs'!G67,0)+IF('Financing inputs'!$B67="Local Currency",'Financing inputs'!G67/Loc_USD,0)+IF('Financing inputs'!$B67="Euro",'Financing inputs'!G67/Euro_USD,0)))</f>
        <v/>
      </c>
      <c r="H67" s="61" t="str">
        <f>IF('Financing inputs'!H67="","",(IF('Financing inputs'!$B67="USD",'Financing inputs'!H67,0)+IF('Financing inputs'!$B67="Local Currency",'Financing inputs'!H67/Loc_USD,0)+IF('Financing inputs'!$B67="Euro",'Financing inputs'!H67/Euro_USD,0)))</f>
        <v/>
      </c>
      <c r="I67" s="61" t="str">
        <f>IF('Financing inputs'!I67="","",(IF('Financing inputs'!$B67="USD",'Financing inputs'!I67,0)+IF('Financing inputs'!$B67="Local Currency",'Financing inputs'!I67/Loc_USD,0)+IF('Financing inputs'!$B67="Euro",'Financing inputs'!I67/Euro_USD,0)))</f>
        <v/>
      </c>
      <c r="J67" s="61" t="str">
        <f>IF('Financing inputs'!J67="","",(IF('Financing inputs'!$B67="USD",'Financing inputs'!J67,0)+IF('Financing inputs'!$B67="Local Currency",'Financing inputs'!J67/Loc_USD,0)+IF('Financing inputs'!$B67="Euro",'Financing inputs'!J67/Euro_USD,0)))</f>
        <v/>
      </c>
      <c r="K67" s="61" t="str">
        <f>IF('Financing inputs'!K67="","",(IF('Financing inputs'!$B67="USD",'Financing inputs'!K67,0)+IF('Financing inputs'!$B67="Local Currency",'Financing inputs'!K67/Loc_USD,0)+IF('Financing inputs'!$B67="Euro",'Financing inputs'!K67/Euro_USD,0)))</f>
        <v/>
      </c>
      <c r="L67" s="61" t="str">
        <f>IF('Financing inputs'!L67="","",(IF('Financing inputs'!$B67="USD",'Financing inputs'!L67,0)+IF('Financing inputs'!$B67="Local Currency",'Financing inputs'!L67/Loc_USD,0)+IF('Financing inputs'!$B67="Euro",'Financing inputs'!L67/Euro_USD,0)))</f>
        <v/>
      </c>
      <c r="M67" s="61" t="str">
        <f>IF('Financing inputs'!M67="","",(IF('Financing inputs'!$B67="USD",'Financing inputs'!M67,0)+IF('Financing inputs'!$B67="Local Currency",'Financing inputs'!M67/Loc_USD,0)+IF('Financing inputs'!$B67="Euro",'Financing inputs'!M67/Euro_USD,0)))</f>
        <v/>
      </c>
      <c r="N67" s="61" t="str">
        <f>IF('Financing inputs'!N67="","",(IF('Financing inputs'!$B67="USD",'Financing inputs'!N67,0)+IF('Financing inputs'!$B67="Local Currency",'Financing inputs'!N67/Loc_USD,0)+IF('Financing inputs'!$B67="Euro",'Financing inputs'!N67/Euro_USD,0)))</f>
        <v/>
      </c>
      <c r="O67" s="61">
        <f t="shared" si="7"/>
        <v>0</v>
      </c>
      <c r="P67" s="57" t="str">
        <f t="shared" si="6"/>
        <v>Autre 3</v>
      </c>
    </row>
    <row r="68" spans="1:16" x14ac:dyDescent="0.25">
      <c r="A68" s="151" t="str">
        <f>'Financing inputs'!A68</f>
        <v>Other</v>
      </c>
      <c r="B68" s="150"/>
      <c r="C68" s="61" t="str">
        <f>IF('Financing inputs'!C68="","",(IF('Financing inputs'!$B68="USD",'Financing inputs'!C68,0)+IF('Financing inputs'!$B68="Local Currency",'Financing inputs'!C68/Loc_USD,0)+IF('Financing inputs'!$B68="Euro",'Financing inputs'!C68/Euro_USD,0)))</f>
        <v/>
      </c>
      <c r="D68" s="61" t="str">
        <f>IF('Financing inputs'!D68="","",(IF('Financing inputs'!$B68="USD",'Financing inputs'!D68,0)+IF('Financing inputs'!$B68="Local Currency",'Financing inputs'!D68/Loc_USD,0)+IF('Financing inputs'!$B68="Euro",'Financing inputs'!D68/Euro_USD,0)))</f>
        <v/>
      </c>
      <c r="E68" s="61" t="str">
        <f>IF('Financing inputs'!E68="","",(IF('Financing inputs'!$B68="USD",'Financing inputs'!E68,0)+IF('Financing inputs'!$B68="Local Currency",'Financing inputs'!E68/Loc_USD,0)+IF('Financing inputs'!$B68="Euro",'Financing inputs'!E68/Euro_USD,0)))</f>
        <v/>
      </c>
      <c r="F68" s="61" t="str">
        <f>IF('Financing inputs'!F68="","",(IF('Financing inputs'!$B68="USD",'Financing inputs'!F68,0)+IF('Financing inputs'!$B68="Local Currency",'Financing inputs'!F68/Loc_USD,0)+IF('Financing inputs'!$B68="Euro",'Financing inputs'!F68/Euro_USD,0)))</f>
        <v/>
      </c>
      <c r="G68" s="61" t="str">
        <f>IF('Financing inputs'!G68="","",(IF('Financing inputs'!$B68="USD",'Financing inputs'!G68,0)+IF('Financing inputs'!$B68="Local Currency",'Financing inputs'!G68/Loc_USD,0)+IF('Financing inputs'!$B68="Euro",'Financing inputs'!G68/Euro_USD,0)))</f>
        <v/>
      </c>
      <c r="H68" s="61" t="str">
        <f>IF('Financing inputs'!H68="","",(IF('Financing inputs'!$B68="USD",'Financing inputs'!H68,0)+IF('Financing inputs'!$B68="Local Currency",'Financing inputs'!H68/Loc_USD,0)+IF('Financing inputs'!$B68="Euro",'Financing inputs'!H68/Euro_USD,0)))</f>
        <v/>
      </c>
      <c r="I68" s="61" t="str">
        <f>IF('Financing inputs'!I68="","",(IF('Financing inputs'!$B68="USD",'Financing inputs'!I68,0)+IF('Financing inputs'!$B68="Local Currency",'Financing inputs'!I68/Loc_USD,0)+IF('Financing inputs'!$B68="Euro",'Financing inputs'!I68/Euro_USD,0)))</f>
        <v/>
      </c>
      <c r="J68" s="61" t="str">
        <f>IF('Financing inputs'!J68="","",(IF('Financing inputs'!$B68="USD",'Financing inputs'!J68,0)+IF('Financing inputs'!$B68="Local Currency",'Financing inputs'!J68/Loc_USD,0)+IF('Financing inputs'!$B68="Euro",'Financing inputs'!J68/Euro_USD,0)))</f>
        <v/>
      </c>
      <c r="K68" s="61" t="str">
        <f>IF('Financing inputs'!K68="","",(IF('Financing inputs'!$B68="USD",'Financing inputs'!K68,0)+IF('Financing inputs'!$B68="Local Currency",'Financing inputs'!K68/Loc_USD,0)+IF('Financing inputs'!$B68="Euro",'Financing inputs'!K68/Euro_USD,0)))</f>
        <v/>
      </c>
      <c r="L68" s="61" t="str">
        <f>IF('Financing inputs'!L68="","",(IF('Financing inputs'!$B68="USD",'Financing inputs'!L68,0)+IF('Financing inputs'!$B68="Local Currency",'Financing inputs'!L68/Loc_USD,0)+IF('Financing inputs'!$B68="Euro",'Financing inputs'!L68/Euro_USD,0)))</f>
        <v/>
      </c>
      <c r="M68" s="61" t="str">
        <f>IF('Financing inputs'!M68="","",(IF('Financing inputs'!$B68="USD",'Financing inputs'!M68,0)+IF('Financing inputs'!$B68="Local Currency",'Financing inputs'!M68/Loc_USD,0)+IF('Financing inputs'!$B68="Euro",'Financing inputs'!M68/Euro_USD,0)))</f>
        <v/>
      </c>
      <c r="N68" s="61" t="str">
        <f>IF('Financing inputs'!N68="","",(IF('Financing inputs'!$B68="USD",'Financing inputs'!N68,0)+IF('Financing inputs'!$B68="Local Currency",'Financing inputs'!N68/Loc_USD,0)+IF('Financing inputs'!$B68="Euro",'Financing inputs'!N68/Euro_USD,0)))</f>
        <v/>
      </c>
      <c r="O68" s="61">
        <f t="shared" si="7"/>
        <v>0</v>
      </c>
      <c r="P68" s="57" t="str">
        <f t="shared" si="6"/>
        <v>Autre 3</v>
      </c>
    </row>
    <row r="69" spans="1:16" x14ac:dyDescent="0.25">
      <c r="A69" s="151" t="str">
        <f>'Financing inputs'!A69</f>
        <v>Other</v>
      </c>
      <c r="B69" s="150"/>
      <c r="C69" s="61" t="str">
        <f>IF('Financing inputs'!C69="","",(IF('Financing inputs'!$B69="USD",'Financing inputs'!C69,0)+IF('Financing inputs'!$B69="Local Currency",'Financing inputs'!C69/Loc_USD,0)+IF('Financing inputs'!$B69="Euro",'Financing inputs'!C69/Euro_USD,0)))</f>
        <v/>
      </c>
      <c r="D69" s="61" t="str">
        <f>IF('Financing inputs'!D69="","",(IF('Financing inputs'!$B69="USD",'Financing inputs'!D69,0)+IF('Financing inputs'!$B69="Local Currency",'Financing inputs'!D69/Loc_USD,0)+IF('Financing inputs'!$B69="Euro",'Financing inputs'!D69/Euro_USD,0)))</f>
        <v/>
      </c>
      <c r="E69" s="61" t="str">
        <f>IF('Financing inputs'!E69="","",(IF('Financing inputs'!$B69="USD",'Financing inputs'!E69,0)+IF('Financing inputs'!$B69="Local Currency",'Financing inputs'!E69/Loc_USD,0)+IF('Financing inputs'!$B69="Euro",'Financing inputs'!E69/Euro_USD,0)))</f>
        <v/>
      </c>
      <c r="F69" s="61" t="str">
        <f>IF('Financing inputs'!F69="","",(IF('Financing inputs'!$B69="USD",'Financing inputs'!F69,0)+IF('Financing inputs'!$B69="Local Currency",'Financing inputs'!F69/Loc_USD,0)+IF('Financing inputs'!$B69="Euro",'Financing inputs'!F69/Euro_USD,0)))</f>
        <v/>
      </c>
      <c r="G69" s="61" t="str">
        <f>IF('Financing inputs'!G69="","",(IF('Financing inputs'!$B69="USD",'Financing inputs'!G69,0)+IF('Financing inputs'!$B69="Local Currency",'Financing inputs'!G69/Loc_USD,0)+IF('Financing inputs'!$B69="Euro",'Financing inputs'!G69/Euro_USD,0)))</f>
        <v/>
      </c>
      <c r="H69" s="61" t="str">
        <f>IF('Financing inputs'!H69="","",(IF('Financing inputs'!$B69="USD",'Financing inputs'!H69,0)+IF('Financing inputs'!$B69="Local Currency",'Financing inputs'!H69/Loc_USD,0)+IF('Financing inputs'!$B69="Euro",'Financing inputs'!H69/Euro_USD,0)))</f>
        <v/>
      </c>
      <c r="I69" s="61" t="str">
        <f>IF('Financing inputs'!I69="","",(IF('Financing inputs'!$B69="USD",'Financing inputs'!I69,0)+IF('Financing inputs'!$B69="Local Currency",'Financing inputs'!I69/Loc_USD,0)+IF('Financing inputs'!$B69="Euro",'Financing inputs'!I69/Euro_USD,0)))</f>
        <v/>
      </c>
      <c r="J69" s="61" t="str">
        <f>IF('Financing inputs'!J69="","",(IF('Financing inputs'!$B69="USD",'Financing inputs'!J69,0)+IF('Financing inputs'!$B69="Local Currency",'Financing inputs'!J69/Loc_USD,0)+IF('Financing inputs'!$B69="Euro",'Financing inputs'!J69/Euro_USD,0)))</f>
        <v/>
      </c>
      <c r="K69" s="61" t="str">
        <f>IF('Financing inputs'!K69="","",(IF('Financing inputs'!$B69="USD",'Financing inputs'!K69,0)+IF('Financing inputs'!$B69="Local Currency",'Financing inputs'!K69/Loc_USD,0)+IF('Financing inputs'!$B69="Euro",'Financing inputs'!K69/Euro_USD,0)))</f>
        <v/>
      </c>
      <c r="L69" s="61" t="str">
        <f>IF('Financing inputs'!L69="","",(IF('Financing inputs'!$B69="USD",'Financing inputs'!L69,0)+IF('Financing inputs'!$B69="Local Currency",'Financing inputs'!L69/Loc_USD,0)+IF('Financing inputs'!$B69="Euro",'Financing inputs'!L69/Euro_USD,0)))</f>
        <v/>
      </c>
      <c r="M69" s="61" t="str">
        <f>IF('Financing inputs'!M69="","",(IF('Financing inputs'!$B69="USD",'Financing inputs'!M69,0)+IF('Financing inputs'!$B69="Local Currency",'Financing inputs'!M69/Loc_USD,0)+IF('Financing inputs'!$B69="Euro",'Financing inputs'!M69/Euro_USD,0)))</f>
        <v/>
      </c>
      <c r="N69" s="61" t="str">
        <f>IF('Financing inputs'!N69="","",(IF('Financing inputs'!$B69="USD",'Financing inputs'!N69,0)+IF('Financing inputs'!$B69="Local Currency",'Financing inputs'!N69/Loc_USD,0)+IF('Financing inputs'!$B69="Euro",'Financing inputs'!N69/Euro_USD,0)))</f>
        <v/>
      </c>
      <c r="O69" s="61">
        <f t="shared" si="7"/>
        <v>0</v>
      </c>
      <c r="P69" s="57" t="str">
        <f t="shared" si="6"/>
        <v>Autre 3</v>
      </c>
    </row>
    <row r="70" spans="1:16" x14ac:dyDescent="0.25">
      <c r="A70" s="151" t="str">
        <f>'Financing inputs'!A70</f>
        <v>Other</v>
      </c>
      <c r="B70" s="150"/>
      <c r="C70" s="61" t="str">
        <f>IF('Financing inputs'!C70="","",(IF('Financing inputs'!$B70="USD",'Financing inputs'!C70,0)+IF('Financing inputs'!$B70="Local Currency",'Financing inputs'!C70/Loc_USD,0)+IF('Financing inputs'!$B70="Euro",'Financing inputs'!C70/Euro_USD,0)))</f>
        <v/>
      </c>
      <c r="D70" s="61" t="str">
        <f>IF('Financing inputs'!D70="","",(IF('Financing inputs'!$B70="USD",'Financing inputs'!D70,0)+IF('Financing inputs'!$B70="Local Currency",'Financing inputs'!D70/Loc_USD,0)+IF('Financing inputs'!$B70="Euro",'Financing inputs'!D70/Euro_USD,0)))</f>
        <v/>
      </c>
      <c r="E70" s="61" t="str">
        <f>IF('Financing inputs'!E70="","",(IF('Financing inputs'!$B70="USD",'Financing inputs'!E70,0)+IF('Financing inputs'!$B70="Local Currency",'Financing inputs'!E70/Loc_USD,0)+IF('Financing inputs'!$B70="Euro",'Financing inputs'!E70/Euro_USD,0)))</f>
        <v/>
      </c>
      <c r="F70" s="61" t="str">
        <f>IF('Financing inputs'!F70="","",(IF('Financing inputs'!$B70="USD",'Financing inputs'!F70,0)+IF('Financing inputs'!$B70="Local Currency",'Financing inputs'!F70/Loc_USD,0)+IF('Financing inputs'!$B70="Euro",'Financing inputs'!F70/Euro_USD,0)))</f>
        <v/>
      </c>
      <c r="G70" s="61" t="str">
        <f>IF('Financing inputs'!G70="","",(IF('Financing inputs'!$B70="USD",'Financing inputs'!G70,0)+IF('Financing inputs'!$B70="Local Currency",'Financing inputs'!G70/Loc_USD,0)+IF('Financing inputs'!$B70="Euro",'Financing inputs'!G70/Euro_USD,0)))</f>
        <v/>
      </c>
      <c r="H70" s="61" t="str">
        <f>IF('Financing inputs'!H70="","",(IF('Financing inputs'!$B70="USD",'Financing inputs'!H70,0)+IF('Financing inputs'!$B70="Local Currency",'Financing inputs'!H70/Loc_USD,0)+IF('Financing inputs'!$B70="Euro",'Financing inputs'!H70/Euro_USD,0)))</f>
        <v/>
      </c>
      <c r="I70" s="61" t="str">
        <f>IF('Financing inputs'!I70="","",(IF('Financing inputs'!$B70="USD",'Financing inputs'!I70,0)+IF('Financing inputs'!$B70="Local Currency",'Financing inputs'!I70/Loc_USD,0)+IF('Financing inputs'!$B70="Euro",'Financing inputs'!I70/Euro_USD,0)))</f>
        <v/>
      </c>
      <c r="J70" s="61" t="str">
        <f>IF('Financing inputs'!J70="","",(IF('Financing inputs'!$B70="USD",'Financing inputs'!J70,0)+IF('Financing inputs'!$B70="Local Currency",'Financing inputs'!J70/Loc_USD,0)+IF('Financing inputs'!$B70="Euro",'Financing inputs'!J70/Euro_USD,0)))</f>
        <v/>
      </c>
      <c r="K70" s="61" t="str">
        <f>IF('Financing inputs'!K70="","",(IF('Financing inputs'!$B70="USD",'Financing inputs'!K70,0)+IF('Financing inputs'!$B70="Local Currency",'Financing inputs'!K70/Loc_USD,0)+IF('Financing inputs'!$B70="Euro",'Financing inputs'!K70/Euro_USD,0)))</f>
        <v/>
      </c>
      <c r="L70" s="61" t="str">
        <f>IF('Financing inputs'!L70="","",(IF('Financing inputs'!$B70="USD",'Financing inputs'!L70,0)+IF('Financing inputs'!$B70="Local Currency",'Financing inputs'!L70/Loc_USD,0)+IF('Financing inputs'!$B70="Euro",'Financing inputs'!L70/Euro_USD,0)))</f>
        <v/>
      </c>
      <c r="M70" s="61" t="str">
        <f>IF('Financing inputs'!M70="","",(IF('Financing inputs'!$B70="USD",'Financing inputs'!M70,0)+IF('Financing inputs'!$B70="Local Currency",'Financing inputs'!M70/Loc_USD,0)+IF('Financing inputs'!$B70="Euro",'Financing inputs'!M70/Euro_USD,0)))</f>
        <v/>
      </c>
      <c r="N70" s="61" t="str">
        <f>IF('Financing inputs'!N70="","",(IF('Financing inputs'!$B70="USD",'Financing inputs'!N70,0)+IF('Financing inputs'!$B70="Local Currency",'Financing inputs'!N70/Loc_USD,0)+IF('Financing inputs'!$B70="Euro",'Financing inputs'!N70/Euro_USD,0)))</f>
        <v/>
      </c>
      <c r="O70" s="61">
        <f t="shared" si="7"/>
        <v>0</v>
      </c>
      <c r="P70" s="57" t="str">
        <f t="shared" si="6"/>
        <v>Autre 3</v>
      </c>
    </row>
    <row r="71" spans="1:16" x14ac:dyDescent="0.25">
      <c r="A71" s="152" t="s">
        <v>42</v>
      </c>
      <c r="B71" s="153"/>
      <c r="C71" s="148">
        <f>SUM(C52:C70)</f>
        <v>0</v>
      </c>
      <c r="D71" s="148">
        <f t="shared" ref="D71:O71" si="8">SUM(D52:D70)</f>
        <v>0</v>
      </c>
      <c r="E71" s="148">
        <f t="shared" si="8"/>
        <v>0</v>
      </c>
      <c r="F71" s="148">
        <f t="shared" si="8"/>
        <v>0</v>
      </c>
      <c r="G71" s="148">
        <f t="shared" si="8"/>
        <v>0</v>
      </c>
      <c r="H71" s="148">
        <f t="shared" si="8"/>
        <v>0</v>
      </c>
      <c r="I71" s="148">
        <f t="shared" si="8"/>
        <v>0</v>
      </c>
      <c r="J71" s="148">
        <f t="shared" si="8"/>
        <v>0</v>
      </c>
      <c r="K71" s="148">
        <f t="shared" si="8"/>
        <v>0</v>
      </c>
      <c r="L71" s="148">
        <f t="shared" si="8"/>
        <v>0</v>
      </c>
      <c r="M71" s="148">
        <f t="shared" si="8"/>
        <v>0</v>
      </c>
      <c r="N71" s="148">
        <f t="shared" si="8"/>
        <v>0</v>
      </c>
      <c r="O71" s="148">
        <f t="shared" si="8"/>
        <v>0</v>
      </c>
      <c r="P71" s="57" t="str">
        <f>$A$49</f>
        <v>Autre 3</v>
      </c>
    </row>
    <row r="72" spans="1:16" x14ac:dyDescent="0.25">
      <c r="A72" s="173" t="str">
        <f>'Financing inputs'!A72:O72</f>
        <v>Autre 4</v>
      </c>
      <c r="B72" s="173"/>
      <c r="C72" s="173"/>
      <c r="D72" s="173"/>
      <c r="E72" s="173"/>
      <c r="F72" s="173"/>
      <c r="G72" s="173"/>
      <c r="H72" s="173"/>
      <c r="I72" s="173"/>
      <c r="J72" s="173"/>
      <c r="K72" s="173"/>
      <c r="L72" s="173"/>
      <c r="M72" s="173"/>
      <c r="N72" s="173"/>
      <c r="O72" s="173"/>
      <c r="P72" s="57"/>
    </row>
    <row r="73" spans="1:16" x14ac:dyDescent="0.25">
      <c r="A73" s="149" t="str">
        <f>'Financing inputs'!A73</f>
        <v>Coûts du Plan PF Budgétisé</v>
      </c>
      <c r="B73" s="150"/>
      <c r="C73" s="61" t="str">
        <f>IF('Financing inputs'!C73="","",(IF('Financing inputs'!$B73="USD",'Financing inputs'!C73,0)+IF('Financing inputs'!$B73="Local Currency",'Financing inputs'!C73/Loc_USD,0)+IF('Financing inputs'!$B73="Euro",'Financing inputs'!C73/Euro_USD,0)))</f>
        <v/>
      </c>
      <c r="D73" s="61" t="str">
        <f>IF('Financing inputs'!D73="","",(IF('Financing inputs'!$B73="USD",'Financing inputs'!D73,0)+IF('Financing inputs'!$B73="Local Currency",'Financing inputs'!D73/Loc_USD,0)+IF('Financing inputs'!$B73="Euro",'Financing inputs'!D73/Euro_USD,0)))</f>
        <v/>
      </c>
      <c r="E73" s="61" t="str">
        <f>IF('Financing inputs'!E73="","",(IF('Financing inputs'!$B73="USD",'Financing inputs'!E73,0)+IF('Financing inputs'!$B73="Local Currency",'Financing inputs'!E73/Loc_USD,0)+IF('Financing inputs'!$B73="Euro",'Financing inputs'!E73/Euro_USD,0)))</f>
        <v/>
      </c>
      <c r="F73" s="61" t="str">
        <f>IF('Financing inputs'!F73="","",(IF('Financing inputs'!$B73="USD",'Financing inputs'!F73,0)+IF('Financing inputs'!$B73="Local Currency",'Financing inputs'!F73/Loc_USD,0)+IF('Financing inputs'!$B73="Euro",'Financing inputs'!F73/Euro_USD,0)))</f>
        <v/>
      </c>
      <c r="G73" s="61" t="str">
        <f>IF('Financing inputs'!G73="","",(IF('Financing inputs'!$B73="USD",'Financing inputs'!G73,0)+IF('Financing inputs'!$B73="Local Currency",'Financing inputs'!G73/Loc_USD,0)+IF('Financing inputs'!$B73="Euro",'Financing inputs'!G73/Euro_USD,0)))</f>
        <v/>
      </c>
      <c r="H73" s="61" t="str">
        <f>IF('Financing inputs'!H73="","",(IF('Financing inputs'!$B73="USD",'Financing inputs'!H73,0)+IF('Financing inputs'!$B73="Local Currency",'Financing inputs'!H73/Loc_USD,0)+IF('Financing inputs'!$B73="Euro",'Financing inputs'!H73/Euro_USD,0)))</f>
        <v/>
      </c>
      <c r="I73" s="61" t="str">
        <f>IF('Financing inputs'!I73="","",(IF('Financing inputs'!$B73="USD",'Financing inputs'!I73,0)+IF('Financing inputs'!$B73="Local Currency",'Financing inputs'!I73/Loc_USD,0)+IF('Financing inputs'!$B73="Euro",'Financing inputs'!I73/Euro_USD,0)))</f>
        <v/>
      </c>
      <c r="J73" s="61" t="str">
        <f>IF('Financing inputs'!J73="","",(IF('Financing inputs'!$B73="USD",'Financing inputs'!J73,0)+IF('Financing inputs'!$B73="Local Currency",'Financing inputs'!J73/Loc_USD,0)+IF('Financing inputs'!$B73="Euro",'Financing inputs'!J73/Euro_USD,0)))</f>
        <v/>
      </c>
      <c r="K73" s="61" t="str">
        <f>IF('Financing inputs'!K73="","",(IF('Financing inputs'!$B73="USD",'Financing inputs'!K73,0)+IF('Financing inputs'!$B73="Local Currency",'Financing inputs'!K73/Loc_USD,0)+IF('Financing inputs'!$B73="Euro",'Financing inputs'!K73/Euro_USD,0)))</f>
        <v/>
      </c>
      <c r="L73" s="61" t="str">
        <f>IF('Financing inputs'!L73="","",(IF('Financing inputs'!$B73="USD",'Financing inputs'!L73,0)+IF('Financing inputs'!$B73="Local Currency",'Financing inputs'!L73/Loc_USD,0)+IF('Financing inputs'!$B73="Euro",'Financing inputs'!L73/Euro_USD,0)))</f>
        <v/>
      </c>
      <c r="M73" s="61" t="str">
        <f>IF('Financing inputs'!M73="","",(IF('Financing inputs'!$B73="USD",'Financing inputs'!M73,0)+IF('Financing inputs'!$B73="Local Currency",'Financing inputs'!M73/Loc_USD,0)+IF('Financing inputs'!$B73="Euro",'Financing inputs'!M73/Euro_USD,0)))</f>
        <v/>
      </c>
      <c r="N73" s="61" t="str">
        <f>IF('Financing inputs'!N73="","",(IF('Financing inputs'!$B73="USD",'Financing inputs'!N73,0)+IF('Financing inputs'!$B73="Local Currency",'Financing inputs'!N73/Loc_USD,0)+IF('Financing inputs'!$B73="Euro",'Financing inputs'!N73/Euro_USD,0)))</f>
        <v/>
      </c>
      <c r="O73" s="62">
        <f>SUM(C73:N73)</f>
        <v>0</v>
      </c>
      <c r="P73" s="57" t="str">
        <f t="shared" ref="P73:P93" si="9">$A$72</f>
        <v>Autre 4</v>
      </c>
    </row>
    <row r="74" spans="1:16" x14ac:dyDescent="0.25">
      <c r="A74" s="149" t="str">
        <f>'Financing inputs'!A74</f>
        <v xml:space="preserve">Fonds alloués par le Gouvernement </v>
      </c>
      <c r="B74" s="150"/>
      <c r="C74" s="61" t="str">
        <f>IF('Financing inputs'!C74="","",(IF('Financing inputs'!$B74="USD",'Financing inputs'!C74,0)+IF('Financing inputs'!$B74="Local Currency",'Financing inputs'!C74/Loc_USD,0)+IF('Financing inputs'!$B74="Euro",'Financing inputs'!C74/Euro_USD,0)))</f>
        <v/>
      </c>
      <c r="D74" s="61" t="str">
        <f>IF('Financing inputs'!D74="","",(IF('Financing inputs'!$B74="USD",'Financing inputs'!D74,0)+IF('Financing inputs'!$B74="Local Currency",'Financing inputs'!D74/Loc_USD,0)+IF('Financing inputs'!$B74="Euro",'Financing inputs'!D74/Euro_USD,0)))</f>
        <v/>
      </c>
      <c r="E74" s="61" t="str">
        <f>IF('Financing inputs'!E74="","",(IF('Financing inputs'!$B74="USD",'Financing inputs'!E74,0)+IF('Financing inputs'!$B74="Local Currency",'Financing inputs'!E74/Loc_USD,0)+IF('Financing inputs'!$B74="Euro",'Financing inputs'!E74/Euro_USD,0)))</f>
        <v/>
      </c>
      <c r="F74" s="61" t="str">
        <f>IF('Financing inputs'!F74="","",(IF('Financing inputs'!$B74="USD",'Financing inputs'!F74,0)+IF('Financing inputs'!$B74="Local Currency",'Financing inputs'!F74/Loc_USD,0)+IF('Financing inputs'!$B74="Euro",'Financing inputs'!F74/Euro_USD,0)))</f>
        <v/>
      </c>
      <c r="G74" s="61" t="str">
        <f>IF('Financing inputs'!G74="","",(IF('Financing inputs'!$B74="USD",'Financing inputs'!G74,0)+IF('Financing inputs'!$B74="Local Currency",'Financing inputs'!G74/Loc_USD,0)+IF('Financing inputs'!$B74="Euro",'Financing inputs'!G74/Euro_USD,0)))</f>
        <v/>
      </c>
      <c r="H74" s="61" t="str">
        <f>IF('Financing inputs'!H74="","",(IF('Financing inputs'!$B74="USD",'Financing inputs'!H74,0)+IF('Financing inputs'!$B74="Local Currency",'Financing inputs'!H74/Loc_USD,0)+IF('Financing inputs'!$B74="Euro",'Financing inputs'!H74/Euro_USD,0)))</f>
        <v/>
      </c>
      <c r="I74" s="61" t="str">
        <f>IF('Financing inputs'!I74="","",(IF('Financing inputs'!$B74="USD",'Financing inputs'!I74,0)+IF('Financing inputs'!$B74="Local Currency",'Financing inputs'!I74/Loc_USD,0)+IF('Financing inputs'!$B74="Euro",'Financing inputs'!I74/Euro_USD,0)))</f>
        <v/>
      </c>
      <c r="J74" s="61" t="str">
        <f>IF('Financing inputs'!J74="","",(IF('Financing inputs'!$B74="USD",'Financing inputs'!J74,0)+IF('Financing inputs'!$B74="Local Currency",'Financing inputs'!J74/Loc_USD,0)+IF('Financing inputs'!$B74="Euro",'Financing inputs'!J74/Euro_USD,0)))</f>
        <v/>
      </c>
      <c r="K74" s="61" t="str">
        <f>IF('Financing inputs'!K74="","",(IF('Financing inputs'!$B74="USD",'Financing inputs'!K74,0)+IF('Financing inputs'!$B74="Local Currency",'Financing inputs'!K74/Loc_USD,0)+IF('Financing inputs'!$B74="Euro",'Financing inputs'!K74/Euro_USD,0)))</f>
        <v/>
      </c>
      <c r="L74" s="61" t="str">
        <f>IF('Financing inputs'!L74="","",(IF('Financing inputs'!$B74="USD",'Financing inputs'!L74,0)+IF('Financing inputs'!$B74="Local Currency",'Financing inputs'!L74/Loc_USD,0)+IF('Financing inputs'!$B74="Euro",'Financing inputs'!L74/Euro_USD,0)))</f>
        <v/>
      </c>
      <c r="M74" s="61" t="str">
        <f>IF('Financing inputs'!M74="","",(IF('Financing inputs'!$B74="USD",'Financing inputs'!M74,0)+IF('Financing inputs'!$B74="Local Currency",'Financing inputs'!M74/Loc_USD,0)+IF('Financing inputs'!$B74="Euro",'Financing inputs'!M74/Euro_USD,0)))</f>
        <v/>
      </c>
      <c r="N74" s="61" t="str">
        <f>IF('Financing inputs'!N74="","",(IF('Financing inputs'!$B74="USD",'Financing inputs'!N74,0)+IF('Financing inputs'!$B74="Local Currency",'Financing inputs'!N74/Loc_USD,0)+IF('Financing inputs'!$B74="Euro",'Financing inputs'!N74/Euro_USD,0)))</f>
        <v/>
      </c>
      <c r="O74" s="62">
        <f>SUM(C74:N74)</f>
        <v>0</v>
      </c>
      <c r="P74" s="57" t="str">
        <f t="shared" si="9"/>
        <v>Autre 4</v>
      </c>
    </row>
    <row r="75" spans="1:16" x14ac:dyDescent="0.25">
      <c r="A75" s="151" t="str">
        <f>'Financing inputs'!A75</f>
        <v xml:space="preserve">Fonds alloués par l'USAID </v>
      </c>
      <c r="B75" s="150"/>
      <c r="C75" s="61" t="str">
        <f>IF('Financing inputs'!C75="","",(IF('Financing inputs'!$B75="USD",'Financing inputs'!C75,0)+IF('Financing inputs'!$B75="Local Currency",'Financing inputs'!C75/Loc_USD,0)+IF('Financing inputs'!$B75="Euro",'Financing inputs'!C75/Euro_USD,0)))</f>
        <v/>
      </c>
      <c r="D75" s="61" t="str">
        <f>IF('Financing inputs'!D75="","",(IF('Financing inputs'!$B75="USD",'Financing inputs'!D75,0)+IF('Financing inputs'!$B75="Local Currency",'Financing inputs'!D75/Loc_USD,0)+IF('Financing inputs'!$B75="Euro",'Financing inputs'!D75/Euro_USD,0)))</f>
        <v/>
      </c>
      <c r="E75" s="61" t="str">
        <f>IF('Financing inputs'!E75="","",(IF('Financing inputs'!$B75="USD",'Financing inputs'!E75,0)+IF('Financing inputs'!$B75="Local Currency",'Financing inputs'!E75/Loc_USD,0)+IF('Financing inputs'!$B75="Euro",'Financing inputs'!E75/Euro_USD,0)))</f>
        <v/>
      </c>
      <c r="F75" s="61" t="str">
        <f>IF('Financing inputs'!F75="","",(IF('Financing inputs'!$B75="USD",'Financing inputs'!F75,0)+IF('Financing inputs'!$B75="Local Currency",'Financing inputs'!F75/Loc_USD,0)+IF('Financing inputs'!$B75="Euro",'Financing inputs'!F75/Euro_USD,0)))</f>
        <v/>
      </c>
      <c r="G75" s="61" t="str">
        <f>IF('Financing inputs'!G75="","",(IF('Financing inputs'!$B75="USD",'Financing inputs'!G75,0)+IF('Financing inputs'!$B75="Local Currency",'Financing inputs'!G75/Loc_USD,0)+IF('Financing inputs'!$B75="Euro",'Financing inputs'!G75/Euro_USD,0)))</f>
        <v/>
      </c>
      <c r="H75" s="61" t="str">
        <f>IF('Financing inputs'!H75="","",(IF('Financing inputs'!$B75="USD",'Financing inputs'!H75,0)+IF('Financing inputs'!$B75="Local Currency",'Financing inputs'!H75/Loc_USD,0)+IF('Financing inputs'!$B75="Euro",'Financing inputs'!H75/Euro_USD,0)))</f>
        <v/>
      </c>
      <c r="I75" s="61" t="str">
        <f>IF('Financing inputs'!I75="","",(IF('Financing inputs'!$B75="USD",'Financing inputs'!I75,0)+IF('Financing inputs'!$B75="Local Currency",'Financing inputs'!I75/Loc_USD,0)+IF('Financing inputs'!$B75="Euro",'Financing inputs'!I75/Euro_USD,0)))</f>
        <v/>
      </c>
      <c r="J75" s="61" t="str">
        <f>IF('Financing inputs'!J75="","",(IF('Financing inputs'!$B75="USD",'Financing inputs'!J75,0)+IF('Financing inputs'!$B75="Local Currency",'Financing inputs'!J75/Loc_USD,0)+IF('Financing inputs'!$B75="Euro",'Financing inputs'!J75/Euro_USD,0)))</f>
        <v/>
      </c>
      <c r="K75" s="61" t="str">
        <f>IF('Financing inputs'!K75="","",(IF('Financing inputs'!$B75="USD",'Financing inputs'!K75,0)+IF('Financing inputs'!$B75="Local Currency",'Financing inputs'!K75/Loc_USD,0)+IF('Financing inputs'!$B75="Euro",'Financing inputs'!K75/Euro_USD,0)))</f>
        <v/>
      </c>
      <c r="L75" s="61" t="str">
        <f>IF('Financing inputs'!L75="","",(IF('Financing inputs'!$B75="USD",'Financing inputs'!L75,0)+IF('Financing inputs'!$B75="Local Currency",'Financing inputs'!L75/Loc_USD,0)+IF('Financing inputs'!$B75="Euro",'Financing inputs'!L75/Euro_USD,0)))</f>
        <v/>
      </c>
      <c r="M75" s="61" t="str">
        <f>IF('Financing inputs'!M75="","",(IF('Financing inputs'!$B75="USD",'Financing inputs'!M75,0)+IF('Financing inputs'!$B75="Local Currency",'Financing inputs'!M75/Loc_USD,0)+IF('Financing inputs'!$B75="Euro",'Financing inputs'!M75/Euro_USD,0)))</f>
        <v/>
      </c>
      <c r="N75" s="61" t="str">
        <f>IF('Financing inputs'!N75="","",(IF('Financing inputs'!$B75="USD",'Financing inputs'!N75,0)+IF('Financing inputs'!$B75="Local Currency",'Financing inputs'!N75/Loc_USD,0)+IF('Financing inputs'!$B75="Euro",'Financing inputs'!N75/Euro_USD,0)))</f>
        <v/>
      </c>
      <c r="O75" s="61">
        <f t="shared" ref="O75:O93" si="10">SUM(C75:N75)</f>
        <v>0</v>
      </c>
      <c r="P75" s="57" t="str">
        <f t="shared" si="9"/>
        <v>Autre 4</v>
      </c>
    </row>
    <row r="76" spans="1:16" x14ac:dyDescent="0.25">
      <c r="A76" s="151" t="str">
        <f>'Financing inputs'!A76</f>
        <v>Fonds alloués par l'UNFPA</v>
      </c>
      <c r="B76" s="150"/>
      <c r="C76" s="61" t="str">
        <f>IF('Financing inputs'!C76="","",(IF('Financing inputs'!$B76="USD",'Financing inputs'!C76,0)+IF('Financing inputs'!$B76="Local Currency",'Financing inputs'!C76/Loc_USD,0)+IF('Financing inputs'!$B76="Euro",'Financing inputs'!C76/Euro_USD,0)))</f>
        <v/>
      </c>
      <c r="D76" s="61" t="str">
        <f>IF('Financing inputs'!D76="","",(IF('Financing inputs'!$B76="USD",'Financing inputs'!D76,0)+IF('Financing inputs'!$B76="Local Currency",'Financing inputs'!D76/Loc_USD,0)+IF('Financing inputs'!$B76="Euro",'Financing inputs'!D76/Euro_USD,0)))</f>
        <v/>
      </c>
      <c r="E76" s="61" t="str">
        <f>IF('Financing inputs'!E76="","",(IF('Financing inputs'!$B76="USD",'Financing inputs'!E76,0)+IF('Financing inputs'!$B76="Local Currency",'Financing inputs'!E76/Loc_USD,0)+IF('Financing inputs'!$B76="Euro",'Financing inputs'!E76/Euro_USD,0)))</f>
        <v/>
      </c>
      <c r="F76" s="61" t="str">
        <f>IF('Financing inputs'!F76="","",(IF('Financing inputs'!$B76="USD",'Financing inputs'!F76,0)+IF('Financing inputs'!$B76="Local Currency",'Financing inputs'!F76/Loc_USD,0)+IF('Financing inputs'!$B76="Euro",'Financing inputs'!F76/Euro_USD,0)))</f>
        <v/>
      </c>
      <c r="G76" s="61" t="str">
        <f>IF('Financing inputs'!G76="","",(IF('Financing inputs'!$B76="USD",'Financing inputs'!G76,0)+IF('Financing inputs'!$B76="Local Currency",'Financing inputs'!G76/Loc_USD,0)+IF('Financing inputs'!$B76="Euro",'Financing inputs'!G76/Euro_USD,0)))</f>
        <v/>
      </c>
      <c r="H76" s="61" t="str">
        <f>IF('Financing inputs'!H76="","",(IF('Financing inputs'!$B76="USD",'Financing inputs'!H76,0)+IF('Financing inputs'!$B76="Local Currency",'Financing inputs'!H76/Loc_USD,0)+IF('Financing inputs'!$B76="Euro",'Financing inputs'!H76/Euro_USD,0)))</f>
        <v/>
      </c>
      <c r="I76" s="61" t="str">
        <f>IF('Financing inputs'!I76="","",(IF('Financing inputs'!$B76="USD",'Financing inputs'!I76,0)+IF('Financing inputs'!$B76="Local Currency",'Financing inputs'!I76/Loc_USD,0)+IF('Financing inputs'!$B76="Euro",'Financing inputs'!I76/Euro_USD,0)))</f>
        <v/>
      </c>
      <c r="J76" s="61" t="str">
        <f>IF('Financing inputs'!J76="","",(IF('Financing inputs'!$B76="USD",'Financing inputs'!J76,0)+IF('Financing inputs'!$B76="Local Currency",'Financing inputs'!J76/Loc_USD,0)+IF('Financing inputs'!$B76="Euro",'Financing inputs'!J76/Euro_USD,0)))</f>
        <v/>
      </c>
      <c r="K76" s="61" t="str">
        <f>IF('Financing inputs'!K76="","",(IF('Financing inputs'!$B76="USD",'Financing inputs'!K76,0)+IF('Financing inputs'!$B76="Local Currency",'Financing inputs'!K76/Loc_USD,0)+IF('Financing inputs'!$B76="Euro",'Financing inputs'!K76/Euro_USD,0)))</f>
        <v/>
      </c>
      <c r="L76" s="61" t="str">
        <f>IF('Financing inputs'!L76="","",(IF('Financing inputs'!$B76="USD",'Financing inputs'!L76,0)+IF('Financing inputs'!$B76="Local Currency",'Financing inputs'!L76/Loc_USD,0)+IF('Financing inputs'!$B76="Euro",'Financing inputs'!L76/Euro_USD,0)))</f>
        <v/>
      </c>
      <c r="M76" s="61" t="str">
        <f>IF('Financing inputs'!M76="","",(IF('Financing inputs'!$B76="USD",'Financing inputs'!M76,0)+IF('Financing inputs'!$B76="Local Currency",'Financing inputs'!M76/Loc_USD,0)+IF('Financing inputs'!$B76="Euro",'Financing inputs'!M76/Euro_USD,0)))</f>
        <v/>
      </c>
      <c r="N76" s="61" t="str">
        <f>IF('Financing inputs'!N76="","",(IF('Financing inputs'!$B76="USD",'Financing inputs'!N76,0)+IF('Financing inputs'!$B76="Local Currency",'Financing inputs'!N76/Loc_USD,0)+IF('Financing inputs'!$B76="Euro",'Financing inputs'!N76/Euro_USD,0)))</f>
        <v/>
      </c>
      <c r="O76" s="61">
        <f t="shared" si="10"/>
        <v>0</v>
      </c>
      <c r="P76" s="57" t="str">
        <f t="shared" si="9"/>
        <v>Autre 4</v>
      </c>
    </row>
    <row r="77" spans="1:16" x14ac:dyDescent="0.25">
      <c r="A77" s="151" t="str">
        <f>'Financing inputs'!A77</f>
        <v>Fonds alloués par la KfW</v>
      </c>
      <c r="B77" s="150"/>
      <c r="C77" s="61" t="str">
        <f>IF('Financing inputs'!C77="","",(IF('Financing inputs'!$B77="USD",'Financing inputs'!C77,0)+IF('Financing inputs'!$B77="Local Currency",'Financing inputs'!C77/Loc_USD,0)+IF('Financing inputs'!$B77="Euro",'Financing inputs'!C77/Euro_USD,0)))</f>
        <v/>
      </c>
      <c r="D77" s="61" t="str">
        <f>IF('Financing inputs'!D77="","",(IF('Financing inputs'!$B77="USD",'Financing inputs'!D77,0)+IF('Financing inputs'!$B77="Local Currency",'Financing inputs'!D77/Loc_USD,0)+IF('Financing inputs'!$B77="Euro",'Financing inputs'!D77/Euro_USD,0)))</f>
        <v/>
      </c>
      <c r="E77" s="61" t="str">
        <f>IF('Financing inputs'!E77="","",(IF('Financing inputs'!$B77="USD",'Financing inputs'!E77,0)+IF('Financing inputs'!$B77="Local Currency",'Financing inputs'!E77/Loc_USD,0)+IF('Financing inputs'!$B77="Euro",'Financing inputs'!E77/Euro_USD,0)))</f>
        <v/>
      </c>
      <c r="F77" s="61" t="str">
        <f>IF('Financing inputs'!F77="","",(IF('Financing inputs'!$B77="USD",'Financing inputs'!F77,0)+IF('Financing inputs'!$B77="Local Currency",'Financing inputs'!F77/Loc_USD,0)+IF('Financing inputs'!$B77="Euro",'Financing inputs'!F77/Euro_USD,0)))</f>
        <v/>
      </c>
      <c r="G77" s="61" t="str">
        <f>IF('Financing inputs'!G77="","",(IF('Financing inputs'!$B77="USD",'Financing inputs'!G77,0)+IF('Financing inputs'!$B77="Local Currency",'Financing inputs'!G77/Loc_USD,0)+IF('Financing inputs'!$B77="Euro",'Financing inputs'!G77/Euro_USD,0)))</f>
        <v/>
      </c>
      <c r="H77" s="61" t="str">
        <f>IF('Financing inputs'!H77="","",(IF('Financing inputs'!$B77="USD",'Financing inputs'!H77,0)+IF('Financing inputs'!$B77="Local Currency",'Financing inputs'!H77/Loc_USD,0)+IF('Financing inputs'!$B77="Euro",'Financing inputs'!H77/Euro_USD,0)))</f>
        <v/>
      </c>
      <c r="I77" s="61" t="str">
        <f>IF('Financing inputs'!I77="","",(IF('Financing inputs'!$B77="USD",'Financing inputs'!I77,0)+IF('Financing inputs'!$B77="Local Currency",'Financing inputs'!I77/Loc_USD,0)+IF('Financing inputs'!$B77="Euro",'Financing inputs'!I77/Euro_USD,0)))</f>
        <v/>
      </c>
      <c r="J77" s="61" t="str">
        <f>IF('Financing inputs'!J77="","",(IF('Financing inputs'!$B77="USD",'Financing inputs'!J77,0)+IF('Financing inputs'!$B77="Local Currency",'Financing inputs'!J77/Loc_USD,0)+IF('Financing inputs'!$B77="Euro",'Financing inputs'!J77/Euro_USD,0)))</f>
        <v/>
      </c>
      <c r="K77" s="61" t="str">
        <f>IF('Financing inputs'!K77="","",(IF('Financing inputs'!$B77="USD",'Financing inputs'!K77,0)+IF('Financing inputs'!$B77="Local Currency",'Financing inputs'!K77/Loc_USD,0)+IF('Financing inputs'!$B77="Euro",'Financing inputs'!K77/Euro_USD,0)))</f>
        <v/>
      </c>
      <c r="L77" s="61" t="str">
        <f>IF('Financing inputs'!L77="","",(IF('Financing inputs'!$B77="USD",'Financing inputs'!L77,0)+IF('Financing inputs'!$B77="Local Currency",'Financing inputs'!L77/Loc_USD,0)+IF('Financing inputs'!$B77="Euro",'Financing inputs'!L77/Euro_USD,0)))</f>
        <v/>
      </c>
      <c r="M77" s="61" t="str">
        <f>IF('Financing inputs'!M77="","",(IF('Financing inputs'!$B77="USD",'Financing inputs'!M77,0)+IF('Financing inputs'!$B77="Local Currency",'Financing inputs'!M77/Loc_USD,0)+IF('Financing inputs'!$B77="Euro",'Financing inputs'!M77/Euro_USD,0)))</f>
        <v/>
      </c>
      <c r="N77" s="61" t="str">
        <f>IF('Financing inputs'!N77="","",(IF('Financing inputs'!$B77="USD",'Financing inputs'!N77,0)+IF('Financing inputs'!$B77="Local Currency",'Financing inputs'!N77/Loc_USD,0)+IF('Financing inputs'!$B77="Euro",'Financing inputs'!N77/Euro_USD,0)))</f>
        <v/>
      </c>
      <c r="O77" s="61">
        <f t="shared" si="10"/>
        <v>0</v>
      </c>
      <c r="P77" s="57" t="str">
        <f t="shared" si="9"/>
        <v>Autre 4</v>
      </c>
    </row>
    <row r="78" spans="1:16" x14ac:dyDescent="0.25">
      <c r="A78" s="151" t="str">
        <f>'Financing inputs'!A78</f>
        <v>Fonds alloués par DfID</v>
      </c>
      <c r="B78" s="150"/>
      <c r="C78" s="61" t="str">
        <f>IF('Financing inputs'!C78="","",(IF('Financing inputs'!$B78="USD",'Financing inputs'!C78,0)+IF('Financing inputs'!$B78="Local Currency",'Financing inputs'!C78/Loc_USD,0)+IF('Financing inputs'!$B78="Euro",'Financing inputs'!C78/Euro_USD,0)))</f>
        <v/>
      </c>
      <c r="D78" s="61" t="str">
        <f>IF('Financing inputs'!D78="","",(IF('Financing inputs'!$B78="USD",'Financing inputs'!D78,0)+IF('Financing inputs'!$B78="Local Currency",'Financing inputs'!D78/Loc_USD,0)+IF('Financing inputs'!$B78="Euro",'Financing inputs'!D78/Euro_USD,0)))</f>
        <v/>
      </c>
      <c r="E78" s="61" t="str">
        <f>IF('Financing inputs'!E78="","",(IF('Financing inputs'!$B78="USD",'Financing inputs'!E78,0)+IF('Financing inputs'!$B78="Local Currency",'Financing inputs'!E78/Loc_USD,0)+IF('Financing inputs'!$B78="Euro",'Financing inputs'!E78/Euro_USD,0)))</f>
        <v/>
      </c>
      <c r="F78" s="61" t="str">
        <f>IF('Financing inputs'!F78="","",(IF('Financing inputs'!$B78="USD",'Financing inputs'!F78,0)+IF('Financing inputs'!$B78="Local Currency",'Financing inputs'!F78/Loc_USD,0)+IF('Financing inputs'!$B78="Euro",'Financing inputs'!F78/Euro_USD,0)))</f>
        <v/>
      </c>
      <c r="G78" s="61" t="str">
        <f>IF('Financing inputs'!G78="","",(IF('Financing inputs'!$B78="USD",'Financing inputs'!G78,0)+IF('Financing inputs'!$B78="Local Currency",'Financing inputs'!G78/Loc_USD,0)+IF('Financing inputs'!$B78="Euro",'Financing inputs'!G78/Euro_USD,0)))</f>
        <v/>
      </c>
      <c r="H78" s="61" t="str">
        <f>IF('Financing inputs'!H78="","",(IF('Financing inputs'!$B78="USD",'Financing inputs'!H78,0)+IF('Financing inputs'!$B78="Local Currency",'Financing inputs'!H78/Loc_USD,0)+IF('Financing inputs'!$B78="Euro",'Financing inputs'!H78/Euro_USD,0)))</f>
        <v/>
      </c>
      <c r="I78" s="61" t="str">
        <f>IF('Financing inputs'!I78="","",(IF('Financing inputs'!$B78="USD",'Financing inputs'!I78,0)+IF('Financing inputs'!$B78="Local Currency",'Financing inputs'!I78/Loc_USD,0)+IF('Financing inputs'!$B78="Euro",'Financing inputs'!I78/Euro_USD,0)))</f>
        <v/>
      </c>
      <c r="J78" s="61" t="str">
        <f>IF('Financing inputs'!J78="","",(IF('Financing inputs'!$B78="USD",'Financing inputs'!J78,0)+IF('Financing inputs'!$B78="Local Currency",'Financing inputs'!J78/Loc_USD,0)+IF('Financing inputs'!$B78="Euro",'Financing inputs'!J78/Euro_USD,0)))</f>
        <v/>
      </c>
      <c r="K78" s="61" t="str">
        <f>IF('Financing inputs'!K78="","",(IF('Financing inputs'!$B78="USD",'Financing inputs'!K78,0)+IF('Financing inputs'!$B78="Local Currency",'Financing inputs'!K78/Loc_USD,0)+IF('Financing inputs'!$B78="Euro",'Financing inputs'!K78/Euro_USD,0)))</f>
        <v/>
      </c>
      <c r="L78" s="61" t="str">
        <f>IF('Financing inputs'!L78="","",(IF('Financing inputs'!$B78="USD",'Financing inputs'!L78,0)+IF('Financing inputs'!$B78="Local Currency",'Financing inputs'!L78/Loc_USD,0)+IF('Financing inputs'!$B78="Euro",'Financing inputs'!L78/Euro_USD,0)))</f>
        <v/>
      </c>
      <c r="M78" s="61" t="str">
        <f>IF('Financing inputs'!M78="","",(IF('Financing inputs'!$B78="USD",'Financing inputs'!M78,0)+IF('Financing inputs'!$B78="Local Currency",'Financing inputs'!M78/Loc_USD,0)+IF('Financing inputs'!$B78="Euro",'Financing inputs'!M78/Euro_USD,0)))</f>
        <v/>
      </c>
      <c r="N78" s="61" t="str">
        <f>IF('Financing inputs'!N78="","",(IF('Financing inputs'!$B78="USD",'Financing inputs'!N78,0)+IF('Financing inputs'!$B78="Local Currency",'Financing inputs'!N78/Loc_USD,0)+IF('Financing inputs'!$B78="Euro",'Financing inputs'!N78/Euro_USD,0)))</f>
        <v/>
      </c>
      <c r="O78" s="61">
        <f t="shared" si="10"/>
        <v>0</v>
      </c>
      <c r="P78" s="57" t="str">
        <f t="shared" si="9"/>
        <v>Autre 4</v>
      </c>
    </row>
    <row r="79" spans="1:16" x14ac:dyDescent="0.25">
      <c r="A79" s="151" t="str">
        <f>'Financing inputs'!A79</f>
        <v xml:space="preserve">Fonds alloués par l'EU </v>
      </c>
      <c r="B79" s="150"/>
      <c r="C79" s="61" t="str">
        <f>IF('Financing inputs'!C79="","",(IF('Financing inputs'!$B79="USD",'Financing inputs'!C79,0)+IF('Financing inputs'!$B79="Local Currency",'Financing inputs'!C79/Loc_USD,0)+IF('Financing inputs'!$B79="Euro",'Financing inputs'!C79/Euro_USD,0)))</f>
        <v/>
      </c>
      <c r="D79" s="61" t="str">
        <f>IF('Financing inputs'!D79="","",(IF('Financing inputs'!$B79="USD",'Financing inputs'!D79,0)+IF('Financing inputs'!$B79="Local Currency",'Financing inputs'!D79/Loc_USD,0)+IF('Financing inputs'!$B79="Euro",'Financing inputs'!D79/Euro_USD,0)))</f>
        <v/>
      </c>
      <c r="E79" s="61" t="str">
        <f>IF('Financing inputs'!E79="","",(IF('Financing inputs'!$B79="USD",'Financing inputs'!E79,0)+IF('Financing inputs'!$B79="Local Currency",'Financing inputs'!E79/Loc_USD,0)+IF('Financing inputs'!$B79="Euro",'Financing inputs'!E79/Euro_USD,0)))</f>
        <v/>
      </c>
      <c r="F79" s="61" t="str">
        <f>IF('Financing inputs'!F79="","",(IF('Financing inputs'!$B79="USD",'Financing inputs'!F79,0)+IF('Financing inputs'!$B79="Local Currency",'Financing inputs'!F79/Loc_USD,0)+IF('Financing inputs'!$B79="Euro",'Financing inputs'!F79/Euro_USD,0)))</f>
        <v/>
      </c>
      <c r="G79" s="61" t="str">
        <f>IF('Financing inputs'!G79="","",(IF('Financing inputs'!$B79="USD",'Financing inputs'!G79,0)+IF('Financing inputs'!$B79="Local Currency",'Financing inputs'!G79/Loc_USD,0)+IF('Financing inputs'!$B79="Euro",'Financing inputs'!G79/Euro_USD,0)))</f>
        <v/>
      </c>
      <c r="H79" s="61" t="str">
        <f>IF('Financing inputs'!H79="","",(IF('Financing inputs'!$B79="USD",'Financing inputs'!H79,0)+IF('Financing inputs'!$B79="Local Currency",'Financing inputs'!H79/Loc_USD,0)+IF('Financing inputs'!$B79="Euro",'Financing inputs'!H79/Euro_USD,0)))</f>
        <v/>
      </c>
      <c r="I79" s="61" t="str">
        <f>IF('Financing inputs'!I79="","",(IF('Financing inputs'!$B79="USD",'Financing inputs'!I79,0)+IF('Financing inputs'!$B79="Local Currency",'Financing inputs'!I79/Loc_USD,0)+IF('Financing inputs'!$B79="Euro",'Financing inputs'!I79/Euro_USD,0)))</f>
        <v/>
      </c>
      <c r="J79" s="61" t="str">
        <f>IF('Financing inputs'!J79="","",(IF('Financing inputs'!$B79="USD",'Financing inputs'!J79,0)+IF('Financing inputs'!$B79="Local Currency",'Financing inputs'!J79/Loc_USD,0)+IF('Financing inputs'!$B79="Euro",'Financing inputs'!J79/Euro_USD,0)))</f>
        <v/>
      </c>
      <c r="K79" s="61" t="str">
        <f>IF('Financing inputs'!K79="","",(IF('Financing inputs'!$B79="USD",'Financing inputs'!K79,0)+IF('Financing inputs'!$B79="Local Currency",'Financing inputs'!K79/Loc_USD,0)+IF('Financing inputs'!$B79="Euro",'Financing inputs'!K79/Euro_USD,0)))</f>
        <v/>
      </c>
      <c r="L79" s="61" t="str">
        <f>IF('Financing inputs'!L79="","",(IF('Financing inputs'!$B79="USD",'Financing inputs'!L79,0)+IF('Financing inputs'!$B79="Local Currency",'Financing inputs'!L79/Loc_USD,0)+IF('Financing inputs'!$B79="Euro",'Financing inputs'!L79/Euro_USD,0)))</f>
        <v/>
      </c>
      <c r="M79" s="61" t="str">
        <f>IF('Financing inputs'!M79="","",(IF('Financing inputs'!$B79="USD",'Financing inputs'!M79,0)+IF('Financing inputs'!$B79="Local Currency",'Financing inputs'!M79/Loc_USD,0)+IF('Financing inputs'!$B79="Euro",'Financing inputs'!M79/Euro_USD,0)))</f>
        <v/>
      </c>
      <c r="N79" s="61" t="str">
        <f>IF('Financing inputs'!N79="","",(IF('Financing inputs'!$B79="USD",'Financing inputs'!N79,0)+IF('Financing inputs'!$B79="Local Currency",'Financing inputs'!N79/Loc_USD,0)+IF('Financing inputs'!$B79="Euro",'Financing inputs'!N79/Euro_USD,0)))</f>
        <v/>
      </c>
      <c r="O79" s="61">
        <f t="shared" si="10"/>
        <v>0</v>
      </c>
      <c r="P79" s="57" t="str">
        <f t="shared" si="9"/>
        <v>Autre 4</v>
      </c>
    </row>
    <row r="80" spans="1:16" x14ac:dyDescent="0.25">
      <c r="A80" s="151" t="str">
        <f>'Financing inputs'!A80</f>
        <v>Fonds alloués par l'ACDI</v>
      </c>
      <c r="B80" s="150"/>
      <c r="C80" s="61" t="str">
        <f>IF('Financing inputs'!C80="","",(IF('Financing inputs'!$B80="USD",'Financing inputs'!C80,0)+IF('Financing inputs'!$B80="Local Currency",'Financing inputs'!C80/Loc_USD,0)+IF('Financing inputs'!$B80="Euro",'Financing inputs'!C80/Euro_USD,0)))</f>
        <v/>
      </c>
      <c r="D80" s="61" t="str">
        <f>IF('Financing inputs'!D80="","",(IF('Financing inputs'!$B80="USD",'Financing inputs'!D80,0)+IF('Financing inputs'!$B80="Local Currency",'Financing inputs'!D80/Loc_USD,0)+IF('Financing inputs'!$B80="Euro",'Financing inputs'!D80/Euro_USD,0)))</f>
        <v/>
      </c>
      <c r="E80" s="61" t="str">
        <f>IF('Financing inputs'!E80="","",(IF('Financing inputs'!$B80="USD",'Financing inputs'!E80,0)+IF('Financing inputs'!$B80="Local Currency",'Financing inputs'!E80/Loc_USD,0)+IF('Financing inputs'!$B80="Euro",'Financing inputs'!E80/Euro_USD,0)))</f>
        <v/>
      </c>
      <c r="F80" s="61" t="str">
        <f>IF('Financing inputs'!F80="","",(IF('Financing inputs'!$B80="USD",'Financing inputs'!F80,0)+IF('Financing inputs'!$B80="Local Currency",'Financing inputs'!F80/Loc_USD,0)+IF('Financing inputs'!$B80="Euro",'Financing inputs'!F80/Euro_USD,0)))</f>
        <v/>
      </c>
      <c r="G80" s="61" t="str">
        <f>IF('Financing inputs'!G80="","",(IF('Financing inputs'!$B80="USD",'Financing inputs'!G80,0)+IF('Financing inputs'!$B80="Local Currency",'Financing inputs'!G80/Loc_USD,0)+IF('Financing inputs'!$B80="Euro",'Financing inputs'!G80/Euro_USD,0)))</f>
        <v/>
      </c>
      <c r="H80" s="61" t="str">
        <f>IF('Financing inputs'!H80="","",(IF('Financing inputs'!$B80="USD",'Financing inputs'!H80,0)+IF('Financing inputs'!$B80="Local Currency",'Financing inputs'!H80/Loc_USD,0)+IF('Financing inputs'!$B80="Euro",'Financing inputs'!H80/Euro_USD,0)))</f>
        <v/>
      </c>
      <c r="I80" s="61" t="str">
        <f>IF('Financing inputs'!I80="","",(IF('Financing inputs'!$B80="USD",'Financing inputs'!I80,0)+IF('Financing inputs'!$B80="Local Currency",'Financing inputs'!I80/Loc_USD,0)+IF('Financing inputs'!$B80="Euro",'Financing inputs'!I80/Euro_USD,0)))</f>
        <v/>
      </c>
      <c r="J80" s="61" t="str">
        <f>IF('Financing inputs'!J80="","",(IF('Financing inputs'!$B80="USD",'Financing inputs'!J80,0)+IF('Financing inputs'!$B80="Local Currency",'Financing inputs'!J80/Loc_USD,0)+IF('Financing inputs'!$B80="Euro",'Financing inputs'!J80/Euro_USD,0)))</f>
        <v/>
      </c>
      <c r="K80" s="61" t="str">
        <f>IF('Financing inputs'!K80="","",(IF('Financing inputs'!$B80="USD",'Financing inputs'!K80,0)+IF('Financing inputs'!$B80="Local Currency",'Financing inputs'!K80/Loc_USD,0)+IF('Financing inputs'!$B80="Euro",'Financing inputs'!K80/Euro_USD,0)))</f>
        <v/>
      </c>
      <c r="L80" s="61" t="str">
        <f>IF('Financing inputs'!L80="","",(IF('Financing inputs'!$B80="USD",'Financing inputs'!L80,0)+IF('Financing inputs'!$B80="Local Currency",'Financing inputs'!L80/Loc_USD,0)+IF('Financing inputs'!$B80="Euro",'Financing inputs'!L80/Euro_USD,0)))</f>
        <v/>
      </c>
      <c r="M80" s="61" t="str">
        <f>IF('Financing inputs'!M80="","",(IF('Financing inputs'!$B80="USD",'Financing inputs'!M80,0)+IF('Financing inputs'!$B80="Local Currency",'Financing inputs'!M80/Loc_USD,0)+IF('Financing inputs'!$B80="Euro",'Financing inputs'!M80/Euro_USD,0)))</f>
        <v/>
      </c>
      <c r="N80" s="61" t="str">
        <f>IF('Financing inputs'!N80="","",(IF('Financing inputs'!$B80="USD",'Financing inputs'!N80,0)+IF('Financing inputs'!$B80="Local Currency",'Financing inputs'!N80/Loc_USD,0)+IF('Financing inputs'!$B80="Euro",'Financing inputs'!N80/Euro_USD,0)))</f>
        <v/>
      </c>
      <c r="O80" s="61">
        <f t="shared" si="10"/>
        <v>0</v>
      </c>
      <c r="P80" s="57" t="str">
        <f t="shared" si="9"/>
        <v>Autre 4</v>
      </c>
    </row>
    <row r="81" spans="1:16" x14ac:dyDescent="0.25">
      <c r="A81" s="151" t="str">
        <f>'Financing inputs'!A81</f>
        <v>Fonds alloués par PSI</v>
      </c>
      <c r="B81" s="150"/>
      <c r="C81" s="61" t="str">
        <f>IF('Financing inputs'!C81="","",(IF('Financing inputs'!$B81="USD",'Financing inputs'!C81,0)+IF('Financing inputs'!$B81="Local Currency",'Financing inputs'!C81/Loc_USD,0)+IF('Financing inputs'!$B81="Euro",'Financing inputs'!C81/Euro_USD,0)))</f>
        <v/>
      </c>
      <c r="D81" s="61" t="str">
        <f>IF('Financing inputs'!D81="","",(IF('Financing inputs'!$B81="USD",'Financing inputs'!D81,0)+IF('Financing inputs'!$B81="Local Currency",'Financing inputs'!D81/Loc_USD,0)+IF('Financing inputs'!$B81="Euro",'Financing inputs'!D81/Euro_USD,0)))</f>
        <v/>
      </c>
      <c r="E81" s="61" t="str">
        <f>IF('Financing inputs'!E81="","",(IF('Financing inputs'!$B81="USD",'Financing inputs'!E81,0)+IF('Financing inputs'!$B81="Local Currency",'Financing inputs'!E81/Loc_USD,0)+IF('Financing inputs'!$B81="Euro",'Financing inputs'!E81/Euro_USD,0)))</f>
        <v/>
      </c>
      <c r="F81" s="61" t="str">
        <f>IF('Financing inputs'!F81="","",(IF('Financing inputs'!$B81="USD",'Financing inputs'!F81,0)+IF('Financing inputs'!$B81="Local Currency",'Financing inputs'!F81/Loc_USD,0)+IF('Financing inputs'!$B81="Euro",'Financing inputs'!F81/Euro_USD,0)))</f>
        <v/>
      </c>
      <c r="G81" s="61" t="str">
        <f>IF('Financing inputs'!G81="","",(IF('Financing inputs'!$B81="USD",'Financing inputs'!G81,0)+IF('Financing inputs'!$B81="Local Currency",'Financing inputs'!G81/Loc_USD,0)+IF('Financing inputs'!$B81="Euro",'Financing inputs'!G81/Euro_USD,0)))</f>
        <v/>
      </c>
      <c r="H81" s="61" t="str">
        <f>IF('Financing inputs'!H81="","",(IF('Financing inputs'!$B81="USD",'Financing inputs'!H81,0)+IF('Financing inputs'!$B81="Local Currency",'Financing inputs'!H81/Loc_USD,0)+IF('Financing inputs'!$B81="Euro",'Financing inputs'!H81/Euro_USD,0)))</f>
        <v/>
      </c>
      <c r="I81" s="61" t="str">
        <f>IF('Financing inputs'!I81="","",(IF('Financing inputs'!$B81="USD",'Financing inputs'!I81,0)+IF('Financing inputs'!$B81="Local Currency",'Financing inputs'!I81/Loc_USD,0)+IF('Financing inputs'!$B81="Euro",'Financing inputs'!I81/Euro_USD,0)))</f>
        <v/>
      </c>
      <c r="J81" s="61" t="str">
        <f>IF('Financing inputs'!J81="","",(IF('Financing inputs'!$B81="USD",'Financing inputs'!J81,0)+IF('Financing inputs'!$B81="Local Currency",'Financing inputs'!J81/Loc_USD,0)+IF('Financing inputs'!$B81="Euro",'Financing inputs'!J81/Euro_USD,0)))</f>
        <v/>
      </c>
      <c r="K81" s="61" t="str">
        <f>IF('Financing inputs'!K81="","",(IF('Financing inputs'!$B81="USD",'Financing inputs'!K81,0)+IF('Financing inputs'!$B81="Local Currency",'Financing inputs'!K81/Loc_USD,0)+IF('Financing inputs'!$B81="Euro",'Financing inputs'!K81/Euro_USD,0)))</f>
        <v/>
      </c>
      <c r="L81" s="61" t="str">
        <f>IF('Financing inputs'!L81="","",(IF('Financing inputs'!$B81="USD",'Financing inputs'!L81,0)+IF('Financing inputs'!$B81="Local Currency",'Financing inputs'!L81/Loc_USD,0)+IF('Financing inputs'!$B81="Euro",'Financing inputs'!L81/Euro_USD,0)))</f>
        <v/>
      </c>
      <c r="M81" s="61" t="str">
        <f>IF('Financing inputs'!M81="","",(IF('Financing inputs'!$B81="USD",'Financing inputs'!M81,0)+IF('Financing inputs'!$B81="Local Currency",'Financing inputs'!M81/Loc_USD,0)+IF('Financing inputs'!$B81="Euro",'Financing inputs'!M81/Euro_USD,0)))</f>
        <v/>
      </c>
      <c r="N81" s="61" t="str">
        <f>IF('Financing inputs'!N81="","",(IF('Financing inputs'!$B81="USD",'Financing inputs'!N81,0)+IF('Financing inputs'!$B81="Local Currency",'Financing inputs'!N81/Loc_USD,0)+IF('Financing inputs'!$B81="Euro",'Financing inputs'!N81/Euro_USD,0)))</f>
        <v/>
      </c>
      <c r="O81" s="61">
        <f t="shared" si="10"/>
        <v>0</v>
      </c>
      <c r="P81" s="57" t="str">
        <f t="shared" si="9"/>
        <v>Autre 4</v>
      </c>
    </row>
    <row r="82" spans="1:16" x14ac:dyDescent="0.25">
      <c r="A82" s="151" t="str">
        <f>'Financing inputs'!A82</f>
        <v xml:space="preserve">Fonds alloués par DKT International </v>
      </c>
      <c r="B82" s="150"/>
      <c r="C82" s="61" t="str">
        <f>IF('Financing inputs'!C82="","",(IF('Financing inputs'!$B82="USD",'Financing inputs'!C82,0)+IF('Financing inputs'!$B82="Local Currency",'Financing inputs'!C82/Loc_USD,0)+IF('Financing inputs'!$B82="Euro",'Financing inputs'!C82/Euro_USD,0)))</f>
        <v/>
      </c>
      <c r="D82" s="61" t="str">
        <f>IF('Financing inputs'!D82="","",(IF('Financing inputs'!$B82="USD",'Financing inputs'!D82,0)+IF('Financing inputs'!$B82="Local Currency",'Financing inputs'!D82/Loc_USD,0)+IF('Financing inputs'!$B82="Euro",'Financing inputs'!D82/Euro_USD,0)))</f>
        <v/>
      </c>
      <c r="E82" s="61" t="str">
        <f>IF('Financing inputs'!E82="","",(IF('Financing inputs'!$B82="USD",'Financing inputs'!E82,0)+IF('Financing inputs'!$B82="Local Currency",'Financing inputs'!E82/Loc_USD,0)+IF('Financing inputs'!$B82="Euro",'Financing inputs'!E82/Euro_USD,0)))</f>
        <v/>
      </c>
      <c r="F82" s="61" t="str">
        <f>IF('Financing inputs'!F82="","",(IF('Financing inputs'!$B82="USD",'Financing inputs'!F82,0)+IF('Financing inputs'!$B82="Local Currency",'Financing inputs'!F82/Loc_USD,0)+IF('Financing inputs'!$B82="Euro",'Financing inputs'!F82/Euro_USD,0)))</f>
        <v/>
      </c>
      <c r="G82" s="61" t="str">
        <f>IF('Financing inputs'!G82="","",(IF('Financing inputs'!$B82="USD",'Financing inputs'!G82,0)+IF('Financing inputs'!$B82="Local Currency",'Financing inputs'!G82/Loc_USD,0)+IF('Financing inputs'!$B82="Euro",'Financing inputs'!G82/Euro_USD,0)))</f>
        <v/>
      </c>
      <c r="H82" s="61" t="str">
        <f>IF('Financing inputs'!H82="","",(IF('Financing inputs'!$B82="USD",'Financing inputs'!H82,0)+IF('Financing inputs'!$B82="Local Currency",'Financing inputs'!H82/Loc_USD,0)+IF('Financing inputs'!$B82="Euro",'Financing inputs'!H82/Euro_USD,0)))</f>
        <v/>
      </c>
      <c r="I82" s="61" t="str">
        <f>IF('Financing inputs'!I82="","",(IF('Financing inputs'!$B82="USD",'Financing inputs'!I82,0)+IF('Financing inputs'!$B82="Local Currency",'Financing inputs'!I82/Loc_USD,0)+IF('Financing inputs'!$B82="Euro",'Financing inputs'!I82/Euro_USD,0)))</f>
        <v/>
      </c>
      <c r="J82" s="61" t="str">
        <f>IF('Financing inputs'!J82="","",(IF('Financing inputs'!$B82="USD",'Financing inputs'!J82,0)+IF('Financing inputs'!$B82="Local Currency",'Financing inputs'!J82/Loc_USD,0)+IF('Financing inputs'!$B82="Euro",'Financing inputs'!J82/Euro_USD,0)))</f>
        <v/>
      </c>
      <c r="K82" s="61" t="str">
        <f>IF('Financing inputs'!K82="","",(IF('Financing inputs'!$B82="USD",'Financing inputs'!K82,0)+IF('Financing inputs'!$B82="Local Currency",'Financing inputs'!K82/Loc_USD,0)+IF('Financing inputs'!$B82="Euro",'Financing inputs'!K82/Euro_USD,0)))</f>
        <v/>
      </c>
      <c r="L82" s="61" t="str">
        <f>IF('Financing inputs'!L82="","",(IF('Financing inputs'!$B82="USD",'Financing inputs'!L82,0)+IF('Financing inputs'!$B82="Local Currency",'Financing inputs'!L82/Loc_USD,0)+IF('Financing inputs'!$B82="Euro",'Financing inputs'!L82/Euro_USD,0)))</f>
        <v/>
      </c>
      <c r="M82" s="61" t="str">
        <f>IF('Financing inputs'!M82="","",(IF('Financing inputs'!$B82="USD",'Financing inputs'!M82,0)+IF('Financing inputs'!$B82="Local Currency",'Financing inputs'!M82/Loc_USD,0)+IF('Financing inputs'!$B82="Euro",'Financing inputs'!M82/Euro_USD,0)))</f>
        <v/>
      </c>
      <c r="N82" s="61" t="str">
        <f>IF('Financing inputs'!N82="","",(IF('Financing inputs'!$B82="USD",'Financing inputs'!N82,0)+IF('Financing inputs'!$B82="Local Currency",'Financing inputs'!N82/Loc_USD,0)+IF('Financing inputs'!$B82="Euro",'Financing inputs'!N82/Euro_USD,0)))</f>
        <v/>
      </c>
      <c r="O82" s="61">
        <f t="shared" si="10"/>
        <v>0</v>
      </c>
      <c r="P82" s="57" t="str">
        <f t="shared" si="9"/>
        <v>Autre 4</v>
      </c>
    </row>
    <row r="83" spans="1:16" x14ac:dyDescent="0.25">
      <c r="A83" s="151" t="str">
        <f>'Financing inputs'!A83</f>
        <v>Fonds alloués par MSI</v>
      </c>
      <c r="B83" s="150"/>
      <c r="C83" s="61" t="str">
        <f>IF('Financing inputs'!C83="","",(IF('Financing inputs'!$B83="USD",'Financing inputs'!C83,0)+IF('Financing inputs'!$B83="Local Currency",'Financing inputs'!C83/Loc_USD,0)+IF('Financing inputs'!$B83="Euro",'Financing inputs'!C83/Euro_USD,0)))</f>
        <v/>
      </c>
      <c r="D83" s="61" t="str">
        <f>IF('Financing inputs'!D83="","",(IF('Financing inputs'!$B83="USD",'Financing inputs'!D83,0)+IF('Financing inputs'!$B83="Local Currency",'Financing inputs'!D83/Loc_USD,0)+IF('Financing inputs'!$B83="Euro",'Financing inputs'!D83/Euro_USD,0)))</f>
        <v/>
      </c>
      <c r="E83" s="61" t="str">
        <f>IF('Financing inputs'!E83="","",(IF('Financing inputs'!$B83="USD",'Financing inputs'!E83,0)+IF('Financing inputs'!$B83="Local Currency",'Financing inputs'!E83/Loc_USD,0)+IF('Financing inputs'!$B83="Euro",'Financing inputs'!E83/Euro_USD,0)))</f>
        <v/>
      </c>
      <c r="F83" s="61" t="str">
        <f>IF('Financing inputs'!F83="","",(IF('Financing inputs'!$B83="USD",'Financing inputs'!F83,0)+IF('Financing inputs'!$B83="Local Currency",'Financing inputs'!F83/Loc_USD,0)+IF('Financing inputs'!$B83="Euro",'Financing inputs'!F83/Euro_USD,0)))</f>
        <v/>
      </c>
      <c r="G83" s="61" t="str">
        <f>IF('Financing inputs'!G83="","",(IF('Financing inputs'!$B83="USD",'Financing inputs'!G83,0)+IF('Financing inputs'!$B83="Local Currency",'Financing inputs'!G83/Loc_USD,0)+IF('Financing inputs'!$B83="Euro",'Financing inputs'!G83/Euro_USD,0)))</f>
        <v/>
      </c>
      <c r="H83" s="61" t="str">
        <f>IF('Financing inputs'!H83="","",(IF('Financing inputs'!$B83="USD",'Financing inputs'!H83,0)+IF('Financing inputs'!$B83="Local Currency",'Financing inputs'!H83/Loc_USD,0)+IF('Financing inputs'!$B83="Euro",'Financing inputs'!H83/Euro_USD,0)))</f>
        <v/>
      </c>
      <c r="I83" s="61" t="str">
        <f>IF('Financing inputs'!I83="","",(IF('Financing inputs'!$B83="USD",'Financing inputs'!I83,0)+IF('Financing inputs'!$B83="Local Currency",'Financing inputs'!I83/Loc_USD,0)+IF('Financing inputs'!$B83="Euro",'Financing inputs'!I83/Euro_USD,0)))</f>
        <v/>
      </c>
      <c r="J83" s="61" t="str">
        <f>IF('Financing inputs'!J83="","",(IF('Financing inputs'!$B83="USD",'Financing inputs'!J83,0)+IF('Financing inputs'!$B83="Local Currency",'Financing inputs'!J83/Loc_USD,0)+IF('Financing inputs'!$B83="Euro",'Financing inputs'!J83/Euro_USD,0)))</f>
        <v/>
      </c>
      <c r="K83" s="61" t="str">
        <f>IF('Financing inputs'!K83="","",(IF('Financing inputs'!$B83="USD",'Financing inputs'!K83,0)+IF('Financing inputs'!$B83="Local Currency",'Financing inputs'!K83/Loc_USD,0)+IF('Financing inputs'!$B83="Euro",'Financing inputs'!K83/Euro_USD,0)))</f>
        <v/>
      </c>
      <c r="L83" s="61" t="str">
        <f>IF('Financing inputs'!L83="","",(IF('Financing inputs'!$B83="USD",'Financing inputs'!L83,0)+IF('Financing inputs'!$B83="Local Currency",'Financing inputs'!L83/Loc_USD,0)+IF('Financing inputs'!$B83="Euro",'Financing inputs'!L83/Euro_USD,0)))</f>
        <v/>
      </c>
      <c r="M83" s="61" t="str">
        <f>IF('Financing inputs'!M83="","",(IF('Financing inputs'!$B83="USD",'Financing inputs'!M83,0)+IF('Financing inputs'!$B83="Local Currency",'Financing inputs'!M83/Loc_USD,0)+IF('Financing inputs'!$B83="Euro",'Financing inputs'!M83/Euro_USD,0)))</f>
        <v/>
      </c>
      <c r="N83" s="61" t="str">
        <f>IF('Financing inputs'!N83="","",(IF('Financing inputs'!$B83="USD",'Financing inputs'!N83,0)+IF('Financing inputs'!$B83="Local Currency",'Financing inputs'!N83/Loc_USD,0)+IF('Financing inputs'!$B83="Euro",'Financing inputs'!N83/Euro_USD,0)))</f>
        <v/>
      </c>
      <c r="O83" s="61">
        <f t="shared" si="10"/>
        <v>0</v>
      </c>
      <c r="P83" s="57" t="str">
        <f t="shared" si="9"/>
        <v>Autre 4</v>
      </c>
    </row>
    <row r="84" spans="1:16" x14ac:dyDescent="0.25">
      <c r="A84" s="151" t="str">
        <f>'Financing inputs'!A84</f>
        <v>Fonds alloués par la Fondation Gates</v>
      </c>
      <c r="B84" s="150"/>
      <c r="C84" s="61" t="str">
        <f>IF('Financing inputs'!C84="","",(IF('Financing inputs'!$B84="USD",'Financing inputs'!C84,0)+IF('Financing inputs'!$B84="Local Currency",'Financing inputs'!C84/Loc_USD,0)+IF('Financing inputs'!$B84="Euro",'Financing inputs'!C84/Euro_USD,0)))</f>
        <v/>
      </c>
      <c r="D84" s="61" t="str">
        <f>IF('Financing inputs'!D84="","",(IF('Financing inputs'!$B84="USD",'Financing inputs'!D84,0)+IF('Financing inputs'!$B84="Local Currency",'Financing inputs'!D84/Loc_USD,0)+IF('Financing inputs'!$B84="Euro",'Financing inputs'!D84/Euro_USD,0)))</f>
        <v/>
      </c>
      <c r="E84" s="61" t="str">
        <f>IF('Financing inputs'!E84="","",(IF('Financing inputs'!$B84="USD",'Financing inputs'!E84,0)+IF('Financing inputs'!$B84="Local Currency",'Financing inputs'!E84/Loc_USD,0)+IF('Financing inputs'!$B84="Euro",'Financing inputs'!E84/Euro_USD,0)))</f>
        <v/>
      </c>
      <c r="F84" s="61" t="str">
        <f>IF('Financing inputs'!F84="","",(IF('Financing inputs'!$B84="USD",'Financing inputs'!F84,0)+IF('Financing inputs'!$B84="Local Currency",'Financing inputs'!F84/Loc_USD,0)+IF('Financing inputs'!$B84="Euro",'Financing inputs'!F84/Euro_USD,0)))</f>
        <v/>
      </c>
      <c r="G84" s="61" t="str">
        <f>IF('Financing inputs'!G84="","",(IF('Financing inputs'!$B84="USD",'Financing inputs'!G84,0)+IF('Financing inputs'!$B84="Local Currency",'Financing inputs'!G84/Loc_USD,0)+IF('Financing inputs'!$B84="Euro",'Financing inputs'!G84/Euro_USD,0)))</f>
        <v/>
      </c>
      <c r="H84" s="61" t="str">
        <f>IF('Financing inputs'!H84="","",(IF('Financing inputs'!$B84="USD",'Financing inputs'!H84,0)+IF('Financing inputs'!$B84="Local Currency",'Financing inputs'!H84/Loc_USD,0)+IF('Financing inputs'!$B84="Euro",'Financing inputs'!H84/Euro_USD,0)))</f>
        <v/>
      </c>
      <c r="I84" s="61" t="str">
        <f>IF('Financing inputs'!I84="","",(IF('Financing inputs'!$B84="USD",'Financing inputs'!I84,0)+IF('Financing inputs'!$B84="Local Currency",'Financing inputs'!I84/Loc_USD,0)+IF('Financing inputs'!$B84="Euro",'Financing inputs'!I84/Euro_USD,0)))</f>
        <v/>
      </c>
      <c r="J84" s="61" t="str">
        <f>IF('Financing inputs'!J84="","",(IF('Financing inputs'!$B84="USD",'Financing inputs'!J84,0)+IF('Financing inputs'!$B84="Local Currency",'Financing inputs'!J84/Loc_USD,0)+IF('Financing inputs'!$B84="Euro",'Financing inputs'!J84/Euro_USD,0)))</f>
        <v/>
      </c>
      <c r="K84" s="61" t="str">
        <f>IF('Financing inputs'!K84="","",(IF('Financing inputs'!$B84="USD",'Financing inputs'!K84,0)+IF('Financing inputs'!$B84="Local Currency",'Financing inputs'!K84/Loc_USD,0)+IF('Financing inputs'!$B84="Euro",'Financing inputs'!K84/Euro_USD,0)))</f>
        <v/>
      </c>
      <c r="L84" s="61" t="str">
        <f>IF('Financing inputs'!L84="","",(IF('Financing inputs'!$B84="USD",'Financing inputs'!L84,0)+IF('Financing inputs'!$B84="Local Currency",'Financing inputs'!L84/Loc_USD,0)+IF('Financing inputs'!$B84="Euro",'Financing inputs'!L84/Euro_USD,0)))</f>
        <v/>
      </c>
      <c r="M84" s="61" t="str">
        <f>IF('Financing inputs'!M84="","",(IF('Financing inputs'!$B84="USD",'Financing inputs'!M84,0)+IF('Financing inputs'!$B84="Local Currency",'Financing inputs'!M84/Loc_USD,0)+IF('Financing inputs'!$B84="Euro",'Financing inputs'!M84/Euro_USD,0)))</f>
        <v/>
      </c>
      <c r="N84" s="61" t="str">
        <f>IF('Financing inputs'!N84="","",(IF('Financing inputs'!$B84="USD",'Financing inputs'!N84,0)+IF('Financing inputs'!$B84="Local Currency",'Financing inputs'!N84/Loc_USD,0)+IF('Financing inputs'!$B84="Euro",'Financing inputs'!N84/Euro_USD,0)))</f>
        <v/>
      </c>
      <c r="O84" s="61">
        <f t="shared" si="10"/>
        <v>0</v>
      </c>
      <c r="P84" s="57" t="str">
        <f t="shared" si="9"/>
        <v>Autre 4</v>
      </c>
    </row>
    <row r="85" spans="1:16" x14ac:dyDescent="0.25">
      <c r="A85" s="151" t="str">
        <f>'Financing inputs'!A85</f>
        <v>Fonds alloués par la fondation Packard</v>
      </c>
      <c r="B85" s="150"/>
      <c r="C85" s="61" t="str">
        <f>IF('Financing inputs'!C85="","",(IF('Financing inputs'!$B85="USD",'Financing inputs'!C85,0)+IF('Financing inputs'!$B85="Local Currency",'Financing inputs'!C85/Loc_USD,0)+IF('Financing inputs'!$B85="Euro",'Financing inputs'!C85/Euro_USD,0)))</f>
        <v/>
      </c>
      <c r="D85" s="61" t="str">
        <f>IF('Financing inputs'!D85="","",(IF('Financing inputs'!$B85="USD",'Financing inputs'!D85,0)+IF('Financing inputs'!$B85="Local Currency",'Financing inputs'!D85/Loc_USD,0)+IF('Financing inputs'!$B85="Euro",'Financing inputs'!D85/Euro_USD,0)))</f>
        <v/>
      </c>
      <c r="E85" s="61" t="str">
        <f>IF('Financing inputs'!E85="","",(IF('Financing inputs'!$B85="USD",'Financing inputs'!E85,0)+IF('Financing inputs'!$B85="Local Currency",'Financing inputs'!E85/Loc_USD,0)+IF('Financing inputs'!$B85="Euro",'Financing inputs'!E85/Euro_USD,0)))</f>
        <v/>
      </c>
      <c r="F85" s="61" t="str">
        <f>IF('Financing inputs'!F85="","",(IF('Financing inputs'!$B85="USD",'Financing inputs'!F85,0)+IF('Financing inputs'!$B85="Local Currency",'Financing inputs'!F85/Loc_USD,0)+IF('Financing inputs'!$B85="Euro",'Financing inputs'!F85/Euro_USD,0)))</f>
        <v/>
      </c>
      <c r="G85" s="61" t="str">
        <f>IF('Financing inputs'!G85="","",(IF('Financing inputs'!$B85="USD",'Financing inputs'!G85,0)+IF('Financing inputs'!$B85="Local Currency",'Financing inputs'!G85/Loc_USD,0)+IF('Financing inputs'!$B85="Euro",'Financing inputs'!G85/Euro_USD,0)))</f>
        <v/>
      </c>
      <c r="H85" s="61" t="str">
        <f>IF('Financing inputs'!H85="","",(IF('Financing inputs'!$B85="USD",'Financing inputs'!H85,0)+IF('Financing inputs'!$B85="Local Currency",'Financing inputs'!H85/Loc_USD,0)+IF('Financing inputs'!$B85="Euro",'Financing inputs'!H85/Euro_USD,0)))</f>
        <v/>
      </c>
      <c r="I85" s="61" t="str">
        <f>IF('Financing inputs'!I85="","",(IF('Financing inputs'!$B85="USD",'Financing inputs'!I85,0)+IF('Financing inputs'!$B85="Local Currency",'Financing inputs'!I85/Loc_USD,0)+IF('Financing inputs'!$B85="Euro",'Financing inputs'!I85/Euro_USD,0)))</f>
        <v/>
      </c>
      <c r="J85" s="61" t="str">
        <f>IF('Financing inputs'!J85="","",(IF('Financing inputs'!$B85="USD",'Financing inputs'!J85,0)+IF('Financing inputs'!$B85="Local Currency",'Financing inputs'!J85/Loc_USD,0)+IF('Financing inputs'!$B85="Euro",'Financing inputs'!J85/Euro_USD,0)))</f>
        <v/>
      </c>
      <c r="K85" s="61" t="str">
        <f>IF('Financing inputs'!K85="","",(IF('Financing inputs'!$B85="USD",'Financing inputs'!K85,0)+IF('Financing inputs'!$B85="Local Currency",'Financing inputs'!K85/Loc_USD,0)+IF('Financing inputs'!$B85="Euro",'Financing inputs'!K85/Euro_USD,0)))</f>
        <v/>
      </c>
      <c r="L85" s="61" t="str">
        <f>IF('Financing inputs'!L85="","",(IF('Financing inputs'!$B85="USD",'Financing inputs'!L85,0)+IF('Financing inputs'!$B85="Local Currency",'Financing inputs'!L85/Loc_USD,0)+IF('Financing inputs'!$B85="Euro",'Financing inputs'!L85/Euro_USD,0)))</f>
        <v/>
      </c>
      <c r="M85" s="61" t="str">
        <f>IF('Financing inputs'!M85="","",(IF('Financing inputs'!$B85="USD",'Financing inputs'!M85,0)+IF('Financing inputs'!$B85="Local Currency",'Financing inputs'!M85/Loc_USD,0)+IF('Financing inputs'!$B85="Euro",'Financing inputs'!M85/Euro_USD,0)))</f>
        <v/>
      </c>
      <c r="N85" s="61" t="str">
        <f>IF('Financing inputs'!N85="","",(IF('Financing inputs'!$B85="USD",'Financing inputs'!N85,0)+IF('Financing inputs'!$B85="Local Currency",'Financing inputs'!N85/Loc_USD,0)+IF('Financing inputs'!$B85="Euro",'Financing inputs'!N85/Euro_USD,0)))</f>
        <v/>
      </c>
      <c r="O85" s="61">
        <f t="shared" si="10"/>
        <v>0</v>
      </c>
      <c r="P85" s="57" t="str">
        <f t="shared" si="9"/>
        <v>Autre 4</v>
      </c>
    </row>
    <row r="86" spans="1:16" x14ac:dyDescent="0.25">
      <c r="A86" s="151" t="str">
        <f>'Financing inputs'!A86</f>
        <v>Other</v>
      </c>
      <c r="B86" s="150"/>
      <c r="C86" s="61" t="str">
        <f>IF('Financing inputs'!C86="","",(IF('Financing inputs'!$B86="USD",'Financing inputs'!C86,0)+IF('Financing inputs'!$B86="Local Currency",'Financing inputs'!C86/Loc_USD,0)+IF('Financing inputs'!$B86="Euro",'Financing inputs'!C86/Euro_USD,0)))</f>
        <v/>
      </c>
      <c r="D86" s="61" t="str">
        <f>IF('Financing inputs'!D86="","",(IF('Financing inputs'!$B86="USD",'Financing inputs'!D86,0)+IF('Financing inputs'!$B86="Local Currency",'Financing inputs'!D86/Loc_USD,0)+IF('Financing inputs'!$B86="Euro",'Financing inputs'!D86/Euro_USD,0)))</f>
        <v/>
      </c>
      <c r="E86" s="61" t="str">
        <f>IF('Financing inputs'!E86="","",(IF('Financing inputs'!$B86="USD",'Financing inputs'!E86,0)+IF('Financing inputs'!$B86="Local Currency",'Financing inputs'!E86/Loc_USD,0)+IF('Financing inputs'!$B86="Euro",'Financing inputs'!E86/Euro_USD,0)))</f>
        <v/>
      </c>
      <c r="F86" s="61" t="str">
        <f>IF('Financing inputs'!F86="","",(IF('Financing inputs'!$B86="USD",'Financing inputs'!F86,0)+IF('Financing inputs'!$B86="Local Currency",'Financing inputs'!F86/Loc_USD,0)+IF('Financing inputs'!$B86="Euro",'Financing inputs'!F86/Euro_USD,0)))</f>
        <v/>
      </c>
      <c r="G86" s="61" t="str">
        <f>IF('Financing inputs'!G86="","",(IF('Financing inputs'!$B86="USD",'Financing inputs'!G86,0)+IF('Financing inputs'!$B86="Local Currency",'Financing inputs'!G86/Loc_USD,0)+IF('Financing inputs'!$B86="Euro",'Financing inputs'!G86/Euro_USD,0)))</f>
        <v/>
      </c>
      <c r="H86" s="61" t="str">
        <f>IF('Financing inputs'!H86="","",(IF('Financing inputs'!$B86="USD",'Financing inputs'!H86,0)+IF('Financing inputs'!$B86="Local Currency",'Financing inputs'!H86/Loc_USD,0)+IF('Financing inputs'!$B86="Euro",'Financing inputs'!H86/Euro_USD,0)))</f>
        <v/>
      </c>
      <c r="I86" s="61" t="str">
        <f>IF('Financing inputs'!I86="","",(IF('Financing inputs'!$B86="USD",'Financing inputs'!I86,0)+IF('Financing inputs'!$B86="Local Currency",'Financing inputs'!I86/Loc_USD,0)+IF('Financing inputs'!$B86="Euro",'Financing inputs'!I86/Euro_USD,0)))</f>
        <v/>
      </c>
      <c r="J86" s="61" t="str">
        <f>IF('Financing inputs'!J86="","",(IF('Financing inputs'!$B86="USD",'Financing inputs'!J86,0)+IF('Financing inputs'!$B86="Local Currency",'Financing inputs'!J86/Loc_USD,0)+IF('Financing inputs'!$B86="Euro",'Financing inputs'!J86/Euro_USD,0)))</f>
        <v/>
      </c>
      <c r="K86" s="61" t="str">
        <f>IF('Financing inputs'!K86="","",(IF('Financing inputs'!$B86="USD",'Financing inputs'!K86,0)+IF('Financing inputs'!$B86="Local Currency",'Financing inputs'!K86/Loc_USD,0)+IF('Financing inputs'!$B86="Euro",'Financing inputs'!K86/Euro_USD,0)))</f>
        <v/>
      </c>
      <c r="L86" s="61" t="str">
        <f>IF('Financing inputs'!L86="","",(IF('Financing inputs'!$B86="USD",'Financing inputs'!L86,0)+IF('Financing inputs'!$B86="Local Currency",'Financing inputs'!L86/Loc_USD,0)+IF('Financing inputs'!$B86="Euro",'Financing inputs'!L86/Euro_USD,0)))</f>
        <v/>
      </c>
      <c r="M86" s="61" t="str">
        <f>IF('Financing inputs'!M86="","",(IF('Financing inputs'!$B86="USD",'Financing inputs'!M86,0)+IF('Financing inputs'!$B86="Local Currency",'Financing inputs'!M86/Loc_USD,0)+IF('Financing inputs'!$B86="Euro",'Financing inputs'!M86/Euro_USD,0)))</f>
        <v/>
      </c>
      <c r="N86" s="61" t="str">
        <f>IF('Financing inputs'!N86="","",(IF('Financing inputs'!$B86="USD",'Financing inputs'!N86,0)+IF('Financing inputs'!$B86="Local Currency",'Financing inputs'!N86/Loc_USD,0)+IF('Financing inputs'!$B86="Euro",'Financing inputs'!N86/Euro_USD,0)))</f>
        <v/>
      </c>
      <c r="O86" s="61">
        <f t="shared" si="10"/>
        <v>0</v>
      </c>
      <c r="P86" s="57" t="str">
        <f t="shared" si="9"/>
        <v>Autre 4</v>
      </c>
    </row>
    <row r="87" spans="1:16" x14ac:dyDescent="0.25">
      <c r="A87" s="151" t="str">
        <f>'Financing inputs'!A87</f>
        <v>Other</v>
      </c>
      <c r="B87" s="150"/>
      <c r="C87" s="61" t="str">
        <f>IF('Financing inputs'!C87="","",(IF('Financing inputs'!$B87="USD",'Financing inputs'!C87,0)+IF('Financing inputs'!$B87="Local Currency",'Financing inputs'!C87/Loc_USD,0)+IF('Financing inputs'!$B87="Euro",'Financing inputs'!C87/Euro_USD,0)))</f>
        <v/>
      </c>
      <c r="D87" s="61" t="str">
        <f>IF('Financing inputs'!D87="","",(IF('Financing inputs'!$B87="USD",'Financing inputs'!D87,0)+IF('Financing inputs'!$B87="Local Currency",'Financing inputs'!D87/Loc_USD,0)+IF('Financing inputs'!$B87="Euro",'Financing inputs'!D87/Euro_USD,0)))</f>
        <v/>
      </c>
      <c r="E87" s="61" t="str">
        <f>IF('Financing inputs'!E87="","",(IF('Financing inputs'!$B87="USD",'Financing inputs'!E87,0)+IF('Financing inputs'!$B87="Local Currency",'Financing inputs'!E87/Loc_USD,0)+IF('Financing inputs'!$B87="Euro",'Financing inputs'!E87/Euro_USD,0)))</f>
        <v/>
      </c>
      <c r="F87" s="61" t="str">
        <f>IF('Financing inputs'!F87="","",(IF('Financing inputs'!$B87="USD",'Financing inputs'!F87,0)+IF('Financing inputs'!$B87="Local Currency",'Financing inputs'!F87/Loc_USD,0)+IF('Financing inputs'!$B87="Euro",'Financing inputs'!F87/Euro_USD,0)))</f>
        <v/>
      </c>
      <c r="G87" s="61" t="str">
        <f>IF('Financing inputs'!G87="","",(IF('Financing inputs'!$B87="USD",'Financing inputs'!G87,0)+IF('Financing inputs'!$B87="Local Currency",'Financing inputs'!G87/Loc_USD,0)+IF('Financing inputs'!$B87="Euro",'Financing inputs'!G87/Euro_USD,0)))</f>
        <v/>
      </c>
      <c r="H87" s="61" t="str">
        <f>IF('Financing inputs'!H87="","",(IF('Financing inputs'!$B87="USD",'Financing inputs'!H87,0)+IF('Financing inputs'!$B87="Local Currency",'Financing inputs'!H87/Loc_USD,0)+IF('Financing inputs'!$B87="Euro",'Financing inputs'!H87/Euro_USD,0)))</f>
        <v/>
      </c>
      <c r="I87" s="61" t="str">
        <f>IF('Financing inputs'!I87="","",(IF('Financing inputs'!$B87="USD",'Financing inputs'!I87,0)+IF('Financing inputs'!$B87="Local Currency",'Financing inputs'!I87/Loc_USD,0)+IF('Financing inputs'!$B87="Euro",'Financing inputs'!I87/Euro_USD,0)))</f>
        <v/>
      </c>
      <c r="J87" s="61" t="str">
        <f>IF('Financing inputs'!J87="","",(IF('Financing inputs'!$B87="USD",'Financing inputs'!J87,0)+IF('Financing inputs'!$B87="Local Currency",'Financing inputs'!J87/Loc_USD,0)+IF('Financing inputs'!$B87="Euro",'Financing inputs'!J87/Euro_USD,0)))</f>
        <v/>
      </c>
      <c r="K87" s="61" t="str">
        <f>IF('Financing inputs'!K87="","",(IF('Financing inputs'!$B87="USD",'Financing inputs'!K87,0)+IF('Financing inputs'!$B87="Local Currency",'Financing inputs'!K87/Loc_USD,0)+IF('Financing inputs'!$B87="Euro",'Financing inputs'!K87/Euro_USD,0)))</f>
        <v/>
      </c>
      <c r="L87" s="61" t="str">
        <f>IF('Financing inputs'!L87="","",(IF('Financing inputs'!$B87="USD",'Financing inputs'!L87,0)+IF('Financing inputs'!$B87="Local Currency",'Financing inputs'!L87/Loc_USD,0)+IF('Financing inputs'!$B87="Euro",'Financing inputs'!L87/Euro_USD,0)))</f>
        <v/>
      </c>
      <c r="M87" s="61" t="str">
        <f>IF('Financing inputs'!M87="","",(IF('Financing inputs'!$B87="USD",'Financing inputs'!M87,0)+IF('Financing inputs'!$B87="Local Currency",'Financing inputs'!M87/Loc_USD,0)+IF('Financing inputs'!$B87="Euro",'Financing inputs'!M87/Euro_USD,0)))</f>
        <v/>
      </c>
      <c r="N87" s="61" t="str">
        <f>IF('Financing inputs'!N87="","",(IF('Financing inputs'!$B87="USD",'Financing inputs'!N87,0)+IF('Financing inputs'!$B87="Local Currency",'Financing inputs'!N87/Loc_USD,0)+IF('Financing inputs'!$B87="Euro",'Financing inputs'!N87/Euro_USD,0)))</f>
        <v/>
      </c>
      <c r="O87" s="62">
        <f t="shared" si="10"/>
        <v>0</v>
      </c>
      <c r="P87" s="57" t="str">
        <f t="shared" si="9"/>
        <v>Autre 4</v>
      </c>
    </row>
    <row r="88" spans="1:16" x14ac:dyDescent="0.25">
      <c r="A88" s="151" t="str">
        <f>'Financing inputs'!A88</f>
        <v>Other</v>
      </c>
      <c r="B88" s="150"/>
      <c r="C88" s="61" t="str">
        <f>IF('Financing inputs'!C88="","",(IF('Financing inputs'!$B88="USD",'Financing inputs'!C88,0)+IF('Financing inputs'!$B88="Local Currency",'Financing inputs'!C88/Loc_USD,0)+IF('Financing inputs'!$B88="Euro",'Financing inputs'!C88/Euro_USD,0)))</f>
        <v/>
      </c>
      <c r="D88" s="61" t="str">
        <f>IF('Financing inputs'!D88="","",(IF('Financing inputs'!$B88="USD",'Financing inputs'!D88,0)+IF('Financing inputs'!$B88="Local Currency",'Financing inputs'!D88/Loc_USD,0)+IF('Financing inputs'!$B88="Euro",'Financing inputs'!D88/Euro_USD,0)))</f>
        <v/>
      </c>
      <c r="E88" s="61" t="str">
        <f>IF('Financing inputs'!E88="","",(IF('Financing inputs'!$B88="USD",'Financing inputs'!E88,0)+IF('Financing inputs'!$B88="Local Currency",'Financing inputs'!E88/Loc_USD,0)+IF('Financing inputs'!$B88="Euro",'Financing inputs'!E88/Euro_USD,0)))</f>
        <v/>
      </c>
      <c r="F88" s="61" t="str">
        <f>IF('Financing inputs'!F88="","",(IF('Financing inputs'!$B88="USD",'Financing inputs'!F88,0)+IF('Financing inputs'!$B88="Local Currency",'Financing inputs'!F88/Loc_USD,0)+IF('Financing inputs'!$B88="Euro",'Financing inputs'!F88/Euro_USD,0)))</f>
        <v/>
      </c>
      <c r="G88" s="61" t="str">
        <f>IF('Financing inputs'!G88="","",(IF('Financing inputs'!$B88="USD",'Financing inputs'!G88,0)+IF('Financing inputs'!$B88="Local Currency",'Financing inputs'!G88/Loc_USD,0)+IF('Financing inputs'!$B88="Euro",'Financing inputs'!G88/Euro_USD,0)))</f>
        <v/>
      </c>
      <c r="H88" s="61" t="str">
        <f>IF('Financing inputs'!H88="","",(IF('Financing inputs'!$B88="USD",'Financing inputs'!H88,0)+IF('Financing inputs'!$B88="Local Currency",'Financing inputs'!H88/Loc_USD,0)+IF('Financing inputs'!$B88="Euro",'Financing inputs'!H88/Euro_USD,0)))</f>
        <v/>
      </c>
      <c r="I88" s="61" t="str">
        <f>IF('Financing inputs'!I88="","",(IF('Financing inputs'!$B88="USD",'Financing inputs'!I88,0)+IF('Financing inputs'!$B88="Local Currency",'Financing inputs'!I88/Loc_USD,0)+IF('Financing inputs'!$B88="Euro",'Financing inputs'!I88/Euro_USD,0)))</f>
        <v/>
      </c>
      <c r="J88" s="61" t="str">
        <f>IF('Financing inputs'!J88="","",(IF('Financing inputs'!$B88="USD",'Financing inputs'!J88,0)+IF('Financing inputs'!$B88="Local Currency",'Financing inputs'!J88/Loc_USD,0)+IF('Financing inputs'!$B88="Euro",'Financing inputs'!J88/Euro_USD,0)))</f>
        <v/>
      </c>
      <c r="K88" s="61" t="str">
        <f>IF('Financing inputs'!K88="","",(IF('Financing inputs'!$B88="USD",'Financing inputs'!K88,0)+IF('Financing inputs'!$B88="Local Currency",'Financing inputs'!K88/Loc_USD,0)+IF('Financing inputs'!$B88="Euro",'Financing inputs'!K88/Euro_USD,0)))</f>
        <v/>
      </c>
      <c r="L88" s="61" t="str">
        <f>IF('Financing inputs'!L88="","",(IF('Financing inputs'!$B88="USD",'Financing inputs'!L88,0)+IF('Financing inputs'!$B88="Local Currency",'Financing inputs'!L88/Loc_USD,0)+IF('Financing inputs'!$B88="Euro",'Financing inputs'!L88/Euro_USD,0)))</f>
        <v/>
      </c>
      <c r="M88" s="61" t="str">
        <f>IF('Financing inputs'!M88="","",(IF('Financing inputs'!$B88="USD",'Financing inputs'!M88,0)+IF('Financing inputs'!$B88="Local Currency",'Financing inputs'!M88/Loc_USD,0)+IF('Financing inputs'!$B88="Euro",'Financing inputs'!M88/Euro_USD,0)))</f>
        <v/>
      </c>
      <c r="N88" s="61" t="str">
        <f>IF('Financing inputs'!N88="","",(IF('Financing inputs'!$B88="USD",'Financing inputs'!N88,0)+IF('Financing inputs'!$B88="Local Currency",'Financing inputs'!N88/Loc_USD,0)+IF('Financing inputs'!$B88="Euro",'Financing inputs'!N88/Euro_USD,0)))</f>
        <v/>
      </c>
      <c r="O88" s="62">
        <f t="shared" si="10"/>
        <v>0</v>
      </c>
      <c r="P88" s="57" t="str">
        <f t="shared" si="9"/>
        <v>Autre 4</v>
      </c>
    </row>
    <row r="89" spans="1:16" x14ac:dyDescent="0.25">
      <c r="A89" s="151" t="str">
        <f>'Financing inputs'!A89</f>
        <v>Other</v>
      </c>
      <c r="B89" s="150"/>
      <c r="C89" s="61" t="str">
        <f>IF('Financing inputs'!C89="","",(IF('Financing inputs'!$B89="USD",'Financing inputs'!C89,0)+IF('Financing inputs'!$B89="Local Currency",'Financing inputs'!C89/Loc_USD,0)+IF('Financing inputs'!$B89="Euro",'Financing inputs'!C89/Euro_USD,0)))</f>
        <v/>
      </c>
      <c r="D89" s="61" t="str">
        <f>IF('Financing inputs'!D89="","",(IF('Financing inputs'!$B89="USD",'Financing inputs'!D89,0)+IF('Financing inputs'!$B89="Local Currency",'Financing inputs'!D89/Loc_USD,0)+IF('Financing inputs'!$B89="Euro",'Financing inputs'!D89/Euro_USD,0)))</f>
        <v/>
      </c>
      <c r="E89" s="61" t="str">
        <f>IF('Financing inputs'!E89="","",(IF('Financing inputs'!$B89="USD",'Financing inputs'!E89,0)+IF('Financing inputs'!$B89="Local Currency",'Financing inputs'!E89/Loc_USD,0)+IF('Financing inputs'!$B89="Euro",'Financing inputs'!E89/Euro_USD,0)))</f>
        <v/>
      </c>
      <c r="F89" s="61" t="str">
        <f>IF('Financing inputs'!F89="","",(IF('Financing inputs'!$B89="USD",'Financing inputs'!F89,0)+IF('Financing inputs'!$B89="Local Currency",'Financing inputs'!F89/Loc_USD,0)+IF('Financing inputs'!$B89="Euro",'Financing inputs'!F89/Euro_USD,0)))</f>
        <v/>
      </c>
      <c r="G89" s="61" t="str">
        <f>IF('Financing inputs'!G89="","",(IF('Financing inputs'!$B89="USD",'Financing inputs'!G89,0)+IF('Financing inputs'!$B89="Local Currency",'Financing inputs'!G89/Loc_USD,0)+IF('Financing inputs'!$B89="Euro",'Financing inputs'!G89/Euro_USD,0)))</f>
        <v/>
      </c>
      <c r="H89" s="61" t="str">
        <f>IF('Financing inputs'!H89="","",(IF('Financing inputs'!$B89="USD",'Financing inputs'!H89,0)+IF('Financing inputs'!$B89="Local Currency",'Financing inputs'!H89/Loc_USD,0)+IF('Financing inputs'!$B89="Euro",'Financing inputs'!H89/Euro_USD,0)))</f>
        <v/>
      </c>
      <c r="I89" s="61" t="str">
        <f>IF('Financing inputs'!I89="","",(IF('Financing inputs'!$B89="USD",'Financing inputs'!I89,0)+IF('Financing inputs'!$B89="Local Currency",'Financing inputs'!I89/Loc_USD,0)+IF('Financing inputs'!$B89="Euro",'Financing inputs'!I89/Euro_USD,0)))</f>
        <v/>
      </c>
      <c r="J89" s="61" t="str">
        <f>IF('Financing inputs'!J89="","",(IF('Financing inputs'!$B89="USD",'Financing inputs'!J89,0)+IF('Financing inputs'!$B89="Local Currency",'Financing inputs'!J89/Loc_USD,0)+IF('Financing inputs'!$B89="Euro",'Financing inputs'!J89/Euro_USD,0)))</f>
        <v/>
      </c>
      <c r="K89" s="61" t="str">
        <f>IF('Financing inputs'!K89="","",(IF('Financing inputs'!$B89="USD",'Financing inputs'!K89,0)+IF('Financing inputs'!$B89="Local Currency",'Financing inputs'!K89/Loc_USD,0)+IF('Financing inputs'!$B89="Euro",'Financing inputs'!K89/Euro_USD,0)))</f>
        <v/>
      </c>
      <c r="L89" s="61" t="str">
        <f>IF('Financing inputs'!L89="","",(IF('Financing inputs'!$B89="USD",'Financing inputs'!L89,0)+IF('Financing inputs'!$B89="Local Currency",'Financing inputs'!L89/Loc_USD,0)+IF('Financing inputs'!$B89="Euro",'Financing inputs'!L89/Euro_USD,0)))</f>
        <v/>
      </c>
      <c r="M89" s="61" t="str">
        <f>IF('Financing inputs'!M89="","",(IF('Financing inputs'!$B89="USD",'Financing inputs'!M89,0)+IF('Financing inputs'!$B89="Local Currency",'Financing inputs'!M89/Loc_USD,0)+IF('Financing inputs'!$B89="Euro",'Financing inputs'!M89/Euro_USD,0)))</f>
        <v/>
      </c>
      <c r="N89" s="61" t="str">
        <f>IF('Financing inputs'!N89="","",(IF('Financing inputs'!$B89="USD",'Financing inputs'!N89,0)+IF('Financing inputs'!$B89="Local Currency",'Financing inputs'!N89/Loc_USD,0)+IF('Financing inputs'!$B89="Euro",'Financing inputs'!N89/Euro_USD,0)))</f>
        <v/>
      </c>
      <c r="O89" s="62">
        <f t="shared" si="10"/>
        <v>0</v>
      </c>
      <c r="P89" s="57" t="str">
        <f t="shared" si="9"/>
        <v>Autre 4</v>
      </c>
    </row>
    <row r="90" spans="1:16" x14ac:dyDescent="0.25">
      <c r="A90" s="151" t="str">
        <f>'Financing inputs'!A90</f>
        <v>Other</v>
      </c>
      <c r="B90" s="150"/>
      <c r="C90" s="61" t="str">
        <f>IF('Financing inputs'!C90="","",(IF('Financing inputs'!$B90="USD",'Financing inputs'!C90,0)+IF('Financing inputs'!$B90="Local Currency",'Financing inputs'!C90/Loc_USD,0)+IF('Financing inputs'!$B90="Euro",'Financing inputs'!C90/Euro_USD,0)))</f>
        <v/>
      </c>
      <c r="D90" s="61" t="str">
        <f>IF('Financing inputs'!D90="","",(IF('Financing inputs'!$B90="USD",'Financing inputs'!D90,0)+IF('Financing inputs'!$B90="Local Currency",'Financing inputs'!D90/Loc_USD,0)+IF('Financing inputs'!$B90="Euro",'Financing inputs'!D90/Euro_USD,0)))</f>
        <v/>
      </c>
      <c r="E90" s="61" t="str">
        <f>IF('Financing inputs'!E90="","",(IF('Financing inputs'!$B90="USD",'Financing inputs'!E90,0)+IF('Financing inputs'!$B90="Local Currency",'Financing inputs'!E90/Loc_USD,0)+IF('Financing inputs'!$B90="Euro",'Financing inputs'!E90/Euro_USD,0)))</f>
        <v/>
      </c>
      <c r="F90" s="61" t="str">
        <f>IF('Financing inputs'!F90="","",(IF('Financing inputs'!$B90="USD",'Financing inputs'!F90,0)+IF('Financing inputs'!$B90="Local Currency",'Financing inputs'!F90/Loc_USD,0)+IF('Financing inputs'!$B90="Euro",'Financing inputs'!F90/Euro_USD,0)))</f>
        <v/>
      </c>
      <c r="G90" s="61" t="str">
        <f>IF('Financing inputs'!G90="","",(IF('Financing inputs'!$B90="USD",'Financing inputs'!G90,0)+IF('Financing inputs'!$B90="Local Currency",'Financing inputs'!G90/Loc_USD,0)+IF('Financing inputs'!$B90="Euro",'Financing inputs'!G90/Euro_USD,0)))</f>
        <v/>
      </c>
      <c r="H90" s="61" t="str">
        <f>IF('Financing inputs'!H90="","",(IF('Financing inputs'!$B90="USD",'Financing inputs'!H90,0)+IF('Financing inputs'!$B90="Local Currency",'Financing inputs'!H90/Loc_USD,0)+IF('Financing inputs'!$B90="Euro",'Financing inputs'!H90/Euro_USD,0)))</f>
        <v/>
      </c>
      <c r="I90" s="61" t="str">
        <f>IF('Financing inputs'!I90="","",(IF('Financing inputs'!$B90="USD",'Financing inputs'!I90,0)+IF('Financing inputs'!$B90="Local Currency",'Financing inputs'!I90/Loc_USD,0)+IF('Financing inputs'!$B90="Euro",'Financing inputs'!I90/Euro_USD,0)))</f>
        <v/>
      </c>
      <c r="J90" s="61" t="str">
        <f>IF('Financing inputs'!J90="","",(IF('Financing inputs'!$B90="USD",'Financing inputs'!J90,0)+IF('Financing inputs'!$B90="Local Currency",'Financing inputs'!J90/Loc_USD,0)+IF('Financing inputs'!$B90="Euro",'Financing inputs'!J90/Euro_USD,0)))</f>
        <v/>
      </c>
      <c r="K90" s="61" t="str">
        <f>IF('Financing inputs'!K90="","",(IF('Financing inputs'!$B90="USD",'Financing inputs'!K90,0)+IF('Financing inputs'!$B90="Local Currency",'Financing inputs'!K90/Loc_USD,0)+IF('Financing inputs'!$B90="Euro",'Financing inputs'!K90/Euro_USD,0)))</f>
        <v/>
      </c>
      <c r="L90" s="61" t="str">
        <f>IF('Financing inputs'!L90="","",(IF('Financing inputs'!$B90="USD",'Financing inputs'!L90,0)+IF('Financing inputs'!$B90="Local Currency",'Financing inputs'!L90/Loc_USD,0)+IF('Financing inputs'!$B90="Euro",'Financing inputs'!L90/Euro_USD,0)))</f>
        <v/>
      </c>
      <c r="M90" s="61" t="str">
        <f>IF('Financing inputs'!M90="","",(IF('Financing inputs'!$B90="USD",'Financing inputs'!M90,0)+IF('Financing inputs'!$B90="Local Currency",'Financing inputs'!M90/Loc_USD,0)+IF('Financing inputs'!$B90="Euro",'Financing inputs'!M90/Euro_USD,0)))</f>
        <v/>
      </c>
      <c r="N90" s="61" t="str">
        <f>IF('Financing inputs'!N90="","",(IF('Financing inputs'!$B90="USD",'Financing inputs'!N90,0)+IF('Financing inputs'!$B90="Local Currency",'Financing inputs'!N90/Loc_USD,0)+IF('Financing inputs'!$B90="Euro",'Financing inputs'!N90/Euro_USD,0)))</f>
        <v/>
      </c>
      <c r="O90" s="61">
        <f t="shared" si="10"/>
        <v>0</v>
      </c>
      <c r="P90" s="57" t="str">
        <f t="shared" si="9"/>
        <v>Autre 4</v>
      </c>
    </row>
    <row r="91" spans="1:16" x14ac:dyDescent="0.25">
      <c r="A91" s="151" t="str">
        <f>'Financing inputs'!A91</f>
        <v>Other</v>
      </c>
      <c r="B91" s="150"/>
      <c r="C91" s="61" t="str">
        <f>IF('Financing inputs'!C91="","",(IF('Financing inputs'!$B91="USD",'Financing inputs'!C91,0)+IF('Financing inputs'!$B91="Local Currency",'Financing inputs'!C91/Loc_USD,0)+IF('Financing inputs'!$B91="Euro",'Financing inputs'!C91/Euro_USD,0)))</f>
        <v/>
      </c>
      <c r="D91" s="61" t="str">
        <f>IF('Financing inputs'!D91="","",(IF('Financing inputs'!$B91="USD",'Financing inputs'!D91,0)+IF('Financing inputs'!$B91="Local Currency",'Financing inputs'!D91/Loc_USD,0)+IF('Financing inputs'!$B91="Euro",'Financing inputs'!D91/Euro_USD,0)))</f>
        <v/>
      </c>
      <c r="E91" s="61" t="str">
        <f>IF('Financing inputs'!E91="","",(IF('Financing inputs'!$B91="USD",'Financing inputs'!E91,0)+IF('Financing inputs'!$B91="Local Currency",'Financing inputs'!E91/Loc_USD,0)+IF('Financing inputs'!$B91="Euro",'Financing inputs'!E91/Euro_USD,0)))</f>
        <v/>
      </c>
      <c r="F91" s="61" t="str">
        <f>IF('Financing inputs'!F91="","",(IF('Financing inputs'!$B91="USD",'Financing inputs'!F91,0)+IF('Financing inputs'!$B91="Local Currency",'Financing inputs'!F91/Loc_USD,0)+IF('Financing inputs'!$B91="Euro",'Financing inputs'!F91/Euro_USD,0)))</f>
        <v/>
      </c>
      <c r="G91" s="61" t="str">
        <f>IF('Financing inputs'!G91="","",(IF('Financing inputs'!$B91="USD",'Financing inputs'!G91,0)+IF('Financing inputs'!$B91="Local Currency",'Financing inputs'!G91/Loc_USD,0)+IF('Financing inputs'!$B91="Euro",'Financing inputs'!G91/Euro_USD,0)))</f>
        <v/>
      </c>
      <c r="H91" s="61" t="str">
        <f>IF('Financing inputs'!H91="","",(IF('Financing inputs'!$B91="USD",'Financing inputs'!H91,0)+IF('Financing inputs'!$B91="Local Currency",'Financing inputs'!H91/Loc_USD,0)+IF('Financing inputs'!$B91="Euro",'Financing inputs'!H91/Euro_USD,0)))</f>
        <v/>
      </c>
      <c r="I91" s="61" t="str">
        <f>IF('Financing inputs'!I91="","",(IF('Financing inputs'!$B91="USD",'Financing inputs'!I91,0)+IF('Financing inputs'!$B91="Local Currency",'Financing inputs'!I91/Loc_USD,0)+IF('Financing inputs'!$B91="Euro",'Financing inputs'!I91/Euro_USD,0)))</f>
        <v/>
      </c>
      <c r="J91" s="61" t="str">
        <f>IF('Financing inputs'!J91="","",(IF('Financing inputs'!$B91="USD",'Financing inputs'!J91,0)+IF('Financing inputs'!$B91="Local Currency",'Financing inputs'!J91/Loc_USD,0)+IF('Financing inputs'!$B91="Euro",'Financing inputs'!J91/Euro_USD,0)))</f>
        <v/>
      </c>
      <c r="K91" s="61" t="str">
        <f>IF('Financing inputs'!K91="","",(IF('Financing inputs'!$B91="USD",'Financing inputs'!K91,0)+IF('Financing inputs'!$B91="Local Currency",'Financing inputs'!K91/Loc_USD,0)+IF('Financing inputs'!$B91="Euro",'Financing inputs'!K91/Euro_USD,0)))</f>
        <v/>
      </c>
      <c r="L91" s="61" t="str">
        <f>IF('Financing inputs'!L91="","",(IF('Financing inputs'!$B91="USD",'Financing inputs'!L91,0)+IF('Financing inputs'!$B91="Local Currency",'Financing inputs'!L91/Loc_USD,0)+IF('Financing inputs'!$B91="Euro",'Financing inputs'!L91/Euro_USD,0)))</f>
        <v/>
      </c>
      <c r="M91" s="61" t="str">
        <f>IF('Financing inputs'!M91="","",(IF('Financing inputs'!$B91="USD",'Financing inputs'!M91,0)+IF('Financing inputs'!$B91="Local Currency",'Financing inputs'!M91/Loc_USD,0)+IF('Financing inputs'!$B91="Euro",'Financing inputs'!M91/Euro_USD,0)))</f>
        <v/>
      </c>
      <c r="N91" s="61" t="str">
        <f>IF('Financing inputs'!N91="","",(IF('Financing inputs'!$B91="USD",'Financing inputs'!N91,0)+IF('Financing inputs'!$B91="Local Currency",'Financing inputs'!N91/Loc_USD,0)+IF('Financing inputs'!$B91="Euro",'Financing inputs'!N91/Euro_USD,0)))</f>
        <v/>
      </c>
      <c r="O91" s="61">
        <f t="shared" si="10"/>
        <v>0</v>
      </c>
      <c r="P91" s="57" t="str">
        <f t="shared" si="9"/>
        <v>Autre 4</v>
      </c>
    </row>
    <row r="92" spans="1:16" x14ac:dyDescent="0.25">
      <c r="A92" s="151" t="str">
        <f>'Financing inputs'!A92</f>
        <v>Other</v>
      </c>
      <c r="B92" s="150"/>
      <c r="C92" s="61" t="str">
        <f>IF('Financing inputs'!C92="","",(IF('Financing inputs'!$B92="USD",'Financing inputs'!C92,0)+IF('Financing inputs'!$B92="Local Currency",'Financing inputs'!C92/Loc_USD,0)+IF('Financing inputs'!$B92="Euro",'Financing inputs'!C92/Euro_USD,0)))</f>
        <v/>
      </c>
      <c r="D92" s="61" t="str">
        <f>IF('Financing inputs'!D92="","",(IF('Financing inputs'!$B92="USD",'Financing inputs'!D92,0)+IF('Financing inputs'!$B92="Local Currency",'Financing inputs'!D92/Loc_USD,0)+IF('Financing inputs'!$B92="Euro",'Financing inputs'!D92/Euro_USD,0)))</f>
        <v/>
      </c>
      <c r="E92" s="61" t="str">
        <f>IF('Financing inputs'!E92="","",(IF('Financing inputs'!$B92="USD",'Financing inputs'!E92,0)+IF('Financing inputs'!$B92="Local Currency",'Financing inputs'!E92/Loc_USD,0)+IF('Financing inputs'!$B92="Euro",'Financing inputs'!E92/Euro_USD,0)))</f>
        <v/>
      </c>
      <c r="F92" s="61" t="str">
        <f>IF('Financing inputs'!F92="","",(IF('Financing inputs'!$B92="USD",'Financing inputs'!F92,0)+IF('Financing inputs'!$B92="Local Currency",'Financing inputs'!F92/Loc_USD,0)+IF('Financing inputs'!$B92="Euro",'Financing inputs'!F92/Euro_USD,0)))</f>
        <v/>
      </c>
      <c r="G92" s="61" t="str">
        <f>IF('Financing inputs'!G92="","",(IF('Financing inputs'!$B92="USD",'Financing inputs'!G92,0)+IF('Financing inputs'!$B92="Local Currency",'Financing inputs'!G92/Loc_USD,0)+IF('Financing inputs'!$B92="Euro",'Financing inputs'!G92/Euro_USD,0)))</f>
        <v/>
      </c>
      <c r="H92" s="61" t="str">
        <f>IF('Financing inputs'!H92="","",(IF('Financing inputs'!$B92="USD",'Financing inputs'!H92,0)+IF('Financing inputs'!$B92="Local Currency",'Financing inputs'!H92/Loc_USD,0)+IF('Financing inputs'!$B92="Euro",'Financing inputs'!H92/Euro_USD,0)))</f>
        <v/>
      </c>
      <c r="I92" s="61" t="str">
        <f>IF('Financing inputs'!I92="","",(IF('Financing inputs'!$B92="USD",'Financing inputs'!I92,0)+IF('Financing inputs'!$B92="Local Currency",'Financing inputs'!I92/Loc_USD,0)+IF('Financing inputs'!$B92="Euro",'Financing inputs'!I92/Euro_USD,0)))</f>
        <v/>
      </c>
      <c r="J92" s="61" t="str">
        <f>IF('Financing inputs'!J92="","",(IF('Financing inputs'!$B92="USD",'Financing inputs'!J92,0)+IF('Financing inputs'!$B92="Local Currency",'Financing inputs'!J92/Loc_USD,0)+IF('Financing inputs'!$B92="Euro",'Financing inputs'!J92/Euro_USD,0)))</f>
        <v/>
      </c>
      <c r="K92" s="61" t="str">
        <f>IF('Financing inputs'!K92="","",(IF('Financing inputs'!$B92="USD",'Financing inputs'!K92,0)+IF('Financing inputs'!$B92="Local Currency",'Financing inputs'!K92/Loc_USD,0)+IF('Financing inputs'!$B92="Euro",'Financing inputs'!K92/Euro_USD,0)))</f>
        <v/>
      </c>
      <c r="L92" s="61" t="str">
        <f>IF('Financing inputs'!L92="","",(IF('Financing inputs'!$B92="USD",'Financing inputs'!L92,0)+IF('Financing inputs'!$B92="Local Currency",'Financing inputs'!L92/Loc_USD,0)+IF('Financing inputs'!$B92="Euro",'Financing inputs'!L92/Euro_USD,0)))</f>
        <v/>
      </c>
      <c r="M92" s="61" t="str">
        <f>IF('Financing inputs'!M92="","",(IF('Financing inputs'!$B92="USD",'Financing inputs'!M92,0)+IF('Financing inputs'!$B92="Local Currency",'Financing inputs'!M92/Loc_USD,0)+IF('Financing inputs'!$B92="Euro",'Financing inputs'!M92/Euro_USD,0)))</f>
        <v/>
      </c>
      <c r="N92" s="61" t="str">
        <f>IF('Financing inputs'!N92="","",(IF('Financing inputs'!$B92="USD",'Financing inputs'!N92,0)+IF('Financing inputs'!$B92="Local Currency",'Financing inputs'!N92/Loc_USD,0)+IF('Financing inputs'!$B92="Euro",'Financing inputs'!N92/Euro_USD,0)))</f>
        <v/>
      </c>
      <c r="O92" s="61">
        <f t="shared" si="10"/>
        <v>0</v>
      </c>
      <c r="P92" s="57" t="str">
        <f t="shared" si="9"/>
        <v>Autre 4</v>
      </c>
    </row>
    <row r="93" spans="1:16" x14ac:dyDescent="0.25">
      <c r="A93" s="151" t="str">
        <f>'Financing inputs'!A93</f>
        <v>Other</v>
      </c>
      <c r="B93" s="150"/>
      <c r="C93" s="61" t="str">
        <f>IF('Financing inputs'!C93="","",(IF('Financing inputs'!$B93="USD",'Financing inputs'!C93,0)+IF('Financing inputs'!$B93="Local Currency",'Financing inputs'!C93/Loc_USD,0)+IF('Financing inputs'!$B93="Euro",'Financing inputs'!C93/Euro_USD,0)))</f>
        <v/>
      </c>
      <c r="D93" s="61" t="str">
        <f>IF('Financing inputs'!D93="","",(IF('Financing inputs'!$B93="USD",'Financing inputs'!D93,0)+IF('Financing inputs'!$B93="Local Currency",'Financing inputs'!D93/Loc_USD,0)+IF('Financing inputs'!$B93="Euro",'Financing inputs'!D93/Euro_USD,0)))</f>
        <v/>
      </c>
      <c r="E93" s="61" t="str">
        <f>IF('Financing inputs'!E93="","",(IF('Financing inputs'!$B93="USD",'Financing inputs'!E93,0)+IF('Financing inputs'!$B93="Local Currency",'Financing inputs'!E93/Loc_USD,0)+IF('Financing inputs'!$B93="Euro",'Financing inputs'!E93/Euro_USD,0)))</f>
        <v/>
      </c>
      <c r="F93" s="61" t="str">
        <f>IF('Financing inputs'!F93="","",(IF('Financing inputs'!$B93="USD",'Financing inputs'!F93,0)+IF('Financing inputs'!$B93="Local Currency",'Financing inputs'!F93/Loc_USD,0)+IF('Financing inputs'!$B93="Euro",'Financing inputs'!F93/Euro_USD,0)))</f>
        <v/>
      </c>
      <c r="G93" s="61" t="str">
        <f>IF('Financing inputs'!G93="","",(IF('Financing inputs'!$B93="USD",'Financing inputs'!G93,0)+IF('Financing inputs'!$B93="Local Currency",'Financing inputs'!G93/Loc_USD,0)+IF('Financing inputs'!$B93="Euro",'Financing inputs'!G93/Euro_USD,0)))</f>
        <v/>
      </c>
      <c r="H93" s="61" t="str">
        <f>IF('Financing inputs'!H93="","",(IF('Financing inputs'!$B93="USD",'Financing inputs'!H93,0)+IF('Financing inputs'!$B93="Local Currency",'Financing inputs'!H93/Loc_USD,0)+IF('Financing inputs'!$B93="Euro",'Financing inputs'!H93/Euro_USD,0)))</f>
        <v/>
      </c>
      <c r="I93" s="61" t="str">
        <f>IF('Financing inputs'!I93="","",(IF('Financing inputs'!$B93="USD",'Financing inputs'!I93,0)+IF('Financing inputs'!$B93="Local Currency",'Financing inputs'!I93/Loc_USD,0)+IF('Financing inputs'!$B93="Euro",'Financing inputs'!I93/Euro_USD,0)))</f>
        <v/>
      </c>
      <c r="J93" s="61" t="str">
        <f>IF('Financing inputs'!J93="","",(IF('Financing inputs'!$B93="USD",'Financing inputs'!J93,0)+IF('Financing inputs'!$B93="Local Currency",'Financing inputs'!J93/Loc_USD,0)+IF('Financing inputs'!$B93="Euro",'Financing inputs'!J93/Euro_USD,0)))</f>
        <v/>
      </c>
      <c r="K93" s="61" t="str">
        <f>IF('Financing inputs'!K93="","",(IF('Financing inputs'!$B93="USD",'Financing inputs'!K93,0)+IF('Financing inputs'!$B93="Local Currency",'Financing inputs'!K93/Loc_USD,0)+IF('Financing inputs'!$B93="Euro",'Financing inputs'!K93/Euro_USD,0)))</f>
        <v/>
      </c>
      <c r="L93" s="61" t="str">
        <f>IF('Financing inputs'!L93="","",(IF('Financing inputs'!$B93="USD",'Financing inputs'!L93,0)+IF('Financing inputs'!$B93="Local Currency",'Financing inputs'!L93/Loc_USD,0)+IF('Financing inputs'!$B93="Euro",'Financing inputs'!L93/Euro_USD,0)))</f>
        <v/>
      </c>
      <c r="M93" s="61" t="str">
        <f>IF('Financing inputs'!M93="","",(IF('Financing inputs'!$B93="USD",'Financing inputs'!M93,0)+IF('Financing inputs'!$B93="Local Currency",'Financing inputs'!M93/Loc_USD,0)+IF('Financing inputs'!$B93="Euro",'Financing inputs'!M93/Euro_USD,0)))</f>
        <v/>
      </c>
      <c r="N93" s="61" t="str">
        <f>IF('Financing inputs'!N93="","",(IF('Financing inputs'!$B93="USD",'Financing inputs'!N93,0)+IF('Financing inputs'!$B93="Local Currency",'Financing inputs'!N93/Loc_USD,0)+IF('Financing inputs'!$B93="Euro",'Financing inputs'!N93/Euro_USD,0)))</f>
        <v/>
      </c>
      <c r="O93" s="61">
        <f t="shared" si="10"/>
        <v>0</v>
      </c>
      <c r="P93" s="57" t="str">
        <f t="shared" si="9"/>
        <v>Autre 4</v>
      </c>
    </row>
    <row r="94" spans="1:16" x14ac:dyDescent="0.25">
      <c r="A94" s="152" t="s">
        <v>42</v>
      </c>
      <c r="B94" s="153"/>
      <c r="C94" s="148">
        <f>SUM(C75:C93)</f>
        <v>0</v>
      </c>
      <c r="D94" s="148">
        <f t="shared" ref="D94:O94" si="11">SUM(D75:D93)</f>
        <v>0</v>
      </c>
      <c r="E94" s="148">
        <f t="shared" si="11"/>
        <v>0</v>
      </c>
      <c r="F94" s="148">
        <f t="shared" si="11"/>
        <v>0</v>
      </c>
      <c r="G94" s="148">
        <f t="shared" si="11"/>
        <v>0</v>
      </c>
      <c r="H94" s="148">
        <f t="shared" si="11"/>
        <v>0</v>
      </c>
      <c r="I94" s="148">
        <f t="shared" si="11"/>
        <v>0</v>
      </c>
      <c r="J94" s="148">
        <f t="shared" si="11"/>
        <v>0</v>
      </c>
      <c r="K94" s="148">
        <f t="shared" si="11"/>
        <v>0</v>
      </c>
      <c r="L94" s="148">
        <f t="shared" si="11"/>
        <v>0</v>
      </c>
      <c r="M94" s="148">
        <f t="shared" si="11"/>
        <v>0</v>
      </c>
      <c r="N94" s="148">
        <f t="shared" si="11"/>
        <v>0</v>
      </c>
      <c r="O94" s="148">
        <f t="shared" si="11"/>
        <v>0</v>
      </c>
      <c r="P94" s="57" t="str">
        <f>$A$72</f>
        <v>Autre 4</v>
      </c>
    </row>
    <row r="95" spans="1:16" x14ac:dyDescent="0.25">
      <c r="A95" s="173" t="str">
        <f>'Financing inputs'!A95:O95</f>
        <v>Autre 5</v>
      </c>
      <c r="B95" s="173"/>
      <c r="C95" s="173"/>
      <c r="D95" s="173"/>
      <c r="E95" s="173"/>
      <c r="F95" s="173"/>
      <c r="G95" s="173"/>
      <c r="H95" s="173"/>
      <c r="I95" s="173"/>
      <c r="J95" s="173"/>
      <c r="K95" s="173"/>
      <c r="L95" s="173"/>
      <c r="M95" s="173"/>
      <c r="N95" s="173"/>
      <c r="O95" s="173"/>
      <c r="P95" s="57"/>
    </row>
    <row r="96" spans="1:16" x14ac:dyDescent="0.25">
      <c r="A96" s="149" t="str">
        <f>'Financing inputs'!A96</f>
        <v>Coûts du Plan PF Budgétisé</v>
      </c>
      <c r="B96" s="150"/>
      <c r="C96" s="61" t="str">
        <f>IF('Financing inputs'!C96="","",(IF('Financing inputs'!$B96="USD",'Financing inputs'!C96,0)+IF('Financing inputs'!$B96="Local Currency",'Financing inputs'!C96/Loc_USD,0)+IF('Financing inputs'!$B96="Euro",'Financing inputs'!C96/Euro_USD,0)))</f>
        <v/>
      </c>
      <c r="D96" s="61" t="str">
        <f>IF('Financing inputs'!D96="","",(IF('Financing inputs'!$B96="USD",'Financing inputs'!D96,0)+IF('Financing inputs'!$B96="Local Currency",'Financing inputs'!D96/Loc_USD,0)+IF('Financing inputs'!$B96="Euro",'Financing inputs'!D96/Euro_USD,0)))</f>
        <v/>
      </c>
      <c r="E96" s="61" t="str">
        <f>IF('Financing inputs'!E96="","",(IF('Financing inputs'!$B96="USD",'Financing inputs'!E96,0)+IF('Financing inputs'!$B96="Local Currency",'Financing inputs'!E96/Loc_USD,0)+IF('Financing inputs'!$B96="Euro",'Financing inputs'!E96/Euro_USD,0)))</f>
        <v/>
      </c>
      <c r="F96" s="61" t="str">
        <f>IF('Financing inputs'!F96="","",(IF('Financing inputs'!$B96="USD",'Financing inputs'!F96,0)+IF('Financing inputs'!$B96="Local Currency",'Financing inputs'!F96/Loc_USD,0)+IF('Financing inputs'!$B96="Euro",'Financing inputs'!F96/Euro_USD,0)))</f>
        <v/>
      </c>
      <c r="G96" s="61" t="str">
        <f>IF('Financing inputs'!G96="","",(IF('Financing inputs'!$B96="USD",'Financing inputs'!G96,0)+IF('Financing inputs'!$B96="Local Currency",'Financing inputs'!G96/Loc_USD,0)+IF('Financing inputs'!$B96="Euro",'Financing inputs'!G96/Euro_USD,0)))</f>
        <v/>
      </c>
      <c r="H96" s="61" t="str">
        <f>IF('Financing inputs'!H96="","",(IF('Financing inputs'!$B96="USD",'Financing inputs'!H96,0)+IF('Financing inputs'!$B96="Local Currency",'Financing inputs'!H96/Loc_USD,0)+IF('Financing inputs'!$B96="Euro",'Financing inputs'!H96/Euro_USD,0)))</f>
        <v/>
      </c>
      <c r="I96" s="61" t="str">
        <f>IF('Financing inputs'!I96="","",(IF('Financing inputs'!$B96="USD",'Financing inputs'!I96,0)+IF('Financing inputs'!$B96="Local Currency",'Financing inputs'!I96/Loc_USD,0)+IF('Financing inputs'!$B96="Euro",'Financing inputs'!I96/Euro_USD,0)))</f>
        <v/>
      </c>
      <c r="J96" s="61" t="str">
        <f>IF('Financing inputs'!J96="","",(IF('Financing inputs'!$B96="USD",'Financing inputs'!J96,0)+IF('Financing inputs'!$B96="Local Currency",'Financing inputs'!J96/Loc_USD,0)+IF('Financing inputs'!$B96="Euro",'Financing inputs'!J96/Euro_USD,0)))</f>
        <v/>
      </c>
      <c r="K96" s="61" t="str">
        <f>IF('Financing inputs'!K96="","",(IF('Financing inputs'!$B96="USD",'Financing inputs'!K96,0)+IF('Financing inputs'!$B96="Local Currency",'Financing inputs'!K96/Loc_USD,0)+IF('Financing inputs'!$B96="Euro",'Financing inputs'!K96/Euro_USD,0)))</f>
        <v/>
      </c>
      <c r="L96" s="61" t="str">
        <f>IF('Financing inputs'!L96="","",(IF('Financing inputs'!$B96="USD",'Financing inputs'!L96,0)+IF('Financing inputs'!$B96="Local Currency",'Financing inputs'!L96/Loc_USD,0)+IF('Financing inputs'!$B96="Euro",'Financing inputs'!L96/Euro_USD,0)))</f>
        <v/>
      </c>
      <c r="M96" s="61" t="str">
        <f>IF('Financing inputs'!M96="","",(IF('Financing inputs'!$B96="USD",'Financing inputs'!M96,0)+IF('Financing inputs'!$B96="Local Currency",'Financing inputs'!M96/Loc_USD,0)+IF('Financing inputs'!$B96="Euro",'Financing inputs'!M96/Euro_USD,0)))</f>
        <v/>
      </c>
      <c r="N96" s="61" t="str">
        <f>IF('Financing inputs'!N96="","",(IF('Financing inputs'!$B96="USD",'Financing inputs'!N96,0)+IF('Financing inputs'!$B96="Local Currency",'Financing inputs'!N96/Loc_USD,0)+IF('Financing inputs'!$B96="Euro",'Financing inputs'!N96/Euro_USD,0)))</f>
        <v/>
      </c>
      <c r="O96" s="62">
        <f>SUM(C96:N96)</f>
        <v>0</v>
      </c>
      <c r="P96" s="57" t="str">
        <f t="shared" ref="P96:P116" si="12">$A$95</f>
        <v>Autre 5</v>
      </c>
    </row>
    <row r="97" spans="1:16" x14ac:dyDescent="0.25">
      <c r="A97" s="149" t="str">
        <f>'Financing inputs'!A97</f>
        <v xml:space="preserve">Fonds alloués par le Gouvernement </v>
      </c>
      <c r="B97" s="150"/>
      <c r="C97" s="61" t="str">
        <f>IF('Financing inputs'!C97="","",(IF('Financing inputs'!$B97="USD",'Financing inputs'!C97,0)+IF('Financing inputs'!$B97="Local Currency",'Financing inputs'!C97/Loc_USD,0)+IF('Financing inputs'!$B97="Euro",'Financing inputs'!C97/Euro_USD,0)))</f>
        <v/>
      </c>
      <c r="D97" s="61" t="str">
        <f>IF('Financing inputs'!D97="","",(IF('Financing inputs'!$B97="USD",'Financing inputs'!D97,0)+IF('Financing inputs'!$B97="Local Currency",'Financing inputs'!D97/Loc_USD,0)+IF('Financing inputs'!$B97="Euro",'Financing inputs'!D97/Euro_USD,0)))</f>
        <v/>
      </c>
      <c r="E97" s="61" t="str">
        <f>IF('Financing inputs'!E97="","",(IF('Financing inputs'!$B97="USD",'Financing inputs'!E97,0)+IF('Financing inputs'!$B97="Local Currency",'Financing inputs'!E97/Loc_USD,0)+IF('Financing inputs'!$B97="Euro",'Financing inputs'!E97/Euro_USD,0)))</f>
        <v/>
      </c>
      <c r="F97" s="61" t="str">
        <f>IF('Financing inputs'!F97="","",(IF('Financing inputs'!$B97="USD",'Financing inputs'!F97,0)+IF('Financing inputs'!$B97="Local Currency",'Financing inputs'!F97/Loc_USD,0)+IF('Financing inputs'!$B97="Euro",'Financing inputs'!F97/Euro_USD,0)))</f>
        <v/>
      </c>
      <c r="G97" s="61" t="str">
        <f>IF('Financing inputs'!G97="","",(IF('Financing inputs'!$B97="USD",'Financing inputs'!G97,0)+IF('Financing inputs'!$B97="Local Currency",'Financing inputs'!G97/Loc_USD,0)+IF('Financing inputs'!$B97="Euro",'Financing inputs'!G97/Euro_USD,0)))</f>
        <v/>
      </c>
      <c r="H97" s="61" t="str">
        <f>IF('Financing inputs'!H97="","",(IF('Financing inputs'!$B97="USD",'Financing inputs'!H97,0)+IF('Financing inputs'!$B97="Local Currency",'Financing inputs'!H97/Loc_USD,0)+IF('Financing inputs'!$B97="Euro",'Financing inputs'!H97/Euro_USD,0)))</f>
        <v/>
      </c>
      <c r="I97" s="61" t="str">
        <f>IF('Financing inputs'!I97="","",(IF('Financing inputs'!$B97="USD",'Financing inputs'!I97,0)+IF('Financing inputs'!$B97="Local Currency",'Financing inputs'!I97/Loc_USD,0)+IF('Financing inputs'!$B97="Euro",'Financing inputs'!I97/Euro_USD,0)))</f>
        <v/>
      </c>
      <c r="J97" s="61" t="str">
        <f>IF('Financing inputs'!J97="","",(IF('Financing inputs'!$B97="USD",'Financing inputs'!J97,0)+IF('Financing inputs'!$B97="Local Currency",'Financing inputs'!J97/Loc_USD,0)+IF('Financing inputs'!$B97="Euro",'Financing inputs'!J97/Euro_USD,0)))</f>
        <v/>
      </c>
      <c r="K97" s="61" t="str">
        <f>IF('Financing inputs'!K97="","",(IF('Financing inputs'!$B97="USD",'Financing inputs'!K97,0)+IF('Financing inputs'!$B97="Local Currency",'Financing inputs'!K97/Loc_USD,0)+IF('Financing inputs'!$B97="Euro",'Financing inputs'!K97/Euro_USD,0)))</f>
        <v/>
      </c>
      <c r="L97" s="61" t="str">
        <f>IF('Financing inputs'!L97="","",(IF('Financing inputs'!$B97="USD",'Financing inputs'!L97,0)+IF('Financing inputs'!$B97="Local Currency",'Financing inputs'!L97/Loc_USD,0)+IF('Financing inputs'!$B97="Euro",'Financing inputs'!L97/Euro_USD,0)))</f>
        <v/>
      </c>
      <c r="M97" s="61" t="str">
        <f>IF('Financing inputs'!M97="","",(IF('Financing inputs'!$B97="USD",'Financing inputs'!M97,0)+IF('Financing inputs'!$B97="Local Currency",'Financing inputs'!M97/Loc_USD,0)+IF('Financing inputs'!$B97="Euro",'Financing inputs'!M97/Euro_USD,0)))</f>
        <v/>
      </c>
      <c r="N97" s="61" t="str">
        <f>IF('Financing inputs'!N97="","",(IF('Financing inputs'!$B97="USD",'Financing inputs'!N97,0)+IF('Financing inputs'!$B97="Local Currency",'Financing inputs'!N97/Loc_USD,0)+IF('Financing inputs'!$B97="Euro",'Financing inputs'!N97/Euro_USD,0)))</f>
        <v/>
      </c>
      <c r="O97" s="62">
        <f>SUM(C97:N97)</f>
        <v>0</v>
      </c>
      <c r="P97" s="57" t="str">
        <f t="shared" si="12"/>
        <v>Autre 5</v>
      </c>
    </row>
    <row r="98" spans="1:16" x14ac:dyDescent="0.25">
      <c r="A98" s="151" t="str">
        <f>'Financing inputs'!A98</f>
        <v xml:space="preserve">Fonds alloués par l'USAID </v>
      </c>
      <c r="B98" s="150"/>
      <c r="C98" s="61" t="str">
        <f>IF('Financing inputs'!C98="","",(IF('Financing inputs'!$B98="USD",'Financing inputs'!C98,0)+IF('Financing inputs'!$B98="Local Currency",'Financing inputs'!C98/Loc_USD,0)+IF('Financing inputs'!$B98="Euro",'Financing inputs'!C98/Euro_USD,0)))</f>
        <v/>
      </c>
      <c r="D98" s="61" t="str">
        <f>IF('Financing inputs'!D98="","",(IF('Financing inputs'!$B98="USD",'Financing inputs'!D98,0)+IF('Financing inputs'!$B98="Local Currency",'Financing inputs'!D98/Loc_USD,0)+IF('Financing inputs'!$B98="Euro",'Financing inputs'!D98/Euro_USD,0)))</f>
        <v/>
      </c>
      <c r="E98" s="61" t="str">
        <f>IF('Financing inputs'!E98="","",(IF('Financing inputs'!$B98="USD",'Financing inputs'!E98,0)+IF('Financing inputs'!$B98="Local Currency",'Financing inputs'!E98/Loc_USD,0)+IF('Financing inputs'!$B98="Euro",'Financing inputs'!E98/Euro_USD,0)))</f>
        <v/>
      </c>
      <c r="F98" s="61" t="str">
        <f>IF('Financing inputs'!F98="","",(IF('Financing inputs'!$B98="USD",'Financing inputs'!F98,0)+IF('Financing inputs'!$B98="Local Currency",'Financing inputs'!F98/Loc_USD,0)+IF('Financing inputs'!$B98="Euro",'Financing inputs'!F98/Euro_USD,0)))</f>
        <v/>
      </c>
      <c r="G98" s="61" t="str">
        <f>IF('Financing inputs'!G98="","",(IF('Financing inputs'!$B98="USD",'Financing inputs'!G98,0)+IF('Financing inputs'!$B98="Local Currency",'Financing inputs'!G98/Loc_USD,0)+IF('Financing inputs'!$B98="Euro",'Financing inputs'!G98/Euro_USD,0)))</f>
        <v/>
      </c>
      <c r="H98" s="61" t="str">
        <f>IF('Financing inputs'!H98="","",(IF('Financing inputs'!$B98="USD",'Financing inputs'!H98,0)+IF('Financing inputs'!$B98="Local Currency",'Financing inputs'!H98/Loc_USD,0)+IF('Financing inputs'!$B98="Euro",'Financing inputs'!H98/Euro_USD,0)))</f>
        <v/>
      </c>
      <c r="I98" s="61" t="str">
        <f>IF('Financing inputs'!I98="","",(IF('Financing inputs'!$B98="USD",'Financing inputs'!I98,0)+IF('Financing inputs'!$B98="Local Currency",'Financing inputs'!I98/Loc_USD,0)+IF('Financing inputs'!$B98="Euro",'Financing inputs'!I98/Euro_USD,0)))</f>
        <v/>
      </c>
      <c r="J98" s="61" t="str">
        <f>IF('Financing inputs'!J98="","",(IF('Financing inputs'!$B98="USD",'Financing inputs'!J98,0)+IF('Financing inputs'!$B98="Local Currency",'Financing inputs'!J98/Loc_USD,0)+IF('Financing inputs'!$B98="Euro",'Financing inputs'!J98/Euro_USD,0)))</f>
        <v/>
      </c>
      <c r="K98" s="61" t="str">
        <f>IF('Financing inputs'!K98="","",(IF('Financing inputs'!$B98="USD",'Financing inputs'!K98,0)+IF('Financing inputs'!$B98="Local Currency",'Financing inputs'!K98/Loc_USD,0)+IF('Financing inputs'!$B98="Euro",'Financing inputs'!K98/Euro_USD,0)))</f>
        <v/>
      </c>
      <c r="L98" s="61" t="str">
        <f>IF('Financing inputs'!L98="","",(IF('Financing inputs'!$B98="USD",'Financing inputs'!L98,0)+IF('Financing inputs'!$B98="Local Currency",'Financing inputs'!L98/Loc_USD,0)+IF('Financing inputs'!$B98="Euro",'Financing inputs'!L98/Euro_USD,0)))</f>
        <v/>
      </c>
      <c r="M98" s="61" t="str">
        <f>IF('Financing inputs'!M98="","",(IF('Financing inputs'!$B98="USD",'Financing inputs'!M98,0)+IF('Financing inputs'!$B98="Local Currency",'Financing inputs'!M98/Loc_USD,0)+IF('Financing inputs'!$B98="Euro",'Financing inputs'!M98/Euro_USD,0)))</f>
        <v/>
      </c>
      <c r="N98" s="61" t="str">
        <f>IF('Financing inputs'!N98="","",(IF('Financing inputs'!$B98="USD",'Financing inputs'!N98,0)+IF('Financing inputs'!$B98="Local Currency",'Financing inputs'!N98/Loc_USD,0)+IF('Financing inputs'!$B98="Euro",'Financing inputs'!N98/Euro_USD,0)))</f>
        <v/>
      </c>
      <c r="O98" s="61">
        <f t="shared" ref="O98:O116" si="13">SUM(C98:N98)</f>
        <v>0</v>
      </c>
      <c r="P98" s="57" t="str">
        <f t="shared" si="12"/>
        <v>Autre 5</v>
      </c>
    </row>
    <row r="99" spans="1:16" x14ac:dyDescent="0.25">
      <c r="A99" s="151" t="str">
        <f>'Financing inputs'!A99</f>
        <v>Fonds alloués par l'UNFPA</v>
      </c>
      <c r="B99" s="150"/>
      <c r="C99" s="61" t="str">
        <f>IF('Financing inputs'!C99="","",(IF('Financing inputs'!$B99="USD",'Financing inputs'!C99,0)+IF('Financing inputs'!$B99="Local Currency",'Financing inputs'!C99/Loc_USD,0)+IF('Financing inputs'!$B99="Euro",'Financing inputs'!C99/Euro_USD,0)))</f>
        <v/>
      </c>
      <c r="D99" s="61" t="str">
        <f>IF('Financing inputs'!D99="","",(IF('Financing inputs'!$B99="USD",'Financing inputs'!D99,0)+IF('Financing inputs'!$B99="Local Currency",'Financing inputs'!D99/Loc_USD,0)+IF('Financing inputs'!$B99="Euro",'Financing inputs'!D99/Euro_USD,0)))</f>
        <v/>
      </c>
      <c r="E99" s="61" t="str">
        <f>IF('Financing inputs'!E99="","",(IF('Financing inputs'!$B99="USD",'Financing inputs'!E99,0)+IF('Financing inputs'!$B99="Local Currency",'Financing inputs'!E99/Loc_USD,0)+IF('Financing inputs'!$B99="Euro",'Financing inputs'!E99/Euro_USD,0)))</f>
        <v/>
      </c>
      <c r="F99" s="61" t="str">
        <f>IF('Financing inputs'!F99="","",(IF('Financing inputs'!$B99="USD",'Financing inputs'!F99,0)+IF('Financing inputs'!$B99="Local Currency",'Financing inputs'!F99/Loc_USD,0)+IF('Financing inputs'!$B99="Euro",'Financing inputs'!F99/Euro_USD,0)))</f>
        <v/>
      </c>
      <c r="G99" s="61" t="str">
        <f>IF('Financing inputs'!G99="","",(IF('Financing inputs'!$B99="USD",'Financing inputs'!G99,0)+IF('Financing inputs'!$B99="Local Currency",'Financing inputs'!G99/Loc_USD,0)+IF('Financing inputs'!$B99="Euro",'Financing inputs'!G99/Euro_USD,0)))</f>
        <v/>
      </c>
      <c r="H99" s="61" t="str">
        <f>IF('Financing inputs'!H99="","",(IF('Financing inputs'!$B99="USD",'Financing inputs'!H99,0)+IF('Financing inputs'!$B99="Local Currency",'Financing inputs'!H99/Loc_USD,0)+IF('Financing inputs'!$B99="Euro",'Financing inputs'!H99/Euro_USD,0)))</f>
        <v/>
      </c>
      <c r="I99" s="61" t="str">
        <f>IF('Financing inputs'!I99="","",(IF('Financing inputs'!$B99="USD",'Financing inputs'!I99,0)+IF('Financing inputs'!$B99="Local Currency",'Financing inputs'!I99/Loc_USD,0)+IF('Financing inputs'!$B99="Euro",'Financing inputs'!I99/Euro_USD,0)))</f>
        <v/>
      </c>
      <c r="J99" s="61" t="str">
        <f>IF('Financing inputs'!J99="","",(IF('Financing inputs'!$B99="USD",'Financing inputs'!J99,0)+IF('Financing inputs'!$B99="Local Currency",'Financing inputs'!J99/Loc_USD,0)+IF('Financing inputs'!$B99="Euro",'Financing inputs'!J99/Euro_USD,0)))</f>
        <v/>
      </c>
      <c r="K99" s="61" t="str">
        <f>IF('Financing inputs'!K99="","",(IF('Financing inputs'!$B99="USD",'Financing inputs'!K99,0)+IF('Financing inputs'!$B99="Local Currency",'Financing inputs'!K99/Loc_USD,0)+IF('Financing inputs'!$B99="Euro",'Financing inputs'!K99/Euro_USD,0)))</f>
        <v/>
      </c>
      <c r="L99" s="61" t="str">
        <f>IF('Financing inputs'!L99="","",(IF('Financing inputs'!$B99="USD",'Financing inputs'!L99,0)+IF('Financing inputs'!$B99="Local Currency",'Financing inputs'!L99/Loc_USD,0)+IF('Financing inputs'!$B99="Euro",'Financing inputs'!L99/Euro_USD,0)))</f>
        <v/>
      </c>
      <c r="M99" s="61" t="str">
        <f>IF('Financing inputs'!M99="","",(IF('Financing inputs'!$B99="USD",'Financing inputs'!M99,0)+IF('Financing inputs'!$B99="Local Currency",'Financing inputs'!M99/Loc_USD,0)+IF('Financing inputs'!$B99="Euro",'Financing inputs'!M99/Euro_USD,0)))</f>
        <v/>
      </c>
      <c r="N99" s="61" t="str">
        <f>IF('Financing inputs'!N99="","",(IF('Financing inputs'!$B99="USD",'Financing inputs'!N99,0)+IF('Financing inputs'!$B99="Local Currency",'Financing inputs'!N99/Loc_USD,0)+IF('Financing inputs'!$B99="Euro",'Financing inputs'!N99/Euro_USD,0)))</f>
        <v/>
      </c>
      <c r="O99" s="61">
        <f t="shared" si="13"/>
        <v>0</v>
      </c>
      <c r="P99" s="57" t="str">
        <f t="shared" si="12"/>
        <v>Autre 5</v>
      </c>
    </row>
    <row r="100" spans="1:16" x14ac:dyDescent="0.25">
      <c r="A100" s="151" t="str">
        <f>'Financing inputs'!A100</f>
        <v>Fonds alloués par la KfW</v>
      </c>
      <c r="B100" s="150"/>
      <c r="C100" s="61" t="str">
        <f>IF('Financing inputs'!C100="","",(IF('Financing inputs'!$B100="USD",'Financing inputs'!C100,0)+IF('Financing inputs'!$B100="Local Currency",'Financing inputs'!C100/Loc_USD,0)+IF('Financing inputs'!$B100="Euro",'Financing inputs'!C100/Euro_USD,0)))</f>
        <v/>
      </c>
      <c r="D100" s="61" t="str">
        <f>IF('Financing inputs'!D100="","",(IF('Financing inputs'!$B100="USD",'Financing inputs'!D100,0)+IF('Financing inputs'!$B100="Local Currency",'Financing inputs'!D100/Loc_USD,0)+IF('Financing inputs'!$B100="Euro",'Financing inputs'!D100/Euro_USD,0)))</f>
        <v/>
      </c>
      <c r="E100" s="61" t="str">
        <f>IF('Financing inputs'!E100="","",(IF('Financing inputs'!$B100="USD",'Financing inputs'!E100,0)+IF('Financing inputs'!$B100="Local Currency",'Financing inputs'!E100/Loc_USD,0)+IF('Financing inputs'!$B100="Euro",'Financing inputs'!E100/Euro_USD,0)))</f>
        <v/>
      </c>
      <c r="F100" s="61" t="str">
        <f>IF('Financing inputs'!F100="","",(IF('Financing inputs'!$B100="USD",'Financing inputs'!F100,0)+IF('Financing inputs'!$B100="Local Currency",'Financing inputs'!F100/Loc_USD,0)+IF('Financing inputs'!$B100="Euro",'Financing inputs'!F100/Euro_USD,0)))</f>
        <v/>
      </c>
      <c r="G100" s="61" t="str">
        <f>IF('Financing inputs'!G100="","",(IF('Financing inputs'!$B100="USD",'Financing inputs'!G100,0)+IF('Financing inputs'!$B100="Local Currency",'Financing inputs'!G100/Loc_USD,0)+IF('Financing inputs'!$B100="Euro",'Financing inputs'!G100/Euro_USD,0)))</f>
        <v/>
      </c>
      <c r="H100" s="61" t="str">
        <f>IF('Financing inputs'!H100="","",(IF('Financing inputs'!$B100="USD",'Financing inputs'!H100,0)+IF('Financing inputs'!$B100="Local Currency",'Financing inputs'!H100/Loc_USD,0)+IF('Financing inputs'!$B100="Euro",'Financing inputs'!H100/Euro_USD,0)))</f>
        <v/>
      </c>
      <c r="I100" s="61" t="str">
        <f>IF('Financing inputs'!I100="","",(IF('Financing inputs'!$B100="USD",'Financing inputs'!I100,0)+IF('Financing inputs'!$B100="Local Currency",'Financing inputs'!I100/Loc_USD,0)+IF('Financing inputs'!$B100="Euro",'Financing inputs'!I100/Euro_USD,0)))</f>
        <v/>
      </c>
      <c r="J100" s="61" t="str">
        <f>IF('Financing inputs'!J100="","",(IF('Financing inputs'!$B100="USD",'Financing inputs'!J100,0)+IF('Financing inputs'!$B100="Local Currency",'Financing inputs'!J100/Loc_USD,0)+IF('Financing inputs'!$B100="Euro",'Financing inputs'!J100/Euro_USD,0)))</f>
        <v/>
      </c>
      <c r="K100" s="61" t="str">
        <f>IF('Financing inputs'!K100="","",(IF('Financing inputs'!$B100="USD",'Financing inputs'!K100,0)+IF('Financing inputs'!$B100="Local Currency",'Financing inputs'!K100/Loc_USD,0)+IF('Financing inputs'!$B100="Euro",'Financing inputs'!K100/Euro_USD,0)))</f>
        <v/>
      </c>
      <c r="L100" s="61" t="str">
        <f>IF('Financing inputs'!L100="","",(IF('Financing inputs'!$B100="USD",'Financing inputs'!L100,0)+IF('Financing inputs'!$B100="Local Currency",'Financing inputs'!L100/Loc_USD,0)+IF('Financing inputs'!$B100="Euro",'Financing inputs'!L100/Euro_USD,0)))</f>
        <v/>
      </c>
      <c r="M100" s="61" t="str">
        <f>IF('Financing inputs'!M100="","",(IF('Financing inputs'!$B100="USD",'Financing inputs'!M100,0)+IF('Financing inputs'!$B100="Local Currency",'Financing inputs'!M100/Loc_USD,0)+IF('Financing inputs'!$B100="Euro",'Financing inputs'!M100/Euro_USD,0)))</f>
        <v/>
      </c>
      <c r="N100" s="61" t="str">
        <f>IF('Financing inputs'!N100="","",(IF('Financing inputs'!$B100="USD",'Financing inputs'!N100,0)+IF('Financing inputs'!$B100="Local Currency",'Financing inputs'!N100/Loc_USD,0)+IF('Financing inputs'!$B100="Euro",'Financing inputs'!N100/Euro_USD,0)))</f>
        <v/>
      </c>
      <c r="O100" s="61">
        <f t="shared" si="13"/>
        <v>0</v>
      </c>
      <c r="P100" s="57" t="str">
        <f t="shared" si="12"/>
        <v>Autre 5</v>
      </c>
    </row>
    <row r="101" spans="1:16" x14ac:dyDescent="0.25">
      <c r="A101" s="151" t="str">
        <f>'Financing inputs'!A101</f>
        <v>Fonds alloués par DfID</v>
      </c>
      <c r="B101" s="150"/>
      <c r="C101" s="61" t="str">
        <f>IF('Financing inputs'!C101="","",(IF('Financing inputs'!$B101="USD",'Financing inputs'!C101,0)+IF('Financing inputs'!$B101="Local Currency",'Financing inputs'!C101/Loc_USD,0)+IF('Financing inputs'!$B101="Euro",'Financing inputs'!C101/Euro_USD,0)))</f>
        <v/>
      </c>
      <c r="D101" s="61" t="str">
        <f>IF('Financing inputs'!D101="","",(IF('Financing inputs'!$B101="USD",'Financing inputs'!D101,0)+IF('Financing inputs'!$B101="Local Currency",'Financing inputs'!D101/Loc_USD,0)+IF('Financing inputs'!$B101="Euro",'Financing inputs'!D101/Euro_USD,0)))</f>
        <v/>
      </c>
      <c r="E101" s="61" t="str">
        <f>IF('Financing inputs'!E101="","",(IF('Financing inputs'!$B101="USD",'Financing inputs'!E101,0)+IF('Financing inputs'!$B101="Local Currency",'Financing inputs'!E101/Loc_USD,0)+IF('Financing inputs'!$B101="Euro",'Financing inputs'!E101/Euro_USD,0)))</f>
        <v/>
      </c>
      <c r="F101" s="61" t="str">
        <f>IF('Financing inputs'!F101="","",(IF('Financing inputs'!$B101="USD",'Financing inputs'!F101,0)+IF('Financing inputs'!$B101="Local Currency",'Financing inputs'!F101/Loc_USD,0)+IF('Financing inputs'!$B101="Euro",'Financing inputs'!F101/Euro_USD,0)))</f>
        <v/>
      </c>
      <c r="G101" s="61" t="str">
        <f>IF('Financing inputs'!G101="","",(IF('Financing inputs'!$B101="USD",'Financing inputs'!G101,0)+IF('Financing inputs'!$B101="Local Currency",'Financing inputs'!G101/Loc_USD,0)+IF('Financing inputs'!$B101="Euro",'Financing inputs'!G101/Euro_USD,0)))</f>
        <v/>
      </c>
      <c r="H101" s="61" t="str">
        <f>IF('Financing inputs'!H101="","",(IF('Financing inputs'!$B101="USD",'Financing inputs'!H101,0)+IF('Financing inputs'!$B101="Local Currency",'Financing inputs'!H101/Loc_USD,0)+IF('Financing inputs'!$B101="Euro",'Financing inputs'!H101/Euro_USD,0)))</f>
        <v/>
      </c>
      <c r="I101" s="61" t="str">
        <f>IF('Financing inputs'!I101="","",(IF('Financing inputs'!$B101="USD",'Financing inputs'!I101,0)+IF('Financing inputs'!$B101="Local Currency",'Financing inputs'!I101/Loc_USD,0)+IF('Financing inputs'!$B101="Euro",'Financing inputs'!I101/Euro_USD,0)))</f>
        <v/>
      </c>
      <c r="J101" s="61" t="str">
        <f>IF('Financing inputs'!J101="","",(IF('Financing inputs'!$B101="USD",'Financing inputs'!J101,0)+IF('Financing inputs'!$B101="Local Currency",'Financing inputs'!J101/Loc_USD,0)+IF('Financing inputs'!$B101="Euro",'Financing inputs'!J101/Euro_USD,0)))</f>
        <v/>
      </c>
      <c r="K101" s="61" t="str">
        <f>IF('Financing inputs'!K101="","",(IF('Financing inputs'!$B101="USD",'Financing inputs'!K101,0)+IF('Financing inputs'!$B101="Local Currency",'Financing inputs'!K101/Loc_USD,0)+IF('Financing inputs'!$B101="Euro",'Financing inputs'!K101/Euro_USD,0)))</f>
        <v/>
      </c>
      <c r="L101" s="61" t="str">
        <f>IF('Financing inputs'!L101="","",(IF('Financing inputs'!$B101="USD",'Financing inputs'!L101,0)+IF('Financing inputs'!$B101="Local Currency",'Financing inputs'!L101/Loc_USD,0)+IF('Financing inputs'!$B101="Euro",'Financing inputs'!L101/Euro_USD,0)))</f>
        <v/>
      </c>
      <c r="M101" s="61" t="str">
        <f>IF('Financing inputs'!M101="","",(IF('Financing inputs'!$B101="USD",'Financing inputs'!M101,0)+IF('Financing inputs'!$B101="Local Currency",'Financing inputs'!M101/Loc_USD,0)+IF('Financing inputs'!$B101="Euro",'Financing inputs'!M101/Euro_USD,0)))</f>
        <v/>
      </c>
      <c r="N101" s="61" t="str">
        <f>IF('Financing inputs'!N101="","",(IF('Financing inputs'!$B101="USD",'Financing inputs'!N101,0)+IF('Financing inputs'!$B101="Local Currency",'Financing inputs'!N101/Loc_USD,0)+IF('Financing inputs'!$B101="Euro",'Financing inputs'!N101/Euro_USD,0)))</f>
        <v/>
      </c>
      <c r="O101" s="61">
        <f t="shared" si="13"/>
        <v>0</v>
      </c>
      <c r="P101" s="57" t="str">
        <f t="shared" si="12"/>
        <v>Autre 5</v>
      </c>
    </row>
    <row r="102" spans="1:16" x14ac:dyDescent="0.25">
      <c r="A102" s="151" t="str">
        <f>'Financing inputs'!A102</f>
        <v xml:space="preserve">Fonds alloués par l'EU </v>
      </c>
      <c r="B102" s="150"/>
      <c r="C102" s="61" t="str">
        <f>IF('Financing inputs'!C102="","",(IF('Financing inputs'!$B102="USD",'Financing inputs'!C102,0)+IF('Financing inputs'!$B102="Local Currency",'Financing inputs'!C102/Loc_USD,0)+IF('Financing inputs'!$B102="Euro",'Financing inputs'!C102/Euro_USD,0)))</f>
        <v/>
      </c>
      <c r="D102" s="61" t="str">
        <f>IF('Financing inputs'!D102="","",(IF('Financing inputs'!$B102="USD",'Financing inputs'!D102,0)+IF('Financing inputs'!$B102="Local Currency",'Financing inputs'!D102/Loc_USD,0)+IF('Financing inputs'!$B102="Euro",'Financing inputs'!D102/Euro_USD,0)))</f>
        <v/>
      </c>
      <c r="E102" s="61" t="str">
        <f>IF('Financing inputs'!E102="","",(IF('Financing inputs'!$B102="USD",'Financing inputs'!E102,0)+IF('Financing inputs'!$B102="Local Currency",'Financing inputs'!E102/Loc_USD,0)+IF('Financing inputs'!$B102="Euro",'Financing inputs'!E102/Euro_USD,0)))</f>
        <v/>
      </c>
      <c r="F102" s="61" t="str">
        <f>IF('Financing inputs'!F102="","",(IF('Financing inputs'!$B102="USD",'Financing inputs'!F102,0)+IF('Financing inputs'!$B102="Local Currency",'Financing inputs'!F102/Loc_USD,0)+IF('Financing inputs'!$B102="Euro",'Financing inputs'!F102/Euro_USD,0)))</f>
        <v/>
      </c>
      <c r="G102" s="61" t="str">
        <f>IF('Financing inputs'!G102="","",(IF('Financing inputs'!$B102="USD",'Financing inputs'!G102,0)+IF('Financing inputs'!$B102="Local Currency",'Financing inputs'!G102/Loc_USD,0)+IF('Financing inputs'!$B102="Euro",'Financing inputs'!G102/Euro_USD,0)))</f>
        <v/>
      </c>
      <c r="H102" s="61" t="str">
        <f>IF('Financing inputs'!H102="","",(IF('Financing inputs'!$B102="USD",'Financing inputs'!H102,0)+IF('Financing inputs'!$B102="Local Currency",'Financing inputs'!H102/Loc_USD,0)+IF('Financing inputs'!$B102="Euro",'Financing inputs'!H102/Euro_USD,0)))</f>
        <v/>
      </c>
      <c r="I102" s="61" t="str">
        <f>IF('Financing inputs'!I102="","",(IF('Financing inputs'!$B102="USD",'Financing inputs'!I102,0)+IF('Financing inputs'!$B102="Local Currency",'Financing inputs'!I102/Loc_USD,0)+IF('Financing inputs'!$B102="Euro",'Financing inputs'!I102/Euro_USD,0)))</f>
        <v/>
      </c>
      <c r="J102" s="61" t="str">
        <f>IF('Financing inputs'!J102="","",(IF('Financing inputs'!$B102="USD",'Financing inputs'!J102,0)+IF('Financing inputs'!$B102="Local Currency",'Financing inputs'!J102/Loc_USD,0)+IF('Financing inputs'!$B102="Euro",'Financing inputs'!J102/Euro_USD,0)))</f>
        <v/>
      </c>
      <c r="K102" s="61" t="str">
        <f>IF('Financing inputs'!K102="","",(IF('Financing inputs'!$B102="USD",'Financing inputs'!K102,0)+IF('Financing inputs'!$B102="Local Currency",'Financing inputs'!K102/Loc_USD,0)+IF('Financing inputs'!$B102="Euro",'Financing inputs'!K102/Euro_USD,0)))</f>
        <v/>
      </c>
      <c r="L102" s="61" t="str">
        <f>IF('Financing inputs'!L102="","",(IF('Financing inputs'!$B102="USD",'Financing inputs'!L102,0)+IF('Financing inputs'!$B102="Local Currency",'Financing inputs'!L102/Loc_USD,0)+IF('Financing inputs'!$B102="Euro",'Financing inputs'!L102/Euro_USD,0)))</f>
        <v/>
      </c>
      <c r="M102" s="61" t="str">
        <f>IF('Financing inputs'!M102="","",(IF('Financing inputs'!$B102="USD",'Financing inputs'!M102,0)+IF('Financing inputs'!$B102="Local Currency",'Financing inputs'!M102/Loc_USD,0)+IF('Financing inputs'!$B102="Euro",'Financing inputs'!M102/Euro_USD,0)))</f>
        <v/>
      </c>
      <c r="N102" s="61" t="str">
        <f>IF('Financing inputs'!N102="","",(IF('Financing inputs'!$B102="USD",'Financing inputs'!N102,0)+IF('Financing inputs'!$B102="Local Currency",'Financing inputs'!N102/Loc_USD,0)+IF('Financing inputs'!$B102="Euro",'Financing inputs'!N102/Euro_USD,0)))</f>
        <v/>
      </c>
      <c r="O102" s="61">
        <f t="shared" si="13"/>
        <v>0</v>
      </c>
      <c r="P102" s="57" t="str">
        <f t="shared" si="12"/>
        <v>Autre 5</v>
      </c>
    </row>
    <row r="103" spans="1:16" x14ac:dyDescent="0.25">
      <c r="A103" s="151" t="str">
        <f>'Financing inputs'!A103</f>
        <v>Fonds alloués par l'ACDI</v>
      </c>
      <c r="B103" s="150"/>
      <c r="C103" s="61" t="str">
        <f>IF('Financing inputs'!C103="","",(IF('Financing inputs'!$B103="USD",'Financing inputs'!C103,0)+IF('Financing inputs'!$B103="Local Currency",'Financing inputs'!C103/Loc_USD,0)+IF('Financing inputs'!$B103="Euro",'Financing inputs'!C103/Euro_USD,0)))</f>
        <v/>
      </c>
      <c r="D103" s="61" t="str">
        <f>IF('Financing inputs'!D103="","",(IF('Financing inputs'!$B103="USD",'Financing inputs'!D103,0)+IF('Financing inputs'!$B103="Local Currency",'Financing inputs'!D103/Loc_USD,0)+IF('Financing inputs'!$B103="Euro",'Financing inputs'!D103/Euro_USD,0)))</f>
        <v/>
      </c>
      <c r="E103" s="61" t="str">
        <f>IF('Financing inputs'!E103="","",(IF('Financing inputs'!$B103="USD",'Financing inputs'!E103,0)+IF('Financing inputs'!$B103="Local Currency",'Financing inputs'!E103/Loc_USD,0)+IF('Financing inputs'!$B103="Euro",'Financing inputs'!E103/Euro_USD,0)))</f>
        <v/>
      </c>
      <c r="F103" s="61" t="str">
        <f>IF('Financing inputs'!F103="","",(IF('Financing inputs'!$B103="USD",'Financing inputs'!F103,0)+IF('Financing inputs'!$B103="Local Currency",'Financing inputs'!F103/Loc_USD,0)+IF('Financing inputs'!$B103="Euro",'Financing inputs'!F103/Euro_USD,0)))</f>
        <v/>
      </c>
      <c r="G103" s="61" t="str">
        <f>IF('Financing inputs'!G103="","",(IF('Financing inputs'!$B103="USD",'Financing inputs'!G103,0)+IF('Financing inputs'!$B103="Local Currency",'Financing inputs'!G103/Loc_USD,0)+IF('Financing inputs'!$B103="Euro",'Financing inputs'!G103/Euro_USD,0)))</f>
        <v/>
      </c>
      <c r="H103" s="61" t="str">
        <f>IF('Financing inputs'!H103="","",(IF('Financing inputs'!$B103="USD",'Financing inputs'!H103,0)+IF('Financing inputs'!$B103="Local Currency",'Financing inputs'!H103/Loc_USD,0)+IF('Financing inputs'!$B103="Euro",'Financing inputs'!H103/Euro_USD,0)))</f>
        <v/>
      </c>
      <c r="I103" s="61" t="str">
        <f>IF('Financing inputs'!I103="","",(IF('Financing inputs'!$B103="USD",'Financing inputs'!I103,0)+IF('Financing inputs'!$B103="Local Currency",'Financing inputs'!I103/Loc_USD,0)+IF('Financing inputs'!$B103="Euro",'Financing inputs'!I103/Euro_USD,0)))</f>
        <v/>
      </c>
      <c r="J103" s="61" t="str">
        <f>IF('Financing inputs'!J103="","",(IF('Financing inputs'!$B103="USD",'Financing inputs'!J103,0)+IF('Financing inputs'!$B103="Local Currency",'Financing inputs'!J103/Loc_USD,0)+IF('Financing inputs'!$B103="Euro",'Financing inputs'!J103/Euro_USD,0)))</f>
        <v/>
      </c>
      <c r="K103" s="61" t="str">
        <f>IF('Financing inputs'!K103="","",(IF('Financing inputs'!$B103="USD",'Financing inputs'!K103,0)+IF('Financing inputs'!$B103="Local Currency",'Financing inputs'!K103/Loc_USD,0)+IF('Financing inputs'!$B103="Euro",'Financing inputs'!K103/Euro_USD,0)))</f>
        <v/>
      </c>
      <c r="L103" s="61" t="str">
        <f>IF('Financing inputs'!L103="","",(IF('Financing inputs'!$B103="USD",'Financing inputs'!L103,0)+IF('Financing inputs'!$B103="Local Currency",'Financing inputs'!L103/Loc_USD,0)+IF('Financing inputs'!$B103="Euro",'Financing inputs'!L103/Euro_USD,0)))</f>
        <v/>
      </c>
      <c r="M103" s="61" t="str">
        <f>IF('Financing inputs'!M103="","",(IF('Financing inputs'!$B103="USD",'Financing inputs'!M103,0)+IF('Financing inputs'!$B103="Local Currency",'Financing inputs'!M103/Loc_USD,0)+IF('Financing inputs'!$B103="Euro",'Financing inputs'!M103/Euro_USD,0)))</f>
        <v/>
      </c>
      <c r="N103" s="61" t="str">
        <f>IF('Financing inputs'!N103="","",(IF('Financing inputs'!$B103="USD",'Financing inputs'!N103,0)+IF('Financing inputs'!$B103="Local Currency",'Financing inputs'!N103/Loc_USD,0)+IF('Financing inputs'!$B103="Euro",'Financing inputs'!N103/Euro_USD,0)))</f>
        <v/>
      </c>
      <c r="O103" s="61">
        <f t="shared" si="13"/>
        <v>0</v>
      </c>
      <c r="P103" s="57" t="str">
        <f t="shared" si="12"/>
        <v>Autre 5</v>
      </c>
    </row>
    <row r="104" spans="1:16" x14ac:dyDescent="0.25">
      <c r="A104" s="151" t="str">
        <f>'Financing inputs'!A104</f>
        <v>Fonds alloués par PSI</v>
      </c>
      <c r="B104" s="150"/>
      <c r="C104" s="61" t="str">
        <f>IF('Financing inputs'!C104="","",(IF('Financing inputs'!$B104="USD",'Financing inputs'!C104,0)+IF('Financing inputs'!$B104="Local Currency",'Financing inputs'!C104/Loc_USD,0)+IF('Financing inputs'!$B104="Euro",'Financing inputs'!C104/Euro_USD,0)))</f>
        <v/>
      </c>
      <c r="D104" s="61" t="str">
        <f>IF('Financing inputs'!D104="","",(IF('Financing inputs'!$B104="USD",'Financing inputs'!D104,0)+IF('Financing inputs'!$B104="Local Currency",'Financing inputs'!D104/Loc_USD,0)+IF('Financing inputs'!$B104="Euro",'Financing inputs'!D104/Euro_USD,0)))</f>
        <v/>
      </c>
      <c r="E104" s="61" t="str">
        <f>IF('Financing inputs'!E104="","",(IF('Financing inputs'!$B104="USD",'Financing inputs'!E104,0)+IF('Financing inputs'!$B104="Local Currency",'Financing inputs'!E104/Loc_USD,0)+IF('Financing inputs'!$B104="Euro",'Financing inputs'!E104/Euro_USD,0)))</f>
        <v/>
      </c>
      <c r="F104" s="61" t="str">
        <f>IF('Financing inputs'!F104="","",(IF('Financing inputs'!$B104="USD",'Financing inputs'!F104,0)+IF('Financing inputs'!$B104="Local Currency",'Financing inputs'!F104/Loc_USD,0)+IF('Financing inputs'!$B104="Euro",'Financing inputs'!F104/Euro_USD,0)))</f>
        <v/>
      </c>
      <c r="G104" s="61" t="str">
        <f>IF('Financing inputs'!G104="","",(IF('Financing inputs'!$B104="USD",'Financing inputs'!G104,0)+IF('Financing inputs'!$B104="Local Currency",'Financing inputs'!G104/Loc_USD,0)+IF('Financing inputs'!$B104="Euro",'Financing inputs'!G104/Euro_USD,0)))</f>
        <v/>
      </c>
      <c r="H104" s="61" t="str">
        <f>IF('Financing inputs'!H104="","",(IF('Financing inputs'!$B104="USD",'Financing inputs'!H104,0)+IF('Financing inputs'!$B104="Local Currency",'Financing inputs'!H104/Loc_USD,0)+IF('Financing inputs'!$B104="Euro",'Financing inputs'!H104/Euro_USD,0)))</f>
        <v/>
      </c>
      <c r="I104" s="61" t="str">
        <f>IF('Financing inputs'!I104="","",(IF('Financing inputs'!$B104="USD",'Financing inputs'!I104,0)+IF('Financing inputs'!$B104="Local Currency",'Financing inputs'!I104/Loc_USD,0)+IF('Financing inputs'!$B104="Euro",'Financing inputs'!I104/Euro_USD,0)))</f>
        <v/>
      </c>
      <c r="J104" s="61" t="str">
        <f>IF('Financing inputs'!J104="","",(IF('Financing inputs'!$B104="USD",'Financing inputs'!J104,0)+IF('Financing inputs'!$B104="Local Currency",'Financing inputs'!J104/Loc_USD,0)+IF('Financing inputs'!$B104="Euro",'Financing inputs'!J104/Euro_USD,0)))</f>
        <v/>
      </c>
      <c r="K104" s="61" t="str">
        <f>IF('Financing inputs'!K104="","",(IF('Financing inputs'!$B104="USD",'Financing inputs'!K104,0)+IF('Financing inputs'!$B104="Local Currency",'Financing inputs'!K104/Loc_USD,0)+IF('Financing inputs'!$B104="Euro",'Financing inputs'!K104/Euro_USD,0)))</f>
        <v/>
      </c>
      <c r="L104" s="61" t="str">
        <f>IF('Financing inputs'!L104="","",(IF('Financing inputs'!$B104="USD",'Financing inputs'!L104,0)+IF('Financing inputs'!$B104="Local Currency",'Financing inputs'!L104/Loc_USD,0)+IF('Financing inputs'!$B104="Euro",'Financing inputs'!L104/Euro_USD,0)))</f>
        <v/>
      </c>
      <c r="M104" s="61" t="str">
        <f>IF('Financing inputs'!M104="","",(IF('Financing inputs'!$B104="USD",'Financing inputs'!M104,0)+IF('Financing inputs'!$B104="Local Currency",'Financing inputs'!M104/Loc_USD,0)+IF('Financing inputs'!$B104="Euro",'Financing inputs'!M104/Euro_USD,0)))</f>
        <v/>
      </c>
      <c r="N104" s="61" t="str">
        <f>IF('Financing inputs'!N104="","",(IF('Financing inputs'!$B104="USD",'Financing inputs'!N104,0)+IF('Financing inputs'!$B104="Local Currency",'Financing inputs'!N104/Loc_USD,0)+IF('Financing inputs'!$B104="Euro",'Financing inputs'!N104/Euro_USD,0)))</f>
        <v/>
      </c>
      <c r="O104" s="61">
        <f t="shared" si="13"/>
        <v>0</v>
      </c>
      <c r="P104" s="57" t="str">
        <f t="shared" si="12"/>
        <v>Autre 5</v>
      </c>
    </row>
    <row r="105" spans="1:16" x14ac:dyDescent="0.25">
      <c r="A105" s="151" t="str">
        <f>'Financing inputs'!A105</f>
        <v xml:space="preserve">Fonds alloués par DKT International </v>
      </c>
      <c r="B105" s="150"/>
      <c r="C105" s="61" t="str">
        <f>IF('Financing inputs'!C105="","",(IF('Financing inputs'!$B105="USD",'Financing inputs'!C105,0)+IF('Financing inputs'!$B105="Local Currency",'Financing inputs'!C105/Loc_USD,0)+IF('Financing inputs'!$B105="Euro",'Financing inputs'!C105/Euro_USD,0)))</f>
        <v/>
      </c>
      <c r="D105" s="61" t="str">
        <f>IF('Financing inputs'!D105="","",(IF('Financing inputs'!$B105="USD",'Financing inputs'!D105,0)+IF('Financing inputs'!$B105="Local Currency",'Financing inputs'!D105/Loc_USD,0)+IF('Financing inputs'!$B105="Euro",'Financing inputs'!D105/Euro_USD,0)))</f>
        <v/>
      </c>
      <c r="E105" s="61" t="str">
        <f>IF('Financing inputs'!E105="","",(IF('Financing inputs'!$B105="USD",'Financing inputs'!E105,0)+IF('Financing inputs'!$B105="Local Currency",'Financing inputs'!E105/Loc_USD,0)+IF('Financing inputs'!$B105="Euro",'Financing inputs'!E105/Euro_USD,0)))</f>
        <v/>
      </c>
      <c r="F105" s="61" t="str">
        <f>IF('Financing inputs'!F105="","",(IF('Financing inputs'!$B105="USD",'Financing inputs'!F105,0)+IF('Financing inputs'!$B105="Local Currency",'Financing inputs'!F105/Loc_USD,0)+IF('Financing inputs'!$B105="Euro",'Financing inputs'!F105/Euro_USD,0)))</f>
        <v/>
      </c>
      <c r="G105" s="61" t="str">
        <f>IF('Financing inputs'!G105="","",(IF('Financing inputs'!$B105="USD",'Financing inputs'!G105,0)+IF('Financing inputs'!$B105="Local Currency",'Financing inputs'!G105/Loc_USD,0)+IF('Financing inputs'!$B105="Euro",'Financing inputs'!G105/Euro_USD,0)))</f>
        <v/>
      </c>
      <c r="H105" s="61" t="str">
        <f>IF('Financing inputs'!H105="","",(IF('Financing inputs'!$B105="USD",'Financing inputs'!H105,0)+IF('Financing inputs'!$B105="Local Currency",'Financing inputs'!H105/Loc_USD,0)+IF('Financing inputs'!$B105="Euro",'Financing inputs'!H105/Euro_USD,0)))</f>
        <v/>
      </c>
      <c r="I105" s="61" t="str">
        <f>IF('Financing inputs'!I105="","",(IF('Financing inputs'!$B105="USD",'Financing inputs'!I105,0)+IF('Financing inputs'!$B105="Local Currency",'Financing inputs'!I105/Loc_USD,0)+IF('Financing inputs'!$B105="Euro",'Financing inputs'!I105/Euro_USD,0)))</f>
        <v/>
      </c>
      <c r="J105" s="61" t="str">
        <f>IF('Financing inputs'!J105="","",(IF('Financing inputs'!$B105="USD",'Financing inputs'!J105,0)+IF('Financing inputs'!$B105="Local Currency",'Financing inputs'!J105/Loc_USD,0)+IF('Financing inputs'!$B105="Euro",'Financing inputs'!J105/Euro_USD,0)))</f>
        <v/>
      </c>
      <c r="K105" s="61" t="str">
        <f>IF('Financing inputs'!K105="","",(IF('Financing inputs'!$B105="USD",'Financing inputs'!K105,0)+IF('Financing inputs'!$B105="Local Currency",'Financing inputs'!K105/Loc_USD,0)+IF('Financing inputs'!$B105="Euro",'Financing inputs'!K105/Euro_USD,0)))</f>
        <v/>
      </c>
      <c r="L105" s="61" t="str">
        <f>IF('Financing inputs'!L105="","",(IF('Financing inputs'!$B105="USD",'Financing inputs'!L105,0)+IF('Financing inputs'!$B105="Local Currency",'Financing inputs'!L105/Loc_USD,0)+IF('Financing inputs'!$B105="Euro",'Financing inputs'!L105/Euro_USD,0)))</f>
        <v/>
      </c>
      <c r="M105" s="61" t="str">
        <f>IF('Financing inputs'!M105="","",(IF('Financing inputs'!$B105="USD",'Financing inputs'!M105,0)+IF('Financing inputs'!$B105="Local Currency",'Financing inputs'!M105/Loc_USD,0)+IF('Financing inputs'!$B105="Euro",'Financing inputs'!M105/Euro_USD,0)))</f>
        <v/>
      </c>
      <c r="N105" s="61" t="str">
        <f>IF('Financing inputs'!N105="","",(IF('Financing inputs'!$B105="USD",'Financing inputs'!N105,0)+IF('Financing inputs'!$B105="Local Currency",'Financing inputs'!N105/Loc_USD,0)+IF('Financing inputs'!$B105="Euro",'Financing inputs'!N105/Euro_USD,0)))</f>
        <v/>
      </c>
      <c r="O105" s="61">
        <f t="shared" si="13"/>
        <v>0</v>
      </c>
      <c r="P105" s="57" t="str">
        <f t="shared" si="12"/>
        <v>Autre 5</v>
      </c>
    </row>
    <row r="106" spans="1:16" x14ac:dyDescent="0.25">
      <c r="A106" s="151" t="str">
        <f>'Financing inputs'!A106</f>
        <v>Fonds alloués par MSI</v>
      </c>
      <c r="B106" s="150"/>
      <c r="C106" s="61" t="str">
        <f>IF('Financing inputs'!C106="","",(IF('Financing inputs'!$B106="USD",'Financing inputs'!C106,0)+IF('Financing inputs'!$B106="Local Currency",'Financing inputs'!C106/Loc_USD,0)+IF('Financing inputs'!$B106="Euro",'Financing inputs'!C106/Euro_USD,0)))</f>
        <v/>
      </c>
      <c r="D106" s="61" t="str">
        <f>IF('Financing inputs'!D106="","",(IF('Financing inputs'!$B106="USD",'Financing inputs'!D106,0)+IF('Financing inputs'!$B106="Local Currency",'Financing inputs'!D106/Loc_USD,0)+IF('Financing inputs'!$B106="Euro",'Financing inputs'!D106/Euro_USD,0)))</f>
        <v/>
      </c>
      <c r="E106" s="61" t="str">
        <f>IF('Financing inputs'!E106="","",(IF('Financing inputs'!$B106="USD",'Financing inputs'!E106,0)+IF('Financing inputs'!$B106="Local Currency",'Financing inputs'!E106/Loc_USD,0)+IF('Financing inputs'!$B106="Euro",'Financing inputs'!E106/Euro_USD,0)))</f>
        <v/>
      </c>
      <c r="F106" s="61" t="str">
        <f>IF('Financing inputs'!F106="","",(IF('Financing inputs'!$B106="USD",'Financing inputs'!F106,0)+IF('Financing inputs'!$B106="Local Currency",'Financing inputs'!F106/Loc_USD,0)+IF('Financing inputs'!$B106="Euro",'Financing inputs'!F106/Euro_USD,0)))</f>
        <v/>
      </c>
      <c r="G106" s="61" t="str">
        <f>IF('Financing inputs'!G106="","",(IF('Financing inputs'!$B106="USD",'Financing inputs'!G106,0)+IF('Financing inputs'!$B106="Local Currency",'Financing inputs'!G106/Loc_USD,0)+IF('Financing inputs'!$B106="Euro",'Financing inputs'!G106/Euro_USD,0)))</f>
        <v/>
      </c>
      <c r="H106" s="61" t="str">
        <f>IF('Financing inputs'!H106="","",(IF('Financing inputs'!$B106="USD",'Financing inputs'!H106,0)+IF('Financing inputs'!$B106="Local Currency",'Financing inputs'!H106/Loc_USD,0)+IF('Financing inputs'!$B106="Euro",'Financing inputs'!H106/Euro_USD,0)))</f>
        <v/>
      </c>
      <c r="I106" s="61" t="str">
        <f>IF('Financing inputs'!I106="","",(IF('Financing inputs'!$B106="USD",'Financing inputs'!I106,0)+IF('Financing inputs'!$B106="Local Currency",'Financing inputs'!I106/Loc_USD,0)+IF('Financing inputs'!$B106="Euro",'Financing inputs'!I106/Euro_USD,0)))</f>
        <v/>
      </c>
      <c r="J106" s="61" t="str">
        <f>IF('Financing inputs'!J106="","",(IF('Financing inputs'!$B106="USD",'Financing inputs'!J106,0)+IF('Financing inputs'!$B106="Local Currency",'Financing inputs'!J106/Loc_USD,0)+IF('Financing inputs'!$B106="Euro",'Financing inputs'!J106/Euro_USD,0)))</f>
        <v/>
      </c>
      <c r="K106" s="61" t="str">
        <f>IF('Financing inputs'!K106="","",(IF('Financing inputs'!$B106="USD",'Financing inputs'!K106,0)+IF('Financing inputs'!$B106="Local Currency",'Financing inputs'!K106/Loc_USD,0)+IF('Financing inputs'!$B106="Euro",'Financing inputs'!K106/Euro_USD,0)))</f>
        <v/>
      </c>
      <c r="L106" s="61" t="str">
        <f>IF('Financing inputs'!L106="","",(IF('Financing inputs'!$B106="USD",'Financing inputs'!L106,0)+IF('Financing inputs'!$B106="Local Currency",'Financing inputs'!L106/Loc_USD,0)+IF('Financing inputs'!$B106="Euro",'Financing inputs'!L106/Euro_USD,0)))</f>
        <v/>
      </c>
      <c r="M106" s="61" t="str">
        <f>IF('Financing inputs'!M106="","",(IF('Financing inputs'!$B106="USD",'Financing inputs'!M106,0)+IF('Financing inputs'!$B106="Local Currency",'Financing inputs'!M106/Loc_USD,0)+IF('Financing inputs'!$B106="Euro",'Financing inputs'!M106/Euro_USD,0)))</f>
        <v/>
      </c>
      <c r="N106" s="61" t="str">
        <f>IF('Financing inputs'!N106="","",(IF('Financing inputs'!$B106="USD",'Financing inputs'!N106,0)+IF('Financing inputs'!$B106="Local Currency",'Financing inputs'!N106/Loc_USD,0)+IF('Financing inputs'!$B106="Euro",'Financing inputs'!N106/Euro_USD,0)))</f>
        <v/>
      </c>
      <c r="O106" s="61">
        <f t="shared" si="13"/>
        <v>0</v>
      </c>
      <c r="P106" s="57" t="str">
        <f t="shared" si="12"/>
        <v>Autre 5</v>
      </c>
    </row>
    <row r="107" spans="1:16" x14ac:dyDescent="0.25">
      <c r="A107" s="151" t="str">
        <f>'Financing inputs'!A107</f>
        <v>Fonds alloués par la Fondation Gates</v>
      </c>
      <c r="B107" s="150"/>
      <c r="C107" s="61" t="str">
        <f>IF('Financing inputs'!C107="","",(IF('Financing inputs'!$B107="USD",'Financing inputs'!C107,0)+IF('Financing inputs'!$B107="Local Currency",'Financing inputs'!C107/Loc_USD,0)+IF('Financing inputs'!$B107="Euro",'Financing inputs'!C107/Euro_USD,0)))</f>
        <v/>
      </c>
      <c r="D107" s="61" t="str">
        <f>IF('Financing inputs'!D107="","",(IF('Financing inputs'!$B107="USD",'Financing inputs'!D107,0)+IF('Financing inputs'!$B107="Local Currency",'Financing inputs'!D107/Loc_USD,0)+IF('Financing inputs'!$B107="Euro",'Financing inputs'!D107/Euro_USD,0)))</f>
        <v/>
      </c>
      <c r="E107" s="61" t="str">
        <f>IF('Financing inputs'!E107="","",(IF('Financing inputs'!$B107="USD",'Financing inputs'!E107,0)+IF('Financing inputs'!$B107="Local Currency",'Financing inputs'!E107/Loc_USD,0)+IF('Financing inputs'!$B107="Euro",'Financing inputs'!E107/Euro_USD,0)))</f>
        <v/>
      </c>
      <c r="F107" s="61" t="str">
        <f>IF('Financing inputs'!F107="","",(IF('Financing inputs'!$B107="USD",'Financing inputs'!F107,0)+IF('Financing inputs'!$B107="Local Currency",'Financing inputs'!F107/Loc_USD,0)+IF('Financing inputs'!$B107="Euro",'Financing inputs'!F107/Euro_USD,0)))</f>
        <v/>
      </c>
      <c r="G107" s="61" t="str">
        <f>IF('Financing inputs'!G107="","",(IF('Financing inputs'!$B107="USD",'Financing inputs'!G107,0)+IF('Financing inputs'!$B107="Local Currency",'Financing inputs'!G107/Loc_USD,0)+IF('Financing inputs'!$B107="Euro",'Financing inputs'!G107/Euro_USD,0)))</f>
        <v/>
      </c>
      <c r="H107" s="61" t="str">
        <f>IF('Financing inputs'!H107="","",(IF('Financing inputs'!$B107="USD",'Financing inputs'!H107,0)+IF('Financing inputs'!$B107="Local Currency",'Financing inputs'!H107/Loc_USD,0)+IF('Financing inputs'!$B107="Euro",'Financing inputs'!H107/Euro_USD,0)))</f>
        <v/>
      </c>
      <c r="I107" s="61" t="str">
        <f>IF('Financing inputs'!I107="","",(IF('Financing inputs'!$B107="USD",'Financing inputs'!I107,0)+IF('Financing inputs'!$B107="Local Currency",'Financing inputs'!I107/Loc_USD,0)+IF('Financing inputs'!$B107="Euro",'Financing inputs'!I107/Euro_USD,0)))</f>
        <v/>
      </c>
      <c r="J107" s="61" t="str">
        <f>IF('Financing inputs'!J107="","",(IF('Financing inputs'!$B107="USD",'Financing inputs'!J107,0)+IF('Financing inputs'!$B107="Local Currency",'Financing inputs'!J107/Loc_USD,0)+IF('Financing inputs'!$B107="Euro",'Financing inputs'!J107/Euro_USD,0)))</f>
        <v/>
      </c>
      <c r="K107" s="61" t="str">
        <f>IF('Financing inputs'!K107="","",(IF('Financing inputs'!$B107="USD",'Financing inputs'!K107,0)+IF('Financing inputs'!$B107="Local Currency",'Financing inputs'!K107/Loc_USD,0)+IF('Financing inputs'!$B107="Euro",'Financing inputs'!K107/Euro_USD,0)))</f>
        <v/>
      </c>
      <c r="L107" s="61" t="str">
        <f>IF('Financing inputs'!L107="","",(IF('Financing inputs'!$B107="USD",'Financing inputs'!L107,0)+IF('Financing inputs'!$B107="Local Currency",'Financing inputs'!L107/Loc_USD,0)+IF('Financing inputs'!$B107="Euro",'Financing inputs'!L107/Euro_USD,0)))</f>
        <v/>
      </c>
      <c r="M107" s="61" t="str">
        <f>IF('Financing inputs'!M107="","",(IF('Financing inputs'!$B107="USD",'Financing inputs'!M107,0)+IF('Financing inputs'!$B107="Local Currency",'Financing inputs'!M107/Loc_USD,0)+IF('Financing inputs'!$B107="Euro",'Financing inputs'!M107/Euro_USD,0)))</f>
        <v/>
      </c>
      <c r="N107" s="61" t="str">
        <f>IF('Financing inputs'!N107="","",(IF('Financing inputs'!$B107="USD",'Financing inputs'!N107,0)+IF('Financing inputs'!$B107="Local Currency",'Financing inputs'!N107/Loc_USD,0)+IF('Financing inputs'!$B107="Euro",'Financing inputs'!N107/Euro_USD,0)))</f>
        <v/>
      </c>
      <c r="O107" s="61">
        <f t="shared" si="13"/>
        <v>0</v>
      </c>
      <c r="P107" s="57" t="str">
        <f t="shared" si="12"/>
        <v>Autre 5</v>
      </c>
    </row>
    <row r="108" spans="1:16" x14ac:dyDescent="0.25">
      <c r="A108" s="151" t="str">
        <f>'Financing inputs'!A108</f>
        <v>Fonds alloués par la fondation Packard</v>
      </c>
      <c r="B108" s="150"/>
      <c r="C108" s="61" t="str">
        <f>IF('Financing inputs'!C108="","",(IF('Financing inputs'!$B108="USD",'Financing inputs'!C108,0)+IF('Financing inputs'!$B108="Local Currency",'Financing inputs'!C108/Loc_USD,0)+IF('Financing inputs'!$B108="Euro",'Financing inputs'!C108/Euro_USD,0)))</f>
        <v/>
      </c>
      <c r="D108" s="61" t="str">
        <f>IF('Financing inputs'!D108="","",(IF('Financing inputs'!$B108="USD",'Financing inputs'!D108,0)+IF('Financing inputs'!$B108="Local Currency",'Financing inputs'!D108/Loc_USD,0)+IF('Financing inputs'!$B108="Euro",'Financing inputs'!D108/Euro_USD,0)))</f>
        <v/>
      </c>
      <c r="E108" s="61" t="str">
        <f>IF('Financing inputs'!E108="","",(IF('Financing inputs'!$B108="USD",'Financing inputs'!E108,0)+IF('Financing inputs'!$B108="Local Currency",'Financing inputs'!E108/Loc_USD,0)+IF('Financing inputs'!$B108="Euro",'Financing inputs'!E108/Euro_USD,0)))</f>
        <v/>
      </c>
      <c r="F108" s="61" t="str">
        <f>IF('Financing inputs'!F108="","",(IF('Financing inputs'!$B108="USD",'Financing inputs'!F108,0)+IF('Financing inputs'!$B108="Local Currency",'Financing inputs'!F108/Loc_USD,0)+IF('Financing inputs'!$B108="Euro",'Financing inputs'!F108/Euro_USD,0)))</f>
        <v/>
      </c>
      <c r="G108" s="61" t="str">
        <f>IF('Financing inputs'!G108="","",(IF('Financing inputs'!$B108="USD",'Financing inputs'!G108,0)+IF('Financing inputs'!$B108="Local Currency",'Financing inputs'!G108/Loc_USD,0)+IF('Financing inputs'!$B108="Euro",'Financing inputs'!G108/Euro_USD,0)))</f>
        <v/>
      </c>
      <c r="H108" s="61" t="str">
        <f>IF('Financing inputs'!H108="","",(IF('Financing inputs'!$B108="USD",'Financing inputs'!H108,0)+IF('Financing inputs'!$B108="Local Currency",'Financing inputs'!H108/Loc_USD,0)+IF('Financing inputs'!$B108="Euro",'Financing inputs'!H108/Euro_USD,0)))</f>
        <v/>
      </c>
      <c r="I108" s="61" t="str">
        <f>IF('Financing inputs'!I108="","",(IF('Financing inputs'!$B108="USD",'Financing inputs'!I108,0)+IF('Financing inputs'!$B108="Local Currency",'Financing inputs'!I108/Loc_USD,0)+IF('Financing inputs'!$B108="Euro",'Financing inputs'!I108/Euro_USD,0)))</f>
        <v/>
      </c>
      <c r="J108" s="61" t="str">
        <f>IF('Financing inputs'!J108="","",(IF('Financing inputs'!$B108="USD",'Financing inputs'!J108,0)+IF('Financing inputs'!$B108="Local Currency",'Financing inputs'!J108/Loc_USD,0)+IF('Financing inputs'!$B108="Euro",'Financing inputs'!J108/Euro_USD,0)))</f>
        <v/>
      </c>
      <c r="K108" s="61" t="str">
        <f>IF('Financing inputs'!K108="","",(IF('Financing inputs'!$B108="USD",'Financing inputs'!K108,0)+IF('Financing inputs'!$B108="Local Currency",'Financing inputs'!K108/Loc_USD,0)+IF('Financing inputs'!$B108="Euro",'Financing inputs'!K108/Euro_USD,0)))</f>
        <v/>
      </c>
      <c r="L108" s="61" t="str">
        <f>IF('Financing inputs'!L108="","",(IF('Financing inputs'!$B108="USD",'Financing inputs'!L108,0)+IF('Financing inputs'!$B108="Local Currency",'Financing inputs'!L108/Loc_USD,0)+IF('Financing inputs'!$B108="Euro",'Financing inputs'!L108/Euro_USD,0)))</f>
        <v/>
      </c>
      <c r="M108" s="61" t="str">
        <f>IF('Financing inputs'!M108="","",(IF('Financing inputs'!$B108="USD",'Financing inputs'!M108,0)+IF('Financing inputs'!$B108="Local Currency",'Financing inputs'!M108/Loc_USD,0)+IF('Financing inputs'!$B108="Euro",'Financing inputs'!M108/Euro_USD,0)))</f>
        <v/>
      </c>
      <c r="N108" s="61" t="str">
        <f>IF('Financing inputs'!N108="","",(IF('Financing inputs'!$B108="USD",'Financing inputs'!N108,0)+IF('Financing inputs'!$B108="Local Currency",'Financing inputs'!N108/Loc_USD,0)+IF('Financing inputs'!$B108="Euro",'Financing inputs'!N108/Euro_USD,0)))</f>
        <v/>
      </c>
      <c r="O108" s="61">
        <f t="shared" si="13"/>
        <v>0</v>
      </c>
      <c r="P108" s="57" t="str">
        <f t="shared" si="12"/>
        <v>Autre 5</v>
      </c>
    </row>
    <row r="109" spans="1:16" x14ac:dyDescent="0.25">
      <c r="A109" s="151" t="str">
        <f>'Financing inputs'!A109</f>
        <v>Other</v>
      </c>
      <c r="B109" s="150"/>
      <c r="C109" s="61" t="str">
        <f>IF('Financing inputs'!C109="","",(IF('Financing inputs'!$B109="USD",'Financing inputs'!C109,0)+IF('Financing inputs'!$B109="Local Currency",'Financing inputs'!C109/Loc_USD,0)+IF('Financing inputs'!$B109="Euro",'Financing inputs'!C109/Euro_USD,0)))</f>
        <v/>
      </c>
      <c r="D109" s="61" t="str">
        <f>IF('Financing inputs'!D109="","",(IF('Financing inputs'!$B109="USD",'Financing inputs'!D109,0)+IF('Financing inputs'!$B109="Local Currency",'Financing inputs'!D109/Loc_USD,0)+IF('Financing inputs'!$B109="Euro",'Financing inputs'!D109/Euro_USD,0)))</f>
        <v/>
      </c>
      <c r="E109" s="61" t="str">
        <f>IF('Financing inputs'!E109="","",(IF('Financing inputs'!$B109="USD",'Financing inputs'!E109,0)+IF('Financing inputs'!$B109="Local Currency",'Financing inputs'!E109/Loc_USD,0)+IF('Financing inputs'!$B109="Euro",'Financing inputs'!E109/Euro_USD,0)))</f>
        <v/>
      </c>
      <c r="F109" s="61" t="str">
        <f>IF('Financing inputs'!F109="","",(IF('Financing inputs'!$B109="USD",'Financing inputs'!F109,0)+IF('Financing inputs'!$B109="Local Currency",'Financing inputs'!F109/Loc_USD,0)+IF('Financing inputs'!$B109="Euro",'Financing inputs'!F109/Euro_USD,0)))</f>
        <v/>
      </c>
      <c r="G109" s="61" t="str">
        <f>IF('Financing inputs'!G109="","",(IF('Financing inputs'!$B109="USD",'Financing inputs'!G109,0)+IF('Financing inputs'!$B109="Local Currency",'Financing inputs'!G109/Loc_USD,0)+IF('Financing inputs'!$B109="Euro",'Financing inputs'!G109/Euro_USD,0)))</f>
        <v/>
      </c>
      <c r="H109" s="61" t="str">
        <f>IF('Financing inputs'!H109="","",(IF('Financing inputs'!$B109="USD",'Financing inputs'!H109,0)+IF('Financing inputs'!$B109="Local Currency",'Financing inputs'!H109/Loc_USD,0)+IF('Financing inputs'!$B109="Euro",'Financing inputs'!H109/Euro_USD,0)))</f>
        <v/>
      </c>
      <c r="I109" s="61" t="str">
        <f>IF('Financing inputs'!I109="","",(IF('Financing inputs'!$B109="USD",'Financing inputs'!I109,0)+IF('Financing inputs'!$B109="Local Currency",'Financing inputs'!I109/Loc_USD,0)+IF('Financing inputs'!$B109="Euro",'Financing inputs'!I109/Euro_USD,0)))</f>
        <v/>
      </c>
      <c r="J109" s="61" t="str">
        <f>IF('Financing inputs'!J109="","",(IF('Financing inputs'!$B109="USD",'Financing inputs'!J109,0)+IF('Financing inputs'!$B109="Local Currency",'Financing inputs'!J109/Loc_USD,0)+IF('Financing inputs'!$B109="Euro",'Financing inputs'!J109/Euro_USD,0)))</f>
        <v/>
      </c>
      <c r="K109" s="61" t="str">
        <f>IF('Financing inputs'!K109="","",(IF('Financing inputs'!$B109="USD",'Financing inputs'!K109,0)+IF('Financing inputs'!$B109="Local Currency",'Financing inputs'!K109/Loc_USD,0)+IF('Financing inputs'!$B109="Euro",'Financing inputs'!K109/Euro_USD,0)))</f>
        <v/>
      </c>
      <c r="L109" s="61" t="str">
        <f>IF('Financing inputs'!L109="","",(IF('Financing inputs'!$B109="USD",'Financing inputs'!L109,0)+IF('Financing inputs'!$B109="Local Currency",'Financing inputs'!L109/Loc_USD,0)+IF('Financing inputs'!$B109="Euro",'Financing inputs'!L109/Euro_USD,0)))</f>
        <v/>
      </c>
      <c r="M109" s="61" t="str">
        <f>IF('Financing inputs'!M109="","",(IF('Financing inputs'!$B109="USD",'Financing inputs'!M109,0)+IF('Financing inputs'!$B109="Local Currency",'Financing inputs'!M109/Loc_USD,0)+IF('Financing inputs'!$B109="Euro",'Financing inputs'!M109/Euro_USD,0)))</f>
        <v/>
      </c>
      <c r="N109" s="61" t="str">
        <f>IF('Financing inputs'!N109="","",(IF('Financing inputs'!$B109="USD",'Financing inputs'!N109,0)+IF('Financing inputs'!$B109="Local Currency",'Financing inputs'!N109/Loc_USD,0)+IF('Financing inputs'!$B109="Euro",'Financing inputs'!N109/Euro_USD,0)))</f>
        <v/>
      </c>
      <c r="O109" s="61">
        <f t="shared" si="13"/>
        <v>0</v>
      </c>
      <c r="P109" s="57" t="str">
        <f t="shared" si="12"/>
        <v>Autre 5</v>
      </c>
    </row>
    <row r="110" spans="1:16" x14ac:dyDescent="0.25">
      <c r="A110" s="151" t="str">
        <f>'Financing inputs'!A110</f>
        <v>Other</v>
      </c>
      <c r="B110" s="150"/>
      <c r="C110" s="61" t="str">
        <f>IF('Financing inputs'!C110="","",(IF('Financing inputs'!$B110="USD",'Financing inputs'!C110,0)+IF('Financing inputs'!$B110="Local Currency",'Financing inputs'!C110/Loc_USD,0)+IF('Financing inputs'!$B110="Euro",'Financing inputs'!C110/Euro_USD,0)))</f>
        <v/>
      </c>
      <c r="D110" s="61" t="str">
        <f>IF('Financing inputs'!D110="","",(IF('Financing inputs'!$B110="USD",'Financing inputs'!D110,0)+IF('Financing inputs'!$B110="Local Currency",'Financing inputs'!D110/Loc_USD,0)+IF('Financing inputs'!$B110="Euro",'Financing inputs'!D110/Euro_USD,0)))</f>
        <v/>
      </c>
      <c r="E110" s="61" t="str">
        <f>IF('Financing inputs'!E110="","",(IF('Financing inputs'!$B110="USD",'Financing inputs'!E110,0)+IF('Financing inputs'!$B110="Local Currency",'Financing inputs'!E110/Loc_USD,0)+IF('Financing inputs'!$B110="Euro",'Financing inputs'!E110/Euro_USD,0)))</f>
        <v/>
      </c>
      <c r="F110" s="61" t="str">
        <f>IF('Financing inputs'!F110="","",(IF('Financing inputs'!$B110="USD",'Financing inputs'!F110,0)+IF('Financing inputs'!$B110="Local Currency",'Financing inputs'!F110/Loc_USD,0)+IF('Financing inputs'!$B110="Euro",'Financing inputs'!F110/Euro_USD,0)))</f>
        <v/>
      </c>
      <c r="G110" s="61" t="str">
        <f>IF('Financing inputs'!G110="","",(IF('Financing inputs'!$B110="USD",'Financing inputs'!G110,0)+IF('Financing inputs'!$B110="Local Currency",'Financing inputs'!G110/Loc_USD,0)+IF('Financing inputs'!$B110="Euro",'Financing inputs'!G110/Euro_USD,0)))</f>
        <v/>
      </c>
      <c r="H110" s="61" t="str">
        <f>IF('Financing inputs'!H110="","",(IF('Financing inputs'!$B110="USD",'Financing inputs'!H110,0)+IF('Financing inputs'!$B110="Local Currency",'Financing inputs'!H110/Loc_USD,0)+IF('Financing inputs'!$B110="Euro",'Financing inputs'!H110/Euro_USD,0)))</f>
        <v/>
      </c>
      <c r="I110" s="61" t="str">
        <f>IF('Financing inputs'!I110="","",(IF('Financing inputs'!$B110="USD",'Financing inputs'!I110,0)+IF('Financing inputs'!$B110="Local Currency",'Financing inputs'!I110/Loc_USD,0)+IF('Financing inputs'!$B110="Euro",'Financing inputs'!I110/Euro_USD,0)))</f>
        <v/>
      </c>
      <c r="J110" s="61" t="str">
        <f>IF('Financing inputs'!J110="","",(IF('Financing inputs'!$B110="USD",'Financing inputs'!J110,0)+IF('Financing inputs'!$B110="Local Currency",'Financing inputs'!J110/Loc_USD,0)+IF('Financing inputs'!$B110="Euro",'Financing inputs'!J110/Euro_USD,0)))</f>
        <v/>
      </c>
      <c r="K110" s="61" t="str">
        <f>IF('Financing inputs'!K110="","",(IF('Financing inputs'!$B110="USD",'Financing inputs'!K110,0)+IF('Financing inputs'!$B110="Local Currency",'Financing inputs'!K110/Loc_USD,0)+IF('Financing inputs'!$B110="Euro",'Financing inputs'!K110/Euro_USD,0)))</f>
        <v/>
      </c>
      <c r="L110" s="61" t="str">
        <f>IF('Financing inputs'!L110="","",(IF('Financing inputs'!$B110="USD",'Financing inputs'!L110,0)+IF('Financing inputs'!$B110="Local Currency",'Financing inputs'!L110/Loc_USD,0)+IF('Financing inputs'!$B110="Euro",'Financing inputs'!L110/Euro_USD,0)))</f>
        <v/>
      </c>
      <c r="M110" s="61" t="str">
        <f>IF('Financing inputs'!M110="","",(IF('Financing inputs'!$B110="USD",'Financing inputs'!M110,0)+IF('Financing inputs'!$B110="Local Currency",'Financing inputs'!M110/Loc_USD,0)+IF('Financing inputs'!$B110="Euro",'Financing inputs'!M110/Euro_USD,0)))</f>
        <v/>
      </c>
      <c r="N110" s="61" t="str">
        <f>IF('Financing inputs'!N110="","",(IF('Financing inputs'!$B110="USD",'Financing inputs'!N110,0)+IF('Financing inputs'!$B110="Local Currency",'Financing inputs'!N110/Loc_USD,0)+IF('Financing inputs'!$B110="Euro",'Financing inputs'!N110/Euro_USD,0)))</f>
        <v/>
      </c>
      <c r="O110" s="62">
        <f t="shared" si="13"/>
        <v>0</v>
      </c>
      <c r="P110" s="57" t="str">
        <f t="shared" si="12"/>
        <v>Autre 5</v>
      </c>
    </row>
    <row r="111" spans="1:16" x14ac:dyDescent="0.25">
      <c r="A111" s="151" t="str">
        <f>'Financing inputs'!A111</f>
        <v>Other</v>
      </c>
      <c r="B111" s="150"/>
      <c r="C111" s="61" t="str">
        <f>IF('Financing inputs'!C111="","",(IF('Financing inputs'!$B111="USD",'Financing inputs'!C111,0)+IF('Financing inputs'!$B111="Local Currency",'Financing inputs'!C111/Loc_USD,0)+IF('Financing inputs'!$B111="Euro",'Financing inputs'!C111/Euro_USD,0)))</f>
        <v/>
      </c>
      <c r="D111" s="61" t="str">
        <f>IF('Financing inputs'!D111="","",(IF('Financing inputs'!$B111="USD",'Financing inputs'!D111,0)+IF('Financing inputs'!$B111="Local Currency",'Financing inputs'!D111/Loc_USD,0)+IF('Financing inputs'!$B111="Euro",'Financing inputs'!D111/Euro_USD,0)))</f>
        <v/>
      </c>
      <c r="E111" s="61" t="str">
        <f>IF('Financing inputs'!E111="","",(IF('Financing inputs'!$B111="USD",'Financing inputs'!E111,0)+IF('Financing inputs'!$B111="Local Currency",'Financing inputs'!E111/Loc_USD,0)+IF('Financing inputs'!$B111="Euro",'Financing inputs'!E111/Euro_USD,0)))</f>
        <v/>
      </c>
      <c r="F111" s="61" t="str">
        <f>IF('Financing inputs'!F111="","",(IF('Financing inputs'!$B111="USD",'Financing inputs'!F111,0)+IF('Financing inputs'!$B111="Local Currency",'Financing inputs'!F111/Loc_USD,0)+IF('Financing inputs'!$B111="Euro",'Financing inputs'!F111/Euro_USD,0)))</f>
        <v/>
      </c>
      <c r="G111" s="61" t="str">
        <f>IF('Financing inputs'!G111="","",(IF('Financing inputs'!$B111="USD",'Financing inputs'!G111,0)+IF('Financing inputs'!$B111="Local Currency",'Financing inputs'!G111/Loc_USD,0)+IF('Financing inputs'!$B111="Euro",'Financing inputs'!G111/Euro_USD,0)))</f>
        <v/>
      </c>
      <c r="H111" s="61" t="str">
        <f>IF('Financing inputs'!H111="","",(IF('Financing inputs'!$B111="USD",'Financing inputs'!H111,0)+IF('Financing inputs'!$B111="Local Currency",'Financing inputs'!H111/Loc_USD,0)+IF('Financing inputs'!$B111="Euro",'Financing inputs'!H111/Euro_USD,0)))</f>
        <v/>
      </c>
      <c r="I111" s="61" t="str">
        <f>IF('Financing inputs'!I111="","",(IF('Financing inputs'!$B111="USD",'Financing inputs'!I111,0)+IF('Financing inputs'!$B111="Local Currency",'Financing inputs'!I111/Loc_USD,0)+IF('Financing inputs'!$B111="Euro",'Financing inputs'!I111/Euro_USD,0)))</f>
        <v/>
      </c>
      <c r="J111" s="61" t="str">
        <f>IF('Financing inputs'!J111="","",(IF('Financing inputs'!$B111="USD",'Financing inputs'!J111,0)+IF('Financing inputs'!$B111="Local Currency",'Financing inputs'!J111/Loc_USD,0)+IF('Financing inputs'!$B111="Euro",'Financing inputs'!J111/Euro_USD,0)))</f>
        <v/>
      </c>
      <c r="K111" s="61" t="str">
        <f>IF('Financing inputs'!K111="","",(IF('Financing inputs'!$B111="USD",'Financing inputs'!K111,0)+IF('Financing inputs'!$B111="Local Currency",'Financing inputs'!K111/Loc_USD,0)+IF('Financing inputs'!$B111="Euro",'Financing inputs'!K111/Euro_USD,0)))</f>
        <v/>
      </c>
      <c r="L111" s="61" t="str">
        <f>IF('Financing inputs'!L111="","",(IF('Financing inputs'!$B111="USD",'Financing inputs'!L111,0)+IF('Financing inputs'!$B111="Local Currency",'Financing inputs'!L111/Loc_USD,0)+IF('Financing inputs'!$B111="Euro",'Financing inputs'!L111/Euro_USD,0)))</f>
        <v/>
      </c>
      <c r="M111" s="61" t="str">
        <f>IF('Financing inputs'!M111="","",(IF('Financing inputs'!$B111="USD",'Financing inputs'!M111,0)+IF('Financing inputs'!$B111="Local Currency",'Financing inputs'!M111/Loc_USD,0)+IF('Financing inputs'!$B111="Euro",'Financing inputs'!M111/Euro_USD,0)))</f>
        <v/>
      </c>
      <c r="N111" s="61" t="str">
        <f>IF('Financing inputs'!N111="","",(IF('Financing inputs'!$B111="USD",'Financing inputs'!N111,0)+IF('Financing inputs'!$B111="Local Currency",'Financing inputs'!N111/Loc_USD,0)+IF('Financing inputs'!$B111="Euro",'Financing inputs'!N111/Euro_USD,0)))</f>
        <v/>
      </c>
      <c r="O111" s="62">
        <f t="shared" si="13"/>
        <v>0</v>
      </c>
      <c r="P111" s="57" t="str">
        <f t="shared" si="12"/>
        <v>Autre 5</v>
      </c>
    </row>
    <row r="112" spans="1:16" x14ac:dyDescent="0.25">
      <c r="A112" s="151" t="str">
        <f>'Financing inputs'!A112</f>
        <v>Other</v>
      </c>
      <c r="B112" s="150"/>
      <c r="C112" s="61" t="str">
        <f>IF('Financing inputs'!C112="","",(IF('Financing inputs'!$B112="USD",'Financing inputs'!C112,0)+IF('Financing inputs'!$B112="Local Currency",'Financing inputs'!C112/Loc_USD,0)+IF('Financing inputs'!$B112="Euro",'Financing inputs'!C112/Euro_USD,0)))</f>
        <v/>
      </c>
      <c r="D112" s="61" t="str">
        <f>IF('Financing inputs'!D112="","",(IF('Financing inputs'!$B112="USD",'Financing inputs'!D112,0)+IF('Financing inputs'!$B112="Local Currency",'Financing inputs'!D112/Loc_USD,0)+IF('Financing inputs'!$B112="Euro",'Financing inputs'!D112/Euro_USD,0)))</f>
        <v/>
      </c>
      <c r="E112" s="61" t="str">
        <f>IF('Financing inputs'!E112="","",(IF('Financing inputs'!$B112="USD",'Financing inputs'!E112,0)+IF('Financing inputs'!$B112="Local Currency",'Financing inputs'!E112/Loc_USD,0)+IF('Financing inputs'!$B112="Euro",'Financing inputs'!E112/Euro_USD,0)))</f>
        <v/>
      </c>
      <c r="F112" s="61" t="str">
        <f>IF('Financing inputs'!F112="","",(IF('Financing inputs'!$B112="USD",'Financing inputs'!F112,0)+IF('Financing inputs'!$B112="Local Currency",'Financing inputs'!F112/Loc_USD,0)+IF('Financing inputs'!$B112="Euro",'Financing inputs'!F112/Euro_USD,0)))</f>
        <v/>
      </c>
      <c r="G112" s="61" t="str">
        <f>IF('Financing inputs'!G112="","",(IF('Financing inputs'!$B112="USD",'Financing inputs'!G112,0)+IF('Financing inputs'!$B112="Local Currency",'Financing inputs'!G112/Loc_USD,0)+IF('Financing inputs'!$B112="Euro",'Financing inputs'!G112/Euro_USD,0)))</f>
        <v/>
      </c>
      <c r="H112" s="61" t="str">
        <f>IF('Financing inputs'!H112="","",(IF('Financing inputs'!$B112="USD",'Financing inputs'!H112,0)+IF('Financing inputs'!$B112="Local Currency",'Financing inputs'!H112/Loc_USD,0)+IF('Financing inputs'!$B112="Euro",'Financing inputs'!H112/Euro_USD,0)))</f>
        <v/>
      </c>
      <c r="I112" s="61" t="str">
        <f>IF('Financing inputs'!I112="","",(IF('Financing inputs'!$B112="USD",'Financing inputs'!I112,0)+IF('Financing inputs'!$B112="Local Currency",'Financing inputs'!I112/Loc_USD,0)+IF('Financing inputs'!$B112="Euro",'Financing inputs'!I112/Euro_USD,0)))</f>
        <v/>
      </c>
      <c r="J112" s="61" t="str">
        <f>IF('Financing inputs'!J112="","",(IF('Financing inputs'!$B112="USD",'Financing inputs'!J112,0)+IF('Financing inputs'!$B112="Local Currency",'Financing inputs'!J112/Loc_USD,0)+IF('Financing inputs'!$B112="Euro",'Financing inputs'!J112/Euro_USD,0)))</f>
        <v/>
      </c>
      <c r="K112" s="61" t="str">
        <f>IF('Financing inputs'!K112="","",(IF('Financing inputs'!$B112="USD",'Financing inputs'!K112,0)+IF('Financing inputs'!$B112="Local Currency",'Financing inputs'!K112/Loc_USD,0)+IF('Financing inputs'!$B112="Euro",'Financing inputs'!K112/Euro_USD,0)))</f>
        <v/>
      </c>
      <c r="L112" s="61" t="str">
        <f>IF('Financing inputs'!L112="","",(IF('Financing inputs'!$B112="USD",'Financing inputs'!L112,0)+IF('Financing inputs'!$B112="Local Currency",'Financing inputs'!L112/Loc_USD,0)+IF('Financing inputs'!$B112="Euro",'Financing inputs'!L112/Euro_USD,0)))</f>
        <v/>
      </c>
      <c r="M112" s="61" t="str">
        <f>IF('Financing inputs'!M112="","",(IF('Financing inputs'!$B112="USD",'Financing inputs'!M112,0)+IF('Financing inputs'!$B112="Local Currency",'Financing inputs'!M112/Loc_USD,0)+IF('Financing inputs'!$B112="Euro",'Financing inputs'!M112/Euro_USD,0)))</f>
        <v/>
      </c>
      <c r="N112" s="61" t="str">
        <f>IF('Financing inputs'!N112="","",(IF('Financing inputs'!$B112="USD",'Financing inputs'!N112,0)+IF('Financing inputs'!$B112="Local Currency",'Financing inputs'!N112/Loc_USD,0)+IF('Financing inputs'!$B112="Euro",'Financing inputs'!N112/Euro_USD,0)))</f>
        <v/>
      </c>
      <c r="O112" s="62">
        <f t="shared" si="13"/>
        <v>0</v>
      </c>
      <c r="P112" s="57" t="str">
        <f t="shared" si="12"/>
        <v>Autre 5</v>
      </c>
    </row>
    <row r="113" spans="1:16" x14ac:dyDescent="0.25">
      <c r="A113" s="151" t="str">
        <f>'Financing inputs'!A113</f>
        <v>Other</v>
      </c>
      <c r="B113" s="150"/>
      <c r="C113" s="61" t="str">
        <f>IF('Financing inputs'!C113="","",(IF('Financing inputs'!$B113="USD",'Financing inputs'!C113,0)+IF('Financing inputs'!$B113="Local Currency",'Financing inputs'!C113/Loc_USD,0)+IF('Financing inputs'!$B113="Euro",'Financing inputs'!C113/Euro_USD,0)))</f>
        <v/>
      </c>
      <c r="D113" s="61" t="str">
        <f>IF('Financing inputs'!D113="","",(IF('Financing inputs'!$B113="USD",'Financing inputs'!D113,0)+IF('Financing inputs'!$B113="Local Currency",'Financing inputs'!D113/Loc_USD,0)+IF('Financing inputs'!$B113="Euro",'Financing inputs'!D113/Euro_USD,0)))</f>
        <v/>
      </c>
      <c r="E113" s="61" t="str">
        <f>IF('Financing inputs'!E113="","",(IF('Financing inputs'!$B113="USD",'Financing inputs'!E113,0)+IF('Financing inputs'!$B113="Local Currency",'Financing inputs'!E113/Loc_USD,0)+IF('Financing inputs'!$B113="Euro",'Financing inputs'!E113/Euro_USD,0)))</f>
        <v/>
      </c>
      <c r="F113" s="61" t="str">
        <f>IF('Financing inputs'!F113="","",(IF('Financing inputs'!$B113="USD",'Financing inputs'!F113,0)+IF('Financing inputs'!$B113="Local Currency",'Financing inputs'!F113/Loc_USD,0)+IF('Financing inputs'!$B113="Euro",'Financing inputs'!F113/Euro_USD,0)))</f>
        <v/>
      </c>
      <c r="G113" s="61" t="str">
        <f>IF('Financing inputs'!G113="","",(IF('Financing inputs'!$B113="USD",'Financing inputs'!G113,0)+IF('Financing inputs'!$B113="Local Currency",'Financing inputs'!G113/Loc_USD,0)+IF('Financing inputs'!$B113="Euro",'Financing inputs'!G113/Euro_USD,0)))</f>
        <v/>
      </c>
      <c r="H113" s="61" t="str">
        <f>IF('Financing inputs'!H113="","",(IF('Financing inputs'!$B113="USD",'Financing inputs'!H113,0)+IF('Financing inputs'!$B113="Local Currency",'Financing inputs'!H113/Loc_USD,0)+IF('Financing inputs'!$B113="Euro",'Financing inputs'!H113/Euro_USD,0)))</f>
        <v/>
      </c>
      <c r="I113" s="61" t="str">
        <f>IF('Financing inputs'!I113="","",(IF('Financing inputs'!$B113="USD",'Financing inputs'!I113,0)+IF('Financing inputs'!$B113="Local Currency",'Financing inputs'!I113/Loc_USD,0)+IF('Financing inputs'!$B113="Euro",'Financing inputs'!I113/Euro_USD,0)))</f>
        <v/>
      </c>
      <c r="J113" s="61" t="str">
        <f>IF('Financing inputs'!J113="","",(IF('Financing inputs'!$B113="USD",'Financing inputs'!J113,0)+IF('Financing inputs'!$B113="Local Currency",'Financing inputs'!J113/Loc_USD,0)+IF('Financing inputs'!$B113="Euro",'Financing inputs'!J113/Euro_USD,0)))</f>
        <v/>
      </c>
      <c r="K113" s="61" t="str">
        <f>IF('Financing inputs'!K113="","",(IF('Financing inputs'!$B113="USD",'Financing inputs'!K113,0)+IF('Financing inputs'!$B113="Local Currency",'Financing inputs'!K113/Loc_USD,0)+IF('Financing inputs'!$B113="Euro",'Financing inputs'!K113/Euro_USD,0)))</f>
        <v/>
      </c>
      <c r="L113" s="61" t="str">
        <f>IF('Financing inputs'!L113="","",(IF('Financing inputs'!$B113="USD",'Financing inputs'!L113,0)+IF('Financing inputs'!$B113="Local Currency",'Financing inputs'!L113/Loc_USD,0)+IF('Financing inputs'!$B113="Euro",'Financing inputs'!L113/Euro_USD,0)))</f>
        <v/>
      </c>
      <c r="M113" s="61" t="str">
        <f>IF('Financing inputs'!M113="","",(IF('Financing inputs'!$B113="USD",'Financing inputs'!M113,0)+IF('Financing inputs'!$B113="Local Currency",'Financing inputs'!M113/Loc_USD,0)+IF('Financing inputs'!$B113="Euro",'Financing inputs'!M113/Euro_USD,0)))</f>
        <v/>
      </c>
      <c r="N113" s="61" t="str">
        <f>IF('Financing inputs'!N113="","",(IF('Financing inputs'!$B113="USD",'Financing inputs'!N113,0)+IF('Financing inputs'!$B113="Local Currency",'Financing inputs'!N113/Loc_USD,0)+IF('Financing inputs'!$B113="Euro",'Financing inputs'!N113/Euro_USD,0)))</f>
        <v/>
      </c>
      <c r="O113" s="61">
        <f t="shared" si="13"/>
        <v>0</v>
      </c>
      <c r="P113" s="57" t="str">
        <f t="shared" si="12"/>
        <v>Autre 5</v>
      </c>
    </row>
    <row r="114" spans="1:16" x14ac:dyDescent="0.25">
      <c r="A114" s="151" t="str">
        <f>'Financing inputs'!A114</f>
        <v>Other</v>
      </c>
      <c r="B114" s="150"/>
      <c r="C114" s="61" t="str">
        <f>IF('Financing inputs'!C114="","",(IF('Financing inputs'!$B114="USD",'Financing inputs'!C114,0)+IF('Financing inputs'!$B114="Local Currency",'Financing inputs'!C114/Loc_USD,0)+IF('Financing inputs'!$B114="Euro",'Financing inputs'!C114/Euro_USD,0)))</f>
        <v/>
      </c>
      <c r="D114" s="61" t="str">
        <f>IF('Financing inputs'!D114="","",(IF('Financing inputs'!$B114="USD",'Financing inputs'!D114,0)+IF('Financing inputs'!$B114="Local Currency",'Financing inputs'!D114/Loc_USD,0)+IF('Financing inputs'!$B114="Euro",'Financing inputs'!D114/Euro_USD,0)))</f>
        <v/>
      </c>
      <c r="E114" s="61" t="str">
        <f>IF('Financing inputs'!E114="","",(IF('Financing inputs'!$B114="USD",'Financing inputs'!E114,0)+IF('Financing inputs'!$B114="Local Currency",'Financing inputs'!E114/Loc_USD,0)+IF('Financing inputs'!$B114="Euro",'Financing inputs'!E114/Euro_USD,0)))</f>
        <v/>
      </c>
      <c r="F114" s="61" t="str">
        <f>IF('Financing inputs'!F114="","",(IF('Financing inputs'!$B114="USD",'Financing inputs'!F114,0)+IF('Financing inputs'!$B114="Local Currency",'Financing inputs'!F114/Loc_USD,0)+IF('Financing inputs'!$B114="Euro",'Financing inputs'!F114/Euro_USD,0)))</f>
        <v/>
      </c>
      <c r="G114" s="61" t="str">
        <f>IF('Financing inputs'!G114="","",(IF('Financing inputs'!$B114="USD",'Financing inputs'!G114,0)+IF('Financing inputs'!$B114="Local Currency",'Financing inputs'!G114/Loc_USD,0)+IF('Financing inputs'!$B114="Euro",'Financing inputs'!G114/Euro_USD,0)))</f>
        <v/>
      </c>
      <c r="H114" s="61" t="str">
        <f>IF('Financing inputs'!H114="","",(IF('Financing inputs'!$B114="USD",'Financing inputs'!H114,0)+IF('Financing inputs'!$B114="Local Currency",'Financing inputs'!H114/Loc_USD,0)+IF('Financing inputs'!$B114="Euro",'Financing inputs'!H114/Euro_USD,0)))</f>
        <v/>
      </c>
      <c r="I114" s="61" t="str">
        <f>IF('Financing inputs'!I114="","",(IF('Financing inputs'!$B114="USD",'Financing inputs'!I114,0)+IF('Financing inputs'!$B114="Local Currency",'Financing inputs'!I114/Loc_USD,0)+IF('Financing inputs'!$B114="Euro",'Financing inputs'!I114/Euro_USD,0)))</f>
        <v/>
      </c>
      <c r="J114" s="61" t="str">
        <f>IF('Financing inputs'!J114="","",(IF('Financing inputs'!$B114="USD",'Financing inputs'!J114,0)+IF('Financing inputs'!$B114="Local Currency",'Financing inputs'!J114/Loc_USD,0)+IF('Financing inputs'!$B114="Euro",'Financing inputs'!J114/Euro_USD,0)))</f>
        <v/>
      </c>
      <c r="K114" s="61" t="str">
        <f>IF('Financing inputs'!K114="","",(IF('Financing inputs'!$B114="USD",'Financing inputs'!K114,0)+IF('Financing inputs'!$B114="Local Currency",'Financing inputs'!K114/Loc_USD,0)+IF('Financing inputs'!$B114="Euro",'Financing inputs'!K114/Euro_USD,0)))</f>
        <v/>
      </c>
      <c r="L114" s="61" t="str">
        <f>IF('Financing inputs'!L114="","",(IF('Financing inputs'!$B114="USD",'Financing inputs'!L114,0)+IF('Financing inputs'!$B114="Local Currency",'Financing inputs'!L114/Loc_USD,0)+IF('Financing inputs'!$B114="Euro",'Financing inputs'!L114/Euro_USD,0)))</f>
        <v/>
      </c>
      <c r="M114" s="61" t="str">
        <f>IF('Financing inputs'!M114="","",(IF('Financing inputs'!$B114="USD",'Financing inputs'!M114,0)+IF('Financing inputs'!$B114="Local Currency",'Financing inputs'!M114/Loc_USD,0)+IF('Financing inputs'!$B114="Euro",'Financing inputs'!M114/Euro_USD,0)))</f>
        <v/>
      </c>
      <c r="N114" s="61" t="str">
        <f>IF('Financing inputs'!N114="","",(IF('Financing inputs'!$B114="USD",'Financing inputs'!N114,0)+IF('Financing inputs'!$B114="Local Currency",'Financing inputs'!N114/Loc_USD,0)+IF('Financing inputs'!$B114="Euro",'Financing inputs'!N114/Euro_USD,0)))</f>
        <v/>
      </c>
      <c r="O114" s="61">
        <f t="shared" si="13"/>
        <v>0</v>
      </c>
      <c r="P114" s="57" t="str">
        <f t="shared" si="12"/>
        <v>Autre 5</v>
      </c>
    </row>
    <row r="115" spans="1:16" x14ac:dyDescent="0.25">
      <c r="A115" s="151" t="str">
        <f>'Financing inputs'!A115</f>
        <v>Other</v>
      </c>
      <c r="B115" s="150"/>
      <c r="C115" s="61" t="str">
        <f>IF('Financing inputs'!C115="","",(IF('Financing inputs'!$B115="USD",'Financing inputs'!C115,0)+IF('Financing inputs'!$B115="Local Currency",'Financing inputs'!C115/Loc_USD,0)+IF('Financing inputs'!$B115="Euro",'Financing inputs'!C115/Euro_USD,0)))</f>
        <v/>
      </c>
      <c r="D115" s="61" t="str">
        <f>IF('Financing inputs'!D115="","",(IF('Financing inputs'!$B115="USD",'Financing inputs'!D115,0)+IF('Financing inputs'!$B115="Local Currency",'Financing inputs'!D115/Loc_USD,0)+IF('Financing inputs'!$B115="Euro",'Financing inputs'!D115/Euro_USD,0)))</f>
        <v/>
      </c>
      <c r="E115" s="61" t="str">
        <f>IF('Financing inputs'!E115="","",(IF('Financing inputs'!$B115="USD",'Financing inputs'!E115,0)+IF('Financing inputs'!$B115="Local Currency",'Financing inputs'!E115/Loc_USD,0)+IF('Financing inputs'!$B115="Euro",'Financing inputs'!E115/Euro_USD,0)))</f>
        <v/>
      </c>
      <c r="F115" s="61" t="str">
        <f>IF('Financing inputs'!F115="","",(IF('Financing inputs'!$B115="USD",'Financing inputs'!F115,0)+IF('Financing inputs'!$B115="Local Currency",'Financing inputs'!F115/Loc_USD,0)+IF('Financing inputs'!$B115="Euro",'Financing inputs'!F115/Euro_USD,0)))</f>
        <v/>
      </c>
      <c r="G115" s="61" t="str">
        <f>IF('Financing inputs'!G115="","",(IF('Financing inputs'!$B115="USD",'Financing inputs'!G115,0)+IF('Financing inputs'!$B115="Local Currency",'Financing inputs'!G115/Loc_USD,0)+IF('Financing inputs'!$B115="Euro",'Financing inputs'!G115/Euro_USD,0)))</f>
        <v/>
      </c>
      <c r="H115" s="61" t="str">
        <f>IF('Financing inputs'!H115="","",(IF('Financing inputs'!$B115="USD",'Financing inputs'!H115,0)+IF('Financing inputs'!$B115="Local Currency",'Financing inputs'!H115/Loc_USD,0)+IF('Financing inputs'!$B115="Euro",'Financing inputs'!H115/Euro_USD,0)))</f>
        <v/>
      </c>
      <c r="I115" s="61" t="str">
        <f>IF('Financing inputs'!I115="","",(IF('Financing inputs'!$B115="USD",'Financing inputs'!I115,0)+IF('Financing inputs'!$B115="Local Currency",'Financing inputs'!I115/Loc_USD,0)+IF('Financing inputs'!$B115="Euro",'Financing inputs'!I115/Euro_USD,0)))</f>
        <v/>
      </c>
      <c r="J115" s="61" t="str">
        <f>IF('Financing inputs'!J115="","",(IF('Financing inputs'!$B115="USD",'Financing inputs'!J115,0)+IF('Financing inputs'!$B115="Local Currency",'Financing inputs'!J115/Loc_USD,0)+IF('Financing inputs'!$B115="Euro",'Financing inputs'!J115/Euro_USD,0)))</f>
        <v/>
      </c>
      <c r="K115" s="61" t="str">
        <f>IF('Financing inputs'!K115="","",(IF('Financing inputs'!$B115="USD",'Financing inputs'!K115,0)+IF('Financing inputs'!$B115="Local Currency",'Financing inputs'!K115/Loc_USD,0)+IF('Financing inputs'!$B115="Euro",'Financing inputs'!K115/Euro_USD,0)))</f>
        <v/>
      </c>
      <c r="L115" s="61" t="str">
        <f>IF('Financing inputs'!L115="","",(IF('Financing inputs'!$B115="USD",'Financing inputs'!L115,0)+IF('Financing inputs'!$B115="Local Currency",'Financing inputs'!L115/Loc_USD,0)+IF('Financing inputs'!$B115="Euro",'Financing inputs'!L115/Euro_USD,0)))</f>
        <v/>
      </c>
      <c r="M115" s="61" t="str">
        <f>IF('Financing inputs'!M115="","",(IF('Financing inputs'!$B115="USD",'Financing inputs'!M115,0)+IF('Financing inputs'!$B115="Local Currency",'Financing inputs'!M115/Loc_USD,0)+IF('Financing inputs'!$B115="Euro",'Financing inputs'!M115/Euro_USD,0)))</f>
        <v/>
      </c>
      <c r="N115" s="61" t="str">
        <f>IF('Financing inputs'!N115="","",(IF('Financing inputs'!$B115="USD",'Financing inputs'!N115,0)+IF('Financing inputs'!$B115="Local Currency",'Financing inputs'!N115/Loc_USD,0)+IF('Financing inputs'!$B115="Euro",'Financing inputs'!N115/Euro_USD,0)))</f>
        <v/>
      </c>
      <c r="O115" s="61">
        <f t="shared" si="13"/>
        <v>0</v>
      </c>
      <c r="P115" s="57" t="str">
        <f t="shared" si="12"/>
        <v>Autre 5</v>
      </c>
    </row>
    <row r="116" spans="1:16" x14ac:dyDescent="0.25">
      <c r="A116" s="151" t="str">
        <f>'Financing inputs'!A116</f>
        <v>Other</v>
      </c>
      <c r="B116" s="150"/>
      <c r="C116" s="61" t="str">
        <f>IF('Financing inputs'!C116="","",(IF('Financing inputs'!$B116="USD",'Financing inputs'!C116,0)+IF('Financing inputs'!$B116="Local Currency",'Financing inputs'!C116/Loc_USD,0)+IF('Financing inputs'!$B116="Euro",'Financing inputs'!C116/Euro_USD,0)))</f>
        <v/>
      </c>
      <c r="D116" s="61" t="str">
        <f>IF('Financing inputs'!D116="","",(IF('Financing inputs'!$B116="USD",'Financing inputs'!D116,0)+IF('Financing inputs'!$B116="Local Currency",'Financing inputs'!D116/Loc_USD,0)+IF('Financing inputs'!$B116="Euro",'Financing inputs'!D116/Euro_USD,0)))</f>
        <v/>
      </c>
      <c r="E116" s="61" t="str">
        <f>IF('Financing inputs'!E116="","",(IF('Financing inputs'!$B116="USD",'Financing inputs'!E116,0)+IF('Financing inputs'!$B116="Local Currency",'Financing inputs'!E116/Loc_USD,0)+IF('Financing inputs'!$B116="Euro",'Financing inputs'!E116/Euro_USD,0)))</f>
        <v/>
      </c>
      <c r="F116" s="61" t="str">
        <f>IF('Financing inputs'!F116="","",(IF('Financing inputs'!$B116="USD",'Financing inputs'!F116,0)+IF('Financing inputs'!$B116="Local Currency",'Financing inputs'!F116/Loc_USD,0)+IF('Financing inputs'!$B116="Euro",'Financing inputs'!F116/Euro_USD,0)))</f>
        <v/>
      </c>
      <c r="G116" s="61" t="str">
        <f>IF('Financing inputs'!G116="","",(IF('Financing inputs'!$B116="USD",'Financing inputs'!G116,0)+IF('Financing inputs'!$B116="Local Currency",'Financing inputs'!G116/Loc_USD,0)+IF('Financing inputs'!$B116="Euro",'Financing inputs'!G116/Euro_USD,0)))</f>
        <v/>
      </c>
      <c r="H116" s="61" t="str">
        <f>IF('Financing inputs'!H116="","",(IF('Financing inputs'!$B116="USD",'Financing inputs'!H116,0)+IF('Financing inputs'!$B116="Local Currency",'Financing inputs'!H116/Loc_USD,0)+IF('Financing inputs'!$B116="Euro",'Financing inputs'!H116/Euro_USD,0)))</f>
        <v/>
      </c>
      <c r="I116" s="61" t="str">
        <f>IF('Financing inputs'!I116="","",(IF('Financing inputs'!$B116="USD",'Financing inputs'!I116,0)+IF('Financing inputs'!$B116="Local Currency",'Financing inputs'!I116/Loc_USD,0)+IF('Financing inputs'!$B116="Euro",'Financing inputs'!I116/Euro_USD,0)))</f>
        <v/>
      </c>
      <c r="J116" s="61" t="str">
        <f>IF('Financing inputs'!J116="","",(IF('Financing inputs'!$B116="USD",'Financing inputs'!J116,0)+IF('Financing inputs'!$B116="Local Currency",'Financing inputs'!J116/Loc_USD,0)+IF('Financing inputs'!$B116="Euro",'Financing inputs'!J116/Euro_USD,0)))</f>
        <v/>
      </c>
      <c r="K116" s="61" t="str">
        <f>IF('Financing inputs'!K116="","",(IF('Financing inputs'!$B116="USD",'Financing inputs'!K116,0)+IF('Financing inputs'!$B116="Local Currency",'Financing inputs'!K116/Loc_USD,0)+IF('Financing inputs'!$B116="Euro",'Financing inputs'!K116/Euro_USD,0)))</f>
        <v/>
      </c>
      <c r="L116" s="61" t="str">
        <f>IF('Financing inputs'!L116="","",(IF('Financing inputs'!$B116="USD",'Financing inputs'!L116,0)+IF('Financing inputs'!$B116="Local Currency",'Financing inputs'!L116/Loc_USD,0)+IF('Financing inputs'!$B116="Euro",'Financing inputs'!L116/Euro_USD,0)))</f>
        <v/>
      </c>
      <c r="M116" s="61" t="str">
        <f>IF('Financing inputs'!M116="","",(IF('Financing inputs'!$B116="USD",'Financing inputs'!M116,0)+IF('Financing inputs'!$B116="Local Currency",'Financing inputs'!M116/Loc_USD,0)+IF('Financing inputs'!$B116="Euro",'Financing inputs'!M116/Euro_USD,0)))</f>
        <v/>
      </c>
      <c r="N116" s="61" t="str">
        <f>IF('Financing inputs'!N116="","",(IF('Financing inputs'!$B116="USD",'Financing inputs'!N116,0)+IF('Financing inputs'!$B116="Local Currency",'Financing inputs'!N116/Loc_USD,0)+IF('Financing inputs'!$B116="Euro",'Financing inputs'!N116/Euro_USD,0)))</f>
        <v/>
      </c>
      <c r="O116" s="61">
        <f t="shared" si="13"/>
        <v>0</v>
      </c>
      <c r="P116" s="57" t="str">
        <f t="shared" si="12"/>
        <v>Autre 5</v>
      </c>
    </row>
    <row r="117" spans="1:16" x14ac:dyDescent="0.25">
      <c r="A117" s="152" t="s">
        <v>42</v>
      </c>
      <c r="B117" s="153"/>
      <c r="C117" s="148">
        <f>SUM(C98:C116)</f>
        <v>0</v>
      </c>
      <c r="D117" s="148">
        <f t="shared" ref="D117:O117" si="14">SUM(D98:D116)</f>
        <v>0</v>
      </c>
      <c r="E117" s="148">
        <f t="shared" si="14"/>
        <v>0</v>
      </c>
      <c r="F117" s="148">
        <f t="shared" si="14"/>
        <v>0</v>
      </c>
      <c r="G117" s="148">
        <f t="shared" si="14"/>
        <v>0</v>
      </c>
      <c r="H117" s="148">
        <f t="shared" si="14"/>
        <v>0</v>
      </c>
      <c r="I117" s="148">
        <f t="shared" si="14"/>
        <v>0</v>
      </c>
      <c r="J117" s="148">
        <f t="shared" si="14"/>
        <v>0</v>
      </c>
      <c r="K117" s="148">
        <f t="shared" si="14"/>
        <v>0</v>
      </c>
      <c r="L117" s="148">
        <f t="shared" si="14"/>
        <v>0</v>
      </c>
      <c r="M117" s="148">
        <f t="shared" si="14"/>
        <v>0</v>
      </c>
      <c r="N117" s="148">
        <f t="shared" si="14"/>
        <v>0</v>
      </c>
      <c r="O117" s="148">
        <f t="shared" si="14"/>
        <v>0</v>
      </c>
      <c r="P117" s="57" t="str">
        <f>$A$95</f>
        <v>Autre 5</v>
      </c>
    </row>
    <row r="118" spans="1:16" x14ac:dyDescent="0.25">
      <c r="A118" s="173" t="str">
        <f>'Financing inputs'!A118:O118</f>
        <v>Autre 6</v>
      </c>
      <c r="B118" s="173"/>
      <c r="C118" s="173"/>
      <c r="D118" s="173"/>
      <c r="E118" s="173"/>
      <c r="F118" s="173"/>
      <c r="G118" s="173"/>
      <c r="H118" s="173"/>
      <c r="I118" s="173"/>
      <c r="J118" s="173"/>
      <c r="K118" s="173"/>
      <c r="L118" s="173"/>
      <c r="M118" s="173"/>
      <c r="N118" s="173"/>
      <c r="O118" s="173"/>
      <c r="P118" s="57"/>
    </row>
    <row r="119" spans="1:16" x14ac:dyDescent="0.25">
      <c r="A119" s="149" t="str">
        <f>'Financing inputs'!A119</f>
        <v>Coûts du Plan PF Budgétisé</v>
      </c>
      <c r="B119" s="150"/>
      <c r="C119" s="61" t="str">
        <f>IF('Financing inputs'!C119="","",(IF('Financing inputs'!$B119="USD",'Financing inputs'!C119,0)+IF('Financing inputs'!$B119="Local Currency",'Financing inputs'!C119/Loc_USD,0)+IF('Financing inputs'!$B119="Euro",'Financing inputs'!C119/Euro_USD,0)))</f>
        <v/>
      </c>
      <c r="D119" s="61" t="str">
        <f>IF('Financing inputs'!D119="","",(IF('Financing inputs'!$B119="USD",'Financing inputs'!D119,0)+IF('Financing inputs'!$B119="Local Currency",'Financing inputs'!D119/Loc_USD,0)+IF('Financing inputs'!$B119="Euro",'Financing inputs'!D119/Euro_USD,0)))</f>
        <v/>
      </c>
      <c r="E119" s="61" t="str">
        <f>IF('Financing inputs'!E119="","",(IF('Financing inputs'!$B119="USD",'Financing inputs'!E119,0)+IF('Financing inputs'!$B119="Local Currency",'Financing inputs'!E119/Loc_USD,0)+IF('Financing inputs'!$B119="Euro",'Financing inputs'!E119/Euro_USD,0)))</f>
        <v/>
      </c>
      <c r="F119" s="61" t="str">
        <f>IF('Financing inputs'!F119="","",(IF('Financing inputs'!$B119="USD",'Financing inputs'!F119,0)+IF('Financing inputs'!$B119="Local Currency",'Financing inputs'!F119/Loc_USD,0)+IF('Financing inputs'!$B119="Euro",'Financing inputs'!F119/Euro_USD,0)))</f>
        <v/>
      </c>
      <c r="G119" s="61" t="str">
        <f>IF('Financing inputs'!G119="","",(IF('Financing inputs'!$B119="USD",'Financing inputs'!G119,0)+IF('Financing inputs'!$B119="Local Currency",'Financing inputs'!G119/Loc_USD,0)+IF('Financing inputs'!$B119="Euro",'Financing inputs'!G119/Euro_USD,0)))</f>
        <v/>
      </c>
      <c r="H119" s="61" t="str">
        <f>IF('Financing inputs'!H119="","",(IF('Financing inputs'!$B119="USD",'Financing inputs'!H119,0)+IF('Financing inputs'!$B119="Local Currency",'Financing inputs'!H119/Loc_USD,0)+IF('Financing inputs'!$B119="Euro",'Financing inputs'!H119/Euro_USD,0)))</f>
        <v/>
      </c>
      <c r="I119" s="61" t="str">
        <f>IF('Financing inputs'!I119="","",(IF('Financing inputs'!$B119="USD",'Financing inputs'!I119,0)+IF('Financing inputs'!$B119="Local Currency",'Financing inputs'!I119/Loc_USD,0)+IF('Financing inputs'!$B119="Euro",'Financing inputs'!I119/Euro_USD,0)))</f>
        <v/>
      </c>
      <c r="J119" s="61" t="str">
        <f>IF('Financing inputs'!J119="","",(IF('Financing inputs'!$B119="USD",'Financing inputs'!J119,0)+IF('Financing inputs'!$B119="Local Currency",'Financing inputs'!J119/Loc_USD,0)+IF('Financing inputs'!$B119="Euro",'Financing inputs'!J119/Euro_USD,0)))</f>
        <v/>
      </c>
      <c r="K119" s="61" t="str">
        <f>IF('Financing inputs'!K119="","",(IF('Financing inputs'!$B119="USD",'Financing inputs'!K119,0)+IF('Financing inputs'!$B119="Local Currency",'Financing inputs'!K119/Loc_USD,0)+IF('Financing inputs'!$B119="Euro",'Financing inputs'!K119/Euro_USD,0)))</f>
        <v/>
      </c>
      <c r="L119" s="61" t="str">
        <f>IF('Financing inputs'!L119="","",(IF('Financing inputs'!$B119="USD",'Financing inputs'!L119,0)+IF('Financing inputs'!$B119="Local Currency",'Financing inputs'!L119/Loc_USD,0)+IF('Financing inputs'!$B119="Euro",'Financing inputs'!L119/Euro_USD,0)))</f>
        <v/>
      </c>
      <c r="M119" s="61" t="str">
        <f>IF('Financing inputs'!M119="","",(IF('Financing inputs'!$B119="USD",'Financing inputs'!M119,0)+IF('Financing inputs'!$B119="Local Currency",'Financing inputs'!M119/Loc_USD,0)+IF('Financing inputs'!$B119="Euro",'Financing inputs'!M119/Euro_USD,0)))</f>
        <v/>
      </c>
      <c r="N119" s="61" t="str">
        <f>IF('Financing inputs'!N119="","",(IF('Financing inputs'!$B119="USD",'Financing inputs'!N119,0)+IF('Financing inputs'!$B119="Local Currency",'Financing inputs'!N119/Loc_USD,0)+IF('Financing inputs'!$B119="Euro",'Financing inputs'!N119/Euro_USD,0)))</f>
        <v/>
      </c>
      <c r="O119" s="62">
        <f>SUM(C119:N119)</f>
        <v>0</v>
      </c>
      <c r="P119" s="57" t="str">
        <f t="shared" ref="P119:P139" si="15">$A$118</f>
        <v>Autre 6</v>
      </c>
    </row>
    <row r="120" spans="1:16" x14ac:dyDescent="0.25">
      <c r="A120" s="149" t="str">
        <f>'Financing inputs'!A120</f>
        <v xml:space="preserve">Fonds alloués par le Gouvernement </v>
      </c>
      <c r="B120" s="150"/>
      <c r="C120" s="61" t="str">
        <f>IF('Financing inputs'!C120="","",(IF('Financing inputs'!$B120="USD",'Financing inputs'!C120,0)+IF('Financing inputs'!$B120="Local Currency",'Financing inputs'!C120/Loc_USD,0)+IF('Financing inputs'!$B120="Euro",'Financing inputs'!C120/Euro_USD,0)))</f>
        <v/>
      </c>
      <c r="D120" s="61" t="str">
        <f>IF('Financing inputs'!D120="","",(IF('Financing inputs'!$B120="USD",'Financing inputs'!D120,0)+IF('Financing inputs'!$B120="Local Currency",'Financing inputs'!D120/Loc_USD,0)+IF('Financing inputs'!$B120="Euro",'Financing inputs'!D120/Euro_USD,0)))</f>
        <v/>
      </c>
      <c r="E120" s="61" t="str">
        <f>IF('Financing inputs'!E120="","",(IF('Financing inputs'!$B120="USD",'Financing inputs'!E120,0)+IF('Financing inputs'!$B120="Local Currency",'Financing inputs'!E120/Loc_USD,0)+IF('Financing inputs'!$B120="Euro",'Financing inputs'!E120/Euro_USD,0)))</f>
        <v/>
      </c>
      <c r="F120" s="61" t="str">
        <f>IF('Financing inputs'!F120="","",(IF('Financing inputs'!$B120="USD",'Financing inputs'!F120,0)+IF('Financing inputs'!$B120="Local Currency",'Financing inputs'!F120/Loc_USD,0)+IF('Financing inputs'!$B120="Euro",'Financing inputs'!F120/Euro_USD,0)))</f>
        <v/>
      </c>
      <c r="G120" s="61" t="str">
        <f>IF('Financing inputs'!G120="","",(IF('Financing inputs'!$B120="USD",'Financing inputs'!G120,0)+IF('Financing inputs'!$B120="Local Currency",'Financing inputs'!G120/Loc_USD,0)+IF('Financing inputs'!$B120="Euro",'Financing inputs'!G120/Euro_USD,0)))</f>
        <v/>
      </c>
      <c r="H120" s="61" t="str">
        <f>IF('Financing inputs'!H120="","",(IF('Financing inputs'!$B120="USD",'Financing inputs'!H120,0)+IF('Financing inputs'!$B120="Local Currency",'Financing inputs'!H120/Loc_USD,0)+IF('Financing inputs'!$B120="Euro",'Financing inputs'!H120/Euro_USD,0)))</f>
        <v/>
      </c>
      <c r="I120" s="61" t="str">
        <f>IF('Financing inputs'!I120="","",(IF('Financing inputs'!$B120="USD",'Financing inputs'!I120,0)+IF('Financing inputs'!$B120="Local Currency",'Financing inputs'!I120/Loc_USD,0)+IF('Financing inputs'!$B120="Euro",'Financing inputs'!I120/Euro_USD,0)))</f>
        <v/>
      </c>
      <c r="J120" s="61" t="str">
        <f>IF('Financing inputs'!J120="","",(IF('Financing inputs'!$B120="USD",'Financing inputs'!J120,0)+IF('Financing inputs'!$B120="Local Currency",'Financing inputs'!J120/Loc_USD,0)+IF('Financing inputs'!$B120="Euro",'Financing inputs'!J120/Euro_USD,0)))</f>
        <v/>
      </c>
      <c r="K120" s="61" t="str">
        <f>IF('Financing inputs'!K120="","",(IF('Financing inputs'!$B120="USD",'Financing inputs'!K120,0)+IF('Financing inputs'!$B120="Local Currency",'Financing inputs'!K120/Loc_USD,0)+IF('Financing inputs'!$B120="Euro",'Financing inputs'!K120/Euro_USD,0)))</f>
        <v/>
      </c>
      <c r="L120" s="61" t="str">
        <f>IF('Financing inputs'!L120="","",(IF('Financing inputs'!$B120="USD",'Financing inputs'!L120,0)+IF('Financing inputs'!$B120="Local Currency",'Financing inputs'!L120/Loc_USD,0)+IF('Financing inputs'!$B120="Euro",'Financing inputs'!L120/Euro_USD,0)))</f>
        <v/>
      </c>
      <c r="M120" s="61" t="str">
        <f>IF('Financing inputs'!M120="","",(IF('Financing inputs'!$B120="USD",'Financing inputs'!M120,0)+IF('Financing inputs'!$B120="Local Currency",'Financing inputs'!M120/Loc_USD,0)+IF('Financing inputs'!$B120="Euro",'Financing inputs'!M120/Euro_USD,0)))</f>
        <v/>
      </c>
      <c r="N120" s="61" t="str">
        <f>IF('Financing inputs'!N120="","",(IF('Financing inputs'!$B120="USD",'Financing inputs'!N120,0)+IF('Financing inputs'!$B120="Local Currency",'Financing inputs'!N120/Loc_USD,0)+IF('Financing inputs'!$B120="Euro",'Financing inputs'!N120/Euro_USD,0)))</f>
        <v/>
      </c>
      <c r="O120" s="62">
        <f>SUM(C120:N120)</f>
        <v>0</v>
      </c>
      <c r="P120" s="57" t="str">
        <f t="shared" si="15"/>
        <v>Autre 6</v>
      </c>
    </row>
    <row r="121" spans="1:16" x14ac:dyDescent="0.25">
      <c r="A121" s="151" t="str">
        <f>'Financing inputs'!A121</f>
        <v xml:space="preserve">Fonds alloués par l'USAID </v>
      </c>
      <c r="B121" s="150"/>
      <c r="C121" s="61" t="str">
        <f>IF('Financing inputs'!C121="","",(IF('Financing inputs'!$B121="USD",'Financing inputs'!C121,0)+IF('Financing inputs'!$B121="Local Currency",'Financing inputs'!C121/Loc_USD,0)+IF('Financing inputs'!$B121="Euro",'Financing inputs'!C121/Euro_USD,0)))</f>
        <v/>
      </c>
      <c r="D121" s="61" t="str">
        <f>IF('Financing inputs'!D121="","",(IF('Financing inputs'!$B121="USD",'Financing inputs'!D121,0)+IF('Financing inputs'!$B121="Local Currency",'Financing inputs'!D121/Loc_USD,0)+IF('Financing inputs'!$B121="Euro",'Financing inputs'!D121/Euro_USD,0)))</f>
        <v/>
      </c>
      <c r="E121" s="61" t="str">
        <f>IF('Financing inputs'!E121="","",(IF('Financing inputs'!$B121="USD",'Financing inputs'!E121,0)+IF('Financing inputs'!$B121="Local Currency",'Financing inputs'!E121/Loc_USD,0)+IF('Financing inputs'!$B121="Euro",'Financing inputs'!E121/Euro_USD,0)))</f>
        <v/>
      </c>
      <c r="F121" s="61" t="str">
        <f>IF('Financing inputs'!F121="","",(IF('Financing inputs'!$B121="USD",'Financing inputs'!F121,0)+IF('Financing inputs'!$B121="Local Currency",'Financing inputs'!F121/Loc_USD,0)+IF('Financing inputs'!$B121="Euro",'Financing inputs'!F121/Euro_USD,0)))</f>
        <v/>
      </c>
      <c r="G121" s="61" t="str">
        <f>IF('Financing inputs'!G121="","",(IF('Financing inputs'!$B121="USD",'Financing inputs'!G121,0)+IF('Financing inputs'!$B121="Local Currency",'Financing inputs'!G121/Loc_USD,0)+IF('Financing inputs'!$B121="Euro",'Financing inputs'!G121/Euro_USD,0)))</f>
        <v/>
      </c>
      <c r="H121" s="61" t="str">
        <f>IF('Financing inputs'!H121="","",(IF('Financing inputs'!$B121="USD",'Financing inputs'!H121,0)+IF('Financing inputs'!$B121="Local Currency",'Financing inputs'!H121/Loc_USD,0)+IF('Financing inputs'!$B121="Euro",'Financing inputs'!H121/Euro_USD,0)))</f>
        <v/>
      </c>
      <c r="I121" s="61" t="str">
        <f>IF('Financing inputs'!I121="","",(IF('Financing inputs'!$B121="USD",'Financing inputs'!I121,0)+IF('Financing inputs'!$B121="Local Currency",'Financing inputs'!I121/Loc_USD,0)+IF('Financing inputs'!$B121="Euro",'Financing inputs'!I121/Euro_USD,0)))</f>
        <v/>
      </c>
      <c r="J121" s="61" t="str">
        <f>IF('Financing inputs'!J121="","",(IF('Financing inputs'!$B121="USD",'Financing inputs'!J121,0)+IF('Financing inputs'!$B121="Local Currency",'Financing inputs'!J121/Loc_USD,0)+IF('Financing inputs'!$B121="Euro",'Financing inputs'!J121/Euro_USD,0)))</f>
        <v/>
      </c>
      <c r="K121" s="61" t="str">
        <f>IF('Financing inputs'!K121="","",(IF('Financing inputs'!$B121="USD",'Financing inputs'!K121,0)+IF('Financing inputs'!$B121="Local Currency",'Financing inputs'!K121/Loc_USD,0)+IF('Financing inputs'!$B121="Euro",'Financing inputs'!K121/Euro_USD,0)))</f>
        <v/>
      </c>
      <c r="L121" s="61" t="str">
        <f>IF('Financing inputs'!L121="","",(IF('Financing inputs'!$B121="USD",'Financing inputs'!L121,0)+IF('Financing inputs'!$B121="Local Currency",'Financing inputs'!L121/Loc_USD,0)+IF('Financing inputs'!$B121="Euro",'Financing inputs'!L121/Euro_USD,0)))</f>
        <v/>
      </c>
      <c r="M121" s="61" t="str">
        <f>IF('Financing inputs'!M121="","",(IF('Financing inputs'!$B121="USD",'Financing inputs'!M121,0)+IF('Financing inputs'!$B121="Local Currency",'Financing inputs'!M121/Loc_USD,0)+IF('Financing inputs'!$B121="Euro",'Financing inputs'!M121/Euro_USD,0)))</f>
        <v/>
      </c>
      <c r="N121" s="61" t="str">
        <f>IF('Financing inputs'!N121="","",(IF('Financing inputs'!$B121="USD",'Financing inputs'!N121,0)+IF('Financing inputs'!$B121="Local Currency",'Financing inputs'!N121/Loc_USD,0)+IF('Financing inputs'!$B121="Euro",'Financing inputs'!N121/Euro_USD,0)))</f>
        <v/>
      </c>
      <c r="O121" s="61">
        <f t="shared" ref="O121:O139" si="16">SUM(C121:N121)</f>
        <v>0</v>
      </c>
      <c r="P121" s="57" t="str">
        <f t="shared" si="15"/>
        <v>Autre 6</v>
      </c>
    </row>
    <row r="122" spans="1:16" x14ac:dyDescent="0.25">
      <c r="A122" s="151" t="str">
        <f>'Financing inputs'!A122</f>
        <v>Fonds alloués par l'UNFPA</v>
      </c>
      <c r="B122" s="150"/>
      <c r="C122" s="61" t="str">
        <f>IF('Financing inputs'!C122="","",(IF('Financing inputs'!$B122="USD",'Financing inputs'!C122,0)+IF('Financing inputs'!$B122="Local Currency",'Financing inputs'!C122/Loc_USD,0)+IF('Financing inputs'!$B122="Euro",'Financing inputs'!C122/Euro_USD,0)))</f>
        <v/>
      </c>
      <c r="D122" s="61" t="str">
        <f>IF('Financing inputs'!D122="","",(IF('Financing inputs'!$B122="USD",'Financing inputs'!D122,0)+IF('Financing inputs'!$B122="Local Currency",'Financing inputs'!D122/Loc_USD,0)+IF('Financing inputs'!$B122="Euro",'Financing inputs'!D122/Euro_USD,0)))</f>
        <v/>
      </c>
      <c r="E122" s="61" t="str">
        <f>IF('Financing inputs'!E122="","",(IF('Financing inputs'!$B122="USD",'Financing inputs'!E122,0)+IF('Financing inputs'!$B122="Local Currency",'Financing inputs'!E122/Loc_USD,0)+IF('Financing inputs'!$B122="Euro",'Financing inputs'!E122/Euro_USD,0)))</f>
        <v/>
      </c>
      <c r="F122" s="61" t="str">
        <f>IF('Financing inputs'!F122="","",(IF('Financing inputs'!$B122="USD",'Financing inputs'!F122,0)+IF('Financing inputs'!$B122="Local Currency",'Financing inputs'!F122/Loc_USD,0)+IF('Financing inputs'!$B122="Euro",'Financing inputs'!F122/Euro_USD,0)))</f>
        <v/>
      </c>
      <c r="G122" s="61" t="str">
        <f>IF('Financing inputs'!G122="","",(IF('Financing inputs'!$B122="USD",'Financing inputs'!G122,0)+IF('Financing inputs'!$B122="Local Currency",'Financing inputs'!G122/Loc_USD,0)+IF('Financing inputs'!$B122="Euro",'Financing inputs'!G122/Euro_USD,0)))</f>
        <v/>
      </c>
      <c r="H122" s="61" t="str">
        <f>IF('Financing inputs'!H122="","",(IF('Financing inputs'!$B122="USD",'Financing inputs'!H122,0)+IF('Financing inputs'!$B122="Local Currency",'Financing inputs'!H122/Loc_USD,0)+IF('Financing inputs'!$B122="Euro",'Financing inputs'!H122/Euro_USD,0)))</f>
        <v/>
      </c>
      <c r="I122" s="61" t="str">
        <f>IF('Financing inputs'!I122="","",(IF('Financing inputs'!$B122="USD",'Financing inputs'!I122,0)+IF('Financing inputs'!$B122="Local Currency",'Financing inputs'!I122/Loc_USD,0)+IF('Financing inputs'!$B122="Euro",'Financing inputs'!I122/Euro_USD,0)))</f>
        <v/>
      </c>
      <c r="J122" s="61" t="str">
        <f>IF('Financing inputs'!J122="","",(IF('Financing inputs'!$B122="USD",'Financing inputs'!J122,0)+IF('Financing inputs'!$B122="Local Currency",'Financing inputs'!J122/Loc_USD,0)+IF('Financing inputs'!$B122="Euro",'Financing inputs'!J122/Euro_USD,0)))</f>
        <v/>
      </c>
      <c r="K122" s="61" t="str">
        <f>IF('Financing inputs'!K122="","",(IF('Financing inputs'!$B122="USD",'Financing inputs'!K122,0)+IF('Financing inputs'!$B122="Local Currency",'Financing inputs'!K122/Loc_USD,0)+IF('Financing inputs'!$B122="Euro",'Financing inputs'!K122/Euro_USD,0)))</f>
        <v/>
      </c>
      <c r="L122" s="61" t="str">
        <f>IF('Financing inputs'!L122="","",(IF('Financing inputs'!$B122="USD",'Financing inputs'!L122,0)+IF('Financing inputs'!$B122="Local Currency",'Financing inputs'!L122/Loc_USD,0)+IF('Financing inputs'!$B122="Euro",'Financing inputs'!L122/Euro_USD,0)))</f>
        <v/>
      </c>
      <c r="M122" s="61" t="str">
        <f>IF('Financing inputs'!M122="","",(IF('Financing inputs'!$B122="USD",'Financing inputs'!M122,0)+IF('Financing inputs'!$B122="Local Currency",'Financing inputs'!M122/Loc_USD,0)+IF('Financing inputs'!$B122="Euro",'Financing inputs'!M122/Euro_USD,0)))</f>
        <v/>
      </c>
      <c r="N122" s="61" t="str">
        <f>IF('Financing inputs'!N122="","",(IF('Financing inputs'!$B122="USD",'Financing inputs'!N122,0)+IF('Financing inputs'!$B122="Local Currency",'Financing inputs'!N122/Loc_USD,0)+IF('Financing inputs'!$B122="Euro",'Financing inputs'!N122/Euro_USD,0)))</f>
        <v/>
      </c>
      <c r="O122" s="61">
        <f t="shared" si="16"/>
        <v>0</v>
      </c>
      <c r="P122" s="57" t="str">
        <f t="shared" si="15"/>
        <v>Autre 6</v>
      </c>
    </row>
    <row r="123" spans="1:16" x14ac:dyDescent="0.25">
      <c r="A123" s="151" t="str">
        <f>'Financing inputs'!A123</f>
        <v>Fonds alloués par la KfW</v>
      </c>
      <c r="B123" s="150"/>
      <c r="C123" s="61" t="str">
        <f>IF('Financing inputs'!C123="","",(IF('Financing inputs'!$B123="USD",'Financing inputs'!C123,0)+IF('Financing inputs'!$B123="Local Currency",'Financing inputs'!C123/Loc_USD,0)+IF('Financing inputs'!$B123="Euro",'Financing inputs'!C123/Euro_USD,0)))</f>
        <v/>
      </c>
      <c r="D123" s="61" t="str">
        <f>IF('Financing inputs'!D123="","",(IF('Financing inputs'!$B123="USD",'Financing inputs'!D123,0)+IF('Financing inputs'!$B123="Local Currency",'Financing inputs'!D123/Loc_USD,0)+IF('Financing inputs'!$B123="Euro",'Financing inputs'!D123/Euro_USD,0)))</f>
        <v/>
      </c>
      <c r="E123" s="61" t="str">
        <f>IF('Financing inputs'!E123="","",(IF('Financing inputs'!$B123="USD",'Financing inputs'!E123,0)+IF('Financing inputs'!$B123="Local Currency",'Financing inputs'!E123/Loc_USD,0)+IF('Financing inputs'!$B123="Euro",'Financing inputs'!E123/Euro_USD,0)))</f>
        <v/>
      </c>
      <c r="F123" s="61" t="str">
        <f>IF('Financing inputs'!F123="","",(IF('Financing inputs'!$B123="USD",'Financing inputs'!F123,0)+IF('Financing inputs'!$B123="Local Currency",'Financing inputs'!F123/Loc_USD,0)+IF('Financing inputs'!$B123="Euro",'Financing inputs'!F123/Euro_USD,0)))</f>
        <v/>
      </c>
      <c r="G123" s="61" t="str">
        <f>IF('Financing inputs'!G123="","",(IF('Financing inputs'!$B123="USD",'Financing inputs'!G123,0)+IF('Financing inputs'!$B123="Local Currency",'Financing inputs'!G123/Loc_USD,0)+IF('Financing inputs'!$B123="Euro",'Financing inputs'!G123/Euro_USD,0)))</f>
        <v/>
      </c>
      <c r="H123" s="61" t="str">
        <f>IF('Financing inputs'!H123="","",(IF('Financing inputs'!$B123="USD",'Financing inputs'!H123,0)+IF('Financing inputs'!$B123="Local Currency",'Financing inputs'!H123/Loc_USD,0)+IF('Financing inputs'!$B123="Euro",'Financing inputs'!H123/Euro_USD,0)))</f>
        <v/>
      </c>
      <c r="I123" s="61" t="str">
        <f>IF('Financing inputs'!I123="","",(IF('Financing inputs'!$B123="USD",'Financing inputs'!I123,0)+IF('Financing inputs'!$B123="Local Currency",'Financing inputs'!I123/Loc_USD,0)+IF('Financing inputs'!$B123="Euro",'Financing inputs'!I123/Euro_USD,0)))</f>
        <v/>
      </c>
      <c r="J123" s="61" t="str">
        <f>IF('Financing inputs'!J123="","",(IF('Financing inputs'!$B123="USD",'Financing inputs'!J123,0)+IF('Financing inputs'!$B123="Local Currency",'Financing inputs'!J123/Loc_USD,0)+IF('Financing inputs'!$B123="Euro",'Financing inputs'!J123/Euro_USD,0)))</f>
        <v/>
      </c>
      <c r="K123" s="61" t="str">
        <f>IF('Financing inputs'!K123="","",(IF('Financing inputs'!$B123="USD",'Financing inputs'!K123,0)+IF('Financing inputs'!$B123="Local Currency",'Financing inputs'!K123/Loc_USD,0)+IF('Financing inputs'!$B123="Euro",'Financing inputs'!K123/Euro_USD,0)))</f>
        <v/>
      </c>
      <c r="L123" s="61" t="str">
        <f>IF('Financing inputs'!L123="","",(IF('Financing inputs'!$B123="USD",'Financing inputs'!L123,0)+IF('Financing inputs'!$B123="Local Currency",'Financing inputs'!L123/Loc_USD,0)+IF('Financing inputs'!$B123="Euro",'Financing inputs'!L123/Euro_USD,0)))</f>
        <v/>
      </c>
      <c r="M123" s="61" t="str">
        <f>IF('Financing inputs'!M123="","",(IF('Financing inputs'!$B123="USD",'Financing inputs'!M123,0)+IF('Financing inputs'!$B123="Local Currency",'Financing inputs'!M123/Loc_USD,0)+IF('Financing inputs'!$B123="Euro",'Financing inputs'!M123/Euro_USD,0)))</f>
        <v/>
      </c>
      <c r="N123" s="61" t="str">
        <f>IF('Financing inputs'!N123="","",(IF('Financing inputs'!$B123="USD",'Financing inputs'!N123,0)+IF('Financing inputs'!$B123="Local Currency",'Financing inputs'!N123/Loc_USD,0)+IF('Financing inputs'!$B123="Euro",'Financing inputs'!N123/Euro_USD,0)))</f>
        <v/>
      </c>
      <c r="O123" s="61">
        <f t="shared" si="16"/>
        <v>0</v>
      </c>
      <c r="P123" s="57" t="str">
        <f t="shared" si="15"/>
        <v>Autre 6</v>
      </c>
    </row>
    <row r="124" spans="1:16" x14ac:dyDescent="0.25">
      <c r="A124" s="151" t="str">
        <f>'Financing inputs'!A124</f>
        <v>Fonds alloués par DfID</v>
      </c>
      <c r="B124" s="150"/>
      <c r="C124" s="61" t="str">
        <f>IF('Financing inputs'!C124="","",(IF('Financing inputs'!$B124="USD",'Financing inputs'!C124,0)+IF('Financing inputs'!$B124="Local Currency",'Financing inputs'!C124/Loc_USD,0)+IF('Financing inputs'!$B124="Euro",'Financing inputs'!C124/Euro_USD,0)))</f>
        <v/>
      </c>
      <c r="D124" s="61" t="str">
        <f>IF('Financing inputs'!D124="","",(IF('Financing inputs'!$B124="USD",'Financing inputs'!D124,0)+IF('Financing inputs'!$B124="Local Currency",'Financing inputs'!D124/Loc_USD,0)+IF('Financing inputs'!$B124="Euro",'Financing inputs'!D124/Euro_USD,0)))</f>
        <v/>
      </c>
      <c r="E124" s="61" t="str">
        <f>IF('Financing inputs'!E124="","",(IF('Financing inputs'!$B124="USD",'Financing inputs'!E124,0)+IF('Financing inputs'!$B124="Local Currency",'Financing inputs'!E124/Loc_USD,0)+IF('Financing inputs'!$B124="Euro",'Financing inputs'!E124/Euro_USD,0)))</f>
        <v/>
      </c>
      <c r="F124" s="61" t="str">
        <f>IF('Financing inputs'!F124="","",(IF('Financing inputs'!$B124="USD",'Financing inputs'!F124,0)+IF('Financing inputs'!$B124="Local Currency",'Financing inputs'!F124/Loc_USD,0)+IF('Financing inputs'!$B124="Euro",'Financing inputs'!F124/Euro_USD,0)))</f>
        <v/>
      </c>
      <c r="G124" s="61" t="str">
        <f>IF('Financing inputs'!G124="","",(IF('Financing inputs'!$B124="USD",'Financing inputs'!G124,0)+IF('Financing inputs'!$B124="Local Currency",'Financing inputs'!G124/Loc_USD,0)+IF('Financing inputs'!$B124="Euro",'Financing inputs'!G124/Euro_USD,0)))</f>
        <v/>
      </c>
      <c r="H124" s="61" t="str">
        <f>IF('Financing inputs'!H124="","",(IF('Financing inputs'!$B124="USD",'Financing inputs'!H124,0)+IF('Financing inputs'!$B124="Local Currency",'Financing inputs'!H124/Loc_USD,0)+IF('Financing inputs'!$B124="Euro",'Financing inputs'!H124/Euro_USD,0)))</f>
        <v/>
      </c>
      <c r="I124" s="61" t="str">
        <f>IF('Financing inputs'!I124="","",(IF('Financing inputs'!$B124="USD",'Financing inputs'!I124,0)+IF('Financing inputs'!$B124="Local Currency",'Financing inputs'!I124/Loc_USD,0)+IF('Financing inputs'!$B124="Euro",'Financing inputs'!I124/Euro_USD,0)))</f>
        <v/>
      </c>
      <c r="J124" s="61" t="str">
        <f>IF('Financing inputs'!J124="","",(IF('Financing inputs'!$B124="USD",'Financing inputs'!J124,0)+IF('Financing inputs'!$B124="Local Currency",'Financing inputs'!J124/Loc_USD,0)+IF('Financing inputs'!$B124="Euro",'Financing inputs'!J124/Euro_USD,0)))</f>
        <v/>
      </c>
      <c r="K124" s="61" t="str">
        <f>IF('Financing inputs'!K124="","",(IF('Financing inputs'!$B124="USD",'Financing inputs'!K124,0)+IF('Financing inputs'!$B124="Local Currency",'Financing inputs'!K124/Loc_USD,0)+IF('Financing inputs'!$B124="Euro",'Financing inputs'!K124/Euro_USD,0)))</f>
        <v/>
      </c>
      <c r="L124" s="61" t="str">
        <f>IF('Financing inputs'!L124="","",(IF('Financing inputs'!$B124="USD",'Financing inputs'!L124,0)+IF('Financing inputs'!$B124="Local Currency",'Financing inputs'!L124/Loc_USD,0)+IF('Financing inputs'!$B124="Euro",'Financing inputs'!L124/Euro_USD,0)))</f>
        <v/>
      </c>
      <c r="M124" s="61" t="str">
        <f>IF('Financing inputs'!M124="","",(IF('Financing inputs'!$B124="USD",'Financing inputs'!M124,0)+IF('Financing inputs'!$B124="Local Currency",'Financing inputs'!M124/Loc_USD,0)+IF('Financing inputs'!$B124="Euro",'Financing inputs'!M124/Euro_USD,0)))</f>
        <v/>
      </c>
      <c r="N124" s="61" t="str">
        <f>IF('Financing inputs'!N124="","",(IF('Financing inputs'!$B124="USD",'Financing inputs'!N124,0)+IF('Financing inputs'!$B124="Local Currency",'Financing inputs'!N124/Loc_USD,0)+IF('Financing inputs'!$B124="Euro",'Financing inputs'!N124/Euro_USD,0)))</f>
        <v/>
      </c>
      <c r="O124" s="61">
        <f t="shared" si="16"/>
        <v>0</v>
      </c>
      <c r="P124" s="57" t="str">
        <f t="shared" si="15"/>
        <v>Autre 6</v>
      </c>
    </row>
    <row r="125" spans="1:16" x14ac:dyDescent="0.25">
      <c r="A125" s="151" t="str">
        <f>'Financing inputs'!A125</f>
        <v xml:space="preserve">Fonds alloués par l'EU </v>
      </c>
      <c r="B125" s="150"/>
      <c r="C125" s="61" t="str">
        <f>IF('Financing inputs'!C125="","",(IF('Financing inputs'!$B125="USD",'Financing inputs'!C125,0)+IF('Financing inputs'!$B125="Local Currency",'Financing inputs'!C125/Loc_USD,0)+IF('Financing inputs'!$B125="Euro",'Financing inputs'!C125/Euro_USD,0)))</f>
        <v/>
      </c>
      <c r="D125" s="61" t="str">
        <f>IF('Financing inputs'!D125="","",(IF('Financing inputs'!$B125="USD",'Financing inputs'!D125,0)+IF('Financing inputs'!$B125="Local Currency",'Financing inputs'!D125/Loc_USD,0)+IF('Financing inputs'!$B125="Euro",'Financing inputs'!D125/Euro_USD,0)))</f>
        <v/>
      </c>
      <c r="E125" s="61" t="str">
        <f>IF('Financing inputs'!E125="","",(IF('Financing inputs'!$B125="USD",'Financing inputs'!E125,0)+IF('Financing inputs'!$B125="Local Currency",'Financing inputs'!E125/Loc_USD,0)+IF('Financing inputs'!$B125="Euro",'Financing inputs'!E125/Euro_USD,0)))</f>
        <v/>
      </c>
      <c r="F125" s="61" t="str">
        <f>IF('Financing inputs'!F125="","",(IF('Financing inputs'!$B125="USD",'Financing inputs'!F125,0)+IF('Financing inputs'!$B125="Local Currency",'Financing inputs'!F125/Loc_USD,0)+IF('Financing inputs'!$B125="Euro",'Financing inputs'!F125/Euro_USD,0)))</f>
        <v/>
      </c>
      <c r="G125" s="61" t="str">
        <f>IF('Financing inputs'!G125="","",(IF('Financing inputs'!$B125="USD",'Financing inputs'!G125,0)+IF('Financing inputs'!$B125="Local Currency",'Financing inputs'!G125/Loc_USD,0)+IF('Financing inputs'!$B125="Euro",'Financing inputs'!G125/Euro_USD,0)))</f>
        <v/>
      </c>
      <c r="H125" s="61" t="str">
        <f>IF('Financing inputs'!H125="","",(IF('Financing inputs'!$B125="USD",'Financing inputs'!H125,0)+IF('Financing inputs'!$B125="Local Currency",'Financing inputs'!H125/Loc_USD,0)+IF('Financing inputs'!$B125="Euro",'Financing inputs'!H125/Euro_USD,0)))</f>
        <v/>
      </c>
      <c r="I125" s="61" t="str">
        <f>IF('Financing inputs'!I125="","",(IF('Financing inputs'!$B125="USD",'Financing inputs'!I125,0)+IF('Financing inputs'!$B125="Local Currency",'Financing inputs'!I125/Loc_USD,0)+IF('Financing inputs'!$B125="Euro",'Financing inputs'!I125/Euro_USD,0)))</f>
        <v/>
      </c>
      <c r="J125" s="61" t="str">
        <f>IF('Financing inputs'!J125="","",(IF('Financing inputs'!$B125="USD",'Financing inputs'!J125,0)+IF('Financing inputs'!$B125="Local Currency",'Financing inputs'!J125/Loc_USD,0)+IF('Financing inputs'!$B125="Euro",'Financing inputs'!J125/Euro_USD,0)))</f>
        <v/>
      </c>
      <c r="K125" s="61" t="str">
        <f>IF('Financing inputs'!K125="","",(IF('Financing inputs'!$B125="USD",'Financing inputs'!K125,0)+IF('Financing inputs'!$B125="Local Currency",'Financing inputs'!K125/Loc_USD,0)+IF('Financing inputs'!$B125="Euro",'Financing inputs'!K125/Euro_USD,0)))</f>
        <v/>
      </c>
      <c r="L125" s="61" t="str">
        <f>IF('Financing inputs'!L125="","",(IF('Financing inputs'!$B125="USD",'Financing inputs'!L125,0)+IF('Financing inputs'!$B125="Local Currency",'Financing inputs'!L125/Loc_USD,0)+IF('Financing inputs'!$B125="Euro",'Financing inputs'!L125/Euro_USD,0)))</f>
        <v/>
      </c>
      <c r="M125" s="61" t="str">
        <f>IF('Financing inputs'!M125="","",(IF('Financing inputs'!$B125="USD",'Financing inputs'!M125,0)+IF('Financing inputs'!$B125="Local Currency",'Financing inputs'!M125/Loc_USD,0)+IF('Financing inputs'!$B125="Euro",'Financing inputs'!M125/Euro_USD,0)))</f>
        <v/>
      </c>
      <c r="N125" s="61" t="str">
        <f>IF('Financing inputs'!N125="","",(IF('Financing inputs'!$B125="USD",'Financing inputs'!N125,0)+IF('Financing inputs'!$B125="Local Currency",'Financing inputs'!N125/Loc_USD,0)+IF('Financing inputs'!$B125="Euro",'Financing inputs'!N125/Euro_USD,0)))</f>
        <v/>
      </c>
      <c r="O125" s="61">
        <f t="shared" si="16"/>
        <v>0</v>
      </c>
      <c r="P125" s="57" t="str">
        <f t="shared" si="15"/>
        <v>Autre 6</v>
      </c>
    </row>
    <row r="126" spans="1:16" x14ac:dyDescent="0.25">
      <c r="A126" s="151" t="str">
        <f>'Financing inputs'!A126</f>
        <v>Fonds alloués par l'ACDI</v>
      </c>
      <c r="B126" s="150"/>
      <c r="C126" s="61" t="str">
        <f>IF('Financing inputs'!C126="","",(IF('Financing inputs'!$B126="USD",'Financing inputs'!C126,0)+IF('Financing inputs'!$B126="Local Currency",'Financing inputs'!C126/Loc_USD,0)+IF('Financing inputs'!$B126="Euro",'Financing inputs'!C126/Euro_USD,0)))</f>
        <v/>
      </c>
      <c r="D126" s="61" t="str">
        <f>IF('Financing inputs'!D126="","",(IF('Financing inputs'!$B126="USD",'Financing inputs'!D126,0)+IF('Financing inputs'!$B126="Local Currency",'Financing inputs'!D126/Loc_USD,0)+IF('Financing inputs'!$B126="Euro",'Financing inputs'!D126/Euro_USD,0)))</f>
        <v/>
      </c>
      <c r="E126" s="61" t="str">
        <f>IF('Financing inputs'!E126="","",(IF('Financing inputs'!$B126="USD",'Financing inputs'!E126,0)+IF('Financing inputs'!$B126="Local Currency",'Financing inputs'!E126/Loc_USD,0)+IF('Financing inputs'!$B126="Euro",'Financing inputs'!E126/Euro_USD,0)))</f>
        <v/>
      </c>
      <c r="F126" s="61" t="str">
        <f>IF('Financing inputs'!F126="","",(IF('Financing inputs'!$B126="USD",'Financing inputs'!F126,0)+IF('Financing inputs'!$B126="Local Currency",'Financing inputs'!F126/Loc_USD,0)+IF('Financing inputs'!$B126="Euro",'Financing inputs'!F126/Euro_USD,0)))</f>
        <v/>
      </c>
      <c r="G126" s="61" t="str">
        <f>IF('Financing inputs'!G126="","",(IF('Financing inputs'!$B126="USD",'Financing inputs'!G126,0)+IF('Financing inputs'!$B126="Local Currency",'Financing inputs'!G126/Loc_USD,0)+IF('Financing inputs'!$B126="Euro",'Financing inputs'!G126/Euro_USD,0)))</f>
        <v/>
      </c>
      <c r="H126" s="61" t="str">
        <f>IF('Financing inputs'!H126="","",(IF('Financing inputs'!$B126="USD",'Financing inputs'!H126,0)+IF('Financing inputs'!$B126="Local Currency",'Financing inputs'!H126/Loc_USD,0)+IF('Financing inputs'!$B126="Euro",'Financing inputs'!H126/Euro_USD,0)))</f>
        <v/>
      </c>
      <c r="I126" s="61" t="str">
        <f>IF('Financing inputs'!I126="","",(IF('Financing inputs'!$B126="USD",'Financing inputs'!I126,0)+IF('Financing inputs'!$B126="Local Currency",'Financing inputs'!I126/Loc_USD,0)+IF('Financing inputs'!$B126="Euro",'Financing inputs'!I126/Euro_USD,0)))</f>
        <v/>
      </c>
      <c r="J126" s="61" t="str">
        <f>IF('Financing inputs'!J126="","",(IF('Financing inputs'!$B126="USD",'Financing inputs'!J126,0)+IF('Financing inputs'!$B126="Local Currency",'Financing inputs'!J126/Loc_USD,0)+IF('Financing inputs'!$B126="Euro",'Financing inputs'!J126/Euro_USD,0)))</f>
        <v/>
      </c>
      <c r="K126" s="61" t="str">
        <f>IF('Financing inputs'!K126="","",(IF('Financing inputs'!$B126="USD",'Financing inputs'!K126,0)+IF('Financing inputs'!$B126="Local Currency",'Financing inputs'!K126/Loc_USD,0)+IF('Financing inputs'!$B126="Euro",'Financing inputs'!K126/Euro_USD,0)))</f>
        <v/>
      </c>
      <c r="L126" s="61" t="str">
        <f>IF('Financing inputs'!L126="","",(IF('Financing inputs'!$B126="USD",'Financing inputs'!L126,0)+IF('Financing inputs'!$B126="Local Currency",'Financing inputs'!L126/Loc_USD,0)+IF('Financing inputs'!$B126="Euro",'Financing inputs'!L126/Euro_USD,0)))</f>
        <v/>
      </c>
      <c r="M126" s="61" t="str">
        <f>IF('Financing inputs'!M126="","",(IF('Financing inputs'!$B126="USD",'Financing inputs'!M126,0)+IF('Financing inputs'!$B126="Local Currency",'Financing inputs'!M126/Loc_USD,0)+IF('Financing inputs'!$B126="Euro",'Financing inputs'!M126/Euro_USD,0)))</f>
        <v/>
      </c>
      <c r="N126" s="61" t="str">
        <f>IF('Financing inputs'!N126="","",(IF('Financing inputs'!$B126="USD",'Financing inputs'!N126,0)+IF('Financing inputs'!$B126="Local Currency",'Financing inputs'!N126/Loc_USD,0)+IF('Financing inputs'!$B126="Euro",'Financing inputs'!N126/Euro_USD,0)))</f>
        <v/>
      </c>
      <c r="O126" s="61">
        <f t="shared" si="16"/>
        <v>0</v>
      </c>
      <c r="P126" s="57" t="str">
        <f t="shared" si="15"/>
        <v>Autre 6</v>
      </c>
    </row>
    <row r="127" spans="1:16" x14ac:dyDescent="0.25">
      <c r="A127" s="151" t="str">
        <f>'Financing inputs'!A127</f>
        <v>Fonds alloués par PSI</v>
      </c>
      <c r="B127" s="150"/>
      <c r="C127" s="61" t="str">
        <f>IF('Financing inputs'!C127="","",(IF('Financing inputs'!$B127="USD",'Financing inputs'!C127,0)+IF('Financing inputs'!$B127="Local Currency",'Financing inputs'!C127/Loc_USD,0)+IF('Financing inputs'!$B127="Euro",'Financing inputs'!C127/Euro_USD,0)))</f>
        <v/>
      </c>
      <c r="D127" s="61" t="str">
        <f>IF('Financing inputs'!D127="","",(IF('Financing inputs'!$B127="USD",'Financing inputs'!D127,0)+IF('Financing inputs'!$B127="Local Currency",'Financing inputs'!D127/Loc_USD,0)+IF('Financing inputs'!$B127="Euro",'Financing inputs'!D127/Euro_USD,0)))</f>
        <v/>
      </c>
      <c r="E127" s="61" t="str">
        <f>IF('Financing inputs'!E127="","",(IF('Financing inputs'!$B127="USD",'Financing inputs'!E127,0)+IF('Financing inputs'!$B127="Local Currency",'Financing inputs'!E127/Loc_USD,0)+IF('Financing inputs'!$B127="Euro",'Financing inputs'!E127/Euro_USD,0)))</f>
        <v/>
      </c>
      <c r="F127" s="61" t="str">
        <f>IF('Financing inputs'!F127="","",(IF('Financing inputs'!$B127="USD",'Financing inputs'!F127,0)+IF('Financing inputs'!$B127="Local Currency",'Financing inputs'!F127/Loc_USD,0)+IF('Financing inputs'!$B127="Euro",'Financing inputs'!F127/Euro_USD,0)))</f>
        <v/>
      </c>
      <c r="G127" s="61" t="str">
        <f>IF('Financing inputs'!G127="","",(IF('Financing inputs'!$B127="USD",'Financing inputs'!G127,0)+IF('Financing inputs'!$B127="Local Currency",'Financing inputs'!G127/Loc_USD,0)+IF('Financing inputs'!$B127="Euro",'Financing inputs'!G127/Euro_USD,0)))</f>
        <v/>
      </c>
      <c r="H127" s="61" t="str">
        <f>IF('Financing inputs'!H127="","",(IF('Financing inputs'!$B127="USD",'Financing inputs'!H127,0)+IF('Financing inputs'!$B127="Local Currency",'Financing inputs'!H127/Loc_USD,0)+IF('Financing inputs'!$B127="Euro",'Financing inputs'!H127/Euro_USD,0)))</f>
        <v/>
      </c>
      <c r="I127" s="61" t="str">
        <f>IF('Financing inputs'!I127="","",(IF('Financing inputs'!$B127="USD",'Financing inputs'!I127,0)+IF('Financing inputs'!$B127="Local Currency",'Financing inputs'!I127/Loc_USD,0)+IF('Financing inputs'!$B127="Euro",'Financing inputs'!I127/Euro_USD,0)))</f>
        <v/>
      </c>
      <c r="J127" s="61" t="str">
        <f>IF('Financing inputs'!J127="","",(IF('Financing inputs'!$B127="USD",'Financing inputs'!J127,0)+IF('Financing inputs'!$B127="Local Currency",'Financing inputs'!J127/Loc_USD,0)+IF('Financing inputs'!$B127="Euro",'Financing inputs'!J127/Euro_USD,0)))</f>
        <v/>
      </c>
      <c r="K127" s="61" t="str">
        <f>IF('Financing inputs'!K127="","",(IF('Financing inputs'!$B127="USD",'Financing inputs'!K127,0)+IF('Financing inputs'!$B127="Local Currency",'Financing inputs'!K127/Loc_USD,0)+IF('Financing inputs'!$B127="Euro",'Financing inputs'!K127/Euro_USD,0)))</f>
        <v/>
      </c>
      <c r="L127" s="61" t="str">
        <f>IF('Financing inputs'!L127="","",(IF('Financing inputs'!$B127="USD",'Financing inputs'!L127,0)+IF('Financing inputs'!$B127="Local Currency",'Financing inputs'!L127/Loc_USD,0)+IF('Financing inputs'!$B127="Euro",'Financing inputs'!L127/Euro_USD,0)))</f>
        <v/>
      </c>
      <c r="M127" s="61" t="str">
        <f>IF('Financing inputs'!M127="","",(IF('Financing inputs'!$B127="USD",'Financing inputs'!M127,0)+IF('Financing inputs'!$B127="Local Currency",'Financing inputs'!M127/Loc_USD,0)+IF('Financing inputs'!$B127="Euro",'Financing inputs'!M127/Euro_USD,0)))</f>
        <v/>
      </c>
      <c r="N127" s="61" t="str">
        <f>IF('Financing inputs'!N127="","",(IF('Financing inputs'!$B127="USD",'Financing inputs'!N127,0)+IF('Financing inputs'!$B127="Local Currency",'Financing inputs'!N127/Loc_USD,0)+IF('Financing inputs'!$B127="Euro",'Financing inputs'!N127/Euro_USD,0)))</f>
        <v/>
      </c>
      <c r="O127" s="61">
        <f t="shared" si="16"/>
        <v>0</v>
      </c>
      <c r="P127" s="57" t="str">
        <f t="shared" si="15"/>
        <v>Autre 6</v>
      </c>
    </row>
    <row r="128" spans="1:16" x14ac:dyDescent="0.25">
      <c r="A128" s="151" t="str">
        <f>'Financing inputs'!A128</f>
        <v xml:space="preserve">Fonds alloués par DKT International </v>
      </c>
      <c r="B128" s="150"/>
      <c r="C128" s="61" t="str">
        <f>IF('Financing inputs'!C128="","",(IF('Financing inputs'!$B128="USD",'Financing inputs'!C128,0)+IF('Financing inputs'!$B128="Local Currency",'Financing inputs'!C128/Loc_USD,0)+IF('Financing inputs'!$B128="Euro",'Financing inputs'!C128/Euro_USD,0)))</f>
        <v/>
      </c>
      <c r="D128" s="61" t="str">
        <f>IF('Financing inputs'!D128="","",(IF('Financing inputs'!$B128="USD",'Financing inputs'!D128,0)+IF('Financing inputs'!$B128="Local Currency",'Financing inputs'!D128/Loc_USD,0)+IF('Financing inputs'!$B128="Euro",'Financing inputs'!D128/Euro_USD,0)))</f>
        <v/>
      </c>
      <c r="E128" s="61" t="str">
        <f>IF('Financing inputs'!E128="","",(IF('Financing inputs'!$B128="USD",'Financing inputs'!E128,0)+IF('Financing inputs'!$B128="Local Currency",'Financing inputs'!E128/Loc_USD,0)+IF('Financing inputs'!$B128="Euro",'Financing inputs'!E128/Euro_USD,0)))</f>
        <v/>
      </c>
      <c r="F128" s="61" t="str">
        <f>IF('Financing inputs'!F128="","",(IF('Financing inputs'!$B128="USD",'Financing inputs'!F128,0)+IF('Financing inputs'!$B128="Local Currency",'Financing inputs'!F128/Loc_USD,0)+IF('Financing inputs'!$B128="Euro",'Financing inputs'!F128/Euro_USD,0)))</f>
        <v/>
      </c>
      <c r="G128" s="61" t="str">
        <f>IF('Financing inputs'!G128="","",(IF('Financing inputs'!$B128="USD",'Financing inputs'!G128,0)+IF('Financing inputs'!$B128="Local Currency",'Financing inputs'!G128/Loc_USD,0)+IF('Financing inputs'!$B128="Euro",'Financing inputs'!G128/Euro_USD,0)))</f>
        <v/>
      </c>
      <c r="H128" s="61" t="str">
        <f>IF('Financing inputs'!H128="","",(IF('Financing inputs'!$B128="USD",'Financing inputs'!H128,0)+IF('Financing inputs'!$B128="Local Currency",'Financing inputs'!H128/Loc_USD,0)+IF('Financing inputs'!$B128="Euro",'Financing inputs'!H128/Euro_USD,0)))</f>
        <v/>
      </c>
      <c r="I128" s="61" t="str">
        <f>IF('Financing inputs'!I128="","",(IF('Financing inputs'!$B128="USD",'Financing inputs'!I128,0)+IF('Financing inputs'!$B128="Local Currency",'Financing inputs'!I128/Loc_USD,0)+IF('Financing inputs'!$B128="Euro",'Financing inputs'!I128/Euro_USD,0)))</f>
        <v/>
      </c>
      <c r="J128" s="61" t="str">
        <f>IF('Financing inputs'!J128="","",(IF('Financing inputs'!$B128="USD",'Financing inputs'!J128,0)+IF('Financing inputs'!$B128="Local Currency",'Financing inputs'!J128/Loc_USD,0)+IF('Financing inputs'!$B128="Euro",'Financing inputs'!J128/Euro_USD,0)))</f>
        <v/>
      </c>
      <c r="K128" s="61" t="str">
        <f>IF('Financing inputs'!K128="","",(IF('Financing inputs'!$B128="USD",'Financing inputs'!K128,0)+IF('Financing inputs'!$B128="Local Currency",'Financing inputs'!K128/Loc_USD,0)+IF('Financing inputs'!$B128="Euro",'Financing inputs'!K128/Euro_USD,0)))</f>
        <v/>
      </c>
      <c r="L128" s="61" t="str">
        <f>IF('Financing inputs'!L128="","",(IF('Financing inputs'!$B128="USD",'Financing inputs'!L128,0)+IF('Financing inputs'!$B128="Local Currency",'Financing inputs'!L128/Loc_USD,0)+IF('Financing inputs'!$B128="Euro",'Financing inputs'!L128/Euro_USD,0)))</f>
        <v/>
      </c>
      <c r="M128" s="61" t="str">
        <f>IF('Financing inputs'!M128="","",(IF('Financing inputs'!$B128="USD",'Financing inputs'!M128,0)+IF('Financing inputs'!$B128="Local Currency",'Financing inputs'!M128/Loc_USD,0)+IF('Financing inputs'!$B128="Euro",'Financing inputs'!M128/Euro_USD,0)))</f>
        <v/>
      </c>
      <c r="N128" s="61" t="str">
        <f>IF('Financing inputs'!N128="","",(IF('Financing inputs'!$B128="USD",'Financing inputs'!N128,0)+IF('Financing inputs'!$B128="Local Currency",'Financing inputs'!N128/Loc_USD,0)+IF('Financing inputs'!$B128="Euro",'Financing inputs'!N128/Euro_USD,0)))</f>
        <v/>
      </c>
      <c r="O128" s="61">
        <f t="shared" si="16"/>
        <v>0</v>
      </c>
      <c r="P128" s="57" t="str">
        <f t="shared" si="15"/>
        <v>Autre 6</v>
      </c>
    </row>
    <row r="129" spans="1:16" x14ac:dyDescent="0.25">
      <c r="A129" s="151" t="str">
        <f>'Financing inputs'!A129</f>
        <v>Fonds alloués par MSI</v>
      </c>
      <c r="B129" s="150"/>
      <c r="C129" s="61" t="str">
        <f>IF('Financing inputs'!C129="","",(IF('Financing inputs'!$B129="USD",'Financing inputs'!C129,0)+IF('Financing inputs'!$B129="Local Currency",'Financing inputs'!C129/Loc_USD,0)+IF('Financing inputs'!$B129="Euro",'Financing inputs'!C129/Euro_USD,0)))</f>
        <v/>
      </c>
      <c r="D129" s="61" t="str">
        <f>IF('Financing inputs'!D129="","",(IF('Financing inputs'!$B129="USD",'Financing inputs'!D129,0)+IF('Financing inputs'!$B129="Local Currency",'Financing inputs'!D129/Loc_USD,0)+IF('Financing inputs'!$B129="Euro",'Financing inputs'!D129/Euro_USD,0)))</f>
        <v/>
      </c>
      <c r="E129" s="61" t="str">
        <f>IF('Financing inputs'!E129="","",(IF('Financing inputs'!$B129="USD",'Financing inputs'!E129,0)+IF('Financing inputs'!$B129="Local Currency",'Financing inputs'!E129/Loc_USD,0)+IF('Financing inputs'!$B129="Euro",'Financing inputs'!E129/Euro_USD,0)))</f>
        <v/>
      </c>
      <c r="F129" s="61" t="str">
        <f>IF('Financing inputs'!F129="","",(IF('Financing inputs'!$B129="USD",'Financing inputs'!F129,0)+IF('Financing inputs'!$B129="Local Currency",'Financing inputs'!F129/Loc_USD,0)+IF('Financing inputs'!$B129="Euro",'Financing inputs'!F129/Euro_USD,0)))</f>
        <v/>
      </c>
      <c r="G129" s="61" t="str">
        <f>IF('Financing inputs'!G129="","",(IF('Financing inputs'!$B129="USD",'Financing inputs'!G129,0)+IF('Financing inputs'!$B129="Local Currency",'Financing inputs'!G129/Loc_USD,0)+IF('Financing inputs'!$B129="Euro",'Financing inputs'!G129/Euro_USD,0)))</f>
        <v/>
      </c>
      <c r="H129" s="61" t="str">
        <f>IF('Financing inputs'!H129="","",(IF('Financing inputs'!$B129="USD",'Financing inputs'!H129,0)+IF('Financing inputs'!$B129="Local Currency",'Financing inputs'!H129/Loc_USD,0)+IF('Financing inputs'!$B129="Euro",'Financing inputs'!H129/Euro_USD,0)))</f>
        <v/>
      </c>
      <c r="I129" s="61" t="str">
        <f>IF('Financing inputs'!I129="","",(IF('Financing inputs'!$B129="USD",'Financing inputs'!I129,0)+IF('Financing inputs'!$B129="Local Currency",'Financing inputs'!I129/Loc_USD,0)+IF('Financing inputs'!$B129="Euro",'Financing inputs'!I129/Euro_USD,0)))</f>
        <v/>
      </c>
      <c r="J129" s="61" t="str">
        <f>IF('Financing inputs'!J129="","",(IF('Financing inputs'!$B129="USD",'Financing inputs'!J129,0)+IF('Financing inputs'!$B129="Local Currency",'Financing inputs'!J129/Loc_USD,0)+IF('Financing inputs'!$B129="Euro",'Financing inputs'!J129/Euro_USD,0)))</f>
        <v/>
      </c>
      <c r="K129" s="61" t="str">
        <f>IF('Financing inputs'!K129="","",(IF('Financing inputs'!$B129="USD",'Financing inputs'!K129,0)+IF('Financing inputs'!$B129="Local Currency",'Financing inputs'!K129/Loc_USD,0)+IF('Financing inputs'!$B129="Euro",'Financing inputs'!K129/Euro_USD,0)))</f>
        <v/>
      </c>
      <c r="L129" s="61" t="str">
        <f>IF('Financing inputs'!L129="","",(IF('Financing inputs'!$B129="USD",'Financing inputs'!L129,0)+IF('Financing inputs'!$B129="Local Currency",'Financing inputs'!L129/Loc_USD,0)+IF('Financing inputs'!$B129="Euro",'Financing inputs'!L129/Euro_USD,0)))</f>
        <v/>
      </c>
      <c r="M129" s="61" t="str">
        <f>IF('Financing inputs'!M129="","",(IF('Financing inputs'!$B129="USD",'Financing inputs'!M129,0)+IF('Financing inputs'!$B129="Local Currency",'Financing inputs'!M129/Loc_USD,0)+IF('Financing inputs'!$B129="Euro",'Financing inputs'!M129/Euro_USD,0)))</f>
        <v/>
      </c>
      <c r="N129" s="61" t="str">
        <f>IF('Financing inputs'!N129="","",(IF('Financing inputs'!$B129="USD",'Financing inputs'!N129,0)+IF('Financing inputs'!$B129="Local Currency",'Financing inputs'!N129/Loc_USD,0)+IF('Financing inputs'!$B129="Euro",'Financing inputs'!N129/Euro_USD,0)))</f>
        <v/>
      </c>
      <c r="O129" s="61">
        <f t="shared" si="16"/>
        <v>0</v>
      </c>
      <c r="P129" s="57" t="str">
        <f t="shared" si="15"/>
        <v>Autre 6</v>
      </c>
    </row>
    <row r="130" spans="1:16" x14ac:dyDescent="0.25">
      <c r="A130" s="151" t="str">
        <f>'Financing inputs'!A130</f>
        <v>Fonds alloués par la Fondation Gates</v>
      </c>
      <c r="B130" s="150"/>
      <c r="C130" s="61" t="str">
        <f>IF('Financing inputs'!C130="","",(IF('Financing inputs'!$B130="USD",'Financing inputs'!C130,0)+IF('Financing inputs'!$B130="Local Currency",'Financing inputs'!C130/Loc_USD,0)+IF('Financing inputs'!$B130="Euro",'Financing inputs'!C130/Euro_USD,0)))</f>
        <v/>
      </c>
      <c r="D130" s="61" t="str">
        <f>IF('Financing inputs'!D130="","",(IF('Financing inputs'!$B130="USD",'Financing inputs'!D130,0)+IF('Financing inputs'!$B130="Local Currency",'Financing inputs'!D130/Loc_USD,0)+IF('Financing inputs'!$B130="Euro",'Financing inputs'!D130/Euro_USD,0)))</f>
        <v/>
      </c>
      <c r="E130" s="61" t="str">
        <f>IF('Financing inputs'!E130="","",(IF('Financing inputs'!$B130="USD",'Financing inputs'!E130,0)+IF('Financing inputs'!$B130="Local Currency",'Financing inputs'!E130/Loc_USD,0)+IF('Financing inputs'!$B130="Euro",'Financing inputs'!E130/Euro_USD,0)))</f>
        <v/>
      </c>
      <c r="F130" s="61" t="str">
        <f>IF('Financing inputs'!F130="","",(IF('Financing inputs'!$B130="USD",'Financing inputs'!F130,0)+IF('Financing inputs'!$B130="Local Currency",'Financing inputs'!F130/Loc_USD,0)+IF('Financing inputs'!$B130="Euro",'Financing inputs'!F130/Euro_USD,0)))</f>
        <v/>
      </c>
      <c r="G130" s="61" t="str">
        <f>IF('Financing inputs'!G130="","",(IF('Financing inputs'!$B130="USD",'Financing inputs'!G130,0)+IF('Financing inputs'!$B130="Local Currency",'Financing inputs'!G130/Loc_USD,0)+IF('Financing inputs'!$B130="Euro",'Financing inputs'!G130/Euro_USD,0)))</f>
        <v/>
      </c>
      <c r="H130" s="61" t="str">
        <f>IF('Financing inputs'!H130="","",(IF('Financing inputs'!$B130="USD",'Financing inputs'!H130,0)+IF('Financing inputs'!$B130="Local Currency",'Financing inputs'!H130/Loc_USD,0)+IF('Financing inputs'!$B130="Euro",'Financing inputs'!H130/Euro_USD,0)))</f>
        <v/>
      </c>
      <c r="I130" s="61" t="str">
        <f>IF('Financing inputs'!I130="","",(IF('Financing inputs'!$B130="USD",'Financing inputs'!I130,0)+IF('Financing inputs'!$B130="Local Currency",'Financing inputs'!I130/Loc_USD,0)+IF('Financing inputs'!$B130="Euro",'Financing inputs'!I130/Euro_USD,0)))</f>
        <v/>
      </c>
      <c r="J130" s="61" t="str">
        <f>IF('Financing inputs'!J130="","",(IF('Financing inputs'!$B130="USD",'Financing inputs'!J130,0)+IF('Financing inputs'!$B130="Local Currency",'Financing inputs'!J130/Loc_USD,0)+IF('Financing inputs'!$B130="Euro",'Financing inputs'!J130/Euro_USD,0)))</f>
        <v/>
      </c>
      <c r="K130" s="61" t="str">
        <f>IF('Financing inputs'!K130="","",(IF('Financing inputs'!$B130="USD",'Financing inputs'!K130,0)+IF('Financing inputs'!$B130="Local Currency",'Financing inputs'!K130/Loc_USD,0)+IF('Financing inputs'!$B130="Euro",'Financing inputs'!K130/Euro_USD,0)))</f>
        <v/>
      </c>
      <c r="L130" s="61" t="str">
        <f>IF('Financing inputs'!L130="","",(IF('Financing inputs'!$B130="USD",'Financing inputs'!L130,0)+IF('Financing inputs'!$B130="Local Currency",'Financing inputs'!L130/Loc_USD,0)+IF('Financing inputs'!$B130="Euro",'Financing inputs'!L130/Euro_USD,0)))</f>
        <v/>
      </c>
      <c r="M130" s="61" t="str">
        <f>IF('Financing inputs'!M130="","",(IF('Financing inputs'!$B130="USD",'Financing inputs'!M130,0)+IF('Financing inputs'!$B130="Local Currency",'Financing inputs'!M130/Loc_USD,0)+IF('Financing inputs'!$B130="Euro",'Financing inputs'!M130/Euro_USD,0)))</f>
        <v/>
      </c>
      <c r="N130" s="61" t="str">
        <f>IF('Financing inputs'!N130="","",(IF('Financing inputs'!$B130="USD",'Financing inputs'!N130,0)+IF('Financing inputs'!$B130="Local Currency",'Financing inputs'!N130/Loc_USD,0)+IF('Financing inputs'!$B130="Euro",'Financing inputs'!N130/Euro_USD,0)))</f>
        <v/>
      </c>
      <c r="O130" s="61">
        <f t="shared" si="16"/>
        <v>0</v>
      </c>
      <c r="P130" s="57" t="str">
        <f t="shared" si="15"/>
        <v>Autre 6</v>
      </c>
    </row>
    <row r="131" spans="1:16" x14ac:dyDescent="0.25">
      <c r="A131" s="151" t="str">
        <f>'Financing inputs'!A131</f>
        <v>Fonds alloués par la fondation Packard</v>
      </c>
      <c r="B131" s="150"/>
      <c r="C131" s="61" t="str">
        <f>IF('Financing inputs'!C131="","",(IF('Financing inputs'!$B131="USD",'Financing inputs'!C131,0)+IF('Financing inputs'!$B131="Local Currency",'Financing inputs'!C131/Loc_USD,0)+IF('Financing inputs'!$B131="Euro",'Financing inputs'!C131/Euro_USD,0)))</f>
        <v/>
      </c>
      <c r="D131" s="61" t="str">
        <f>IF('Financing inputs'!D131="","",(IF('Financing inputs'!$B131="USD",'Financing inputs'!D131,0)+IF('Financing inputs'!$B131="Local Currency",'Financing inputs'!D131/Loc_USD,0)+IF('Financing inputs'!$B131="Euro",'Financing inputs'!D131/Euro_USD,0)))</f>
        <v/>
      </c>
      <c r="E131" s="61" t="str">
        <f>IF('Financing inputs'!E131="","",(IF('Financing inputs'!$B131="USD",'Financing inputs'!E131,0)+IF('Financing inputs'!$B131="Local Currency",'Financing inputs'!E131/Loc_USD,0)+IF('Financing inputs'!$B131="Euro",'Financing inputs'!E131/Euro_USD,0)))</f>
        <v/>
      </c>
      <c r="F131" s="61" t="str">
        <f>IF('Financing inputs'!F131="","",(IF('Financing inputs'!$B131="USD",'Financing inputs'!F131,0)+IF('Financing inputs'!$B131="Local Currency",'Financing inputs'!F131/Loc_USD,0)+IF('Financing inputs'!$B131="Euro",'Financing inputs'!F131/Euro_USD,0)))</f>
        <v/>
      </c>
      <c r="G131" s="61" t="str">
        <f>IF('Financing inputs'!G131="","",(IF('Financing inputs'!$B131="USD",'Financing inputs'!G131,0)+IF('Financing inputs'!$B131="Local Currency",'Financing inputs'!G131/Loc_USD,0)+IF('Financing inputs'!$B131="Euro",'Financing inputs'!G131/Euro_USD,0)))</f>
        <v/>
      </c>
      <c r="H131" s="61" t="str">
        <f>IF('Financing inputs'!H131="","",(IF('Financing inputs'!$B131="USD",'Financing inputs'!H131,0)+IF('Financing inputs'!$B131="Local Currency",'Financing inputs'!H131/Loc_USD,0)+IF('Financing inputs'!$B131="Euro",'Financing inputs'!H131/Euro_USD,0)))</f>
        <v/>
      </c>
      <c r="I131" s="61" t="str">
        <f>IF('Financing inputs'!I131="","",(IF('Financing inputs'!$B131="USD",'Financing inputs'!I131,0)+IF('Financing inputs'!$B131="Local Currency",'Financing inputs'!I131/Loc_USD,0)+IF('Financing inputs'!$B131="Euro",'Financing inputs'!I131/Euro_USD,0)))</f>
        <v/>
      </c>
      <c r="J131" s="61" t="str">
        <f>IF('Financing inputs'!J131="","",(IF('Financing inputs'!$B131="USD",'Financing inputs'!J131,0)+IF('Financing inputs'!$B131="Local Currency",'Financing inputs'!J131/Loc_USD,0)+IF('Financing inputs'!$B131="Euro",'Financing inputs'!J131/Euro_USD,0)))</f>
        <v/>
      </c>
      <c r="K131" s="61" t="str">
        <f>IF('Financing inputs'!K131="","",(IF('Financing inputs'!$B131="USD",'Financing inputs'!K131,0)+IF('Financing inputs'!$B131="Local Currency",'Financing inputs'!K131/Loc_USD,0)+IF('Financing inputs'!$B131="Euro",'Financing inputs'!K131/Euro_USD,0)))</f>
        <v/>
      </c>
      <c r="L131" s="61" t="str">
        <f>IF('Financing inputs'!L131="","",(IF('Financing inputs'!$B131="USD",'Financing inputs'!L131,0)+IF('Financing inputs'!$B131="Local Currency",'Financing inputs'!L131/Loc_USD,0)+IF('Financing inputs'!$B131="Euro",'Financing inputs'!L131/Euro_USD,0)))</f>
        <v/>
      </c>
      <c r="M131" s="61" t="str">
        <f>IF('Financing inputs'!M131="","",(IF('Financing inputs'!$B131="USD",'Financing inputs'!M131,0)+IF('Financing inputs'!$B131="Local Currency",'Financing inputs'!M131/Loc_USD,0)+IF('Financing inputs'!$B131="Euro",'Financing inputs'!M131/Euro_USD,0)))</f>
        <v/>
      </c>
      <c r="N131" s="61" t="str">
        <f>IF('Financing inputs'!N131="","",(IF('Financing inputs'!$B131="USD",'Financing inputs'!N131,0)+IF('Financing inputs'!$B131="Local Currency",'Financing inputs'!N131/Loc_USD,0)+IF('Financing inputs'!$B131="Euro",'Financing inputs'!N131/Euro_USD,0)))</f>
        <v/>
      </c>
      <c r="O131" s="61">
        <f t="shared" si="16"/>
        <v>0</v>
      </c>
      <c r="P131" s="57" t="str">
        <f t="shared" si="15"/>
        <v>Autre 6</v>
      </c>
    </row>
    <row r="132" spans="1:16" x14ac:dyDescent="0.25">
      <c r="A132" s="151" t="str">
        <f>'Financing inputs'!A132</f>
        <v>Other</v>
      </c>
      <c r="B132" s="150"/>
      <c r="C132" s="61" t="str">
        <f>IF('Financing inputs'!C132="","",(IF('Financing inputs'!$B132="USD",'Financing inputs'!C132,0)+IF('Financing inputs'!$B132="Local Currency",'Financing inputs'!C132/Loc_USD,0)+IF('Financing inputs'!$B132="Euro",'Financing inputs'!C132/Euro_USD,0)))</f>
        <v/>
      </c>
      <c r="D132" s="61" t="str">
        <f>IF('Financing inputs'!D132="","",(IF('Financing inputs'!$B132="USD",'Financing inputs'!D132,0)+IF('Financing inputs'!$B132="Local Currency",'Financing inputs'!D132/Loc_USD,0)+IF('Financing inputs'!$B132="Euro",'Financing inputs'!D132/Euro_USD,0)))</f>
        <v/>
      </c>
      <c r="E132" s="61" t="str">
        <f>IF('Financing inputs'!E132="","",(IF('Financing inputs'!$B132="USD",'Financing inputs'!E132,0)+IF('Financing inputs'!$B132="Local Currency",'Financing inputs'!E132/Loc_USD,0)+IF('Financing inputs'!$B132="Euro",'Financing inputs'!E132/Euro_USD,0)))</f>
        <v/>
      </c>
      <c r="F132" s="61" t="str">
        <f>IF('Financing inputs'!F132="","",(IF('Financing inputs'!$B132="USD",'Financing inputs'!F132,0)+IF('Financing inputs'!$B132="Local Currency",'Financing inputs'!F132/Loc_USD,0)+IF('Financing inputs'!$B132="Euro",'Financing inputs'!F132/Euro_USD,0)))</f>
        <v/>
      </c>
      <c r="G132" s="61" t="str">
        <f>IF('Financing inputs'!G132="","",(IF('Financing inputs'!$B132="USD",'Financing inputs'!G132,0)+IF('Financing inputs'!$B132="Local Currency",'Financing inputs'!G132/Loc_USD,0)+IF('Financing inputs'!$B132="Euro",'Financing inputs'!G132/Euro_USD,0)))</f>
        <v/>
      </c>
      <c r="H132" s="61" t="str">
        <f>IF('Financing inputs'!H132="","",(IF('Financing inputs'!$B132="USD",'Financing inputs'!H132,0)+IF('Financing inputs'!$B132="Local Currency",'Financing inputs'!H132/Loc_USD,0)+IF('Financing inputs'!$B132="Euro",'Financing inputs'!H132/Euro_USD,0)))</f>
        <v/>
      </c>
      <c r="I132" s="61" t="str">
        <f>IF('Financing inputs'!I132="","",(IF('Financing inputs'!$B132="USD",'Financing inputs'!I132,0)+IF('Financing inputs'!$B132="Local Currency",'Financing inputs'!I132/Loc_USD,0)+IF('Financing inputs'!$B132="Euro",'Financing inputs'!I132/Euro_USD,0)))</f>
        <v/>
      </c>
      <c r="J132" s="61" t="str">
        <f>IF('Financing inputs'!J132="","",(IF('Financing inputs'!$B132="USD",'Financing inputs'!J132,0)+IF('Financing inputs'!$B132="Local Currency",'Financing inputs'!J132/Loc_USD,0)+IF('Financing inputs'!$B132="Euro",'Financing inputs'!J132/Euro_USD,0)))</f>
        <v/>
      </c>
      <c r="K132" s="61" t="str">
        <f>IF('Financing inputs'!K132="","",(IF('Financing inputs'!$B132="USD",'Financing inputs'!K132,0)+IF('Financing inputs'!$B132="Local Currency",'Financing inputs'!K132/Loc_USD,0)+IF('Financing inputs'!$B132="Euro",'Financing inputs'!K132/Euro_USD,0)))</f>
        <v/>
      </c>
      <c r="L132" s="61" t="str">
        <f>IF('Financing inputs'!L132="","",(IF('Financing inputs'!$B132="USD",'Financing inputs'!L132,0)+IF('Financing inputs'!$B132="Local Currency",'Financing inputs'!L132/Loc_USD,0)+IF('Financing inputs'!$B132="Euro",'Financing inputs'!L132/Euro_USD,0)))</f>
        <v/>
      </c>
      <c r="M132" s="61" t="str">
        <f>IF('Financing inputs'!M132="","",(IF('Financing inputs'!$B132="USD",'Financing inputs'!M132,0)+IF('Financing inputs'!$B132="Local Currency",'Financing inputs'!M132/Loc_USD,0)+IF('Financing inputs'!$B132="Euro",'Financing inputs'!M132/Euro_USD,0)))</f>
        <v/>
      </c>
      <c r="N132" s="61" t="str">
        <f>IF('Financing inputs'!N132="","",(IF('Financing inputs'!$B132="USD",'Financing inputs'!N132,0)+IF('Financing inputs'!$B132="Local Currency",'Financing inputs'!N132/Loc_USD,0)+IF('Financing inputs'!$B132="Euro",'Financing inputs'!N132/Euro_USD,0)))</f>
        <v/>
      </c>
      <c r="O132" s="61">
        <f t="shared" si="16"/>
        <v>0</v>
      </c>
      <c r="P132" s="57" t="str">
        <f t="shared" si="15"/>
        <v>Autre 6</v>
      </c>
    </row>
    <row r="133" spans="1:16" x14ac:dyDescent="0.25">
      <c r="A133" s="151" t="str">
        <f>'Financing inputs'!A133</f>
        <v>Other</v>
      </c>
      <c r="B133" s="150"/>
      <c r="C133" s="61" t="str">
        <f>IF('Financing inputs'!C133="","",(IF('Financing inputs'!$B133="USD",'Financing inputs'!C133,0)+IF('Financing inputs'!$B133="Local Currency",'Financing inputs'!C133/Loc_USD,0)+IF('Financing inputs'!$B133="Euro",'Financing inputs'!C133/Euro_USD,0)))</f>
        <v/>
      </c>
      <c r="D133" s="61" t="str">
        <f>IF('Financing inputs'!D133="","",(IF('Financing inputs'!$B133="USD",'Financing inputs'!D133,0)+IF('Financing inputs'!$B133="Local Currency",'Financing inputs'!D133/Loc_USD,0)+IF('Financing inputs'!$B133="Euro",'Financing inputs'!D133/Euro_USD,0)))</f>
        <v/>
      </c>
      <c r="E133" s="61" t="str">
        <f>IF('Financing inputs'!E133="","",(IF('Financing inputs'!$B133="USD",'Financing inputs'!E133,0)+IF('Financing inputs'!$B133="Local Currency",'Financing inputs'!E133/Loc_USD,0)+IF('Financing inputs'!$B133="Euro",'Financing inputs'!E133/Euro_USD,0)))</f>
        <v/>
      </c>
      <c r="F133" s="61" t="str">
        <f>IF('Financing inputs'!F133="","",(IF('Financing inputs'!$B133="USD",'Financing inputs'!F133,0)+IF('Financing inputs'!$B133="Local Currency",'Financing inputs'!F133/Loc_USD,0)+IF('Financing inputs'!$B133="Euro",'Financing inputs'!F133/Euro_USD,0)))</f>
        <v/>
      </c>
      <c r="G133" s="61" t="str">
        <f>IF('Financing inputs'!G133="","",(IF('Financing inputs'!$B133="USD",'Financing inputs'!G133,0)+IF('Financing inputs'!$B133="Local Currency",'Financing inputs'!G133/Loc_USD,0)+IF('Financing inputs'!$B133="Euro",'Financing inputs'!G133/Euro_USD,0)))</f>
        <v/>
      </c>
      <c r="H133" s="61" t="str">
        <f>IF('Financing inputs'!H133="","",(IF('Financing inputs'!$B133="USD",'Financing inputs'!H133,0)+IF('Financing inputs'!$B133="Local Currency",'Financing inputs'!H133/Loc_USD,0)+IF('Financing inputs'!$B133="Euro",'Financing inputs'!H133/Euro_USD,0)))</f>
        <v/>
      </c>
      <c r="I133" s="61" t="str">
        <f>IF('Financing inputs'!I133="","",(IF('Financing inputs'!$B133="USD",'Financing inputs'!I133,0)+IF('Financing inputs'!$B133="Local Currency",'Financing inputs'!I133/Loc_USD,0)+IF('Financing inputs'!$B133="Euro",'Financing inputs'!I133/Euro_USD,0)))</f>
        <v/>
      </c>
      <c r="J133" s="61" t="str">
        <f>IF('Financing inputs'!J133="","",(IF('Financing inputs'!$B133="USD",'Financing inputs'!J133,0)+IF('Financing inputs'!$B133="Local Currency",'Financing inputs'!J133/Loc_USD,0)+IF('Financing inputs'!$B133="Euro",'Financing inputs'!J133/Euro_USD,0)))</f>
        <v/>
      </c>
      <c r="K133" s="61" t="str">
        <f>IF('Financing inputs'!K133="","",(IF('Financing inputs'!$B133="USD",'Financing inputs'!K133,0)+IF('Financing inputs'!$B133="Local Currency",'Financing inputs'!K133/Loc_USD,0)+IF('Financing inputs'!$B133="Euro",'Financing inputs'!K133/Euro_USD,0)))</f>
        <v/>
      </c>
      <c r="L133" s="61" t="str">
        <f>IF('Financing inputs'!L133="","",(IF('Financing inputs'!$B133="USD",'Financing inputs'!L133,0)+IF('Financing inputs'!$B133="Local Currency",'Financing inputs'!L133/Loc_USD,0)+IF('Financing inputs'!$B133="Euro",'Financing inputs'!L133/Euro_USD,0)))</f>
        <v/>
      </c>
      <c r="M133" s="61" t="str">
        <f>IF('Financing inputs'!M133="","",(IF('Financing inputs'!$B133="USD",'Financing inputs'!M133,0)+IF('Financing inputs'!$B133="Local Currency",'Financing inputs'!M133/Loc_USD,0)+IF('Financing inputs'!$B133="Euro",'Financing inputs'!M133/Euro_USD,0)))</f>
        <v/>
      </c>
      <c r="N133" s="61" t="str">
        <f>IF('Financing inputs'!N133="","",(IF('Financing inputs'!$B133="USD",'Financing inputs'!N133,0)+IF('Financing inputs'!$B133="Local Currency",'Financing inputs'!N133/Loc_USD,0)+IF('Financing inputs'!$B133="Euro",'Financing inputs'!N133/Euro_USD,0)))</f>
        <v/>
      </c>
      <c r="O133" s="62">
        <f t="shared" si="16"/>
        <v>0</v>
      </c>
      <c r="P133" s="57" t="str">
        <f t="shared" si="15"/>
        <v>Autre 6</v>
      </c>
    </row>
    <row r="134" spans="1:16" x14ac:dyDescent="0.25">
      <c r="A134" s="151" t="str">
        <f>'Financing inputs'!A134</f>
        <v>Other</v>
      </c>
      <c r="B134" s="150"/>
      <c r="C134" s="61" t="str">
        <f>IF('Financing inputs'!C134="","",(IF('Financing inputs'!$B134="USD",'Financing inputs'!C134,0)+IF('Financing inputs'!$B134="Local Currency",'Financing inputs'!C134/Loc_USD,0)+IF('Financing inputs'!$B134="Euro",'Financing inputs'!C134/Euro_USD,0)))</f>
        <v/>
      </c>
      <c r="D134" s="61" t="str">
        <f>IF('Financing inputs'!D134="","",(IF('Financing inputs'!$B134="USD",'Financing inputs'!D134,0)+IF('Financing inputs'!$B134="Local Currency",'Financing inputs'!D134/Loc_USD,0)+IF('Financing inputs'!$B134="Euro",'Financing inputs'!D134/Euro_USD,0)))</f>
        <v/>
      </c>
      <c r="E134" s="61" t="str">
        <f>IF('Financing inputs'!E134="","",(IF('Financing inputs'!$B134="USD",'Financing inputs'!E134,0)+IF('Financing inputs'!$B134="Local Currency",'Financing inputs'!E134/Loc_USD,0)+IF('Financing inputs'!$B134="Euro",'Financing inputs'!E134/Euro_USD,0)))</f>
        <v/>
      </c>
      <c r="F134" s="61" t="str">
        <f>IF('Financing inputs'!F134="","",(IF('Financing inputs'!$B134="USD",'Financing inputs'!F134,0)+IF('Financing inputs'!$B134="Local Currency",'Financing inputs'!F134/Loc_USD,0)+IF('Financing inputs'!$B134="Euro",'Financing inputs'!F134/Euro_USD,0)))</f>
        <v/>
      </c>
      <c r="G134" s="61" t="str">
        <f>IF('Financing inputs'!G134="","",(IF('Financing inputs'!$B134="USD",'Financing inputs'!G134,0)+IF('Financing inputs'!$B134="Local Currency",'Financing inputs'!G134/Loc_USD,0)+IF('Financing inputs'!$B134="Euro",'Financing inputs'!G134/Euro_USD,0)))</f>
        <v/>
      </c>
      <c r="H134" s="61" t="str">
        <f>IF('Financing inputs'!H134="","",(IF('Financing inputs'!$B134="USD",'Financing inputs'!H134,0)+IF('Financing inputs'!$B134="Local Currency",'Financing inputs'!H134/Loc_USD,0)+IF('Financing inputs'!$B134="Euro",'Financing inputs'!H134/Euro_USD,0)))</f>
        <v/>
      </c>
      <c r="I134" s="61" t="str">
        <f>IF('Financing inputs'!I134="","",(IF('Financing inputs'!$B134="USD",'Financing inputs'!I134,0)+IF('Financing inputs'!$B134="Local Currency",'Financing inputs'!I134/Loc_USD,0)+IF('Financing inputs'!$B134="Euro",'Financing inputs'!I134/Euro_USD,0)))</f>
        <v/>
      </c>
      <c r="J134" s="61" t="str">
        <f>IF('Financing inputs'!J134="","",(IF('Financing inputs'!$B134="USD",'Financing inputs'!J134,0)+IF('Financing inputs'!$B134="Local Currency",'Financing inputs'!J134/Loc_USD,0)+IF('Financing inputs'!$B134="Euro",'Financing inputs'!J134/Euro_USD,0)))</f>
        <v/>
      </c>
      <c r="K134" s="61" t="str">
        <f>IF('Financing inputs'!K134="","",(IF('Financing inputs'!$B134="USD",'Financing inputs'!K134,0)+IF('Financing inputs'!$B134="Local Currency",'Financing inputs'!K134/Loc_USD,0)+IF('Financing inputs'!$B134="Euro",'Financing inputs'!K134/Euro_USD,0)))</f>
        <v/>
      </c>
      <c r="L134" s="61" t="str">
        <f>IF('Financing inputs'!L134="","",(IF('Financing inputs'!$B134="USD",'Financing inputs'!L134,0)+IF('Financing inputs'!$B134="Local Currency",'Financing inputs'!L134/Loc_USD,0)+IF('Financing inputs'!$B134="Euro",'Financing inputs'!L134/Euro_USD,0)))</f>
        <v/>
      </c>
      <c r="M134" s="61" t="str">
        <f>IF('Financing inputs'!M134="","",(IF('Financing inputs'!$B134="USD",'Financing inputs'!M134,0)+IF('Financing inputs'!$B134="Local Currency",'Financing inputs'!M134/Loc_USD,0)+IF('Financing inputs'!$B134="Euro",'Financing inputs'!M134/Euro_USD,0)))</f>
        <v/>
      </c>
      <c r="N134" s="61" t="str">
        <f>IF('Financing inputs'!N134="","",(IF('Financing inputs'!$B134="USD",'Financing inputs'!N134,0)+IF('Financing inputs'!$B134="Local Currency",'Financing inputs'!N134/Loc_USD,0)+IF('Financing inputs'!$B134="Euro",'Financing inputs'!N134/Euro_USD,0)))</f>
        <v/>
      </c>
      <c r="O134" s="62">
        <f t="shared" si="16"/>
        <v>0</v>
      </c>
      <c r="P134" s="57" t="str">
        <f t="shared" si="15"/>
        <v>Autre 6</v>
      </c>
    </row>
    <row r="135" spans="1:16" x14ac:dyDescent="0.25">
      <c r="A135" s="151" t="str">
        <f>'Financing inputs'!A135</f>
        <v>Other</v>
      </c>
      <c r="B135" s="150"/>
      <c r="C135" s="61" t="str">
        <f>IF('Financing inputs'!C135="","",(IF('Financing inputs'!$B135="USD",'Financing inputs'!C135,0)+IF('Financing inputs'!$B135="Local Currency",'Financing inputs'!C135/Loc_USD,0)+IF('Financing inputs'!$B135="Euro",'Financing inputs'!C135/Euro_USD,0)))</f>
        <v/>
      </c>
      <c r="D135" s="61" t="str">
        <f>IF('Financing inputs'!D135="","",(IF('Financing inputs'!$B135="USD",'Financing inputs'!D135,0)+IF('Financing inputs'!$B135="Local Currency",'Financing inputs'!D135/Loc_USD,0)+IF('Financing inputs'!$B135="Euro",'Financing inputs'!D135/Euro_USD,0)))</f>
        <v/>
      </c>
      <c r="E135" s="61" t="str">
        <f>IF('Financing inputs'!E135="","",(IF('Financing inputs'!$B135="USD",'Financing inputs'!E135,0)+IF('Financing inputs'!$B135="Local Currency",'Financing inputs'!E135/Loc_USD,0)+IF('Financing inputs'!$B135="Euro",'Financing inputs'!E135/Euro_USD,0)))</f>
        <v/>
      </c>
      <c r="F135" s="61" t="str">
        <f>IF('Financing inputs'!F135="","",(IF('Financing inputs'!$B135="USD",'Financing inputs'!F135,0)+IF('Financing inputs'!$B135="Local Currency",'Financing inputs'!F135/Loc_USD,0)+IF('Financing inputs'!$B135="Euro",'Financing inputs'!F135/Euro_USD,0)))</f>
        <v/>
      </c>
      <c r="G135" s="61" t="str">
        <f>IF('Financing inputs'!G135="","",(IF('Financing inputs'!$B135="USD",'Financing inputs'!G135,0)+IF('Financing inputs'!$B135="Local Currency",'Financing inputs'!G135/Loc_USD,0)+IF('Financing inputs'!$B135="Euro",'Financing inputs'!G135/Euro_USD,0)))</f>
        <v/>
      </c>
      <c r="H135" s="61" t="str">
        <f>IF('Financing inputs'!H135="","",(IF('Financing inputs'!$B135="USD",'Financing inputs'!H135,0)+IF('Financing inputs'!$B135="Local Currency",'Financing inputs'!H135/Loc_USD,0)+IF('Financing inputs'!$B135="Euro",'Financing inputs'!H135/Euro_USD,0)))</f>
        <v/>
      </c>
      <c r="I135" s="61" t="str">
        <f>IF('Financing inputs'!I135="","",(IF('Financing inputs'!$B135="USD",'Financing inputs'!I135,0)+IF('Financing inputs'!$B135="Local Currency",'Financing inputs'!I135/Loc_USD,0)+IF('Financing inputs'!$B135="Euro",'Financing inputs'!I135/Euro_USD,0)))</f>
        <v/>
      </c>
      <c r="J135" s="61" t="str">
        <f>IF('Financing inputs'!J135="","",(IF('Financing inputs'!$B135="USD",'Financing inputs'!J135,0)+IF('Financing inputs'!$B135="Local Currency",'Financing inputs'!J135/Loc_USD,0)+IF('Financing inputs'!$B135="Euro",'Financing inputs'!J135/Euro_USD,0)))</f>
        <v/>
      </c>
      <c r="K135" s="61" t="str">
        <f>IF('Financing inputs'!K135="","",(IF('Financing inputs'!$B135="USD",'Financing inputs'!K135,0)+IF('Financing inputs'!$B135="Local Currency",'Financing inputs'!K135/Loc_USD,0)+IF('Financing inputs'!$B135="Euro",'Financing inputs'!K135/Euro_USD,0)))</f>
        <v/>
      </c>
      <c r="L135" s="61" t="str">
        <f>IF('Financing inputs'!L135="","",(IF('Financing inputs'!$B135="USD",'Financing inputs'!L135,0)+IF('Financing inputs'!$B135="Local Currency",'Financing inputs'!L135/Loc_USD,0)+IF('Financing inputs'!$B135="Euro",'Financing inputs'!L135/Euro_USD,0)))</f>
        <v/>
      </c>
      <c r="M135" s="61" t="str">
        <f>IF('Financing inputs'!M135="","",(IF('Financing inputs'!$B135="USD",'Financing inputs'!M135,0)+IF('Financing inputs'!$B135="Local Currency",'Financing inputs'!M135/Loc_USD,0)+IF('Financing inputs'!$B135="Euro",'Financing inputs'!M135/Euro_USD,0)))</f>
        <v/>
      </c>
      <c r="N135" s="61" t="str">
        <f>IF('Financing inputs'!N135="","",(IF('Financing inputs'!$B135="USD",'Financing inputs'!N135,0)+IF('Financing inputs'!$B135="Local Currency",'Financing inputs'!N135/Loc_USD,0)+IF('Financing inputs'!$B135="Euro",'Financing inputs'!N135/Euro_USD,0)))</f>
        <v/>
      </c>
      <c r="O135" s="62">
        <f t="shared" si="16"/>
        <v>0</v>
      </c>
      <c r="P135" s="57" t="str">
        <f t="shared" si="15"/>
        <v>Autre 6</v>
      </c>
    </row>
    <row r="136" spans="1:16" x14ac:dyDescent="0.25">
      <c r="A136" s="151" t="str">
        <f>'Financing inputs'!A136</f>
        <v>Other</v>
      </c>
      <c r="B136" s="150"/>
      <c r="C136" s="61" t="str">
        <f>IF('Financing inputs'!C136="","",(IF('Financing inputs'!$B136="USD",'Financing inputs'!C136,0)+IF('Financing inputs'!$B136="Local Currency",'Financing inputs'!C136/Loc_USD,0)+IF('Financing inputs'!$B136="Euro",'Financing inputs'!C136/Euro_USD,0)))</f>
        <v/>
      </c>
      <c r="D136" s="61" t="str">
        <f>IF('Financing inputs'!D136="","",(IF('Financing inputs'!$B136="USD",'Financing inputs'!D136,0)+IF('Financing inputs'!$B136="Local Currency",'Financing inputs'!D136/Loc_USD,0)+IF('Financing inputs'!$B136="Euro",'Financing inputs'!D136/Euro_USD,0)))</f>
        <v/>
      </c>
      <c r="E136" s="61" t="str">
        <f>IF('Financing inputs'!E136="","",(IF('Financing inputs'!$B136="USD",'Financing inputs'!E136,0)+IF('Financing inputs'!$B136="Local Currency",'Financing inputs'!E136/Loc_USD,0)+IF('Financing inputs'!$B136="Euro",'Financing inputs'!E136/Euro_USD,0)))</f>
        <v/>
      </c>
      <c r="F136" s="61" t="str">
        <f>IF('Financing inputs'!F136="","",(IF('Financing inputs'!$B136="USD",'Financing inputs'!F136,0)+IF('Financing inputs'!$B136="Local Currency",'Financing inputs'!F136/Loc_USD,0)+IF('Financing inputs'!$B136="Euro",'Financing inputs'!F136/Euro_USD,0)))</f>
        <v/>
      </c>
      <c r="G136" s="61" t="str">
        <f>IF('Financing inputs'!G136="","",(IF('Financing inputs'!$B136="USD",'Financing inputs'!G136,0)+IF('Financing inputs'!$B136="Local Currency",'Financing inputs'!G136/Loc_USD,0)+IF('Financing inputs'!$B136="Euro",'Financing inputs'!G136/Euro_USD,0)))</f>
        <v/>
      </c>
      <c r="H136" s="61" t="str">
        <f>IF('Financing inputs'!H136="","",(IF('Financing inputs'!$B136="USD",'Financing inputs'!H136,0)+IF('Financing inputs'!$B136="Local Currency",'Financing inputs'!H136/Loc_USD,0)+IF('Financing inputs'!$B136="Euro",'Financing inputs'!H136/Euro_USD,0)))</f>
        <v/>
      </c>
      <c r="I136" s="61" t="str">
        <f>IF('Financing inputs'!I136="","",(IF('Financing inputs'!$B136="USD",'Financing inputs'!I136,0)+IF('Financing inputs'!$B136="Local Currency",'Financing inputs'!I136/Loc_USD,0)+IF('Financing inputs'!$B136="Euro",'Financing inputs'!I136/Euro_USD,0)))</f>
        <v/>
      </c>
      <c r="J136" s="61" t="str">
        <f>IF('Financing inputs'!J136="","",(IF('Financing inputs'!$B136="USD",'Financing inputs'!J136,0)+IF('Financing inputs'!$B136="Local Currency",'Financing inputs'!J136/Loc_USD,0)+IF('Financing inputs'!$B136="Euro",'Financing inputs'!J136/Euro_USD,0)))</f>
        <v/>
      </c>
      <c r="K136" s="61" t="str">
        <f>IF('Financing inputs'!K136="","",(IF('Financing inputs'!$B136="USD",'Financing inputs'!K136,0)+IF('Financing inputs'!$B136="Local Currency",'Financing inputs'!K136/Loc_USD,0)+IF('Financing inputs'!$B136="Euro",'Financing inputs'!K136/Euro_USD,0)))</f>
        <v/>
      </c>
      <c r="L136" s="61" t="str">
        <f>IF('Financing inputs'!L136="","",(IF('Financing inputs'!$B136="USD",'Financing inputs'!L136,0)+IF('Financing inputs'!$B136="Local Currency",'Financing inputs'!L136/Loc_USD,0)+IF('Financing inputs'!$B136="Euro",'Financing inputs'!L136/Euro_USD,0)))</f>
        <v/>
      </c>
      <c r="M136" s="61" t="str">
        <f>IF('Financing inputs'!M136="","",(IF('Financing inputs'!$B136="USD",'Financing inputs'!M136,0)+IF('Financing inputs'!$B136="Local Currency",'Financing inputs'!M136/Loc_USD,0)+IF('Financing inputs'!$B136="Euro",'Financing inputs'!M136/Euro_USD,0)))</f>
        <v/>
      </c>
      <c r="N136" s="61" t="str">
        <f>IF('Financing inputs'!N136="","",(IF('Financing inputs'!$B136="USD",'Financing inputs'!N136,0)+IF('Financing inputs'!$B136="Local Currency",'Financing inputs'!N136/Loc_USD,0)+IF('Financing inputs'!$B136="Euro",'Financing inputs'!N136/Euro_USD,0)))</f>
        <v/>
      </c>
      <c r="O136" s="61">
        <f t="shared" si="16"/>
        <v>0</v>
      </c>
      <c r="P136" s="57" t="str">
        <f t="shared" si="15"/>
        <v>Autre 6</v>
      </c>
    </row>
    <row r="137" spans="1:16" x14ac:dyDescent="0.25">
      <c r="A137" s="151" t="str">
        <f>'Financing inputs'!A137</f>
        <v>Other</v>
      </c>
      <c r="B137" s="150"/>
      <c r="C137" s="61" t="str">
        <f>IF('Financing inputs'!C137="","",(IF('Financing inputs'!$B137="USD",'Financing inputs'!C137,0)+IF('Financing inputs'!$B137="Local Currency",'Financing inputs'!C137/Loc_USD,0)+IF('Financing inputs'!$B137="Euro",'Financing inputs'!C137/Euro_USD,0)))</f>
        <v/>
      </c>
      <c r="D137" s="61" t="str">
        <f>IF('Financing inputs'!D137="","",(IF('Financing inputs'!$B137="USD",'Financing inputs'!D137,0)+IF('Financing inputs'!$B137="Local Currency",'Financing inputs'!D137/Loc_USD,0)+IF('Financing inputs'!$B137="Euro",'Financing inputs'!D137/Euro_USD,0)))</f>
        <v/>
      </c>
      <c r="E137" s="61" t="str">
        <f>IF('Financing inputs'!E137="","",(IF('Financing inputs'!$B137="USD",'Financing inputs'!E137,0)+IF('Financing inputs'!$B137="Local Currency",'Financing inputs'!E137/Loc_USD,0)+IF('Financing inputs'!$B137="Euro",'Financing inputs'!E137/Euro_USD,0)))</f>
        <v/>
      </c>
      <c r="F137" s="61" t="str">
        <f>IF('Financing inputs'!F137="","",(IF('Financing inputs'!$B137="USD",'Financing inputs'!F137,0)+IF('Financing inputs'!$B137="Local Currency",'Financing inputs'!F137/Loc_USD,0)+IF('Financing inputs'!$B137="Euro",'Financing inputs'!F137/Euro_USD,0)))</f>
        <v/>
      </c>
      <c r="G137" s="61" t="str">
        <f>IF('Financing inputs'!G137="","",(IF('Financing inputs'!$B137="USD",'Financing inputs'!G137,0)+IF('Financing inputs'!$B137="Local Currency",'Financing inputs'!G137/Loc_USD,0)+IF('Financing inputs'!$B137="Euro",'Financing inputs'!G137/Euro_USD,0)))</f>
        <v/>
      </c>
      <c r="H137" s="61" t="str">
        <f>IF('Financing inputs'!H137="","",(IF('Financing inputs'!$B137="USD",'Financing inputs'!H137,0)+IF('Financing inputs'!$B137="Local Currency",'Financing inputs'!H137/Loc_USD,0)+IF('Financing inputs'!$B137="Euro",'Financing inputs'!H137/Euro_USD,0)))</f>
        <v/>
      </c>
      <c r="I137" s="61" t="str">
        <f>IF('Financing inputs'!I137="","",(IF('Financing inputs'!$B137="USD",'Financing inputs'!I137,0)+IF('Financing inputs'!$B137="Local Currency",'Financing inputs'!I137/Loc_USD,0)+IF('Financing inputs'!$B137="Euro",'Financing inputs'!I137/Euro_USD,0)))</f>
        <v/>
      </c>
      <c r="J137" s="61" t="str">
        <f>IF('Financing inputs'!J137="","",(IF('Financing inputs'!$B137="USD",'Financing inputs'!J137,0)+IF('Financing inputs'!$B137="Local Currency",'Financing inputs'!J137/Loc_USD,0)+IF('Financing inputs'!$B137="Euro",'Financing inputs'!J137/Euro_USD,0)))</f>
        <v/>
      </c>
      <c r="K137" s="61" t="str">
        <f>IF('Financing inputs'!K137="","",(IF('Financing inputs'!$B137="USD",'Financing inputs'!K137,0)+IF('Financing inputs'!$B137="Local Currency",'Financing inputs'!K137/Loc_USD,0)+IF('Financing inputs'!$B137="Euro",'Financing inputs'!K137/Euro_USD,0)))</f>
        <v/>
      </c>
      <c r="L137" s="61" t="str">
        <f>IF('Financing inputs'!L137="","",(IF('Financing inputs'!$B137="USD",'Financing inputs'!L137,0)+IF('Financing inputs'!$B137="Local Currency",'Financing inputs'!L137/Loc_USD,0)+IF('Financing inputs'!$B137="Euro",'Financing inputs'!L137/Euro_USD,0)))</f>
        <v/>
      </c>
      <c r="M137" s="61" t="str">
        <f>IF('Financing inputs'!M137="","",(IF('Financing inputs'!$B137="USD",'Financing inputs'!M137,0)+IF('Financing inputs'!$B137="Local Currency",'Financing inputs'!M137/Loc_USD,0)+IF('Financing inputs'!$B137="Euro",'Financing inputs'!M137/Euro_USD,0)))</f>
        <v/>
      </c>
      <c r="N137" s="61" t="str">
        <f>IF('Financing inputs'!N137="","",(IF('Financing inputs'!$B137="USD",'Financing inputs'!N137,0)+IF('Financing inputs'!$B137="Local Currency",'Financing inputs'!N137/Loc_USD,0)+IF('Financing inputs'!$B137="Euro",'Financing inputs'!N137/Euro_USD,0)))</f>
        <v/>
      </c>
      <c r="O137" s="61">
        <f t="shared" si="16"/>
        <v>0</v>
      </c>
      <c r="P137" s="57" t="str">
        <f t="shared" si="15"/>
        <v>Autre 6</v>
      </c>
    </row>
    <row r="138" spans="1:16" x14ac:dyDescent="0.25">
      <c r="A138" s="151" t="str">
        <f>'Financing inputs'!A138</f>
        <v>Other</v>
      </c>
      <c r="B138" s="150"/>
      <c r="C138" s="61" t="str">
        <f>IF('Financing inputs'!C138="","",(IF('Financing inputs'!$B138="USD",'Financing inputs'!C138,0)+IF('Financing inputs'!$B138="Local Currency",'Financing inputs'!C138/Loc_USD,0)+IF('Financing inputs'!$B138="Euro",'Financing inputs'!C138/Euro_USD,0)))</f>
        <v/>
      </c>
      <c r="D138" s="61" t="str">
        <f>IF('Financing inputs'!D138="","",(IF('Financing inputs'!$B138="USD",'Financing inputs'!D138,0)+IF('Financing inputs'!$B138="Local Currency",'Financing inputs'!D138/Loc_USD,0)+IF('Financing inputs'!$B138="Euro",'Financing inputs'!D138/Euro_USD,0)))</f>
        <v/>
      </c>
      <c r="E138" s="61" t="str">
        <f>IF('Financing inputs'!E138="","",(IF('Financing inputs'!$B138="USD",'Financing inputs'!E138,0)+IF('Financing inputs'!$B138="Local Currency",'Financing inputs'!E138/Loc_USD,0)+IF('Financing inputs'!$B138="Euro",'Financing inputs'!E138/Euro_USD,0)))</f>
        <v/>
      </c>
      <c r="F138" s="61" t="str">
        <f>IF('Financing inputs'!F138="","",(IF('Financing inputs'!$B138="USD",'Financing inputs'!F138,0)+IF('Financing inputs'!$B138="Local Currency",'Financing inputs'!F138/Loc_USD,0)+IF('Financing inputs'!$B138="Euro",'Financing inputs'!F138/Euro_USD,0)))</f>
        <v/>
      </c>
      <c r="G138" s="61" t="str">
        <f>IF('Financing inputs'!G138="","",(IF('Financing inputs'!$B138="USD",'Financing inputs'!G138,0)+IF('Financing inputs'!$B138="Local Currency",'Financing inputs'!G138/Loc_USD,0)+IF('Financing inputs'!$B138="Euro",'Financing inputs'!G138/Euro_USD,0)))</f>
        <v/>
      </c>
      <c r="H138" s="61" t="str">
        <f>IF('Financing inputs'!H138="","",(IF('Financing inputs'!$B138="USD",'Financing inputs'!H138,0)+IF('Financing inputs'!$B138="Local Currency",'Financing inputs'!H138/Loc_USD,0)+IF('Financing inputs'!$B138="Euro",'Financing inputs'!H138/Euro_USD,0)))</f>
        <v/>
      </c>
      <c r="I138" s="61" t="str">
        <f>IF('Financing inputs'!I138="","",(IF('Financing inputs'!$B138="USD",'Financing inputs'!I138,0)+IF('Financing inputs'!$B138="Local Currency",'Financing inputs'!I138/Loc_USD,0)+IF('Financing inputs'!$B138="Euro",'Financing inputs'!I138/Euro_USD,0)))</f>
        <v/>
      </c>
      <c r="J138" s="61" t="str">
        <f>IF('Financing inputs'!J138="","",(IF('Financing inputs'!$B138="USD",'Financing inputs'!J138,0)+IF('Financing inputs'!$B138="Local Currency",'Financing inputs'!J138/Loc_USD,0)+IF('Financing inputs'!$B138="Euro",'Financing inputs'!J138/Euro_USD,0)))</f>
        <v/>
      </c>
      <c r="K138" s="61" t="str">
        <f>IF('Financing inputs'!K138="","",(IF('Financing inputs'!$B138="USD",'Financing inputs'!K138,0)+IF('Financing inputs'!$B138="Local Currency",'Financing inputs'!K138/Loc_USD,0)+IF('Financing inputs'!$B138="Euro",'Financing inputs'!K138/Euro_USD,0)))</f>
        <v/>
      </c>
      <c r="L138" s="61" t="str">
        <f>IF('Financing inputs'!L138="","",(IF('Financing inputs'!$B138="USD",'Financing inputs'!L138,0)+IF('Financing inputs'!$B138="Local Currency",'Financing inputs'!L138/Loc_USD,0)+IF('Financing inputs'!$B138="Euro",'Financing inputs'!L138/Euro_USD,0)))</f>
        <v/>
      </c>
      <c r="M138" s="61" t="str">
        <f>IF('Financing inputs'!M138="","",(IF('Financing inputs'!$B138="USD",'Financing inputs'!M138,0)+IF('Financing inputs'!$B138="Local Currency",'Financing inputs'!M138/Loc_USD,0)+IF('Financing inputs'!$B138="Euro",'Financing inputs'!M138/Euro_USD,0)))</f>
        <v/>
      </c>
      <c r="N138" s="61" t="str">
        <f>IF('Financing inputs'!N138="","",(IF('Financing inputs'!$B138="USD",'Financing inputs'!N138,0)+IF('Financing inputs'!$B138="Local Currency",'Financing inputs'!N138/Loc_USD,0)+IF('Financing inputs'!$B138="Euro",'Financing inputs'!N138/Euro_USD,0)))</f>
        <v/>
      </c>
      <c r="O138" s="61">
        <f t="shared" si="16"/>
        <v>0</v>
      </c>
      <c r="P138" s="57" t="str">
        <f t="shared" si="15"/>
        <v>Autre 6</v>
      </c>
    </row>
    <row r="139" spans="1:16" x14ac:dyDescent="0.25">
      <c r="A139" s="151" t="str">
        <f>'Financing inputs'!A139</f>
        <v>Other</v>
      </c>
      <c r="B139" s="150"/>
      <c r="C139" s="61" t="str">
        <f>IF('Financing inputs'!C139="","",(IF('Financing inputs'!$B139="USD",'Financing inputs'!C139,0)+IF('Financing inputs'!$B139="Local Currency",'Financing inputs'!C139/Loc_USD,0)+IF('Financing inputs'!$B139="Euro",'Financing inputs'!C139/Euro_USD,0)))</f>
        <v/>
      </c>
      <c r="D139" s="61" t="str">
        <f>IF('Financing inputs'!D139="","",(IF('Financing inputs'!$B139="USD",'Financing inputs'!D139,0)+IF('Financing inputs'!$B139="Local Currency",'Financing inputs'!D139/Loc_USD,0)+IF('Financing inputs'!$B139="Euro",'Financing inputs'!D139/Euro_USD,0)))</f>
        <v/>
      </c>
      <c r="E139" s="61" t="str">
        <f>IF('Financing inputs'!E139="","",(IF('Financing inputs'!$B139="USD",'Financing inputs'!E139,0)+IF('Financing inputs'!$B139="Local Currency",'Financing inputs'!E139/Loc_USD,0)+IF('Financing inputs'!$B139="Euro",'Financing inputs'!E139/Euro_USD,0)))</f>
        <v/>
      </c>
      <c r="F139" s="61" t="str">
        <f>IF('Financing inputs'!F139="","",(IF('Financing inputs'!$B139="USD",'Financing inputs'!F139,0)+IF('Financing inputs'!$B139="Local Currency",'Financing inputs'!F139/Loc_USD,0)+IF('Financing inputs'!$B139="Euro",'Financing inputs'!F139/Euro_USD,0)))</f>
        <v/>
      </c>
      <c r="G139" s="61" t="str">
        <f>IF('Financing inputs'!G139="","",(IF('Financing inputs'!$B139="USD",'Financing inputs'!G139,0)+IF('Financing inputs'!$B139="Local Currency",'Financing inputs'!G139/Loc_USD,0)+IF('Financing inputs'!$B139="Euro",'Financing inputs'!G139/Euro_USD,0)))</f>
        <v/>
      </c>
      <c r="H139" s="61" t="str">
        <f>IF('Financing inputs'!H139="","",(IF('Financing inputs'!$B139="USD",'Financing inputs'!H139,0)+IF('Financing inputs'!$B139="Local Currency",'Financing inputs'!H139/Loc_USD,0)+IF('Financing inputs'!$B139="Euro",'Financing inputs'!H139/Euro_USD,0)))</f>
        <v/>
      </c>
      <c r="I139" s="61" t="str">
        <f>IF('Financing inputs'!I139="","",(IF('Financing inputs'!$B139="USD",'Financing inputs'!I139,0)+IF('Financing inputs'!$B139="Local Currency",'Financing inputs'!I139/Loc_USD,0)+IF('Financing inputs'!$B139="Euro",'Financing inputs'!I139/Euro_USD,0)))</f>
        <v/>
      </c>
      <c r="J139" s="61" t="str">
        <f>IF('Financing inputs'!J139="","",(IF('Financing inputs'!$B139="USD",'Financing inputs'!J139,0)+IF('Financing inputs'!$B139="Local Currency",'Financing inputs'!J139/Loc_USD,0)+IF('Financing inputs'!$B139="Euro",'Financing inputs'!J139/Euro_USD,0)))</f>
        <v/>
      </c>
      <c r="K139" s="61" t="str">
        <f>IF('Financing inputs'!K139="","",(IF('Financing inputs'!$B139="USD",'Financing inputs'!K139,0)+IF('Financing inputs'!$B139="Local Currency",'Financing inputs'!K139/Loc_USD,0)+IF('Financing inputs'!$B139="Euro",'Financing inputs'!K139/Euro_USD,0)))</f>
        <v/>
      </c>
      <c r="L139" s="61" t="str">
        <f>IF('Financing inputs'!L139="","",(IF('Financing inputs'!$B139="USD",'Financing inputs'!L139,0)+IF('Financing inputs'!$B139="Local Currency",'Financing inputs'!L139/Loc_USD,0)+IF('Financing inputs'!$B139="Euro",'Financing inputs'!L139/Euro_USD,0)))</f>
        <v/>
      </c>
      <c r="M139" s="61" t="str">
        <f>IF('Financing inputs'!M139="","",(IF('Financing inputs'!$B139="USD",'Financing inputs'!M139,0)+IF('Financing inputs'!$B139="Local Currency",'Financing inputs'!M139/Loc_USD,0)+IF('Financing inputs'!$B139="Euro",'Financing inputs'!M139/Euro_USD,0)))</f>
        <v/>
      </c>
      <c r="N139" s="61" t="str">
        <f>IF('Financing inputs'!N139="","",(IF('Financing inputs'!$B139="USD",'Financing inputs'!N139,0)+IF('Financing inputs'!$B139="Local Currency",'Financing inputs'!N139/Loc_USD,0)+IF('Financing inputs'!$B139="Euro",'Financing inputs'!N139/Euro_USD,0)))</f>
        <v/>
      </c>
      <c r="O139" s="61">
        <f t="shared" si="16"/>
        <v>0</v>
      </c>
      <c r="P139" s="57" t="str">
        <f t="shared" si="15"/>
        <v>Autre 6</v>
      </c>
    </row>
    <row r="140" spans="1:16" x14ac:dyDescent="0.25">
      <c r="A140" s="152" t="s">
        <v>42</v>
      </c>
      <c r="B140" s="153"/>
      <c r="C140" s="148">
        <f>SUM(C121:C139)</f>
        <v>0</v>
      </c>
      <c r="D140" s="148">
        <f t="shared" ref="D140:O140" si="17">SUM(D121:D139)</f>
        <v>0</v>
      </c>
      <c r="E140" s="148">
        <f t="shared" si="17"/>
        <v>0</v>
      </c>
      <c r="F140" s="148">
        <f t="shared" si="17"/>
        <v>0</v>
      </c>
      <c r="G140" s="148">
        <f t="shared" si="17"/>
        <v>0</v>
      </c>
      <c r="H140" s="148">
        <f t="shared" si="17"/>
        <v>0</v>
      </c>
      <c r="I140" s="148">
        <f t="shared" si="17"/>
        <v>0</v>
      </c>
      <c r="J140" s="148">
        <f t="shared" si="17"/>
        <v>0</v>
      </c>
      <c r="K140" s="148">
        <f t="shared" si="17"/>
        <v>0</v>
      </c>
      <c r="L140" s="148">
        <f t="shared" si="17"/>
        <v>0</v>
      </c>
      <c r="M140" s="148">
        <f t="shared" si="17"/>
        <v>0</v>
      </c>
      <c r="N140" s="148">
        <f t="shared" si="17"/>
        <v>0</v>
      </c>
      <c r="O140" s="148">
        <f t="shared" si="17"/>
        <v>0</v>
      </c>
      <c r="P140" s="57" t="str">
        <f>$A$118</f>
        <v>Autre 6</v>
      </c>
    </row>
    <row r="141" spans="1:16" x14ac:dyDescent="0.25">
      <c r="A141" s="173" t="str">
        <f>'Financing inputs'!A141:O141</f>
        <v>Autre 7</v>
      </c>
      <c r="B141" s="173"/>
      <c r="C141" s="173"/>
      <c r="D141" s="173"/>
      <c r="E141" s="173"/>
      <c r="F141" s="173"/>
      <c r="G141" s="173"/>
      <c r="H141" s="173"/>
      <c r="I141" s="173"/>
      <c r="J141" s="173"/>
      <c r="K141" s="173"/>
      <c r="L141" s="173"/>
      <c r="M141" s="173"/>
      <c r="N141" s="173"/>
      <c r="O141" s="173"/>
      <c r="P141" s="57"/>
    </row>
    <row r="142" spans="1:16" x14ac:dyDescent="0.25">
      <c r="A142" s="149" t="str">
        <f>'Financing inputs'!A142</f>
        <v>Coûts du Plan PF Budgétisé</v>
      </c>
      <c r="B142" s="150"/>
      <c r="C142" s="61" t="str">
        <f>IF('Financing inputs'!C142="","",(IF('Financing inputs'!$B142="USD",'Financing inputs'!C142,0)+IF('Financing inputs'!$B142="Local Currency",'Financing inputs'!C142/Loc_USD,0)+IF('Financing inputs'!$B142="Euro",'Financing inputs'!C142/Euro_USD,0)))</f>
        <v/>
      </c>
      <c r="D142" s="61" t="str">
        <f>IF('Financing inputs'!D142="","",(IF('Financing inputs'!$B142="USD",'Financing inputs'!D142,0)+IF('Financing inputs'!$B142="Local Currency",'Financing inputs'!D142/Loc_USD,0)+IF('Financing inputs'!$B142="Euro",'Financing inputs'!D142/Euro_USD,0)))</f>
        <v/>
      </c>
      <c r="E142" s="61" t="str">
        <f>IF('Financing inputs'!E142="","",(IF('Financing inputs'!$B142="USD",'Financing inputs'!E142,0)+IF('Financing inputs'!$B142="Local Currency",'Financing inputs'!E142/Loc_USD,0)+IF('Financing inputs'!$B142="Euro",'Financing inputs'!E142/Euro_USD,0)))</f>
        <v/>
      </c>
      <c r="F142" s="61" t="str">
        <f>IF('Financing inputs'!F142="","",(IF('Financing inputs'!$B142="USD",'Financing inputs'!F142,0)+IF('Financing inputs'!$B142="Local Currency",'Financing inputs'!F142/Loc_USD,0)+IF('Financing inputs'!$B142="Euro",'Financing inputs'!F142/Euro_USD,0)))</f>
        <v/>
      </c>
      <c r="G142" s="61" t="str">
        <f>IF('Financing inputs'!G142="","",(IF('Financing inputs'!$B142="USD",'Financing inputs'!G142,0)+IF('Financing inputs'!$B142="Local Currency",'Financing inputs'!G142/Loc_USD,0)+IF('Financing inputs'!$B142="Euro",'Financing inputs'!G142/Euro_USD,0)))</f>
        <v/>
      </c>
      <c r="H142" s="61" t="str">
        <f>IF('Financing inputs'!H142="","",(IF('Financing inputs'!$B142="USD",'Financing inputs'!H142,0)+IF('Financing inputs'!$B142="Local Currency",'Financing inputs'!H142/Loc_USD,0)+IF('Financing inputs'!$B142="Euro",'Financing inputs'!H142/Euro_USD,0)))</f>
        <v/>
      </c>
      <c r="I142" s="61" t="str">
        <f>IF('Financing inputs'!I142="","",(IF('Financing inputs'!$B142="USD",'Financing inputs'!I142,0)+IF('Financing inputs'!$B142="Local Currency",'Financing inputs'!I142/Loc_USD,0)+IF('Financing inputs'!$B142="Euro",'Financing inputs'!I142/Euro_USD,0)))</f>
        <v/>
      </c>
      <c r="J142" s="61" t="str">
        <f>IF('Financing inputs'!J142="","",(IF('Financing inputs'!$B142="USD",'Financing inputs'!J142,0)+IF('Financing inputs'!$B142="Local Currency",'Financing inputs'!J142/Loc_USD,0)+IF('Financing inputs'!$B142="Euro",'Financing inputs'!J142/Euro_USD,0)))</f>
        <v/>
      </c>
      <c r="K142" s="61" t="str">
        <f>IF('Financing inputs'!K142="","",(IF('Financing inputs'!$B142="USD",'Financing inputs'!K142,0)+IF('Financing inputs'!$B142="Local Currency",'Financing inputs'!K142/Loc_USD,0)+IF('Financing inputs'!$B142="Euro",'Financing inputs'!K142/Euro_USD,0)))</f>
        <v/>
      </c>
      <c r="L142" s="61" t="str">
        <f>IF('Financing inputs'!L142="","",(IF('Financing inputs'!$B142="USD",'Financing inputs'!L142,0)+IF('Financing inputs'!$B142="Local Currency",'Financing inputs'!L142/Loc_USD,0)+IF('Financing inputs'!$B142="Euro",'Financing inputs'!L142/Euro_USD,0)))</f>
        <v/>
      </c>
      <c r="M142" s="61" t="str">
        <f>IF('Financing inputs'!M142="","",(IF('Financing inputs'!$B142="USD",'Financing inputs'!M142,0)+IF('Financing inputs'!$B142="Local Currency",'Financing inputs'!M142/Loc_USD,0)+IF('Financing inputs'!$B142="Euro",'Financing inputs'!M142/Euro_USD,0)))</f>
        <v/>
      </c>
      <c r="N142" s="61" t="str">
        <f>IF('Financing inputs'!N142="","",(IF('Financing inputs'!$B142="USD",'Financing inputs'!N142,0)+IF('Financing inputs'!$B142="Local Currency",'Financing inputs'!N142/Loc_USD,0)+IF('Financing inputs'!$B142="Euro",'Financing inputs'!N142/Euro_USD,0)))</f>
        <v/>
      </c>
      <c r="O142" s="62">
        <f>SUM(C142:N142)</f>
        <v>0</v>
      </c>
      <c r="P142" s="57" t="str">
        <f t="shared" ref="P142:P162" si="18">$A$141</f>
        <v>Autre 7</v>
      </c>
    </row>
    <row r="143" spans="1:16" x14ac:dyDescent="0.25">
      <c r="A143" s="149" t="str">
        <f>'Financing inputs'!A143</f>
        <v xml:space="preserve">Fonds alloués par le Gouvernement </v>
      </c>
      <c r="B143" s="150"/>
      <c r="C143" s="61" t="str">
        <f>IF('Financing inputs'!C143="","",(IF('Financing inputs'!$B143="USD",'Financing inputs'!C143,0)+IF('Financing inputs'!$B143="Local Currency",'Financing inputs'!C143/Loc_USD,0)+IF('Financing inputs'!$B143="Euro",'Financing inputs'!C143/Euro_USD,0)))</f>
        <v/>
      </c>
      <c r="D143" s="61" t="str">
        <f>IF('Financing inputs'!D143="","",(IF('Financing inputs'!$B143="USD",'Financing inputs'!D143,0)+IF('Financing inputs'!$B143="Local Currency",'Financing inputs'!D143/Loc_USD,0)+IF('Financing inputs'!$B143="Euro",'Financing inputs'!D143/Euro_USD,0)))</f>
        <v/>
      </c>
      <c r="E143" s="61" t="str">
        <f>IF('Financing inputs'!E143="","",(IF('Financing inputs'!$B143="USD",'Financing inputs'!E143,0)+IF('Financing inputs'!$B143="Local Currency",'Financing inputs'!E143/Loc_USD,0)+IF('Financing inputs'!$B143="Euro",'Financing inputs'!E143/Euro_USD,0)))</f>
        <v/>
      </c>
      <c r="F143" s="61" t="str">
        <f>IF('Financing inputs'!F143="","",(IF('Financing inputs'!$B143="USD",'Financing inputs'!F143,0)+IF('Financing inputs'!$B143="Local Currency",'Financing inputs'!F143/Loc_USD,0)+IF('Financing inputs'!$B143="Euro",'Financing inputs'!F143/Euro_USD,0)))</f>
        <v/>
      </c>
      <c r="G143" s="61" t="str">
        <f>IF('Financing inputs'!G143="","",(IF('Financing inputs'!$B143="USD",'Financing inputs'!G143,0)+IF('Financing inputs'!$B143="Local Currency",'Financing inputs'!G143/Loc_USD,0)+IF('Financing inputs'!$B143="Euro",'Financing inputs'!G143/Euro_USD,0)))</f>
        <v/>
      </c>
      <c r="H143" s="61" t="str">
        <f>IF('Financing inputs'!H143="","",(IF('Financing inputs'!$B143="USD",'Financing inputs'!H143,0)+IF('Financing inputs'!$B143="Local Currency",'Financing inputs'!H143/Loc_USD,0)+IF('Financing inputs'!$B143="Euro",'Financing inputs'!H143/Euro_USD,0)))</f>
        <v/>
      </c>
      <c r="I143" s="61" t="str">
        <f>IF('Financing inputs'!I143="","",(IF('Financing inputs'!$B143="USD",'Financing inputs'!I143,0)+IF('Financing inputs'!$B143="Local Currency",'Financing inputs'!I143/Loc_USD,0)+IF('Financing inputs'!$B143="Euro",'Financing inputs'!I143/Euro_USD,0)))</f>
        <v/>
      </c>
      <c r="J143" s="61" t="str">
        <f>IF('Financing inputs'!J143="","",(IF('Financing inputs'!$B143="USD",'Financing inputs'!J143,0)+IF('Financing inputs'!$B143="Local Currency",'Financing inputs'!J143/Loc_USD,0)+IF('Financing inputs'!$B143="Euro",'Financing inputs'!J143/Euro_USD,0)))</f>
        <v/>
      </c>
      <c r="K143" s="61" t="str">
        <f>IF('Financing inputs'!K143="","",(IF('Financing inputs'!$B143="USD",'Financing inputs'!K143,0)+IF('Financing inputs'!$B143="Local Currency",'Financing inputs'!K143/Loc_USD,0)+IF('Financing inputs'!$B143="Euro",'Financing inputs'!K143/Euro_USD,0)))</f>
        <v/>
      </c>
      <c r="L143" s="61" t="str">
        <f>IF('Financing inputs'!L143="","",(IF('Financing inputs'!$B143="USD",'Financing inputs'!L143,0)+IF('Financing inputs'!$B143="Local Currency",'Financing inputs'!L143/Loc_USD,0)+IF('Financing inputs'!$B143="Euro",'Financing inputs'!L143/Euro_USD,0)))</f>
        <v/>
      </c>
      <c r="M143" s="61" t="str">
        <f>IF('Financing inputs'!M143="","",(IF('Financing inputs'!$B143="USD",'Financing inputs'!M143,0)+IF('Financing inputs'!$B143="Local Currency",'Financing inputs'!M143/Loc_USD,0)+IF('Financing inputs'!$B143="Euro",'Financing inputs'!M143/Euro_USD,0)))</f>
        <v/>
      </c>
      <c r="N143" s="61" t="str">
        <f>IF('Financing inputs'!N143="","",(IF('Financing inputs'!$B143="USD",'Financing inputs'!N143,0)+IF('Financing inputs'!$B143="Local Currency",'Financing inputs'!N143/Loc_USD,0)+IF('Financing inputs'!$B143="Euro",'Financing inputs'!N143/Euro_USD,0)))</f>
        <v/>
      </c>
      <c r="O143" s="62">
        <f>SUM(C143:N143)</f>
        <v>0</v>
      </c>
      <c r="P143" s="57" t="str">
        <f t="shared" si="18"/>
        <v>Autre 7</v>
      </c>
    </row>
    <row r="144" spans="1:16" x14ac:dyDescent="0.25">
      <c r="A144" s="151" t="str">
        <f>'Financing inputs'!A144</f>
        <v xml:space="preserve">Fonds alloués par l'USAID </v>
      </c>
      <c r="B144" s="150"/>
      <c r="C144" s="61" t="str">
        <f>IF('Financing inputs'!C144="","",(IF('Financing inputs'!$B144="USD",'Financing inputs'!C144,0)+IF('Financing inputs'!$B144="Local Currency",'Financing inputs'!C144/Loc_USD,0)+IF('Financing inputs'!$B144="Euro",'Financing inputs'!C144/Euro_USD,0)))</f>
        <v/>
      </c>
      <c r="D144" s="61" t="str">
        <f>IF('Financing inputs'!D144="","",(IF('Financing inputs'!$B144="USD",'Financing inputs'!D144,0)+IF('Financing inputs'!$B144="Local Currency",'Financing inputs'!D144/Loc_USD,0)+IF('Financing inputs'!$B144="Euro",'Financing inputs'!D144/Euro_USD,0)))</f>
        <v/>
      </c>
      <c r="E144" s="61" t="str">
        <f>IF('Financing inputs'!E144="","",(IF('Financing inputs'!$B144="USD",'Financing inputs'!E144,0)+IF('Financing inputs'!$B144="Local Currency",'Financing inputs'!E144/Loc_USD,0)+IF('Financing inputs'!$B144="Euro",'Financing inputs'!E144/Euro_USD,0)))</f>
        <v/>
      </c>
      <c r="F144" s="61" t="str">
        <f>IF('Financing inputs'!F144="","",(IF('Financing inputs'!$B144="USD",'Financing inputs'!F144,0)+IF('Financing inputs'!$B144="Local Currency",'Financing inputs'!F144/Loc_USD,0)+IF('Financing inputs'!$B144="Euro",'Financing inputs'!F144/Euro_USD,0)))</f>
        <v/>
      </c>
      <c r="G144" s="61" t="str">
        <f>IF('Financing inputs'!G144="","",(IF('Financing inputs'!$B144="USD",'Financing inputs'!G144,0)+IF('Financing inputs'!$B144="Local Currency",'Financing inputs'!G144/Loc_USD,0)+IF('Financing inputs'!$B144="Euro",'Financing inputs'!G144/Euro_USD,0)))</f>
        <v/>
      </c>
      <c r="H144" s="61" t="str">
        <f>IF('Financing inputs'!H144="","",(IF('Financing inputs'!$B144="USD",'Financing inputs'!H144,0)+IF('Financing inputs'!$B144="Local Currency",'Financing inputs'!H144/Loc_USD,0)+IF('Financing inputs'!$B144="Euro",'Financing inputs'!H144/Euro_USD,0)))</f>
        <v/>
      </c>
      <c r="I144" s="61" t="str">
        <f>IF('Financing inputs'!I144="","",(IF('Financing inputs'!$B144="USD",'Financing inputs'!I144,0)+IF('Financing inputs'!$B144="Local Currency",'Financing inputs'!I144/Loc_USD,0)+IF('Financing inputs'!$B144="Euro",'Financing inputs'!I144/Euro_USD,0)))</f>
        <v/>
      </c>
      <c r="J144" s="61" t="str">
        <f>IF('Financing inputs'!J144="","",(IF('Financing inputs'!$B144="USD",'Financing inputs'!J144,0)+IF('Financing inputs'!$B144="Local Currency",'Financing inputs'!J144/Loc_USD,0)+IF('Financing inputs'!$B144="Euro",'Financing inputs'!J144/Euro_USD,0)))</f>
        <v/>
      </c>
      <c r="K144" s="61" t="str">
        <f>IF('Financing inputs'!K144="","",(IF('Financing inputs'!$B144="USD",'Financing inputs'!K144,0)+IF('Financing inputs'!$B144="Local Currency",'Financing inputs'!K144/Loc_USD,0)+IF('Financing inputs'!$B144="Euro",'Financing inputs'!K144/Euro_USD,0)))</f>
        <v/>
      </c>
      <c r="L144" s="61" t="str">
        <f>IF('Financing inputs'!L144="","",(IF('Financing inputs'!$B144="USD",'Financing inputs'!L144,0)+IF('Financing inputs'!$B144="Local Currency",'Financing inputs'!L144/Loc_USD,0)+IF('Financing inputs'!$B144="Euro",'Financing inputs'!L144/Euro_USD,0)))</f>
        <v/>
      </c>
      <c r="M144" s="61" t="str">
        <f>IF('Financing inputs'!M144="","",(IF('Financing inputs'!$B144="USD",'Financing inputs'!M144,0)+IF('Financing inputs'!$B144="Local Currency",'Financing inputs'!M144/Loc_USD,0)+IF('Financing inputs'!$B144="Euro",'Financing inputs'!M144/Euro_USD,0)))</f>
        <v/>
      </c>
      <c r="N144" s="61" t="str">
        <f>IF('Financing inputs'!N144="","",(IF('Financing inputs'!$B144="USD",'Financing inputs'!N144,0)+IF('Financing inputs'!$B144="Local Currency",'Financing inputs'!N144/Loc_USD,0)+IF('Financing inputs'!$B144="Euro",'Financing inputs'!N144/Euro_USD,0)))</f>
        <v/>
      </c>
      <c r="O144" s="61">
        <f t="shared" ref="O144:O162" si="19">SUM(C144:N144)</f>
        <v>0</v>
      </c>
      <c r="P144" s="57" t="str">
        <f t="shared" si="18"/>
        <v>Autre 7</v>
      </c>
    </row>
    <row r="145" spans="1:16" x14ac:dyDescent="0.25">
      <c r="A145" s="151" t="str">
        <f>'Financing inputs'!A145</f>
        <v>Fonds alloués par l'UNFPA</v>
      </c>
      <c r="B145" s="150"/>
      <c r="C145" s="61" t="str">
        <f>IF('Financing inputs'!C145="","",(IF('Financing inputs'!$B145="USD",'Financing inputs'!C145,0)+IF('Financing inputs'!$B145="Local Currency",'Financing inputs'!C145/Loc_USD,0)+IF('Financing inputs'!$B145="Euro",'Financing inputs'!C145/Euro_USD,0)))</f>
        <v/>
      </c>
      <c r="D145" s="61" t="str">
        <f>IF('Financing inputs'!D145="","",(IF('Financing inputs'!$B145="USD",'Financing inputs'!D145,0)+IF('Financing inputs'!$B145="Local Currency",'Financing inputs'!D145/Loc_USD,0)+IF('Financing inputs'!$B145="Euro",'Financing inputs'!D145/Euro_USD,0)))</f>
        <v/>
      </c>
      <c r="E145" s="61" t="str">
        <f>IF('Financing inputs'!E145="","",(IF('Financing inputs'!$B145="USD",'Financing inputs'!E145,0)+IF('Financing inputs'!$B145="Local Currency",'Financing inputs'!E145/Loc_USD,0)+IF('Financing inputs'!$B145="Euro",'Financing inputs'!E145/Euro_USD,0)))</f>
        <v/>
      </c>
      <c r="F145" s="61" t="str">
        <f>IF('Financing inputs'!F145="","",(IF('Financing inputs'!$B145="USD",'Financing inputs'!F145,0)+IF('Financing inputs'!$B145="Local Currency",'Financing inputs'!F145/Loc_USD,0)+IF('Financing inputs'!$B145="Euro",'Financing inputs'!F145/Euro_USD,0)))</f>
        <v/>
      </c>
      <c r="G145" s="61" t="str">
        <f>IF('Financing inputs'!G145="","",(IF('Financing inputs'!$B145="USD",'Financing inputs'!G145,0)+IF('Financing inputs'!$B145="Local Currency",'Financing inputs'!G145/Loc_USD,0)+IF('Financing inputs'!$B145="Euro",'Financing inputs'!G145/Euro_USD,0)))</f>
        <v/>
      </c>
      <c r="H145" s="61" t="str">
        <f>IF('Financing inputs'!H145="","",(IF('Financing inputs'!$B145="USD",'Financing inputs'!H145,0)+IF('Financing inputs'!$B145="Local Currency",'Financing inputs'!H145/Loc_USD,0)+IF('Financing inputs'!$B145="Euro",'Financing inputs'!H145/Euro_USD,0)))</f>
        <v/>
      </c>
      <c r="I145" s="61" t="str">
        <f>IF('Financing inputs'!I145="","",(IF('Financing inputs'!$B145="USD",'Financing inputs'!I145,0)+IF('Financing inputs'!$B145="Local Currency",'Financing inputs'!I145/Loc_USD,0)+IF('Financing inputs'!$B145="Euro",'Financing inputs'!I145/Euro_USD,0)))</f>
        <v/>
      </c>
      <c r="J145" s="61" t="str">
        <f>IF('Financing inputs'!J145="","",(IF('Financing inputs'!$B145="USD",'Financing inputs'!J145,0)+IF('Financing inputs'!$B145="Local Currency",'Financing inputs'!J145/Loc_USD,0)+IF('Financing inputs'!$B145="Euro",'Financing inputs'!J145/Euro_USD,0)))</f>
        <v/>
      </c>
      <c r="K145" s="61" t="str">
        <f>IF('Financing inputs'!K145="","",(IF('Financing inputs'!$B145="USD",'Financing inputs'!K145,0)+IF('Financing inputs'!$B145="Local Currency",'Financing inputs'!K145/Loc_USD,0)+IF('Financing inputs'!$B145="Euro",'Financing inputs'!K145/Euro_USD,0)))</f>
        <v/>
      </c>
      <c r="L145" s="61" t="str">
        <f>IF('Financing inputs'!L145="","",(IF('Financing inputs'!$B145="USD",'Financing inputs'!L145,0)+IF('Financing inputs'!$B145="Local Currency",'Financing inputs'!L145/Loc_USD,0)+IF('Financing inputs'!$B145="Euro",'Financing inputs'!L145/Euro_USD,0)))</f>
        <v/>
      </c>
      <c r="M145" s="61" t="str">
        <f>IF('Financing inputs'!M145="","",(IF('Financing inputs'!$B145="USD",'Financing inputs'!M145,0)+IF('Financing inputs'!$B145="Local Currency",'Financing inputs'!M145/Loc_USD,0)+IF('Financing inputs'!$B145="Euro",'Financing inputs'!M145/Euro_USD,0)))</f>
        <v/>
      </c>
      <c r="N145" s="61" t="str">
        <f>IF('Financing inputs'!N145="","",(IF('Financing inputs'!$B145="USD",'Financing inputs'!N145,0)+IF('Financing inputs'!$B145="Local Currency",'Financing inputs'!N145/Loc_USD,0)+IF('Financing inputs'!$B145="Euro",'Financing inputs'!N145/Euro_USD,0)))</f>
        <v/>
      </c>
      <c r="O145" s="61">
        <f t="shared" si="19"/>
        <v>0</v>
      </c>
      <c r="P145" s="57" t="str">
        <f t="shared" si="18"/>
        <v>Autre 7</v>
      </c>
    </row>
    <row r="146" spans="1:16" x14ac:dyDescent="0.25">
      <c r="A146" s="151" t="str">
        <f>'Financing inputs'!A146</f>
        <v>Fonds alloués par la KfW</v>
      </c>
      <c r="B146" s="150"/>
      <c r="C146" s="61" t="str">
        <f>IF('Financing inputs'!C146="","",(IF('Financing inputs'!$B146="USD",'Financing inputs'!C146,0)+IF('Financing inputs'!$B146="Local Currency",'Financing inputs'!C146/Loc_USD,0)+IF('Financing inputs'!$B146="Euro",'Financing inputs'!C146/Euro_USD,0)))</f>
        <v/>
      </c>
      <c r="D146" s="61" t="str">
        <f>IF('Financing inputs'!D146="","",(IF('Financing inputs'!$B146="USD",'Financing inputs'!D146,0)+IF('Financing inputs'!$B146="Local Currency",'Financing inputs'!D146/Loc_USD,0)+IF('Financing inputs'!$B146="Euro",'Financing inputs'!D146/Euro_USD,0)))</f>
        <v/>
      </c>
      <c r="E146" s="61" t="str">
        <f>IF('Financing inputs'!E146="","",(IF('Financing inputs'!$B146="USD",'Financing inputs'!E146,0)+IF('Financing inputs'!$B146="Local Currency",'Financing inputs'!E146/Loc_USD,0)+IF('Financing inputs'!$B146="Euro",'Financing inputs'!E146/Euro_USD,0)))</f>
        <v/>
      </c>
      <c r="F146" s="61" t="str">
        <f>IF('Financing inputs'!F146="","",(IF('Financing inputs'!$B146="USD",'Financing inputs'!F146,0)+IF('Financing inputs'!$B146="Local Currency",'Financing inputs'!F146/Loc_USD,0)+IF('Financing inputs'!$B146="Euro",'Financing inputs'!F146/Euro_USD,0)))</f>
        <v/>
      </c>
      <c r="G146" s="61" t="str">
        <f>IF('Financing inputs'!G146="","",(IF('Financing inputs'!$B146="USD",'Financing inputs'!G146,0)+IF('Financing inputs'!$B146="Local Currency",'Financing inputs'!G146/Loc_USD,0)+IF('Financing inputs'!$B146="Euro",'Financing inputs'!G146/Euro_USD,0)))</f>
        <v/>
      </c>
      <c r="H146" s="61" t="str">
        <f>IF('Financing inputs'!H146="","",(IF('Financing inputs'!$B146="USD",'Financing inputs'!H146,0)+IF('Financing inputs'!$B146="Local Currency",'Financing inputs'!H146/Loc_USD,0)+IF('Financing inputs'!$B146="Euro",'Financing inputs'!H146/Euro_USD,0)))</f>
        <v/>
      </c>
      <c r="I146" s="61" t="str">
        <f>IF('Financing inputs'!I146="","",(IF('Financing inputs'!$B146="USD",'Financing inputs'!I146,0)+IF('Financing inputs'!$B146="Local Currency",'Financing inputs'!I146/Loc_USD,0)+IF('Financing inputs'!$B146="Euro",'Financing inputs'!I146/Euro_USD,0)))</f>
        <v/>
      </c>
      <c r="J146" s="61" t="str">
        <f>IF('Financing inputs'!J146="","",(IF('Financing inputs'!$B146="USD",'Financing inputs'!J146,0)+IF('Financing inputs'!$B146="Local Currency",'Financing inputs'!J146/Loc_USD,0)+IF('Financing inputs'!$B146="Euro",'Financing inputs'!J146/Euro_USD,0)))</f>
        <v/>
      </c>
      <c r="K146" s="61" t="str">
        <f>IF('Financing inputs'!K146="","",(IF('Financing inputs'!$B146="USD",'Financing inputs'!K146,0)+IF('Financing inputs'!$B146="Local Currency",'Financing inputs'!K146/Loc_USD,0)+IF('Financing inputs'!$B146="Euro",'Financing inputs'!K146/Euro_USD,0)))</f>
        <v/>
      </c>
      <c r="L146" s="61" t="str">
        <f>IF('Financing inputs'!L146="","",(IF('Financing inputs'!$B146="USD",'Financing inputs'!L146,0)+IF('Financing inputs'!$B146="Local Currency",'Financing inputs'!L146/Loc_USD,0)+IF('Financing inputs'!$B146="Euro",'Financing inputs'!L146/Euro_USD,0)))</f>
        <v/>
      </c>
      <c r="M146" s="61" t="str">
        <f>IF('Financing inputs'!M146="","",(IF('Financing inputs'!$B146="USD",'Financing inputs'!M146,0)+IF('Financing inputs'!$B146="Local Currency",'Financing inputs'!M146/Loc_USD,0)+IF('Financing inputs'!$B146="Euro",'Financing inputs'!M146/Euro_USD,0)))</f>
        <v/>
      </c>
      <c r="N146" s="61" t="str">
        <f>IF('Financing inputs'!N146="","",(IF('Financing inputs'!$B146="USD",'Financing inputs'!N146,0)+IF('Financing inputs'!$B146="Local Currency",'Financing inputs'!N146/Loc_USD,0)+IF('Financing inputs'!$B146="Euro",'Financing inputs'!N146/Euro_USD,0)))</f>
        <v/>
      </c>
      <c r="O146" s="61">
        <f t="shared" si="19"/>
        <v>0</v>
      </c>
      <c r="P146" s="57" t="str">
        <f t="shared" si="18"/>
        <v>Autre 7</v>
      </c>
    </row>
    <row r="147" spans="1:16" x14ac:dyDescent="0.25">
      <c r="A147" s="151" t="str">
        <f>'Financing inputs'!A147</f>
        <v>Fonds alloués par DfID</v>
      </c>
      <c r="B147" s="150"/>
      <c r="C147" s="61" t="str">
        <f>IF('Financing inputs'!C147="","",(IF('Financing inputs'!$B147="USD",'Financing inputs'!C147,0)+IF('Financing inputs'!$B147="Local Currency",'Financing inputs'!C147/Loc_USD,0)+IF('Financing inputs'!$B147="Euro",'Financing inputs'!C147/Euro_USD,0)))</f>
        <v/>
      </c>
      <c r="D147" s="61" t="str">
        <f>IF('Financing inputs'!D147="","",(IF('Financing inputs'!$B147="USD",'Financing inputs'!D147,0)+IF('Financing inputs'!$B147="Local Currency",'Financing inputs'!D147/Loc_USD,0)+IF('Financing inputs'!$B147="Euro",'Financing inputs'!D147/Euro_USD,0)))</f>
        <v/>
      </c>
      <c r="E147" s="61" t="str">
        <f>IF('Financing inputs'!E147="","",(IF('Financing inputs'!$B147="USD",'Financing inputs'!E147,0)+IF('Financing inputs'!$B147="Local Currency",'Financing inputs'!E147/Loc_USD,0)+IF('Financing inputs'!$B147="Euro",'Financing inputs'!E147/Euro_USD,0)))</f>
        <v/>
      </c>
      <c r="F147" s="61" t="str">
        <f>IF('Financing inputs'!F147="","",(IF('Financing inputs'!$B147="USD",'Financing inputs'!F147,0)+IF('Financing inputs'!$B147="Local Currency",'Financing inputs'!F147/Loc_USD,0)+IF('Financing inputs'!$B147="Euro",'Financing inputs'!F147/Euro_USD,0)))</f>
        <v/>
      </c>
      <c r="G147" s="61" t="str">
        <f>IF('Financing inputs'!G147="","",(IF('Financing inputs'!$B147="USD",'Financing inputs'!G147,0)+IF('Financing inputs'!$B147="Local Currency",'Financing inputs'!G147/Loc_USD,0)+IF('Financing inputs'!$B147="Euro",'Financing inputs'!G147/Euro_USD,0)))</f>
        <v/>
      </c>
      <c r="H147" s="61" t="str">
        <f>IF('Financing inputs'!H147="","",(IF('Financing inputs'!$B147="USD",'Financing inputs'!H147,0)+IF('Financing inputs'!$B147="Local Currency",'Financing inputs'!H147/Loc_USD,0)+IF('Financing inputs'!$B147="Euro",'Financing inputs'!H147/Euro_USD,0)))</f>
        <v/>
      </c>
      <c r="I147" s="61" t="str">
        <f>IF('Financing inputs'!I147="","",(IF('Financing inputs'!$B147="USD",'Financing inputs'!I147,0)+IF('Financing inputs'!$B147="Local Currency",'Financing inputs'!I147/Loc_USD,0)+IF('Financing inputs'!$B147="Euro",'Financing inputs'!I147/Euro_USD,0)))</f>
        <v/>
      </c>
      <c r="J147" s="61" t="str">
        <f>IF('Financing inputs'!J147="","",(IF('Financing inputs'!$B147="USD",'Financing inputs'!J147,0)+IF('Financing inputs'!$B147="Local Currency",'Financing inputs'!J147/Loc_USD,0)+IF('Financing inputs'!$B147="Euro",'Financing inputs'!J147/Euro_USD,0)))</f>
        <v/>
      </c>
      <c r="K147" s="61" t="str">
        <f>IF('Financing inputs'!K147="","",(IF('Financing inputs'!$B147="USD",'Financing inputs'!K147,0)+IF('Financing inputs'!$B147="Local Currency",'Financing inputs'!K147/Loc_USD,0)+IF('Financing inputs'!$B147="Euro",'Financing inputs'!K147/Euro_USD,0)))</f>
        <v/>
      </c>
      <c r="L147" s="61" t="str">
        <f>IF('Financing inputs'!L147="","",(IF('Financing inputs'!$B147="USD",'Financing inputs'!L147,0)+IF('Financing inputs'!$B147="Local Currency",'Financing inputs'!L147/Loc_USD,0)+IF('Financing inputs'!$B147="Euro",'Financing inputs'!L147/Euro_USD,0)))</f>
        <v/>
      </c>
      <c r="M147" s="61" t="str">
        <f>IF('Financing inputs'!M147="","",(IF('Financing inputs'!$B147="USD",'Financing inputs'!M147,0)+IF('Financing inputs'!$B147="Local Currency",'Financing inputs'!M147/Loc_USD,0)+IF('Financing inputs'!$B147="Euro",'Financing inputs'!M147/Euro_USD,0)))</f>
        <v/>
      </c>
      <c r="N147" s="61" t="str">
        <f>IF('Financing inputs'!N147="","",(IF('Financing inputs'!$B147="USD",'Financing inputs'!N147,0)+IF('Financing inputs'!$B147="Local Currency",'Financing inputs'!N147/Loc_USD,0)+IF('Financing inputs'!$B147="Euro",'Financing inputs'!N147/Euro_USD,0)))</f>
        <v/>
      </c>
      <c r="O147" s="61">
        <f t="shared" si="19"/>
        <v>0</v>
      </c>
      <c r="P147" s="57" t="str">
        <f t="shared" si="18"/>
        <v>Autre 7</v>
      </c>
    </row>
    <row r="148" spans="1:16" x14ac:dyDescent="0.25">
      <c r="A148" s="151" t="str">
        <f>'Financing inputs'!A148</f>
        <v xml:space="preserve">Fonds alloués par l'EU </v>
      </c>
      <c r="B148" s="150"/>
      <c r="C148" s="61" t="str">
        <f>IF('Financing inputs'!C148="","",(IF('Financing inputs'!$B148="USD",'Financing inputs'!C148,0)+IF('Financing inputs'!$B148="Local Currency",'Financing inputs'!C148/Loc_USD,0)+IF('Financing inputs'!$B148="Euro",'Financing inputs'!C148/Euro_USD,0)))</f>
        <v/>
      </c>
      <c r="D148" s="61" t="str">
        <f>IF('Financing inputs'!D148="","",(IF('Financing inputs'!$B148="USD",'Financing inputs'!D148,0)+IF('Financing inputs'!$B148="Local Currency",'Financing inputs'!D148/Loc_USD,0)+IF('Financing inputs'!$B148="Euro",'Financing inputs'!D148/Euro_USD,0)))</f>
        <v/>
      </c>
      <c r="E148" s="61" t="str">
        <f>IF('Financing inputs'!E148="","",(IF('Financing inputs'!$B148="USD",'Financing inputs'!E148,0)+IF('Financing inputs'!$B148="Local Currency",'Financing inputs'!E148/Loc_USD,0)+IF('Financing inputs'!$B148="Euro",'Financing inputs'!E148/Euro_USD,0)))</f>
        <v/>
      </c>
      <c r="F148" s="61" t="str">
        <f>IF('Financing inputs'!F148="","",(IF('Financing inputs'!$B148="USD",'Financing inputs'!F148,0)+IF('Financing inputs'!$B148="Local Currency",'Financing inputs'!F148/Loc_USD,0)+IF('Financing inputs'!$B148="Euro",'Financing inputs'!F148/Euro_USD,0)))</f>
        <v/>
      </c>
      <c r="G148" s="61" t="str">
        <f>IF('Financing inputs'!G148="","",(IF('Financing inputs'!$B148="USD",'Financing inputs'!G148,0)+IF('Financing inputs'!$B148="Local Currency",'Financing inputs'!G148/Loc_USD,0)+IF('Financing inputs'!$B148="Euro",'Financing inputs'!G148/Euro_USD,0)))</f>
        <v/>
      </c>
      <c r="H148" s="61" t="str">
        <f>IF('Financing inputs'!H148="","",(IF('Financing inputs'!$B148="USD",'Financing inputs'!H148,0)+IF('Financing inputs'!$B148="Local Currency",'Financing inputs'!H148/Loc_USD,0)+IF('Financing inputs'!$B148="Euro",'Financing inputs'!H148/Euro_USD,0)))</f>
        <v/>
      </c>
      <c r="I148" s="61" t="str">
        <f>IF('Financing inputs'!I148="","",(IF('Financing inputs'!$B148="USD",'Financing inputs'!I148,0)+IF('Financing inputs'!$B148="Local Currency",'Financing inputs'!I148/Loc_USD,0)+IF('Financing inputs'!$B148="Euro",'Financing inputs'!I148/Euro_USD,0)))</f>
        <v/>
      </c>
      <c r="J148" s="61" t="str">
        <f>IF('Financing inputs'!J148="","",(IF('Financing inputs'!$B148="USD",'Financing inputs'!J148,0)+IF('Financing inputs'!$B148="Local Currency",'Financing inputs'!J148/Loc_USD,0)+IF('Financing inputs'!$B148="Euro",'Financing inputs'!J148/Euro_USD,0)))</f>
        <v/>
      </c>
      <c r="K148" s="61" t="str">
        <f>IF('Financing inputs'!K148="","",(IF('Financing inputs'!$B148="USD",'Financing inputs'!K148,0)+IF('Financing inputs'!$B148="Local Currency",'Financing inputs'!K148/Loc_USD,0)+IF('Financing inputs'!$B148="Euro",'Financing inputs'!K148/Euro_USD,0)))</f>
        <v/>
      </c>
      <c r="L148" s="61" t="str">
        <f>IF('Financing inputs'!L148="","",(IF('Financing inputs'!$B148="USD",'Financing inputs'!L148,0)+IF('Financing inputs'!$B148="Local Currency",'Financing inputs'!L148/Loc_USD,0)+IF('Financing inputs'!$B148="Euro",'Financing inputs'!L148/Euro_USD,0)))</f>
        <v/>
      </c>
      <c r="M148" s="61" t="str">
        <f>IF('Financing inputs'!M148="","",(IF('Financing inputs'!$B148="USD",'Financing inputs'!M148,0)+IF('Financing inputs'!$B148="Local Currency",'Financing inputs'!M148/Loc_USD,0)+IF('Financing inputs'!$B148="Euro",'Financing inputs'!M148/Euro_USD,0)))</f>
        <v/>
      </c>
      <c r="N148" s="61" t="str">
        <f>IF('Financing inputs'!N148="","",(IF('Financing inputs'!$B148="USD",'Financing inputs'!N148,0)+IF('Financing inputs'!$B148="Local Currency",'Financing inputs'!N148/Loc_USD,0)+IF('Financing inputs'!$B148="Euro",'Financing inputs'!N148/Euro_USD,0)))</f>
        <v/>
      </c>
      <c r="O148" s="61">
        <f t="shared" si="19"/>
        <v>0</v>
      </c>
      <c r="P148" s="57" t="str">
        <f t="shared" si="18"/>
        <v>Autre 7</v>
      </c>
    </row>
    <row r="149" spans="1:16" x14ac:dyDescent="0.25">
      <c r="A149" s="151" t="str">
        <f>'Financing inputs'!A149</f>
        <v>Fonds alloués par l'ACDI</v>
      </c>
      <c r="B149" s="150"/>
      <c r="C149" s="61" t="str">
        <f>IF('Financing inputs'!C149="","",(IF('Financing inputs'!$B149="USD",'Financing inputs'!C149,0)+IF('Financing inputs'!$B149="Local Currency",'Financing inputs'!C149/Loc_USD,0)+IF('Financing inputs'!$B149="Euro",'Financing inputs'!C149/Euro_USD,0)))</f>
        <v/>
      </c>
      <c r="D149" s="61" t="str">
        <f>IF('Financing inputs'!D149="","",(IF('Financing inputs'!$B149="USD",'Financing inputs'!D149,0)+IF('Financing inputs'!$B149="Local Currency",'Financing inputs'!D149/Loc_USD,0)+IF('Financing inputs'!$B149="Euro",'Financing inputs'!D149/Euro_USD,0)))</f>
        <v/>
      </c>
      <c r="E149" s="61" t="str">
        <f>IF('Financing inputs'!E149="","",(IF('Financing inputs'!$B149="USD",'Financing inputs'!E149,0)+IF('Financing inputs'!$B149="Local Currency",'Financing inputs'!E149/Loc_USD,0)+IF('Financing inputs'!$B149="Euro",'Financing inputs'!E149/Euro_USD,0)))</f>
        <v/>
      </c>
      <c r="F149" s="61" t="str">
        <f>IF('Financing inputs'!F149="","",(IF('Financing inputs'!$B149="USD",'Financing inputs'!F149,0)+IF('Financing inputs'!$B149="Local Currency",'Financing inputs'!F149/Loc_USD,0)+IF('Financing inputs'!$B149="Euro",'Financing inputs'!F149/Euro_USD,0)))</f>
        <v/>
      </c>
      <c r="G149" s="61" t="str">
        <f>IF('Financing inputs'!G149="","",(IF('Financing inputs'!$B149="USD",'Financing inputs'!G149,0)+IF('Financing inputs'!$B149="Local Currency",'Financing inputs'!G149/Loc_USD,0)+IF('Financing inputs'!$B149="Euro",'Financing inputs'!G149/Euro_USD,0)))</f>
        <v/>
      </c>
      <c r="H149" s="61" t="str">
        <f>IF('Financing inputs'!H149="","",(IF('Financing inputs'!$B149="USD",'Financing inputs'!H149,0)+IF('Financing inputs'!$B149="Local Currency",'Financing inputs'!H149/Loc_USD,0)+IF('Financing inputs'!$B149="Euro",'Financing inputs'!H149/Euro_USD,0)))</f>
        <v/>
      </c>
      <c r="I149" s="61" t="str">
        <f>IF('Financing inputs'!I149="","",(IF('Financing inputs'!$B149="USD",'Financing inputs'!I149,0)+IF('Financing inputs'!$B149="Local Currency",'Financing inputs'!I149/Loc_USD,0)+IF('Financing inputs'!$B149="Euro",'Financing inputs'!I149/Euro_USD,0)))</f>
        <v/>
      </c>
      <c r="J149" s="61" t="str">
        <f>IF('Financing inputs'!J149="","",(IF('Financing inputs'!$B149="USD",'Financing inputs'!J149,0)+IF('Financing inputs'!$B149="Local Currency",'Financing inputs'!J149/Loc_USD,0)+IF('Financing inputs'!$B149="Euro",'Financing inputs'!J149/Euro_USD,0)))</f>
        <v/>
      </c>
      <c r="K149" s="61" t="str">
        <f>IF('Financing inputs'!K149="","",(IF('Financing inputs'!$B149="USD",'Financing inputs'!K149,0)+IF('Financing inputs'!$B149="Local Currency",'Financing inputs'!K149/Loc_USD,0)+IF('Financing inputs'!$B149="Euro",'Financing inputs'!K149/Euro_USD,0)))</f>
        <v/>
      </c>
      <c r="L149" s="61" t="str">
        <f>IF('Financing inputs'!L149="","",(IF('Financing inputs'!$B149="USD",'Financing inputs'!L149,0)+IF('Financing inputs'!$B149="Local Currency",'Financing inputs'!L149/Loc_USD,0)+IF('Financing inputs'!$B149="Euro",'Financing inputs'!L149/Euro_USD,0)))</f>
        <v/>
      </c>
      <c r="M149" s="61" t="str">
        <f>IF('Financing inputs'!M149="","",(IF('Financing inputs'!$B149="USD",'Financing inputs'!M149,0)+IF('Financing inputs'!$B149="Local Currency",'Financing inputs'!M149/Loc_USD,0)+IF('Financing inputs'!$B149="Euro",'Financing inputs'!M149/Euro_USD,0)))</f>
        <v/>
      </c>
      <c r="N149" s="61" t="str">
        <f>IF('Financing inputs'!N149="","",(IF('Financing inputs'!$B149="USD",'Financing inputs'!N149,0)+IF('Financing inputs'!$B149="Local Currency",'Financing inputs'!N149/Loc_USD,0)+IF('Financing inputs'!$B149="Euro",'Financing inputs'!N149/Euro_USD,0)))</f>
        <v/>
      </c>
      <c r="O149" s="61">
        <f t="shared" si="19"/>
        <v>0</v>
      </c>
      <c r="P149" s="57" t="str">
        <f t="shared" si="18"/>
        <v>Autre 7</v>
      </c>
    </row>
    <row r="150" spans="1:16" x14ac:dyDescent="0.25">
      <c r="A150" s="151" t="str">
        <f>'Financing inputs'!A150</f>
        <v>Fonds alloués par PSI</v>
      </c>
      <c r="B150" s="150"/>
      <c r="C150" s="61" t="str">
        <f>IF('Financing inputs'!C150="","",(IF('Financing inputs'!$B150="USD",'Financing inputs'!C150,0)+IF('Financing inputs'!$B150="Local Currency",'Financing inputs'!C150/Loc_USD,0)+IF('Financing inputs'!$B150="Euro",'Financing inputs'!C150/Euro_USD,0)))</f>
        <v/>
      </c>
      <c r="D150" s="61" t="str">
        <f>IF('Financing inputs'!D150="","",(IF('Financing inputs'!$B150="USD",'Financing inputs'!D150,0)+IF('Financing inputs'!$B150="Local Currency",'Financing inputs'!D150/Loc_USD,0)+IF('Financing inputs'!$B150="Euro",'Financing inputs'!D150/Euro_USD,0)))</f>
        <v/>
      </c>
      <c r="E150" s="61" t="str">
        <f>IF('Financing inputs'!E150="","",(IF('Financing inputs'!$B150="USD",'Financing inputs'!E150,0)+IF('Financing inputs'!$B150="Local Currency",'Financing inputs'!E150/Loc_USD,0)+IF('Financing inputs'!$B150="Euro",'Financing inputs'!E150/Euro_USD,0)))</f>
        <v/>
      </c>
      <c r="F150" s="61" t="str">
        <f>IF('Financing inputs'!F150="","",(IF('Financing inputs'!$B150="USD",'Financing inputs'!F150,0)+IF('Financing inputs'!$B150="Local Currency",'Financing inputs'!F150/Loc_USD,0)+IF('Financing inputs'!$B150="Euro",'Financing inputs'!F150/Euro_USD,0)))</f>
        <v/>
      </c>
      <c r="G150" s="61" t="str">
        <f>IF('Financing inputs'!G150="","",(IF('Financing inputs'!$B150="USD",'Financing inputs'!G150,0)+IF('Financing inputs'!$B150="Local Currency",'Financing inputs'!G150/Loc_USD,0)+IF('Financing inputs'!$B150="Euro",'Financing inputs'!G150/Euro_USD,0)))</f>
        <v/>
      </c>
      <c r="H150" s="61" t="str">
        <f>IF('Financing inputs'!H150="","",(IF('Financing inputs'!$B150="USD",'Financing inputs'!H150,0)+IF('Financing inputs'!$B150="Local Currency",'Financing inputs'!H150/Loc_USD,0)+IF('Financing inputs'!$B150="Euro",'Financing inputs'!H150/Euro_USD,0)))</f>
        <v/>
      </c>
      <c r="I150" s="61" t="str">
        <f>IF('Financing inputs'!I150="","",(IF('Financing inputs'!$B150="USD",'Financing inputs'!I150,0)+IF('Financing inputs'!$B150="Local Currency",'Financing inputs'!I150/Loc_USD,0)+IF('Financing inputs'!$B150="Euro",'Financing inputs'!I150/Euro_USD,0)))</f>
        <v/>
      </c>
      <c r="J150" s="61" t="str">
        <f>IF('Financing inputs'!J150="","",(IF('Financing inputs'!$B150="USD",'Financing inputs'!J150,0)+IF('Financing inputs'!$B150="Local Currency",'Financing inputs'!J150/Loc_USD,0)+IF('Financing inputs'!$B150="Euro",'Financing inputs'!J150/Euro_USD,0)))</f>
        <v/>
      </c>
      <c r="K150" s="61" t="str">
        <f>IF('Financing inputs'!K150="","",(IF('Financing inputs'!$B150="USD",'Financing inputs'!K150,0)+IF('Financing inputs'!$B150="Local Currency",'Financing inputs'!K150/Loc_USD,0)+IF('Financing inputs'!$B150="Euro",'Financing inputs'!K150/Euro_USD,0)))</f>
        <v/>
      </c>
      <c r="L150" s="61" t="str">
        <f>IF('Financing inputs'!L150="","",(IF('Financing inputs'!$B150="USD",'Financing inputs'!L150,0)+IF('Financing inputs'!$B150="Local Currency",'Financing inputs'!L150/Loc_USD,0)+IF('Financing inputs'!$B150="Euro",'Financing inputs'!L150/Euro_USD,0)))</f>
        <v/>
      </c>
      <c r="M150" s="61" t="str">
        <f>IF('Financing inputs'!M150="","",(IF('Financing inputs'!$B150="USD",'Financing inputs'!M150,0)+IF('Financing inputs'!$B150="Local Currency",'Financing inputs'!M150/Loc_USD,0)+IF('Financing inputs'!$B150="Euro",'Financing inputs'!M150/Euro_USD,0)))</f>
        <v/>
      </c>
      <c r="N150" s="61" t="str">
        <f>IF('Financing inputs'!N150="","",(IF('Financing inputs'!$B150="USD",'Financing inputs'!N150,0)+IF('Financing inputs'!$B150="Local Currency",'Financing inputs'!N150/Loc_USD,0)+IF('Financing inputs'!$B150="Euro",'Financing inputs'!N150/Euro_USD,0)))</f>
        <v/>
      </c>
      <c r="O150" s="61">
        <f t="shared" si="19"/>
        <v>0</v>
      </c>
      <c r="P150" s="57" t="str">
        <f t="shared" si="18"/>
        <v>Autre 7</v>
      </c>
    </row>
    <row r="151" spans="1:16" x14ac:dyDescent="0.25">
      <c r="A151" s="151" t="str">
        <f>'Financing inputs'!A151</f>
        <v xml:space="preserve">Fonds alloués par DKT International </v>
      </c>
      <c r="B151" s="150"/>
      <c r="C151" s="61" t="str">
        <f>IF('Financing inputs'!C151="","",(IF('Financing inputs'!$B151="USD",'Financing inputs'!C151,0)+IF('Financing inputs'!$B151="Local Currency",'Financing inputs'!C151/Loc_USD,0)+IF('Financing inputs'!$B151="Euro",'Financing inputs'!C151/Euro_USD,0)))</f>
        <v/>
      </c>
      <c r="D151" s="61" t="str">
        <f>IF('Financing inputs'!D151="","",(IF('Financing inputs'!$B151="USD",'Financing inputs'!D151,0)+IF('Financing inputs'!$B151="Local Currency",'Financing inputs'!D151/Loc_USD,0)+IF('Financing inputs'!$B151="Euro",'Financing inputs'!D151/Euro_USD,0)))</f>
        <v/>
      </c>
      <c r="E151" s="61" t="str">
        <f>IF('Financing inputs'!E151="","",(IF('Financing inputs'!$B151="USD",'Financing inputs'!E151,0)+IF('Financing inputs'!$B151="Local Currency",'Financing inputs'!E151/Loc_USD,0)+IF('Financing inputs'!$B151="Euro",'Financing inputs'!E151/Euro_USD,0)))</f>
        <v/>
      </c>
      <c r="F151" s="61" t="str">
        <f>IF('Financing inputs'!F151="","",(IF('Financing inputs'!$B151="USD",'Financing inputs'!F151,0)+IF('Financing inputs'!$B151="Local Currency",'Financing inputs'!F151/Loc_USD,0)+IF('Financing inputs'!$B151="Euro",'Financing inputs'!F151/Euro_USD,0)))</f>
        <v/>
      </c>
      <c r="G151" s="61" t="str">
        <f>IF('Financing inputs'!G151="","",(IF('Financing inputs'!$B151="USD",'Financing inputs'!G151,0)+IF('Financing inputs'!$B151="Local Currency",'Financing inputs'!G151/Loc_USD,0)+IF('Financing inputs'!$B151="Euro",'Financing inputs'!G151/Euro_USD,0)))</f>
        <v/>
      </c>
      <c r="H151" s="61" t="str">
        <f>IF('Financing inputs'!H151="","",(IF('Financing inputs'!$B151="USD",'Financing inputs'!H151,0)+IF('Financing inputs'!$B151="Local Currency",'Financing inputs'!H151/Loc_USD,0)+IF('Financing inputs'!$B151="Euro",'Financing inputs'!H151/Euro_USD,0)))</f>
        <v/>
      </c>
      <c r="I151" s="61" t="str">
        <f>IF('Financing inputs'!I151="","",(IF('Financing inputs'!$B151="USD",'Financing inputs'!I151,0)+IF('Financing inputs'!$B151="Local Currency",'Financing inputs'!I151/Loc_USD,0)+IF('Financing inputs'!$B151="Euro",'Financing inputs'!I151/Euro_USD,0)))</f>
        <v/>
      </c>
      <c r="J151" s="61" t="str">
        <f>IF('Financing inputs'!J151="","",(IF('Financing inputs'!$B151="USD",'Financing inputs'!J151,0)+IF('Financing inputs'!$B151="Local Currency",'Financing inputs'!J151/Loc_USD,0)+IF('Financing inputs'!$B151="Euro",'Financing inputs'!J151/Euro_USD,0)))</f>
        <v/>
      </c>
      <c r="K151" s="61" t="str">
        <f>IF('Financing inputs'!K151="","",(IF('Financing inputs'!$B151="USD",'Financing inputs'!K151,0)+IF('Financing inputs'!$B151="Local Currency",'Financing inputs'!K151/Loc_USD,0)+IF('Financing inputs'!$B151="Euro",'Financing inputs'!K151/Euro_USD,0)))</f>
        <v/>
      </c>
      <c r="L151" s="61" t="str">
        <f>IF('Financing inputs'!L151="","",(IF('Financing inputs'!$B151="USD",'Financing inputs'!L151,0)+IF('Financing inputs'!$B151="Local Currency",'Financing inputs'!L151/Loc_USD,0)+IF('Financing inputs'!$B151="Euro",'Financing inputs'!L151/Euro_USD,0)))</f>
        <v/>
      </c>
      <c r="M151" s="61" t="str">
        <f>IF('Financing inputs'!M151="","",(IF('Financing inputs'!$B151="USD",'Financing inputs'!M151,0)+IF('Financing inputs'!$B151="Local Currency",'Financing inputs'!M151/Loc_USD,0)+IF('Financing inputs'!$B151="Euro",'Financing inputs'!M151/Euro_USD,0)))</f>
        <v/>
      </c>
      <c r="N151" s="61" t="str">
        <f>IF('Financing inputs'!N151="","",(IF('Financing inputs'!$B151="USD",'Financing inputs'!N151,0)+IF('Financing inputs'!$B151="Local Currency",'Financing inputs'!N151/Loc_USD,0)+IF('Financing inputs'!$B151="Euro",'Financing inputs'!N151/Euro_USD,0)))</f>
        <v/>
      </c>
      <c r="O151" s="61">
        <f t="shared" si="19"/>
        <v>0</v>
      </c>
      <c r="P151" s="57" t="str">
        <f t="shared" si="18"/>
        <v>Autre 7</v>
      </c>
    </row>
    <row r="152" spans="1:16" x14ac:dyDescent="0.25">
      <c r="A152" s="151" t="str">
        <f>'Financing inputs'!A152</f>
        <v>Fonds alloués par MSI</v>
      </c>
      <c r="B152" s="150"/>
      <c r="C152" s="61" t="str">
        <f>IF('Financing inputs'!C152="","",(IF('Financing inputs'!$B152="USD",'Financing inputs'!C152,0)+IF('Financing inputs'!$B152="Local Currency",'Financing inputs'!C152/Loc_USD,0)+IF('Financing inputs'!$B152="Euro",'Financing inputs'!C152/Euro_USD,0)))</f>
        <v/>
      </c>
      <c r="D152" s="61" t="str">
        <f>IF('Financing inputs'!D152="","",(IF('Financing inputs'!$B152="USD",'Financing inputs'!D152,0)+IF('Financing inputs'!$B152="Local Currency",'Financing inputs'!D152/Loc_USD,0)+IF('Financing inputs'!$B152="Euro",'Financing inputs'!D152/Euro_USD,0)))</f>
        <v/>
      </c>
      <c r="E152" s="61" t="str">
        <f>IF('Financing inputs'!E152="","",(IF('Financing inputs'!$B152="USD",'Financing inputs'!E152,0)+IF('Financing inputs'!$B152="Local Currency",'Financing inputs'!E152/Loc_USD,0)+IF('Financing inputs'!$B152="Euro",'Financing inputs'!E152/Euro_USD,0)))</f>
        <v/>
      </c>
      <c r="F152" s="61" t="str">
        <f>IF('Financing inputs'!F152="","",(IF('Financing inputs'!$B152="USD",'Financing inputs'!F152,0)+IF('Financing inputs'!$B152="Local Currency",'Financing inputs'!F152/Loc_USD,0)+IF('Financing inputs'!$B152="Euro",'Financing inputs'!F152/Euro_USD,0)))</f>
        <v/>
      </c>
      <c r="G152" s="61" t="str">
        <f>IF('Financing inputs'!G152="","",(IF('Financing inputs'!$B152="USD",'Financing inputs'!G152,0)+IF('Financing inputs'!$B152="Local Currency",'Financing inputs'!G152/Loc_USD,0)+IF('Financing inputs'!$B152="Euro",'Financing inputs'!G152/Euro_USD,0)))</f>
        <v/>
      </c>
      <c r="H152" s="61" t="str">
        <f>IF('Financing inputs'!H152="","",(IF('Financing inputs'!$B152="USD",'Financing inputs'!H152,0)+IF('Financing inputs'!$B152="Local Currency",'Financing inputs'!H152/Loc_USD,0)+IF('Financing inputs'!$B152="Euro",'Financing inputs'!H152/Euro_USD,0)))</f>
        <v/>
      </c>
      <c r="I152" s="61" t="str">
        <f>IF('Financing inputs'!I152="","",(IF('Financing inputs'!$B152="USD",'Financing inputs'!I152,0)+IF('Financing inputs'!$B152="Local Currency",'Financing inputs'!I152/Loc_USD,0)+IF('Financing inputs'!$B152="Euro",'Financing inputs'!I152/Euro_USD,0)))</f>
        <v/>
      </c>
      <c r="J152" s="61" t="str">
        <f>IF('Financing inputs'!J152="","",(IF('Financing inputs'!$B152="USD",'Financing inputs'!J152,0)+IF('Financing inputs'!$B152="Local Currency",'Financing inputs'!J152/Loc_USD,0)+IF('Financing inputs'!$B152="Euro",'Financing inputs'!J152/Euro_USD,0)))</f>
        <v/>
      </c>
      <c r="K152" s="61" t="str">
        <f>IF('Financing inputs'!K152="","",(IF('Financing inputs'!$B152="USD",'Financing inputs'!K152,0)+IF('Financing inputs'!$B152="Local Currency",'Financing inputs'!K152/Loc_USD,0)+IF('Financing inputs'!$B152="Euro",'Financing inputs'!K152/Euro_USD,0)))</f>
        <v/>
      </c>
      <c r="L152" s="61" t="str">
        <f>IF('Financing inputs'!L152="","",(IF('Financing inputs'!$B152="USD",'Financing inputs'!L152,0)+IF('Financing inputs'!$B152="Local Currency",'Financing inputs'!L152/Loc_USD,0)+IF('Financing inputs'!$B152="Euro",'Financing inputs'!L152/Euro_USD,0)))</f>
        <v/>
      </c>
      <c r="M152" s="61" t="str">
        <f>IF('Financing inputs'!M152="","",(IF('Financing inputs'!$B152="USD",'Financing inputs'!M152,0)+IF('Financing inputs'!$B152="Local Currency",'Financing inputs'!M152/Loc_USD,0)+IF('Financing inputs'!$B152="Euro",'Financing inputs'!M152/Euro_USD,0)))</f>
        <v/>
      </c>
      <c r="N152" s="61" t="str">
        <f>IF('Financing inputs'!N152="","",(IF('Financing inputs'!$B152="USD",'Financing inputs'!N152,0)+IF('Financing inputs'!$B152="Local Currency",'Financing inputs'!N152/Loc_USD,0)+IF('Financing inputs'!$B152="Euro",'Financing inputs'!N152/Euro_USD,0)))</f>
        <v/>
      </c>
      <c r="O152" s="61">
        <f t="shared" si="19"/>
        <v>0</v>
      </c>
      <c r="P152" s="57" t="str">
        <f t="shared" si="18"/>
        <v>Autre 7</v>
      </c>
    </row>
    <row r="153" spans="1:16" x14ac:dyDescent="0.25">
      <c r="A153" s="151" t="str">
        <f>'Financing inputs'!A153</f>
        <v>Fonds alloués par la Fondation Gates</v>
      </c>
      <c r="B153" s="150"/>
      <c r="C153" s="61" t="str">
        <f>IF('Financing inputs'!C153="","",(IF('Financing inputs'!$B153="USD",'Financing inputs'!C153,0)+IF('Financing inputs'!$B153="Local Currency",'Financing inputs'!C153/Loc_USD,0)+IF('Financing inputs'!$B153="Euro",'Financing inputs'!C153/Euro_USD,0)))</f>
        <v/>
      </c>
      <c r="D153" s="61" t="str">
        <f>IF('Financing inputs'!D153="","",(IF('Financing inputs'!$B153="USD",'Financing inputs'!D153,0)+IF('Financing inputs'!$B153="Local Currency",'Financing inputs'!D153/Loc_USD,0)+IF('Financing inputs'!$B153="Euro",'Financing inputs'!D153/Euro_USD,0)))</f>
        <v/>
      </c>
      <c r="E153" s="61" t="str">
        <f>IF('Financing inputs'!E153="","",(IF('Financing inputs'!$B153="USD",'Financing inputs'!E153,0)+IF('Financing inputs'!$B153="Local Currency",'Financing inputs'!E153/Loc_USD,0)+IF('Financing inputs'!$B153="Euro",'Financing inputs'!E153/Euro_USD,0)))</f>
        <v/>
      </c>
      <c r="F153" s="61" t="str">
        <f>IF('Financing inputs'!F153="","",(IF('Financing inputs'!$B153="USD",'Financing inputs'!F153,0)+IF('Financing inputs'!$B153="Local Currency",'Financing inputs'!F153/Loc_USD,0)+IF('Financing inputs'!$B153="Euro",'Financing inputs'!F153/Euro_USD,0)))</f>
        <v/>
      </c>
      <c r="G153" s="61" t="str">
        <f>IF('Financing inputs'!G153="","",(IF('Financing inputs'!$B153="USD",'Financing inputs'!G153,0)+IF('Financing inputs'!$B153="Local Currency",'Financing inputs'!G153/Loc_USD,0)+IF('Financing inputs'!$B153="Euro",'Financing inputs'!G153/Euro_USD,0)))</f>
        <v/>
      </c>
      <c r="H153" s="61" t="str">
        <f>IF('Financing inputs'!H153="","",(IF('Financing inputs'!$B153="USD",'Financing inputs'!H153,0)+IF('Financing inputs'!$B153="Local Currency",'Financing inputs'!H153/Loc_USD,0)+IF('Financing inputs'!$B153="Euro",'Financing inputs'!H153/Euro_USD,0)))</f>
        <v/>
      </c>
      <c r="I153" s="61" t="str">
        <f>IF('Financing inputs'!I153="","",(IF('Financing inputs'!$B153="USD",'Financing inputs'!I153,0)+IF('Financing inputs'!$B153="Local Currency",'Financing inputs'!I153/Loc_USD,0)+IF('Financing inputs'!$B153="Euro",'Financing inputs'!I153/Euro_USD,0)))</f>
        <v/>
      </c>
      <c r="J153" s="61" t="str">
        <f>IF('Financing inputs'!J153="","",(IF('Financing inputs'!$B153="USD",'Financing inputs'!J153,0)+IF('Financing inputs'!$B153="Local Currency",'Financing inputs'!J153/Loc_USD,0)+IF('Financing inputs'!$B153="Euro",'Financing inputs'!J153/Euro_USD,0)))</f>
        <v/>
      </c>
      <c r="K153" s="61" t="str">
        <f>IF('Financing inputs'!K153="","",(IF('Financing inputs'!$B153="USD",'Financing inputs'!K153,0)+IF('Financing inputs'!$B153="Local Currency",'Financing inputs'!K153/Loc_USD,0)+IF('Financing inputs'!$B153="Euro",'Financing inputs'!K153/Euro_USD,0)))</f>
        <v/>
      </c>
      <c r="L153" s="61" t="str">
        <f>IF('Financing inputs'!L153="","",(IF('Financing inputs'!$B153="USD",'Financing inputs'!L153,0)+IF('Financing inputs'!$B153="Local Currency",'Financing inputs'!L153/Loc_USD,0)+IF('Financing inputs'!$B153="Euro",'Financing inputs'!L153/Euro_USD,0)))</f>
        <v/>
      </c>
      <c r="M153" s="61" t="str">
        <f>IF('Financing inputs'!M153="","",(IF('Financing inputs'!$B153="USD",'Financing inputs'!M153,0)+IF('Financing inputs'!$B153="Local Currency",'Financing inputs'!M153/Loc_USD,0)+IF('Financing inputs'!$B153="Euro",'Financing inputs'!M153/Euro_USD,0)))</f>
        <v/>
      </c>
      <c r="N153" s="61" t="str">
        <f>IF('Financing inputs'!N153="","",(IF('Financing inputs'!$B153="USD",'Financing inputs'!N153,0)+IF('Financing inputs'!$B153="Local Currency",'Financing inputs'!N153/Loc_USD,0)+IF('Financing inputs'!$B153="Euro",'Financing inputs'!N153/Euro_USD,0)))</f>
        <v/>
      </c>
      <c r="O153" s="61">
        <f t="shared" si="19"/>
        <v>0</v>
      </c>
      <c r="P153" s="57" t="str">
        <f t="shared" si="18"/>
        <v>Autre 7</v>
      </c>
    </row>
    <row r="154" spans="1:16" x14ac:dyDescent="0.25">
      <c r="A154" s="151" t="str">
        <f>'Financing inputs'!A154</f>
        <v>Fonds alloués par la fondation Packard</v>
      </c>
      <c r="B154" s="150"/>
      <c r="C154" s="61" t="str">
        <f>IF('Financing inputs'!C154="","",(IF('Financing inputs'!$B154="USD",'Financing inputs'!C154,0)+IF('Financing inputs'!$B154="Local Currency",'Financing inputs'!C154/Loc_USD,0)+IF('Financing inputs'!$B154="Euro",'Financing inputs'!C154/Euro_USD,0)))</f>
        <v/>
      </c>
      <c r="D154" s="61" t="str">
        <f>IF('Financing inputs'!D154="","",(IF('Financing inputs'!$B154="USD",'Financing inputs'!D154,0)+IF('Financing inputs'!$B154="Local Currency",'Financing inputs'!D154/Loc_USD,0)+IF('Financing inputs'!$B154="Euro",'Financing inputs'!D154/Euro_USD,0)))</f>
        <v/>
      </c>
      <c r="E154" s="61" t="str">
        <f>IF('Financing inputs'!E154="","",(IF('Financing inputs'!$B154="USD",'Financing inputs'!E154,0)+IF('Financing inputs'!$B154="Local Currency",'Financing inputs'!E154/Loc_USD,0)+IF('Financing inputs'!$B154="Euro",'Financing inputs'!E154/Euro_USD,0)))</f>
        <v/>
      </c>
      <c r="F154" s="61" t="str">
        <f>IF('Financing inputs'!F154="","",(IF('Financing inputs'!$B154="USD",'Financing inputs'!F154,0)+IF('Financing inputs'!$B154="Local Currency",'Financing inputs'!F154/Loc_USD,0)+IF('Financing inputs'!$B154="Euro",'Financing inputs'!F154/Euro_USD,0)))</f>
        <v/>
      </c>
      <c r="G154" s="61" t="str">
        <f>IF('Financing inputs'!G154="","",(IF('Financing inputs'!$B154="USD",'Financing inputs'!G154,0)+IF('Financing inputs'!$B154="Local Currency",'Financing inputs'!G154/Loc_USD,0)+IF('Financing inputs'!$B154="Euro",'Financing inputs'!G154/Euro_USD,0)))</f>
        <v/>
      </c>
      <c r="H154" s="61" t="str">
        <f>IF('Financing inputs'!H154="","",(IF('Financing inputs'!$B154="USD",'Financing inputs'!H154,0)+IF('Financing inputs'!$B154="Local Currency",'Financing inputs'!H154/Loc_USD,0)+IF('Financing inputs'!$B154="Euro",'Financing inputs'!H154/Euro_USD,0)))</f>
        <v/>
      </c>
      <c r="I154" s="61" t="str">
        <f>IF('Financing inputs'!I154="","",(IF('Financing inputs'!$B154="USD",'Financing inputs'!I154,0)+IF('Financing inputs'!$B154="Local Currency",'Financing inputs'!I154/Loc_USD,0)+IF('Financing inputs'!$B154="Euro",'Financing inputs'!I154/Euro_USD,0)))</f>
        <v/>
      </c>
      <c r="J154" s="61" t="str">
        <f>IF('Financing inputs'!J154="","",(IF('Financing inputs'!$B154="USD",'Financing inputs'!J154,0)+IF('Financing inputs'!$B154="Local Currency",'Financing inputs'!J154/Loc_USD,0)+IF('Financing inputs'!$B154="Euro",'Financing inputs'!J154/Euro_USD,0)))</f>
        <v/>
      </c>
      <c r="K154" s="61" t="str">
        <f>IF('Financing inputs'!K154="","",(IF('Financing inputs'!$B154="USD",'Financing inputs'!K154,0)+IF('Financing inputs'!$B154="Local Currency",'Financing inputs'!K154/Loc_USD,0)+IF('Financing inputs'!$B154="Euro",'Financing inputs'!K154/Euro_USD,0)))</f>
        <v/>
      </c>
      <c r="L154" s="61" t="str">
        <f>IF('Financing inputs'!L154="","",(IF('Financing inputs'!$B154="USD",'Financing inputs'!L154,0)+IF('Financing inputs'!$B154="Local Currency",'Financing inputs'!L154/Loc_USD,0)+IF('Financing inputs'!$B154="Euro",'Financing inputs'!L154/Euro_USD,0)))</f>
        <v/>
      </c>
      <c r="M154" s="61" t="str">
        <f>IF('Financing inputs'!M154="","",(IF('Financing inputs'!$B154="USD",'Financing inputs'!M154,0)+IF('Financing inputs'!$B154="Local Currency",'Financing inputs'!M154/Loc_USD,0)+IF('Financing inputs'!$B154="Euro",'Financing inputs'!M154/Euro_USD,0)))</f>
        <v/>
      </c>
      <c r="N154" s="61" t="str">
        <f>IF('Financing inputs'!N154="","",(IF('Financing inputs'!$B154="USD",'Financing inputs'!N154,0)+IF('Financing inputs'!$B154="Local Currency",'Financing inputs'!N154/Loc_USD,0)+IF('Financing inputs'!$B154="Euro",'Financing inputs'!N154/Euro_USD,0)))</f>
        <v/>
      </c>
      <c r="O154" s="61">
        <f t="shared" si="19"/>
        <v>0</v>
      </c>
      <c r="P154" s="57" t="str">
        <f t="shared" si="18"/>
        <v>Autre 7</v>
      </c>
    </row>
    <row r="155" spans="1:16" x14ac:dyDescent="0.25">
      <c r="A155" s="151" t="str">
        <f>'Financing inputs'!A155</f>
        <v>Other</v>
      </c>
      <c r="B155" s="150"/>
      <c r="C155" s="61" t="str">
        <f>IF('Financing inputs'!C155="","",(IF('Financing inputs'!$B155="USD",'Financing inputs'!C155,0)+IF('Financing inputs'!$B155="Local Currency",'Financing inputs'!C155/Loc_USD,0)+IF('Financing inputs'!$B155="Euro",'Financing inputs'!C155/Euro_USD,0)))</f>
        <v/>
      </c>
      <c r="D155" s="61" t="str">
        <f>IF('Financing inputs'!D155="","",(IF('Financing inputs'!$B155="USD",'Financing inputs'!D155,0)+IF('Financing inputs'!$B155="Local Currency",'Financing inputs'!D155/Loc_USD,0)+IF('Financing inputs'!$B155="Euro",'Financing inputs'!D155/Euro_USD,0)))</f>
        <v/>
      </c>
      <c r="E155" s="61" t="str">
        <f>IF('Financing inputs'!E155="","",(IF('Financing inputs'!$B155="USD",'Financing inputs'!E155,0)+IF('Financing inputs'!$B155="Local Currency",'Financing inputs'!E155/Loc_USD,0)+IF('Financing inputs'!$B155="Euro",'Financing inputs'!E155/Euro_USD,0)))</f>
        <v/>
      </c>
      <c r="F155" s="61" t="str">
        <f>IF('Financing inputs'!F155="","",(IF('Financing inputs'!$B155="USD",'Financing inputs'!F155,0)+IF('Financing inputs'!$B155="Local Currency",'Financing inputs'!F155/Loc_USD,0)+IF('Financing inputs'!$B155="Euro",'Financing inputs'!F155/Euro_USD,0)))</f>
        <v/>
      </c>
      <c r="G155" s="61" t="str">
        <f>IF('Financing inputs'!G155="","",(IF('Financing inputs'!$B155="USD",'Financing inputs'!G155,0)+IF('Financing inputs'!$B155="Local Currency",'Financing inputs'!G155/Loc_USD,0)+IF('Financing inputs'!$B155="Euro",'Financing inputs'!G155/Euro_USD,0)))</f>
        <v/>
      </c>
      <c r="H155" s="61" t="str">
        <f>IF('Financing inputs'!H155="","",(IF('Financing inputs'!$B155="USD",'Financing inputs'!H155,0)+IF('Financing inputs'!$B155="Local Currency",'Financing inputs'!H155/Loc_USD,0)+IF('Financing inputs'!$B155="Euro",'Financing inputs'!H155/Euro_USD,0)))</f>
        <v/>
      </c>
      <c r="I155" s="61" t="str">
        <f>IF('Financing inputs'!I155="","",(IF('Financing inputs'!$B155="USD",'Financing inputs'!I155,0)+IF('Financing inputs'!$B155="Local Currency",'Financing inputs'!I155/Loc_USD,0)+IF('Financing inputs'!$B155="Euro",'Financing inputs'!I155/Euro_USD,0)))</f>
        <v/>
      </c>
      <c r="J155" s="61" t="str">
        <f>IF('Financing inputs'!J155="","",(IF('Financing inputs'!$B155="USD",'Financing inputs'!J155,0)+IF('Financing inputs'!$B155="Local Currency",'Financing inputs'!J155/Loc_USD,0)+IF('Financing inputs'!$B155="Euro",'Financing inputs'!J155/Euro_USD,0)))</f>
        <v/>
      </c>
      <c r="K155" s="61" t="str">
        <f>IF('Financing inputs'!K155="","",(IF('Financing inputs'!$B155="USD",'Financing inputs'!K155,0)+IF('Financing inputs'!$B155="Local Currency",'Financing inputs'!K155/Loc_USD,0)+IF('Financing inputs'!$B155="Euro",'Financing inputs'!K155/Euro_USD,0)))</f>
        <v/>
      </c>
      <c r="L155" s="61" t="str">
        <f>IF('Financing inputs'!L155="","",(IF('Financing inputs'!$B155="USD",'Financing inputs'!L155,0)+IF('Financing inputs'!$B155="Local Currency",'Financing inputs'!L155/Loc_USD,0)+IF('Financing inputs'!$B155="Euro",'Financing inputs'!L155/Euro_USD,0)))</f>
        <v/>
      </c>
      <c r="M155" s="61" t="str">
        <f>IF('Financing inputs'!M155="","",(IF('Financing inputs'!$B155="USD",'Financing inputs'!M155,0)+IF('Financing inputs'!$B155="Local Currency",'Financing inputs'!M155/Loc_USD,0)+IF('Financing inputs'!$B155="Euro",'Financing inputs'!M155/Euro_USD,0)))</f>
        <v/>
      </c>
      <c r="N155" s="61" t="str">
        <f>IF('Financing inputs'!N155="","",(IF('Financing inputs'!$B155="USD",'Financing inputs'!N155,0)+IF('Financing inputs'!$B155="Local Currency",'Financing inputs'!N155/Loc_USD,0)+IF('Financing inputs'!$B155="Euro",'Financing inputs'!N155/Euro_USD,0)))</f>
        <v/>
      </c>
      <c r="O155" s="61">
        <f t="shared" si="19"/>
        <v>0</v>
      </c>
      <c r="P155" s="57" t="str">
        <f t="shared" si="18"/>
        <v>Autre 7</v>
      </c>
    </row>
    <row r="156" spans="1:16" x14ac:dyDescent="0.25">
      <c r="A156" s="151" t="str">
        <f>'Financing inputs'!A156</f>
        <v>Other</v>
      </c>
      <c r="B156" s="150"/>
      <c r="C156" s="61" t="str">
        <f>IF('Financing inputs'!C156="","",(IF('Financing inputs'!$B156="USD",'Financing inputs'!C156,0)+IF('Financing inputs'!$B156="Local Currency",'Financing inputs'!C156/Loc_USD,0)+IF('Financing inputs'!$B156="Euro",'Financing inputs'!C156/Euro_USD,0)))</f>
        <v/>
      </c>
      <c r="D156" s="61" t="str">
        <f>IF('Financing inputs'!D156="","",(IF('Financing inputs'!$B156="USD",'Financing inputs'!D156,0)+IF('Financing inputs'!$B156="Local Currency",'Financing inputs'!D156/Loc_USD,0)+IF('Financing inputs'!$B156="Euro",'Financing inputs'!D156/Euro_USD,0)))</f>
        <v/>
      </c>
      <c r="E156" s="61" t="str">
        <f>IF('Financing inputs'!E156="","",(IF('Financing inputs'!$B156="USD",'Financing inputs'!E156,0)+IF('Financing inputs'!$B156="Local Currency",'Financing inputs'!E156/Loc_USD,0)+IF('Financing inputs'!$B156="Euro",'Financing inputs'!E156/Euro_USD,0)))</f>
        <v/>
      </c>
      <c r="F156" s="61" t="str">
        <f>IF('Financing inputs'!F156="","",(IF('Financing inputs'!$B156="USD",'Financing inputs'!F156,0)+IF('Financing inputs'!$B156="Local Currency",'Financing inputs'!F156/Loc_USD,0)+IF('Financing inputs'!$B156="Euro",'Financing inputs'!F156/Euro_USD,0)))</f>
        <v/>
      </c>
      <c r="G156" s="61" t="str">
        <f>IF('Financing inputs'!G156="","",(IF('Financing inputs'!$B156="USD",'Financing inputs'!G156,0)+IF('Financing inputs'!$B156="Local Currency",'Financing inputs'!G156/Loc_USD,0)+IF('Financing inputs'!$B156="Euro",'Financing inputs'!G156/Euro_USD,0)))</f>
        <v/>
      </c>
      <c r="H156" s="61" t="str">
        <f>IF('Financing inputs'!H156="","",(IF('Financing inputs'!$B156="USD",'Financing inputs'!H156,0)+IF('Financing inputs'!$B156="Local Currency",'Financing inputs'!H156/Loc_USD,0)+IF('Financing inputs'!$B156="Euro",'Financing inputs'!H156/Euro_USD,0)))</f>
        <v/>
      </c>
      <c r="I156" s="61" t="str">
        <f>IF('Financing inputs'!I156="","",(IF('Financing inputs'!$B156="USD",'Financing inputs'!I156,0)+IF('Financing inputs'!$B156="Local Currency",'Financing inputs'!I156/Loc_USD,0)+IF('Financing inputs'!$B156="Euro",'Financing inputs'!I156/Euro_USD,0)))</f>
        <v/>
      </c>
      <c r="J156" s="61" t="str">
        <f>IF('Financing inputs'!J156="","",(IF('Financing inputs'!$B156="USD",'Financing inputs'!J156,0)+IF('Financing inputs'!$B156="Local Currency",'Financing inputs'!J156/Loc_USD,0)+IF('Financing inputs'!$B156="Euro",'Financing inputs'!J156/Euro_USD,0)))</f>
        <v/>
      </c>
      <c r="K156" s="61" t="str">
        <f>IF('Financing inputs'!K156="","",(IF('Financing inputs'!$B156="USD",'Financing inputs'!K156,0)+IF('Financing inputs'!$B156="Local Currency",'Financing inputs'!K156/Loc_USD,0)+IF('Financing inputs'!$B156="Euro",'Financing inputs'!K156/Euro_USD,0)))</f>
        <v/>
      </c>
      <c r="L156" s="61" t="str">
        <f>IF('Financing inputs'!L156="","",(IF('Financing inputs'!$B156="USD",'Financing inputs'!L156,0)+IF('Financing inputs'!$B156="Local Currency",'Financing inputs'!L156/Loc_USD,0)+IF('Financing inputs'!$B156="Euro",'Financing inputs'!L156/Euro_USD,0)))</f>
        <v/>
      </c>
      <c r="M156" s="61" t="str">
        <f>IF('Financing inputs'!M156="","",(IF('Financing inputs'!$B156="USD",'Financing inputs'!M156,0)+IF('Financing inputs'!$B156="Local Currency",'Financing inputs'!M156/Loc_USD,0)+IF('Financing inputs'!$B156="Euro",'Financing inputs'!M156/Euro_USD,0)))</f>
        <v/>
      </c>
      <c r="N156" s="61" t="str">
        <f>IF('Financing inputs'!N156="","",(IF('Financing inputs'!$B156="USD",'Financing inputs'!N156,0)+IF('Financing inputs'!$B156="Local Currency",'Financing inputs'!N156/Loc_USD,0)+IF('Financing inputs'!$B156="Euro",'Financing inputs'!N156/Euro_USD,0)))</f>
        <v/>
      </c>
      <c r="O156" s="62">
        <f t="shared" si="19"/>
        <v>0</v>
      </c>
      <c r="P156" s="57" t="str">
        <f t="shared" si="18"/>
        <v>Autre 7</v>
      </c>
    </row>
    <row r="157" spans="1:16" x14ac:dyDescent="0.25">
      <c r="A157" s="151" t="str">
        <f>'Financing inputs'!A157</f>
        <v>Other</v>
      </c>
      <c r="B157" s="150"/>
      <c r="C157" s="61" t="str">
        <f>IF('Financing inputs'!C157="","",(IF('Financing inputs'!$B157="USD",'Financing inputs'!C157,0)+IF('Financing inputs'!$B157="Local Currency",'Financing inputs'!C157/Loc_USD,0)+IF('Financing inputs'!$B157="Euro",'Financing inputs'!C157/Euro_USD,0)))</f>
        <v/>
      </c>
      <c r="D157" s="61" t="str">
        <f>IF('Financing inputs'!D157="","",(IF('Financing inputs'!$B157="USD",'Financing inputs'!D157,0)+IF('Financing inputs'!$B157="Local Currency",'Financing inputs'!D157/Loc_USD,0)+IF('Financing inputs'!$B157="Euro",'Financing inputs'!D157/Euro_USD,0)))</f>
        <v/>
      </c>
      <c r="E157" s="61" t="str">
        <f>IF('Financing inputs'!E157="","",(IF('Financing inputs'!$B157="USD",'Financing inputs'!E157,0)+IF('Financing inputs'!$B157="Local Currency",'Financing inputs'!E157/Loc_USD,0)+IF('Financing inputs'!$B157="Euro",'Financing inputs'!E157/Euro_USD,0)))</f>
        <v/>
      </c>
      <c r="F157" s="61" t="str">
        <f>IF('Financing inputs'!F157="","",(IF('Financing inputs'!$B157="USD",'Financing inputs'!F157,0)+IF('Financing inputs'!$B157="Local Currency",'Financing inputs'!F157/Loc_USD,0)+IF('Financing inputs'!$B157="Euro",'Financing inputs'!F157/Euro_USD,0)))</f>
        <v/>
      </c>
      <c r="G157" s="61" t="str">
        <f>IF('Financing inputs'!G157="","",(IF('Financing inputs'!$B157="USD",'Financing inputs'!G157,0)+IF('Financing inputs'!$B157="Local Currency",'Financing inputs'!G157/Loc_USD,0)+IF('Financing inputs'!$B157="Euro",'Financing inputs'!G157/Euro_USD,0)))</f>
        <v/>
      </c>
      <c r="H157" s="61" t="str">
        <f>IF('Financing inputs'!H157="","",(IF('Financing inputs'!$B157="USD",'Financing inputs'!H157,0)+IF('Financing inputs'!$B157="Local Currency",'Financing inputs'!H157/Loc_USD,0)+IF('Financing inputs'!$B157="Euro",'Financing inputs'!H157/Euro_USD,0)))</f>
        <v/>
      </c>
      <c r="I157" s="61" t="str">
        <f>IF('Financing inputs'!I157="","",(IF('Financing inputs'!$B157="USD",'Financing inputs'!I157,0)+IF('Financing inputs'!$B157="Local Currency",'Financing inputs'!I157/Loc_USD,0)+IF('Financing inputs'!$B157="Euro",'Financing inputs'!I157/Euro_USD,0)))</f>
        <v/>
      </c>
      <c r="J157" s="61" t="str">
        <f>IF('Financing inputs'!J157="","",(IF('Financing inputs'!$B157="USD",'Financing inputs'!J157,0)+IF('Financing inputs'!$B157="Local Currency",'Financing inputs'!J157/Loc_USD,0)+IF('Financing inputs'!$B157="Euro",'Financing inputs'!J157/Euro_USD,0)))</f>
        <v/>
      </c>
      <c r="K157" s="61" t="str">
        <f>IF('Financing inputs'!K157="","",(IF('Financing inputs'!$B157="USD",'Financing inputs'!K157,0)+IF('Financing inputs'!$B157="Local Currency",'Financing inputs'!K157/Loc_USD,0)+IF('Financing inputs'!$B157="Euro",'Financing inputs'!K157/Euro_USD,0)))</f>
        <v/>
      </c>
      <c r="L157" s="61" t="str">
        <f>IF('Financing inputs'!L157="","",(IF('Financing inputs'!$B157="USD",'Financing inputs'!L157,0)+IF('Financing inputs'!$B157="Local Currency",'Financing inputs'!L157/Loc_USD,0)+IF('Financing inputs'!$B157="Euro",'Financing inputs'!L157/Euro_USD,0)))</f>
        <v/>
      </c>
      <c r="M157" s="61" t="str">
        <f>IF('Financing inputs'!M157="","",(IF('Financing inputs'!$B157="USD",'Financing inputs'!M157,0)+IF('Financing inputs'!$B157="Local Currency",'Financing inputs'!M157/Loc_USD,0)+IF('Financing inputs'!$B157="Euro",'Financing inputs'!M157/Euro_USD,0)))</f>
        <v/>
      </c>
      <c r="N157" s="61" t="str">
        <f>IF('Financing inputs'!N157="","",(IF('Financing inputs'!$B157="USD",'Financing inputs'!N157,0)+IF('Financing inputs'!$B157="Local Currency",'Financing inputs'!N157/Loc_USD,0)+IF('Financing inputs'!$B157="Euro",'Financing inputs'!N157/Euro_USD,0)))</f>
        <v/>
      </c>
      <c r="O157" s="62">
        <f t="shared" si="19"/>
        <v>0</v>
      </c>
      <c r="P157" s="57" t="str">
        <f t="shared" si="18"/>
        <v>Autre 7</v>
      </c>
    </row>
    <row r="158" spans="1:16" x14ac:dyDescent="0.25">
      <c r="A158" s="151" t="str">
        <f>'Financing inputs'!A158</f>
        <v>Other</v>
      </c>
      <c r="B158" s="150"/>
      <c r="C158" s="61" t="str">
        <f>IF('Financing inputs'!C158="","",(IF('Financing inputs'!$B158="USD",'Financing inputs'!C158,0)+IF('Financing inputs'!$B158="Local Currency",'Financing inputs'!C158/Loc_USD,0)+IF('Financing inputs'!$B158="Euro",'Financing inputs'!C158/Euro_USD,0)))</f>
        <v/>
      </c>
      <c r="D158" s="61" t="str">
        <f>IF('Financing inputs'!D158="","",(IF('Financing inputs'!$B158="USD",'Financing inputs'!D158,0)+IF('Financing inputs'!$B158="Local Currency",'Financing inputs'!D158/Loc_USD,0)+IF('Financing inputs'!$B158="Euro",'Financing inputs'!D158/Euro_USD,0)))</f>
        <v/>
      </c>
      <c r="E158" s="61" t="str">
        <f>IF('Financing inputs'!E158="","",(IF('Financing inputs'!$B158="USD",'Financing inputs'!E158,0)+IF('Financing inputs'!$B158="Local Currency",'Financing inputs'!E158/Loc_USD,0)+IF('Financing inputs'!$B158="Euro",'Financing inputs'!E158/Euro_USD,0)))</f>
        <v/>
      </c>
      <c r="F158" s="61" t="str">
        <f>IF('Financing inputs'!F158="","",(IF('Financing inputs'!$B158="USD",'Financing inputs'!F158,0)+IF('Financing inputs'!$B158="Local Currency",'Financing inputs'!F158/Loc_USD,0)+IF('Financing inputs'!$B158="Euro",'Financing inputs'!F158/Euro_USD,0)))</f>
        <v/>
      </c>
      <c r="G158" s="61" t="str">
        <f>IF('Financing inputs'!G158="","",(IF('Financing inputs'!$B158="USD",'Financing inputs'!G158,0)+IF('Financing inputs'!$B158="Local Currency",'Financing inputs'!G158/Loc_USD,0)+IF('Financing inputs'!$B158="Euro",'Financing inputs'!G158/Euro_USD,0)))</f>
        <v/>
      </c>
      <c r="H158" s="61" t="str">
        <f>IF('Financing inputs'!H158="","",(IF('Financing inputs'!$B158="USD",'Financing inputs'!H158,0)+IF('Financing inputs'!$B158="Local Currency",'Financing inputs'!H158/Loc_USD,0)+IF('Financing inputs'!$B158="Euro",'Financing inputs'!H158/Euro_USD,0)))</f>
        <v/>
      </c>
      <c r="I158" s="61" t="str">
        <f>IF('Financing inputs'!I158="","",(IF('Financing inputs'!$B158="USD",'Financing inputs'!I158,0)+IF('Financing inputs'!$B158="Local Currency",'Financing inputs'!I158/Loc_USD,0)+IF('Financing inputs'!$B158="Euro",'Financing inputs'!I158/Euro_USD,0)))</f>
        <v/>
      </c>
      <c r="J158" s="61" t="str">
        <f>IF('Financing inputs'!J158="","",(IF('Financing inputs'!$B158="USD",'Financing inputs'!J158,0)+IF('Financing inputs'!$B158="Local Currency",'Financing inputs'!J158/Loc_USD,0)+IF('Financing inputs'!$B158="Euro",'Financing inputs'!J158/Euro_USD,0)))</f>
        <v/>
      </c>
      <c r="K158" s="61" t="str">
        <f>IF('Financing inputs'!K158="","",(IF('Financing inputs'!$B158="USD",'Financing inputs'!K158,0)+IF('Financing inputs'!$B158="Local Currency",'Financing inputs'!K158/Loc_USD,0)+IF('Financing inputs'!$B158="Euro",'Financing inputs'!K158/Euro_USD,0)))</f>
        <v/>
      </c>
      <c r="L158" s="61" t="str">
        <f>IF('Financing inputs'!L158="","",(IF('Financing inputs'!$B158="USD",'Financing inputs'!L158,0)+IF('Financing inputs'!$B158="Local Currency",'Financing inputs'!L158/Loc_USD,0)+IF('Financing inputs'!$B158="Euro",'Financing inputs'!L158/Euro_USD,0)))</f>
        <v/>
      </c>
      <c r="M158" s="61" t="str">
        <f>IF('Financing inputs'!M158="","",(IF('Financing inputs'!$B158="USD",'Financing inputs'!M158,0)+IF('Financing inputs'!$B158="Local Currency",'Financing inputs'!M158/Loc_USD,0)+IF('Financing inputs'!$B158="Euro",'Financing inputs'!M158/Euro_USD,0)))</f>
        <v/>
      </c>
      <c r="N158" s="61" t="str">
        <f>IF('Financing inputs'!N158="","",(IF('Financing inputs'!$B158="USD",'Financing inputs'!N158,0)+IF('Financing inputs'!$B158="Local Currency",'Financing inputs'!N158/Loc_USD,0)+IF('Financing inputs'!$B158="Euro",'Financing inputs'!N158/Euro_USD,0)))</f>
        <v/>
      </c>
      <c r="O158" s="62">
        <f t="shared" si="19"/>
        <v>0</v>
      </c>
      <c r="P158" s="57" t="str">
        <f t="shared" si="18"/>
        <v>Autre 7</v>
      </c>
    </row>
    <row r="159" spans="1:16" x14ac:dyDescent="0.25">
      <c r="A159" s="151" t="str">
        <f>'Financing inputs'!A159</f>
        <v>Other</v>
      </c>
      <c r="B159" s="150"/>
      <c r="C159" s="61" t="str">
        <f>IF('Financing inputs'!C159="","",(IF('Financing inputs'!$B159="USD",'Financing inputs'!C159,0)+IF('Financing inputs'!$B159="Local Currency",'Financing inputs'!C159/Loc_USD,0)+IF('Financing inputs'!$B159="Euro",'Financing inputs'!C159/Euro_USD,0)))</f>
        <v/>
      </c>
      <c r="D159" s="61" t="str">
        <f>IF('Financing inputs'!D159="","",(IF('Financing inputs'!$B159="USD",'Financing inputs'!D159,0)+IF('Financing inputs'!$B159="Local Currency",'Financing inputs'!D159/Loc_USD,0)+IF('Financing inputs'!$B159="Euro",'Financing inputs'!D159/Euro_USD,0)))</f>
        <v/>
      </c>
      <c r="E159" s="61" t="str">
        <f>IF('Financing inputs'!E159="","",(IF('Financing inputs'!$B159="USD",'Financing inputs'!E159,0)+IF('Financing inputs'!$B159="Local Currency",'Financing inputs'!E159/Loc_USD,0)+IF('Financing inputs'!$B159="Euro",'Financing inputs'!E159/Euro_USD,0)))</f>
        <v/>
      </c>
      <c r="F159" s="61" t="str">
        <f>IF('Financing inputs'!F159="","",(IF('Financing inputs'!$B159="USD",'Financing inputs'!F159,0)+IF('Financing inputs'!$B159="Local Currency",'Financing inputs'!F159/Loc_USD,0)+IF('Financing inputs'!$B159="Euro",'Financing inputs'!F159/Euro_USD,0)))</f>
        <v/>
      </c>
      <c r="G159" s="61" t="str">
        <f>IF('Financing inputs'!G159="","",(IF('Financing inputs'!$B159="USD",'Financing inputs'!G159,0)+IF('Financing inputs'!$B159="Local Currency",'Financing inputs'!G159/Loc_USD,0)+IF('Financing inputs'!$B159="Euro",'Financing inputs'!G159/Euro_USD,0)))</f>
        <v/>
      </c>
      <c r="H159" s="61" t="str">
        <f>IF('Financing inputs'!H159="","",(IF('Financing inputs'!$B159="USD",'Financing inputs'!H159,0)+IF('Financing inputs'!$B159="Local Currency",'Financing inputs'!H159/Loc_USD,0)+IF('Financing inputs'!$B159="Euro",'Financing inputs'!H159/Euro_USD,0)))</f>
        <v/>
      </c>
      <c r="I159" s="61" t="str">
        <f>IF('Financing inputs'!I159="","",(IF('Financing inputs'!$B159="USD",'Financing inputs'!I159,0)+IF('Financing inputs'!$B159="Local Currency",'Financing inputs'!I159/Loc_USD,0)+IF('Financing inputs'!$B159="Euro",'Financing inputs'!I159/Euro_USD,0)))</f>
        <v/>
      </c>
      <c r="J159" s="61" t="str">
        <f>IF('Financing inputs'!J159="","",(IF('Financing inputs'!$B159="USD",'Financing inputs'!J159,0)+IF('Financing inputs'!$B159="Local Currency",'Financing inputs'!J159/Loc_USD,0)+IF('Financing inputs'!$B159="Euro",'Financing inputs'!J159/Euro_USD,0)))</f>
        <v/>
      </c>
      <c r="K159" s="61" t="str">
        <f>IF('Financing inputs'!K159="","",(IF('Financing inputs'!$B159="USD",'Financing inputs'!K159,0)+IF('Financing inputs'!$B159="Local Currency",'Financing inputs'!K159/Loc_USD,0)+IF('Financing inputs'!$B159="Euro",'Financing inputs'!K159/Euro_USD,0)))</f>
        <v/>
      </c>
      <c r="L159" s="61" t="str">
        <f>IF('Financing inputs'!L159="","",(IF('Financing inputs'!$B159="USD",'Financing inputs'!L159,0)+IF('Financing inputs'!$B159="Local Currency",'Financing inputs'!L159/Loc_USD,0)+IF('Financing inputs'!$B159="Euro",'Financing inputs'!L159/Euro_USD,0)))</f>
        <v/>
      </c>
      <c r="M159" s="61" t="str">
        <f>IF('Financing inputs'!M159="","",(IF('Financing inputs'!$B159="USD",'Financing inputs'!M159,0)+IF('Financing inputs'!$B159="Local Currency",'Financing inputs'!M159/Loc_USD,0)+IF('Financing inputs'!$B159="Euro",'Financing inputs'!M159/Euro_USD,0)))</f>
        <v/>
      </c>
      <c r="N159" s="61" t="str">
        <f>IF('Financing inputs'!N159="","",(IF('Financing inputs'!$B159="USD",'Financing inputs'!N159,0)+IF('Financing inputs'!$B159="Local Currency",'Financing inputs'!N159/Loc_USD,0)+IF('Financing inputs'!$B159="Euro",'Financing inputs'!N159/Euro_USD,0)))</f>
        <v/>
      </c>
      <c r="O159" s="61">
        <f t="shared" si="19"/>
        <v>0</v>
      </c>
      <c r="P159" s="57" t="str">
        <f t="shared" si="18"/>
        <v>Autre 7</v>
      </c>
    </row>
    <row r="160" spans="1:16" x14ac:dyDescent="0.25">
      <c r="A160" s="151" t="str">
        <f>'Financing inputs'!A160</f>
        <v>Other</v>
      </c>
      <c r="B160" s="150"/>
      <c r="C160" s="61" t="str">
        <f>IF('Financing inputs'!C160="","",(IF('Financing inputs'!$B160="USD",'Financing inputs'!C160,0)+IF('Financing inputs'!$B160="Local Currency",'Financing inputs'!C160/Loc_USD,0)+IF('Financing inputs'!$B160="Euro",'Financing inputs'!C160/Euro_USD,0)))</f>
        <v/>
      </c>
      <c r="D160" s="61" t="str">
        <f>IF('Financing inputs'!D160="","",(IF('Financing inputs'!$B160="USD",'Financing inputs'!D160,0)+IF('Financing inputs'!$B160="Local Currency",'Financing inputs'!D160/Loc_USD,0)+IF('Financing inputs'!$B160="Euro",'Financing inputs'!D160/Euro_USD,0)))</f>
        <v/>
      </c>
      <c r="E160" s="61" t="str">
        <f>IF('Financing inputs'!E160="","",(IF('Financing inputs'!$B160="USD",'Financing inputs'!E160,0)+IF('Financing inputs'!$B160="Local Currency",'Financing inputs'!E160/Loc_USD,0)+IF('Financing inputs'!$B160="Euro",'Financing inputs'!E160/Euro_USD,0)))</f>
        <v/>
      </c>
      <c r="F160" s="61" t="str">
        <f>IF('Financing inputs'!F160="","",(IF('Financing inputs'!$B160="USD",'Financing inputs'!F160,0)+IF('Financing inputs'!$B160="Local Currency",'Financing inputs'!F160/Loc_USD,0)+IF('Financing inputs'!$B160="Euro",'Financing inputs'!F160/Euro_USD,0)))</f>
        <v/>
      </c>
      <c r="G160" s="61" t="str">
        <f>IF('Financing inputs'!G160="","",(IF('Financing inputs'!$B160="USD",'Financing inputs'!G160,0)+IF('Financing inputs'!$B160="Local Currency",'Financing inputs'!G160/Loc_USD,0)+IF('Financing inputs'!$B160="Euro",'Financing inputs'!G160/Euro_USD,0)))</f>
        <v/>
      </c>
      <c r="H160" s="61" t="str">
        <f>IF('Financing inputs'!H160="","",(IF('Financing inputs'!$B160="USD",'Financing inputs'!H160,0)+IF('Financing inputs'!$B160="Local Currency",'Financing inputs'!H160/Loc_USD,0)+IF('Financing inputs'!$B160="Euro",'Financing inputs'!H160/Euro_USD,0)))</f>
        <v/>
      </c>
      <c r="I160" s="61" t="str">
        <f>IF('Financing inputs'!I160="","",(IF('Financing inputs'!$B160="USD",'Financing inputs'!I160,0)+IF('Financing inputs'!$B160="Local Currency",'Financing inputs'!I160/Loc_USD,0)+IF('Financing inputs'!$B160="Euro",'Financing inputs'!I160/Euro_USD,0)))</f>
        <v/>
      </c>
      <c r="J160" s="61" t="str">
        <f>IF('Financing inputs'!J160="","",(IF('Financing inputs'!$B160="USD",'Financing inputs'!J160,0)+IF('Financing inputs'!$B160="Local Currency",'Financing inputs'!J160/Loc_USD,0)+IF('Financing inputs'!$B160="Euro",'Financing inputs'!J160/Euro_USD,0)))</f>
        <v/>
      </c>
      <c r="K160" s="61" t="str">
        <f>IF('Financing inputs'!K160="","",(IF('Financing inputs'!$B160="USD",'Financing inputs'!K160,0)+IF('Financing inputs'!$B160="Local Currency",'Financing inputs'!K160/Loc_USD,0)+IF('Financing inputs'!$B160="Euro",'Financing inputs'!K160/Euro_USD,0)))</f>
        <v/>
      </c>
      <c r="L160" s="61" t="str">
        <f>IF('Financing inputs'!L160="","",(IF('Financing inputs'!$B160="USD",'Financing inputs'!L160,0)+IF('Financing inputs'!$B160="Local Currency",'Financing inputs'!L160/Loc_USD,0)+IF('Financing inputs'!$B160="Euro",'Financing inputs'!L160/Euro_USD,0)))</f>
        <v/>
      </c>
      <c r="M160" s="61" t="str">
        <f>IF('Financing inputs'!M160="","",(IF('Financing inputs'!$B160="USD",'Financing inputs'!M160,0)+IF('Financing inputs'!$B160="Local Currency",'Financing inputs'!M160/Loc_USD,0)+IF('Financing inputs'!$B160="Euro",'Financing inputs'!M160/Euro_USD,0)))</f>
        <v/>
      </c>
      <c r="N160" s="61" t="str">
        <f>IF('Financing inputs'!N160="","",(IF('Financing inputs'!$B160="USD",'Financing inputs'!N160,0)+IF('Financing inputs'!$B160="Local Currency",'Financing inputs'!N160/Loc_USD,0)+IF('Financing inputs'!$B160="Euro",'Financing inputs'!N160/Euro_USD,0)))</f>
        <v/>
      </c>
      <c r="O160" s="61">
        <f t="shared" si="19"/>
        <v>0</v>
      </c>
      <c r="P160" s="57" t="str">
        <f t="shared" si="18"/>
        <v>Autre 7</v>
      </c>
    </row>
    <row r="161" spans="1:16" x14ac:dyDescent="0.25">
      <c r="A161" s="151" t="str">
        <f>'Financing inputs'!A161</f>
        <v>Other</v>
      </c>
      <c r="B161" s="150"/>
      <c r="C161" s="61" t="str">
        <f>IF('Financing inputs'!C161="","",(IF('Financing inputs'!$B161="USD",'Financing inputs'!C161,0)+IF('Financing inputs'!$B161="Local Currency",'Financing inputs'!C161/Loc_USD,0)+IF('Financing inputs'!$B161="Euro",'Financing inputs'!C161/Euro_USD,0)))</f>
        <v/>
      </c>
      <c r="D161" s="61" t="str">
        <f>IF('Financing inputs'!D161="","",(IF('Financing inputs'!$B161="USD",'Financing inputs'!D161,0)+IF('Financing inputs'!$B161="Local Currency",'Financing inputs'!D161/Loc_USD,0)+IF('Financing inputs'!$B161="Euro",'Financing inputs'!D161/Euro_USD,0)))</f>
        <v/>
      </c>
      <c r="E161" s="61" t="str">
        <f>IF('Financing inputs'!E161="","",(IF('Financing inputs'!$B161="USD",'Financing inputs'!E161,0)+IF('Financing inputs'!$B161="Local Currency",'Financing inputs'!E161/Loc_USD,0)+IF('Financing inputs'!$B161="Euro",'Financing inputs'!E161/Euro_USD,0)))</f>
        <v/>
      </c>
      <c r="F161" s="61" t="str">
        <f>IF('Financing inputs'!F161="","",(IF('Financing inputs'!$B161="USD",'Financing inputs'!F161,0)+IF('Financing inputs'!$B161="Local Currency",'Financing inputs'!F161/Loc_USD,0)+IF('Financing inputs'!$B161="Euro",'Financing inputs'!F161/Euro_USD,0)))</f>
        <v/>
      </c>
      <c r="G161" s="61" t="str">
        <f>IF('Financing inputs'!G161="","",(IF('Financing inputs'!$B161="USD",'Financing inputs'!G161,0)+IF('Financing inputs'!$B161="Local Currency",'Financing inputs'!G161/Loc_USD,0)+IF('Financing inputs'!$B161="Euro",'Financing inputs'!G161/Euro_USD,0)))</f>
        <v/>
      </c>
      <c r="H161" s="61" t="str">
        <f>IF('Financing inputs'!H161="","",(IF('Financing inputs'!$B161="USD",'Financing inputs'!H161,0)+IF('Financing inputs'!$B161="Local Currency",'Financing inputs'!H161/Loc_USD,0)+IF('Financing inputs'!$B161="Euro",'Financing inputs'!H161/Euro_USD,0)))</f>
        <v/>
      </c>
      <c r="I161" s="61" t="str">
        <f>IF('Financing inputs'!I161="","",(IF('Financing inputs'!$B161="USD",'Financing inputs'!I161,0)+IF('Financing inputs'!$B161="Local Currency",'Financing inputs'!I161/Loc_USD,0)+IF('Financing inputs'!$B161="Euro",'Financing inputs'!I161/Euro_USD,0)))</f>
        <v/>
      </c>
      <c r="J161" s="61" t="str">
        <f>IF('Financing inputs'!J161="","",(IF('Financing inputs'!$B161="USD",'Financing inputs'!J161,0)+IF('Financing inputs'!$B161="Local Currency",'Financing inputs'!J161/Loc_USD,0)+IF('Financing inputs'!$B161="Euro",'Financing inputs'!J161/Euro_USD,0)))</f>
        <v/>
      </c>
      <c r="K161" s="61" t="str">
        <f>IF('Financing inputs'!K161="","",(IF('Financing inputs'!$B161="USD",'Financing inputs'!K161,0)+IF('Financing inputs'!$B161="Local Currency",'Financing inputs'!K161/Loc_USD,0)+IF('Financing inputs'!$B161="Euro",'Financing inputs'!K161/Euro_USD,0)))</f>
        <v/>
      </c>
      <c r="L161" s="61" t="str">
        <f>IF('Financing inputs'!L161="","",(IF('Financing inputs'!$B161="USD",'Financing inputs'!L161,0)+IF('Financing inputs'!$B161="Local Currency",'Financing inputs'!L161/Loc_USD,0)+IF('Financing inputs'!$B161="Euro",'Financing inputs'!L161/Euro_USD,0)))</f>
        <v/>
      </c>
      <c r="M161" s="61" t="str">
        <f>IF('Financing inputs'!M161="","",(IF('Financing inputs'!$B161="USD",'Financing inputs'!M161,0)+IF('Financing inputs'!$B161="Local Currency",'Financing inputs'!M161/Loc_USD,0)+IF('Financing inputs'!$B161="Euro",'Financing inputs'!M161/Euro_USD,0)))</f>
        <v/>
      </c>
      <c r="N161" s="61" t="str">
        <f>IF('Financing inputs'!N161="","",(IF('Financing inputs'!$B161="USD",'Financing inputs'!N161,0)+IF('Financing inputs'!$B161="Local Currency",'Financing inputs'!N161/Loc_USD,0)+IF('Financing inputs'!$B161="Euro",'Financing inputs'!N161/Euro_USD,0)))</f>
        <v/>
      </c>
      <c r="O161" s="61">
        <f t="shared" si="19"/>
        <v>0</v>
      </c>
      <c r="P161" s="57" t="str">
        <f t="shared" si="18"/>
        <v>Autre 7</v>
      </c>
    </row>
    <row r="162" spans="1:16" x14ac:dyDescent="0.25">
      <c r="A162" s="151" t="str">
        <f>'Financing inputs'!A162</f>
        <v>Other</v>
      </c>
      <c r="B162" s="150"/>
      <c r="C162" s="61" t="str">
        <f>IF('Financing inputs'!C162="","",(IF('Financing inputs'!$B162="USD",'Financing inputs'!C162,0)+IF('Financing inputs'!$B162="Local Currency",'Financing inputs'!C162/Loc_USD,0)+IF('Financing inputs'!$B162="Euro",'Financing inputs'!C162/Euro_USD,0)))</f>
        <v/>
      </c>
      <c r="D162" s="61" t="str">
        <f>IF('Financing inputs'!D162="","",(IF('Financing inputs'!$B162="USD",'Financing inputs'!D162,0)+IF('Financing inputs'!$B162="Local Currency",'Financing inputs'!D162/Loc_USD,0)+IF('Financing inputs'!$B162="Euro",'Financing inputs'!D162/Euro_USD,0)))</f>
        <v/>
      </c>
      <c r="E162" s="61" t="str">
        <f>IF('Financing inputs'!E162="","",(IF('Financing inputs'!$B162="USD",'Financing inputs'!E162,0)+IF('Financing inputs'!$B162="Local Currency",'Financing inputs'!E162/Loc_USD,0)+IF('Financing inputs'!$B162="Euro",'Financing inputs'!E162/Euro_USD,0)))</f>
        <v/>
      </c>
      <c r="F162" s="61" t="str">
        <f>IF('Financing inputs'!F162="","",(IF('Financing inputs'!$B162="USD",'Financing inputs'!F162,0)+IF('Financing inputs'!$B162="Local Currency",'Financing inputs'!F162/Loc_USD,0)+IF('Financing inputs'!$B162="Euro",'Financing inputs'!F162/Euro_USD,0)))</f>
        <v/>
      </c>
      <c r="G162" s="61" t="str">
        <f>IF('Financing inputs'!G162="","",(IF('Financing inputs'!$B162="USD",'Financing inputs'!G162,0)+IF('Financing inputs'!$B162="Local Currency",'Financing inputs'!G162/Loc_USD,0)+IF('Financing inputs'!$B162="Euro",'Financing inputs'!G162/Euro_USD,0)))</f>
        <v/>
      </c>
      <c r="H162" s="61" t="str">
        <f>IF('Financing inputs'!H162="","",(IF('Financing inputs'!$B162="USD",'Financing inputs'!H162,0)+IF('Financing inputs'!$B162="Local Currency",'Financing inputs'!H162/Loc_USD,0)+IF('Financing inputs'!$B162="Euro",'Financing inputs'!H162/Euro_USD,0)))</f>
        <v/>
      </c>
      <c r="I162" s="61" t="str">
        <f>IF('Financing inputs'!I162="","",(IF('Financing inputs'!$B162="USD",'Financing inputs'!I162,0)+IF('Financing inputs'!$B162="Local Currency",'Financing inputs'!I162/Loc_USD,0)+IF('Financing inputs'!$B162="Euro",'Financing inputs'!I162/Euro_USD,0)))</f>
        <v/>
      </c>
      <c r="J162" s="61" t="str">
        <f>IF('Financing inputs'!J162="","",(IF('Financing inputs'!$B162="USD",'Financing inputs'!J162,0)+IF('Financing inputs'!$B162="Local Currency",'Financing inputs'!J162/Loc_USD,0)+IF('Financing inputs'!$B162="Euro",'Financing inputs'!J162/Euro_USD,0)))</f>
        <v/>
      </c>
      <c r="K162" s="61" t="str">
        <f>IF('Financing inputs'!K162="","",(IF('Financing inputs'!$B162="USD",'Financing inputs'!K162,0)+IF('Financing inputs'!$B162="Local Currency",'Financing inputs'!K162/Loc_USD,0)+IF('Financing inputs'!$B162="Euro",'Financing inputs'!K162/Euro_USD,0)))</f>
        <v/>
      </c>
      <c r="L162" s="61" t="str">
        <f>IF('Financing inputs'!L162="","",(IF('Financing inputs'!$B162="USD",'Financing inputs'!L162,0)+IF('Financing inputs'!$B162="Local Currency",'Financing inputs'!L162/Loc_USD,0)+IF('Financing inputs'!$B162="Euro",'Financing inputs'!L162/Euro_USD,0)))</f>
        <v/>
      </c>
      <c r="M162" s="61" t="str">
        <f>IF('Financing inputs'!M162="","",(IF('Financing inputs'!$B162="USD",'Financing inputs'!M162,0)+IF('Financing inputs'!$B162="Local Currency",'Financing inputs'!M162/Loc_USD,0)+IF('Financing inputs'!$B162="Euro",'Financing inputs'!M162/Euro_USD,0)))</f>
        <v/>
      </c>
      <c r="N162" s="61" t="str">
        <f>IF('Financing inputs'!N162="","",(IF('Financing inputs'!$B162="USD",'Financing inputs'!N162,0)+IF('Financing inputs'!$B162="Local Currency",'Financing inputs'!N162/Loc_USD,0)+IF('Financing inputs'!$B162="Euro",'Financing inputs'!N162/Euro_USD,0)))</f>
        <v/>
      </c>
      <c r="O162" s="61">
        <f t="shared" si="19"/>
        <v>0</v>
      </c>
      <c r="P162" s="57" t="str">
        <f t="shared" si="18"/>
        <v>Autre 7</v>
      </c>
    </row>
    <row r="163" spans="1:16" x14ac:dyDescent="0.25">
      <c r="A163" s="152" t="s">
        <v>42</v>
      </c>
      <c r="B163" s="153"/>
      <c r="C163" s="148">
        <f>SUM(C144:C162)</f>
        <v>0</v>
      </c>
      <c r="D163" s="148">
        <f t="shared" ref="D163:O163" si="20">SUM(D144:D162)</f>
        <v>0</v>
      </c>
      <c r="E163" s="148">
        <f t="shared" si="20"/>
        <v>0</v>
      </c>
      <c r="F163" s="148">
        <f t="shared" si="20"/>
        <v>0</v>
      </c>
      <c r="G163" s="148">
        <f t="shared" si="20"/>
        <v>0</v>
      </c>
      <c r="H163" s="148">
        <f t="shared" si="20"/>
        <v>0</v>
      </c>
      <c r="I163" s="148">
        <f t="shared" si="20"/>
        <v>0</v>
      </c>
      <c r="J163" s="148">
        <f t="shared" si="20"/>
        <v>0</v>
      </c>
      <c r="K163" s="148">
        <f t="shared" si="20"/>
        <v>0</v>
      </c>
      <c r="L163" s="148">
        <f t="shared" si="20"/>
        <v>0</v>
      </c>
      <c r="M163" s="148">
        <f t="shared" si="20"/>
        <v>0</v>
      </c>
      <c r="N163" s="148">
        <f t="shared" si="20"/>
        <v>0</v>
      </c>
      <c r="O163" s="148">
        <f t="shared" si="20"/>
        <v>0</v>
      </c>
      <c r="P163" s="57" t="str">
        <f>$A$141</f>
        <v>Autre 7</v>
      </c>
    </row>
    <row r="164" spans="1:16" x14ac:dyDescent="0.25">
      <c r="A164" s="173" t="str">
        <f>'Financing inputs'!A164:O164</f>
        <v>Autre 8</v>
      </c>
      <c r="B164" s="173"/>
      <c r="C164" s="173"/>
      <c r="D164" s="173"/>
      <c r="E164" s="173"/>
      <c r="F164" s="173"/>
      <c r="G164" s="173"/>
      <c r="H164" s="173"/>
      <c r="I164" s="173"/>
      <c r="J164" s="173"/>
      <c r="K164" s="173"/>
      <c r="L164" s="173"/>
      <c r="M164" s="173"/>
      <c r="N164" s="173"/>
      <c r="O164" s="173"/>
      <c r="P164" s="57"/>
    </row>
    <row r="165" spans="1:16" x14ac:dyDescent="0.25">
      <c r="A165" s="149" t="str">
        <f>'Financing inputs'!A165</f>
        <v>Coûts du Plan PF Budgétisé</v>
      </c>
      <c r="B165" s="150"/>
      <c r="C165" s="61" t="str">
        <f>IF('Financing inputs'!C165="","",(IF('Financing inputs'!$B165="USD",'Financing inputs'!C165,0)+IF('Financing inputs'!$B165="Local Currency",'Financing inputs'!C165/Loc_USD,0)+IF('Financing inputs'!$B165="Euro",'Financing inputs'!C165/Euro_USD,0)))</f>
        <v/>
      </c>
      <c r="D165" s="61" t="str">
        <f>IF('Financing inputs'!D165="","",(IF('Financing inputs'!$B165="USD",'Financing inputs'!D165,0)+IF('Financing inputs'!$B165="Local Currency",'Financing inputs'!D165/Loc_USD,0)+IF('Financing inputs'!$B165="Euro",'Financing inputs'!D165/Euro_USD,0)))</f>
        <v/>
      </c>
      <c r="E165" s="61" t="str">
        <f>IF('Financing inputs'!E165="","",(IF('Financing inputs'!$B165="USD",'Financing inputs'!E165,0)+IF('Financing inputs'!$B165="Local Currency",'Financing inputs'!E165/Loc_USD,0)+IF('Financing inputs'!$B165="Euro",'Financing inputs'!E165/Euro_USD,0)))</f>
        <v/>
      </c>
      <c r="F165" s="61" t="str">
        <f>IF('Financing inputs'!F165="","",(IF('Financing inputs'!$B165="USD",'Financing inputs'!F165,0)+IF('Financing inputs'!$B165="Local Currency",'Financing inputs'!F165/Loc_USD,0)+IF('Financing inputs'!$B165="Euro",'Financing inputs'!F165/Euro_USD,0)))</f>
        <v/>
      </c>
      <c r="G165" s="61" t="str">
        <f>IF('Financing inputs'!G165="","",(IF('Financing inputs'!$B165="USD",'Financing inputs'!G165,0)+IF('Financing inputs'!$B165="Local Currency",'Financing inputs'!G165/Loc_USD,0)+IF('Financing inputs'!$B165="Euro",'Financing inputs'!G165/Euro_USD,0)))</f>
        <v/>
      </c>
      <c r="H165" s="61" t="str">
        <f>IF('Financing inputs'!H165="","",(IF('Financing inputs'!$B165="USD",'Financing inputs'!H165,0)+IF('Financing inputs'!$B165="Local Currency",'Financing inputs'!H165/Loc_USD,0)+IF('Financing inputs'!$B165="Euro",'Financing inputs'!H165/Euro_USD,0)))</f>
        <v/>
      </c>
      <c r="I165" s="61" t="str">
        <f>IF('Financing inputs'!I165="","",(IF('Financing inputs'!$B165="USD",'Financing inputs'!I165,0)+IF('Financing inputs'!$B165="Local Currency",'Financing inputs'!I165/Loc_USD,0)+IF('Financing inputs'!$B165="Euro",'Financing inputs'!I165/Euro_USD,0)))</f>
        <v/>
      </c>
      <c r="J165" s="61" t="str">
        <f>IF('Financing inputs'!J165="","",(IF('Financing inputs'!$B165="USD",'Financing inputs'!J165,0)+IF('Financing inputs'!$B165="Local Currency",'Financing inputs'!J165/Loc_USD,0)+IF('Financing inputs'!$B165="Euro",'Financing inputs'!J165/Euro_USD,0)))</f>
        <v/>
      </c>
      <c r="K165" s="61" t="str">
        <f>IF('Financing inputs'!K165="","",(IF('Financing inputs'!$B165="USD",'Financing inputs'!K165,0)+IF('Financing inputs'!$B165="Local Currency",'Financing inputs'!K165/Loc_USD,0)+IF('Financing inputs'!$B165="Euro",'Financing inputs'!K165/Euro_USD,0)))</f>
        <v/>
      </c>
      <c r="L165" s="61" t="str">
        <f>IF('Financing inputs'!L165="","",(IF('Financing inputs'!$B165="USD",'Financing inputs'!L165,0)+IF('Financing inputs'!$B165="Local Currency",'Financing inputs'!L165/Loc_USD,0)+IF('Financing inputs'!$B165="Euro",'Financing inputs'!L165/Euro_USD,0)))</f>
        <v/>
      </c>
      <c r="M165" s="61" t="str">
        <f>IF('Financing inputs'!M165="","",(IF('Financing inputs'!$B165="USD",'Financing inputs'!M165,0)+IF('Financing inputs'!$B165="Local Currency",'Financing inputs'!M165/Loc_USD,0)+IF('Financing inputs'!$B165="Euro",'Financing inputs'!M165/Euro_USD,0)))</f>
        <v/>
      </c>
      <c r="N165" s="61" t="str">
        <f>IF('Financing inputs'!N165="","",(IF('Financing inputs'!$B165="USD",'Financing inputs'!N165,0)+IF('Financing inputs'!$B165="Local Currency",'Financing inputs'!N165/Loc_USD,0)+IF('Financing inputs'!$B165="Euro",'Financing inputs'!N165/Euro_USD,0)))</f>
        <v/>
      </c>
      <c r="O165" s="62">
        <f>SUM(C165:N165)</f>
        <v>0</v>
      </c>
      <c r="P165" s="57" t="str">
        <f t="shared" ref="P165:P185" si="21">$A$164</f>
        <v>Autre 8</v>
      </c>
    </row>
    <row r="166" spans="1:16" x14ac:dyDescent="0.25">
      <c r="A166" s="149" t="str">
        <f>'Financing inputs'!A166</f>
        <v xml:space="preserve">Fonds alloués par le Gouvernement </v>
      </c>
      <c r="B166" s="150"/>
      <c r="C166" s="61" t="str">
        <f>IF('Financing inputs'!C166="","",(IF('Financing inputs'!$B166="USD",'Financing inputs'!C166,0)+IF('Financing inputs'!$B166="Local Currency",'Financing inputs'!C166/Loc_USD,0)+IF('Financing inputs'!$B166="Euro",'Financing inputs'!C166/Euro_USD,0)))</f>
        <v/>
      </c>
      <c r="D166" s="61" t="str">
        <f>IF('Financing inputs'!D166="","",(IF('Financing inputs'!$B166="USD",'Financing inputs'!D166,0)+IF('Financing inputs'!$B166="Local Currency",'Financing inputs'!D166/Loc_USD,0)+IF('Financing inputs'!$B166="Euro",'Financing inputs'!D166/Euro_USD,0)))</f>
        <v/>
      </c>
      <c r="E166" s="61" t="str">
        <f>IF('Financing inputs'!E166="","",(IF('Financing inputs'!$B166="USD",'Financing inputs'!E166,0)+IF('Financing inputs'!$B166="Local Currency",'Financing inputs'!E166/Loc_USD,0)+IF('Financing inputs'!$B166="Euro",'Financing inputs'!E166/Euro_USD,0)))</f>
        <v/>
      </c>
      <c r="F166" s="61" t="str">
        <f>IF('Financing inputs'!F166="","",(IF('Financing inputs'!$B166="USD",'Financing inputs'!F166,0)+IF('Financing inputs'!$B166="Local Currency",'Financing inputs'!F166/Loc_USD,0)+IF('Financing inputs'!$B166="Euro",'Financing inputs'!F166/Euro_USD,0)))</f>
        <v/>
      </c>
      <c r="G166" s="61" t="str">
        <f>IF('Financing inputs'!G166="","",(IF('Financing inputs'!$B166="USD",'Financing inputs'!G166,0)+IF('Financing inputs'!$B166="Local Currency",'Financing inputs'!G166/Loc_USD,0)+IF('Financing inputs'!$B166="Euro",'Financing inputs'!G166/Euro_USD,0)))</f>
        <v/>
      </c>
      <c r="H166" s="61" t="str">
        <f>IF('Financing inputs'!H166="","",(IF('Financing inputs'!$B166="USD",'Financing inputs'!H166,0)+IF('Financing inputs'!$B166="Local Currency",'Financing inputs'!H166/Loc_USD,0)+IF('Financing inputs'!$B166="Euro",'Financing inputs'!H166/Euro_USD,0)))</f>
        <v/>
      </c>
      <c r="I166" s="61" t="str">
        <f>IF('Financing inputs'!I166="","",(IF('Financing inputs'!$B166="USD",'Financing inputs'!I166,0)+IF('Financing inputs'!$B166="Local Currency",'Financing inputs'!I166/Loc_USD,0)+IF('Financing inputs'!$B166="Euro",'Financing inputs'!I166/Euro_USD,0)))</f>
        <v/>
      </c>
      <c r="J166" s="61" t="str">
        <f>IF('Financing inputs'!J166="","",(IF('Financing inputs'!$B166="USD",'Financing inputs'!J166,0)+IF('Financing inputs'!$B166="Local Currency",'Financing inputs'!J166/Loc_USD,0)+IF('Financing inputs'!$B166="Euro",'Financing inputs'!J166/Euro_USD,0)))</f>
        <v/>
      </c>
      <c r="K166" s="61" t="str">
        <f>IF('Financing inputs'!K166="","",(IF('Financing inputs'!$B166="USD",'Financing inputs'!K166,0)+IF('Financing inputs'!$B166="Local Currency",'Financing inputs'!K166/Loc_USD,0)+IF('Financing inputs'!$B166="Euro",'Financing inputs'!K166/Euro_USD,0)))</f>
        <v/>
      </c>
      <c r="L166" s="61" t="str">
        <f>IF('Financing inputs'!L166="","",(IF('Financing inputs'!$B166="USD",'Financing inputs'!L166,0)+IF('Financing inputs'!$B166="Local Currency",'Financing inputs'!L166/Loc_USD,0)+IF('Financing inputs'!$B166="Euro",'Financing inputs'!L166/Euro_USD,0)))</f>
        <v/>
      </c>
      <c r="M166" s="61" t="str">
        <f>IF('Financing inputs'!M166="","",(IF('Financing inputs'!$B166="USD",'Financing inputs'!M166,0)+IF('Financing inputs'!$B166="Local Currency",'Financing inputs'!M166/Loc_USD,0)+IF('Financing inputs'!$B166="Euro",'Financing inputs'!M166/Euro_USD,0)))</f>
        <v/>
      </c>
      <c r="N166" s="61" t="str">
        <f>IF('Financing inputs'!N166="","",(IF('Financing inputs'!$B166="USD",'Financing inputs'!N166,0)+IF('Financing inputs'!$B166="Local Currency",'Financing inputs'!N166/Loc_USD,0)+IF('Financing inputs'!$B166="Euro",'Financing inputs'!N166/Euro_USD,0)))</f>
        <v/>
      </c>
      <c r="O166" s="62">
        <f>SUM(C166:N166)</f>
        <v>0</v>
      </c>
      <c r="P166" s="57" t="str">
        <f t="shared" si="21"/>
        <v>Autre 8</v>
      </c>
    </row>
    <row r="167" spans="1:16" x14ac:dyDescent="0.25">
      <c r="A167" s="154" t="str">
        <f>'Financing inputs'!A167</f>
        <v xml:space="preserve">Fonds alloués par l'USAID </v>
      </c>
      <c r="B167" s="150"/>
      <c r="C167" s="61" t="str">
        <f>IF('Financing inputs'!C167="","",(IF('Financing inputs'!$B167="USD",'Financing inputs'!C167,0)+IF('Financing inputs'!$B167="Local Currency",'Financing inputs'!C167/Loc_USD,0)+IF('Financing inputs'!$B167="Euro",'Financing inputs'!C167/Euro_USD,0)))</f>
        <v/>
      </c>
      <c r="D167" s="61" t="str">
        <f>IF('Financing inputs'!D167="","",(IF('Financing inputs'!$B167="USD",'Financing inputs'!D167,0)+IF('Financing inputs'!$B167="Local Currency",'Financing inputs'!D167/Loc_USD,0)+IF('Financing inputs'!$B167="Euro",'Financing inputs'!D167/Euro_USD,0)))</f>
        <v/>
      </c>
      <c r="E167" s="61" t="str">
        <f>IF('Financing inputs'!E167="","",(IF('Financing inputs'!$B167="USD",'Financing inputs'!E167,0)+IF('Financing inputs'!$B167="Local Currency",'Financing inputs'!E167/Loc_USD,0)+IF('Financing inputs'!$B167="Euro",'Financing inputs'!E167/Euro_USD,0)))</f>
        <v/>
      </c>
      <c r="F167" s="61" t="str">
        <f>IF('Financing inputs'!F167="","",(IF('Financing inputs'!$B167="USD",'Financing inputs'!F167,0)+IF('Financing inputs'!$B167="Local Currency",'Financing inputs'!F167/Loc_USD,0)+IF('Financing inputs'!$B167="Euro",'Financing inputs'!F167/Euro_USD,0)))</f>
        <v/>
      </c>
      <c r="G167" s="61" t="str">
        <f>IF('Financing inputs'!G167="","",(IF('Financing inputs'!$B167="USD",'Financing inputs'!G167,0)+IF('Financing inputs'!$B167="Local Currency",'Financing inputs'!G167/Loc_USD,0)+IF('Financing inputs'!$B167="Euro",'Financing inputs'!G167/Euro_USD,0)))</f>
        <v/>
      </c>
      <c r="H167" s="61" t="str">
        <f>IF('Financing inputs'!H167="","",(IF('Financing inputs'!$B167="USD",'Financing inputs'!H167,0)+IF('Financing inputs'!$B167="Local Currency",'Financing inputs'!H167/Loc_USD,0)+IF('Financing inputs'!$B167="Euro",'Financing inputs'!H167/Euro_USD,0)))</f>
        <v/>
      </c>
      <c r="I167" s="61" t="str">
        <f>IF('Financing inputs'!I167="","",(IF('Financing inputs'!$B167="USD",'Financing inputs'!I167,0)+IF('Financing inputs'!$B167="Local Currency",'Financing inputs'!I167/Loc_USD,0)+IF('Financing inputs'!$B167="Euro",'Financing inputs'!I167/Euro_USD,0)))</f>
        <v/>
      </c>
      <c r="J167" s="61" t="str">
        <f>IF('Financing inputs'!J167="","",(IF('Financing inputs'!$B167="USD",'Financing inputs'!J167,0)+IF('Financing inputs'!$B167="Local Currency",'Financing inputs'!J167/Loc_USD,0)+IF('Financing inputs'!$B167="Euro",'Financing inputs'!J167/Euro_USD,0)))</f>
        <v/>
      </c>
      <c r="K167" s="61" t="str">
        <f>IF('Financing inputs'!K167="","",(IF('Financing inputs'!$B167="USD",'Financing inputs'!K167,0)+IF('Financing inputs'!$B167="Local Currency",'Financing inputs'!K167/Loc_USD,0)+IF('Financing inputs'!$B167="Euro",'Financing inputs'!K167/Euro_USD,0)))</f>
        <v/>
      </c>
      <c r="L167" s="61" t="str">
        <f>IF('Financing inputs'!L167="","",(IF('Financing inputs'!$B167="USD",'Financing inputs'!L167,0)+IF('Financing inputs'!$B167="Local Currency",'Financing inputs'!L167/Loc_USD,0)+IF('Financing inputs'!$B167="Euro",'Financing inputs'!L167/Euro_USD,0)))</f>
        <v/>
      </c>
      <c r="M167" s="61" t="str">
        <f>IF('Financing inputs'!M167="","",(IF('Financing inputs'!$B167="USD",'Financing inputs'!M167,0)+IF('Financing inputs'!$B167="Local Currency",'Financing inputs'!M167/Loc_USD,0)+IF('Financing inputs'!$B167="Euro",'Financing inputs'!M167/Euro_USD,0)))</f>
        <v/>
      </c>
      <c r="N167" s="61" t="str">
        <f>IF('Financing inputs'!N167="","",(IF('Financing inputs'!$B167="USD",'Financing inputs'!N167,0)+IF('Financing inputs'!$B167="Local Currency",'Financing inputs'!N167/Loc_USD,0)+IF('Financing inputs'!$B167="Euro",'Financing inputs'!N167/Euro_USD,0)))</f>
        <v/>
      </c>
      <c r="O167" s="61">
        <f t="shared" ref="O167:O185" si="22">SUM(C167:N167)</f>
        <v>0</v>
      </c>
      <c r="P167" s="57" t="str">
        <f t="shared" si="21"/>
        <v>Autre 8</v>
      </c>
    </row>
    <row r="168" spans="1:16" x14ac:dyDescent="0.25">
      <c r="A168" s="154" t="str">
        <f>'Financing inputs'!A168</f>
        <v>Fonds alloués par l'UNFPA</v>
      </c>
      <c r="B168" s="150"/>
      <c r="C168" s="61" t="str">
        <f>IF('Financing inputs'!C168="","",(IF('Financing inputs'!$B168="USD",'Financing inputs'!C168,0)+IF('Financing inputs'!$B168="Local Currency",'Financing inputs'!C168/Loc_USD,0)+IF('Financing inputs'!$B168="Euro",'Financing inputs'!C168/Euro_USD,0)))</f>
        <v/>
      </c>
      <c r="D168" s="61" t="str">
        <f>IF('Financing inputs'!D168="","",(IF('Financing inputs'!$B168="USD",'Financing inputs'!D168,0)+IF('Financing inputs'!$B168="Local Currency",'Financing inputs'!D168/Loc_USD,0)+IF('Financing inputs'!$B168="Euro",'Financing inputs'!D168/Euro_USD,0)))</f>
        <v/>
      </c>
      <c r="E168" s="61" t="str">
        <f>IF('Financing inputs'!E168="","",(IF('Financing inputs'!$B168="USD",'Financing inputs'!E168,0)+IF('Financing inputs'!$B168="Local Currency",'Financing inputs'!E168/Loc_USD,0)+IF('Financing inputs'!$B168="Euro",'Financing inputs'!E168/Euro_USD,0)))</f>
        <v/>
      </c>
      <c r="F168" s="61" t="str">
        <f>IF('Financing inputs'!F168="","",(IF('Financing inputs'!$B168="USD",'Financing inputs'!F168,0)+IF('Financing inputs'!$B168="Local Currency",'Financing inputs'!F168/Loc_USD,0)+IF('Financing inputs'!$B168="Euro",'Financing inputs'!F168/Euro_USD,0)))</f>
        <v/>
      </c>
      <c r="G168" s="61" t="str">
        <f>IF('Financing inputs'!G168="","",(IF('Financing inputs'!$B168="USD",'Financing inputs'!G168,0)+IF('Financing inputs'!$B168="Local Currency",'Financing inputs'!G168/Loc_USD,0)+IF('Financing inputs'!$B168="Euro",'Financing inputs'!G168/Euro_USD,0)))</f>
        <v/>
      </c>
      <c r="H168" s="61" t="str">
        <f>IF('Financing inputs'!H168="","",(IF('Financing inputs'!$B168="USD",'Financing inputs'!H168,0)+IF('Financing inputs'!$B168="Local Currency",'Financing inputs'!H168/Loc_USD,0)+IF('Financing inputs'!$B168="Euro",'Financing inputs'!H168/Euro_USD,0)))</f>
        <v/>
      </c>
      <c r="I168" s="61" t="str">
        <f>IF('Financing inputs'!I168="","",(IF('Financing inputs'!$B168="USD",'Financing inputs'!I168,0)+IF('Financing inputs'!$B168="Local Currency",'Financing inputs'!I168/Loc_USD,0)+IF('Financing inputs'!$B168="Euro",'Financing inputs'!I168/Euro_USD,0)))</f>
        <v/>
      </c>
      <c r="J168" s="61" t="str">
        <f>IF('Financing inputs'!J168="","",(IF('Financing inputs'!$B168="USD",'Financing inputs'!J168,0)+IF('Financing inputs'!$B168="Local Currency",'Financing inputs'!J168/Loc_USD,0)+IF('Financing inputs'!$B168="Euro",'Financing inputs'!J168/Euro_USD,0)))</f>
        <v/>
      </c>
      <c r="K168" s="61" t="str">
        <f>IF('Financing inputs'!K168="","",(IF('Financing inputs'!$B168="USD",'Financing inputs'!K168,0)+IF('Financing inputs'!$B168="Local Currency",'Financing inputs'!K168/Loc_USD,0)+IF('Financing inputs'!$B168="Euro",'Financing inputs'!K168/Euro_USD,0)))</f>
        <v/>
      </c>
      <c r="L168" s="61" t="str">
        <f>IF('Financing inputs'!L168="","",(IF('Financing inputs'!$B168="USD",'Financing inputs'!L168,0)+IF('Financing inputs'!$B168="Local Currency",'Financing inputs'!L168/Loc_USD,0)+IF('Financing inputs'!$B168="Euro",'Financing inputs'!L168/Euro_USD,0)))</f>
        <v/>
      </c>
      <c r="M168" s="61" t="str">
        <f>IF('Financing inputs'!M168="","",(IF('Financing inputs'!$B168="USD",'Financing inputs'!M168,0)+IF('Financing inputs'!$B168="Local Currency",'Financing inputs'!M168/Loc_USD,0)+IF('Financing inputs'!$B168="Euro",'Financing inputs'!M168/Euro_USD,0)))</f>
        <v/>
      </c>
      <c r="N168" s="61" t="str">
        <f>IF('Financing inputs'!N168="","",(IF('Financing inputs'!$B168="USD",'Financing inputs'!N168,0)+IF('Financing inputs'!$B168="Local Currency",'Financing inputs'!N168/Loc_USD,0)+IF('Financing inputs'!$B168="Euro",'Financing inputs'!N168/Euro_USD,0)))</f>
        <v/>
      </c>
      <c r="O168" s="61">
        <f t="shared" si="22"/>
        <v>0</v>
      </c>
      <c r="P168" s="57" t="str">
        <f t="shared" si="21"/>
        <v>Autre 8</v>
      </c>
    </row>
    <row r="169" spans="1:16" x14ac:dyDescent="0.25">
      <c r="A169" s="154" t="str">
        <f>'Financing inputs'!A169</f>
        <v>Fonds alloués par la KfW</v>
      </c>
      <c r="B169" s="150"/>
      <c r="C169" s="61" t="str">
        <f>IF('Financing inputs'!C169="","",(IF('Financing inputs'!$B169="USD",'Financing inputs'!C169,0)+IF('Financing inputs'!$B169="Local Currency",'Financing inputs'!C169/Loc_USD,0)+IF('Financing inputs'!$B169="Euro",'Financing inputs'!C169/Euro_USD,0)))</f>
        <v/>
      </c>
      <c r="D169" s="61" t="str">
        <f>IF('Financing inputs'!D169="","",(IF('Financing inputs'!$B169="USD",'Financing inputs'!D169,0)+IF('Financing inputs'!$B169="Local Currency",'Financing inputs'!D169/Loc_USD,0)+IF('Financing inputs'!$B169="Euro",'Financing inputs'!D169/Euro_USD,0)))</f>
        <v/>
      </c>
      <c r="E169" s="61" t="str">
        <f>IF('Financing inputs'!E169="","",(IF('Financing inputs'!$B169="USD",'Financing inputs'!E169,0)+IF('Financing inputs'!$B169="Local Currency",'Financing inputs'!E169/Loc_USD,0)+IF('Financing inputs'!$B169="Euro",'Financing inputs'!E169/Euro_USD,0)))</f>
        <v/>
      </c>
      <c r="F169" s="61" t="str">
        <f>IF('Financing inputs'!F169="","",(IF('Financing inputs'!$B169="USD",'Financing inputs'!F169,0)+IF('Financing inputs'!$B169="Local Currency",'Financing inputs'!F169/Loc_USD,0)+IF('Financing inputs'!$B169="Euro",'Financing inputs'!F169/Euro_USD,0)))</f>
        <v/>
      </c>
      <c r="G169" s="61" t="str">
        <f>IF('Financing inputs'!G169="","",(IF('Financing inputs'!$B169="USD",'Financing inputs'!G169,0)+IF('Financing inputs'!$B169="Local Currency",'Financing inputs'!G169/Loc_USD,0)+IF('Financing inputs'!$B169="Euro",'Financing inputs'!G169/Euro_USD,0)))</f>
        <v/>
      </c>
      <c r="H169" s="61" t="str">
        <f>IF('Financing inputs'!H169="","",(IF('Financing inputs'!$B169="USD",'Financing inputs'!H169,0)+IF('Financing inputs'!$B169="Local Currency",'Financing inputs'!H169/Loc_USD,0)+IF('Financing inputs'!$B169="Euro",'Financing inputs'!H169/Euro_USD,0)))</f>
        <v/>
      </c>
      <c r="I169" s="61" t="str">
        <f>IF('Financing inputs'!I169="","",(IF('Financing inputs'!$B169="USD",'Financing inputs'!I169,0)+IF('Financing inputs'!$B169="Local Currency",'Financing inputs'!I169/Loc_USD,0)+IF('Financing inputs'!$B169="Euro",'Financing inputs'!I169/Euro_USD,0)))</f>
        <v/>
      </c>
      <c r="J169" s="61" t="str">
        <f>IF('Financing inputs'!J169="","",(IF('Financing inputs'!$B169="USD",'Financing inputs'!J169,0)+IF('Financing inputs'!$B169="Local Currency",'Financing inputs'!J169/Loc_USD,0)+IF('Financing inputs'!$B169="Euro",'Financing inputs'!J169/Euro_USD,0)))</f>
        <v/>
      </c>
      <c r="K169" s="61" t="str">
        <f>IF('Financing inputs'!K169="","",(IF('Financing inputs'!$B169="USD",'Financing inputs'!K169,0)+IF('Financing inputs'!$B169="Local Currency",'Financing inputs'!K169/Loc_USD,0)+IF('Financing inputs'!$B169="Euro",'Financing inputs'!K169/Euro_USD,0)))</f>
        <v/>
      </c>
      <c r="L169" s="61" t="str">
        <f>IF('Financing inputs'!L169="","",(IF('Financing inputs'!$B169="USD",'Financing inputs'!L169,0)+IF('Financing inputs'!$B169="Local Currency",'Financing inputs'!L169/Loc_USD,0)+IF('Financing inputs'!$B169="Euro",'Financing inputs'!L169/Euro_USD,0)))</f>
        <v/>
      </c>
      <c r="M169" s="61" t="str">
        <f>IF('Financing inputs'!M169="","",(IF('Financing inputs'!$B169="USD",'Financing inputs'!M169,0)+IF('Financing inputs'!$B169="Local Currency",'Financing inputs'!M169/Loc_USD,0)+IF('Financing inputs'!$B169="Euro",'Financing inputs'!M169/Euro_USD,0)))</f>
        <v/>
      </c>
      <c r="N169" s="61" t="str">
        <f>IF('Financing inputs'!N169="","",(IF('Financing inputs'!$B169="USD",'Financing inputs'!N169,0)+IF('Financing inputs'!$B169="Local Currency",'Financing inputs'!N169/Loc_USD,0)+IF('Financing inputs'!$B169="Euro",'Financing inputs'!N169/Euro_USD,0)))</f>
        <v/>
      </c>
      <c r="O169" s="61">
        <f t="shared" si="22"/>
        <v>0</v>
      </c>
      <c r="P169" s="57" t="str">
        <f t="shared" si="21"/>
        <v>Autre 8</v>
      </c>
    </row>
    <row r="170" spans="1:16" x14ac:dyDescent="0.25">
      <c r="A170" s="154" t="str">
        <f>'Financing inputs'!A170</f>
        <v>Fonds alloués par DfID</v>
      </c>
      <c r="B170" s="150"/>
      <c r="C170" s="61" t="str">
        <f>IF('Financing inputs'!C170="","",(IF('Financing inputs'!$B170="USD",'Financing inputs'!C170,0)+IF('Financing inputs'!$B170="Local Currency",'Financing inputs'!C170/Loc_USD,0)+IF('Financing inputs'!$B170="Euro",'Financing inputs'!C170/Euro_USD,0)))</f>
        <v/>
      </c>
      <c r="D170" s="61" t="str">
        <f>IF('Financing inputs'!D170="","",(IF('Financing inputs'!$B170="USD",'Financing inputs'!D170,0)+IF('Financing inputs'!$B170="Local Currency",'Financing inputs'!D170/Loc_USD,0)+IF('Financing inputs'!$B170="Euro",'Financing inputs'!D170/Euro_USD,0)))</f>
        <v/>
      </c>
      <c r="E170" s="61" t="str">
        <f>IF('Financing inputs'!E170="","",(IF('Financing inputs'!$B170="USD",'Financing inputs'!E170,0)+IF('Financing inputs'!$B170="Local Currency",'Financing inputs'!E170/Loc_USD,0)+IF('Financing inputs'!$B170="Euro",'Financing inputs'!E170/Euro_USD,0)))</f>
        <v/>
      </c>
      <c r="F170" s="61" t="str">
        <f>IF('Financing inputs'!F170="","",(IF('Financing inputs'!$B170="USD",'Financing inputs'!F170,0)+IF('Financing inputs'!$B170="Local Currency",'Financing inputs'!F170/Loc_USD,0)+IF('Financing inputs'!$B170="Euro",'Financing inputs'!F170/Euro_USD,0)))</f>
        <v/>
      </c>
      <c r="G170" s="61" t="str">
        <f>IF('Financing inputs'!G170="","",(IF('Financing inputs'!$B170="USD",'Financing inputs'!G170,0)+IF('Financing inputs'!$B170="Local Currency",'Financing inputs'!G170/Loc_USD,0)+IF('Financing inputs'!$B170="Euro",'Financing inputs'!G170/Euro_USD,0)))</f>
        <v/>
      </c>
      <c r="H170" s="61" t="str">
        <f>IF('Financing inputs'!H170="","",(IF('Financing inputs'!$B170="USD",'Financing inputs'!H170,0)+IF('Financing inputs'!$B170="Local Currency",'Financing inputs'!H170/Loc_USD,0)+IF('Financing inputs'!$B170="Euro",'Financing inputs'!H170/Euro_USD,0)))</f>
        <v/>
      </c>
      <c r="I170" s="61" t="str">
        <f>IF('Financing inputs'!I170="","",(IF('Financing inputs'!$B170="USD",'Financing inputs'!I170,0)+IF('Financing inputs'!$B170="Local Currency",'Financing inputs'!I170/Loc_USD,0)+IF('Financing inputs'!$B170="Euro",'Financing inputs'!I170/Euro_USD,0)))</f>
        <v/>
      </c>
      <c r="J170" s="61" t="str">
        <f>IF('Financing inputs'!J170="","",(IF('Financing inputs'!$B170="USD",'Financing inputs'!J170,0)+IF('Financing inputs'!$B170="Local Currency",'Financing inputs'!J170/Loc_USD,0)+IF('Financing inputs'!$B170="Euro",'Financing inputs'!J170/Euro_USD,0)))</f>
        <v/>
      </c>
      <c r="K170" s="61" t="str">
        <f>IF('Financing inputs'!K170="","",(IF('Financing inputs'!$B170="USD",'Financing inputs'!K170,0)+IF('Financing inputs'!$B170="Local Currency",'Financing inputs'!K170/Loc_USD,0)+IF('Financing inputs'!$B170="Euro",'Financing inputs'!K170/Euro_USD,0)))</f>
        <v/>
      </c>
      <c r="L170" s="61" t="str">
        <f>IF('Financing inputs'!L170="","",(IF('Financing inputs'!$B170="USD",'Financing inputs'!L170,0)+IF('Financing inputs'!$B170="Local Currency",'Financing inputs'!L170/Loc_USD,0)+IF('Financing inputs'!$B170="Euro",'Financing inputs'!L170/Euro_USD,0)))</f>
        <v/>
      </c>
      <c r="M170" s="61" t="str">
        <f>IF('Financing inputs'!M170="","",(IF('Financing inputs'!$B170="USD",'Financing inputs'!M170,0)+IF('Financing inputs'!$B170="Local Currency",'Financing inputs'!M170/Loc_USD,0)+IF('Financing inputs'!$B170="Euro",'Financing inputs'!M170/Euro_USD,0)))</f>
        <v/>
      </c>
      <c r="N170" s="61" t="str">
        <f>IF('Financing inputs'!N170="","",(IF('Financing inputs'!$B170="USD",'Financing inputs'!N170,0)+IF('Financing inputs'!$B170="Local Currency",'Financing inputs'!N170/Loc_USD,0)+IF('Financing inputs'!$B170="Euro",'Financing inputs'!N170/Euro_USD,0)))</f>
        <v/>
      </c>
      <c r="O170" s="61">
        <f t="shared" si="22"/>
        <v>0</v>
      </c>
      <c r="P170" s="57" t="str">
        <f t="shared" si="21"/>
        <v>Autre 8</v>
      </c>
    </row>
    <row r="171" spans="1:16" x14ac:dyDescent="0.25">
      <c r="A171" s="154" t="str">
        <f>'Financing inputs'!A171</f>
        <v xml:space="preserve">Fonds alloués par l'EU </v>
      </c>
      <c r="B171" s="150"/>
      <c r="C171" s="61" t="str">
        <f>IF('Financing inputs'!C171="","",(IF('Financing inputs'!$B171="USD",'Financing inputs'!C171,0)+IF('Financing inputs'!$B171="Local Currency",'Financing inputs'!C171/Loc_USD,0)+IF('Financing inputs'!$B171="Euro",'Financing inputs'!C171/Euro_USD,0)))</f>
        <v/>
      </c>
      <c r="D171" s="61" t="str">
        <f>IF('Financing inputs'!D171="","",(IF('Financing inputs'!$B171="USD",'Financing inputs'!D171,0)+IF('Financing inputs'!$B171="Local Currency",'Financing inputs'!D171/Loc_USD,0)+IF('Financing inputs'!$B171="Euro",'Financing inputs'!D171/Euro_USD,0)))</f>
        <v/>
      </c>
      <c r="E171" s="61" t="str">
        <f>IF('Financing inputs'!E171="","",(IF('Financing inputs'!$B171="USD",'Financing inputs'!E171,0)+IF('Financing inputs'!$B171="Local Currency",'Financing inputs'!E171/Loc_USD,0)+IF('Financing inputs'!$B171="Euro",'Financing inputs'!E171/Euro_USD,0)))</f>
        <v/>
      </c>
      <c r="F171" s="61" t="str">
        <f>IF('Financing inputs'!F171="","",(IF('Financing inputs'!$B171="USD",'Financing inputs'!F171,0)+IF('Financing inputs'!$B171="Local Currency",'Financing inputs'!F171/Loc_USD,0)+IF('Financing inputs'!$B171="Euro",'Financing inputs'!F171/Euro_USD,0)))</f>
        <v/>
      </c>
      <c r="G171" s="61" t="str">
        <f>IF('Financing inputs'!G171="","",(IF('Financing inputs'!$B171="USD",'Financing inputs'!G171,0)+IF('Financing inputs'!$B171="Local Currency",'Financing inputs'!G171/Loc_USD,0)+IF('Financing inputs'!$B171="Euro",'Financing inputs'!G171/Euro_USD,0)))</f>
        <v/>
      </c>
      <c r="H171" s="61" t="str">
        <f>IF('Financing inputs'!H171="","",(IF('Financing inputs'!$B171="USD",'Financing inputs'!H171,0)+IF('Financing inputs'!$B171="Local Currency",'Financing inputs'!H171/Loc_USD,0)+IF('Financing inputs'!$B171="Euro",'Financing inputs'!H171/Euro_USD,0)))</f>
        <v/>
      </c>
      <c r="I171" s="61" t="str">
        <f>IF('Financing inputs'!I171="","",(IF('Financing inputs'!$B171="USD",'Financing inputs'!I171,0)+IF('Financing inputs'!$B171="Local Currency",'Financing inputs'!I171/Loc_USD,0)+IF('Financing inputs'!$B171="Euro",'Financing inputs'!I171/Euro_USD,0)))</f>
        <v/>
      </c>
      <c r="J171" s="61" t="str">
        <f>IF('Financing inputs'!J171="","",(IF('Financing inputs'!$B171="USD",'Financing inputs'!J171,0)+IF('Financing inputs'!$B171="Local Currency",'Financing inputs'!J171/Loc_USD,0)+IF('Financing inputs'!$B171="Euro",'Financing inputs'!J171/Euro_USD,0)))</f>
        <v/>
      </c>
      <c r="K171" s="61" t="str">
        <f>IF('Financing inputs'!K171="","",(IF('Financing inputs'!$B171="USD",'Financing inputs'!K171,0)+IF('Financing inputs'!$B171="Local Currency",'Financing inputs'!K171/Loc_USD,0)+IF('Financing inputs'!$B171="Euro",'Financing inputs'!K171/Euro_USD,0)))</f>
        <v/>
      </c>
      <c r="L171" s="61" t="str">
        <f>IF('Financing inputs'!L171="","",(IF('Financing inputs'!$B171="USD",'Financing inputs'!L171,0)+IF('Financing inputs'!$B171="Local Currency",'Financing inputs'!L171/Loc_USD,0)+IF('Financing inputs'!$B171="Euro",'Financing inputs'!L171/Euro_USD,0)))</f>
        <v/>
      </c>
      <c r="M171" s="61" t="str">
        <f>IF('Financing inputs'!M171="","",(IF('Financing inputs'!$B171="USD",'Financing inputs'!M171,0)+IF('Financing inputs'!$B171="Local Currency",'Financing inputs'!M171/Loc_USD,0)+IF('Financing inputs'!$B171="Euro",'Financing inputs'!M171/Euro_USD,0)))</f>
        <v/>
      </c>
      <c r="N171" s="61" t="str">
        <f>IF('Financing inputs'!N171="","",(IF('Financing inputs'!$B171="USD",'Financing inputs'!N171,0)+IF('Financing inputs'!$B171="Local Currency",'Financing inputs'!N171/Loc_USD,0)+IF('Financing inputs'!$B171="Euro",'Financing inputs'!N171/Euro_USD,0)))</f>
        <v/>
      </c>
      <c r="O171" s="61">
        <f t="shared" si="22"/>
        <v>0</v>
      </c>
      <c r="P171" s="57" t="str">
        <f t="shared" si="21"/>
        <v>Autre 8</v>
      </c>
    </row>
    <row r="172" spans="1:16" x14ac:dyDescent="0.25">
      <c r="A172" s="154" t="str">
        <f>'Financing inputs'!A172</f>
        <v>Fonds alloués par l'ACDI</v>
      </c>
      <c r="B172" s="150"/>
      <c r="C172" s="61" t="str">
        <f>IF('Financing inputs'!C172="","",(IF('Financing inputs'!$B172="USD",'Financing inputs'!C172,0)+IF('Financing inputs'!$B172="Local Currency",'Financing inputs'!C172/Loc_USD,0)+IF('Financing inputs'!$B172="Euro",'Financing inputs'!C172/Euro_USD,0)))</f>
        <v/>
      </c>
      <c r="D172" s="61" t="str">
        <f>IF('Financing inputs'!D172="","",(IF('Financing inputs'!$B172="USD",'Financing inputs'!D172,0)+IF('Financing inputs'!$B172="Local Currency",'Financing inputs'!D172/Loc_USD,0)+IF('Financing inputs'!$B172="Euro",'Financing inputs'!D172/Euro_USD,0)))</f>
        <v/>
      </c>
      <c r="E172" s="61" t="str">
        <f>IF('Financing inputs'!E172="","",(IF('Financing inputs'!$B172="USD",'Financing inputs'!E172,0)+IF('Financing inputs'!$B172="Local Currency",'Financing inputs'!E172/Loc_USD,0)+IF('Financing inputs'!$B172="Euro",'Financing inputs'!E172/Euro_USD,0)))</f>
        <v/>
      </c>
      <c r="F172" s="61" t="str">
        <f>IF('Financing inputs'!F172="","",(IF('Financing inputs'!$B172="USD",'Financing inputs'!F172,0)+IF('Financing inputs'!$B172="Local Currency",'Financing inputs'!F172/Loc_USD,0)+IF('Financing inputs'!$B172="Euro",'Financing inputs'!F172/Euro_USD,0)))</f>
        <v/>
      </c>
      <c r="G172" s="61" t="str">
        <f>IF('Financing inputs'!G172="","",(IF('Financing inputs'!$B172="USD",'Financing inputs'!G172,0)+IF('Financing inputs'!$B172="Local Currency",'Financing inputs'!G172/Loc_USD,0)+IF('Financing inputs'!$B172="Euro",'Financing inputs'!G172/Euro_USD,0)))</f>
        <v/>
      </c>
      <c r="H172" s="61" t="str">
        <f>IF('Financing inputs'!H172="","",(IF('Financing inputs'!$B172="USD",'Financing inputs'!H172,0)+IF('Financing inputs'!$B172="Local Currency",'Financing inputs'!H172/Loc_USD,0)+IF('Financing inputs'!$B172="Euro",'Financing inputs'!H172/Euro_USD,0)))</f>
        <v/>
      </c>
      <c r="I172" s="61" t="str">
        <f>IF('Financing inputs'!I172="","",(IF('Financing inputs'!$B172="USD",'Financing inputs'!I172,0)+IF('Financing inputs'!$B172="Local Currency",'Financing inputs'!I172/Loc_USD,0)+IF('Financing inputs'!$B172="Euro",'Financing inputs'!I172/Euro_USD,0)))</f>
        <v/>
      </c>
      <c r="J172" s="61" t="str">
        <f>IF('Financing inputs'!J172="","",(IF('Financing inputs'!$B172="USD",'Financing inputs'!J172,0)+IF('Financing inputs'!$B172="Local Currency",'Financing inputs'!J172/Loc_USD,0)+IF('Financing inputs'!$B172="Euro",'Financing inputs'!J172/Euro_USD,0)))</f>
        <v/>
      </c>
      <c r="K172" s="61" t="str">
        <f>IF('Financing inputs'!K172="","",(IF('Financing inputs'!$B172="USD",'Financing inputs'!K172,0)+IF('Financing inputs'!$B172="Local Currency",'Financing inputs'!K172/Loc_USD,0)+IF('Financing inputs'!$B172="Euro",'Financing inputs'!K172/Euro_USD,0)))</f>
        <v/>
      </c>
      <c r="L172" s="61" t="str">
        <f>IF('Financing inputs'!L172="","",(IF('Financing inputs'!$B172="USD",'Financing inputs'!L172,0)+IF('Financing inputs'!$B172="Local Currency",'Financing inputs'!L172/Loc_USD,0)+IF('Financing inputs'!$B172="Euro",'Financing inputs'!L172/Euro_USD,0)))</f>
        <v/>
      </c>
      <c r="M172" s="61" t="str">
        <f>IF('Financing inputs'!M172="","",(IF('Financing inputs'!$B172="USD",'Financing inputs'!M172,0)+IF('Financing inputs'!$B172="Local Currency",'Financing inputs'!M172/Loc_USD,0)+IF('Financing inputs'!$B172="Euro",'Financing inputs'!M172/Euro_USD,0)))</f>
        <v/>
      </c>
      <c r="N172" s="61" t="str">
        <f>IF('Financing inputs'!N172="","",(IF('Financing inputs'!$B172="USD",'Financing inputs'!N172,0)+IF('Financing inputs'!$B172="Local Currency",'Financing inputs'!N172/Loc_USD,0)+IF('Financing inputs'!$B172="Euro",'Financing inputs'!N172/Euro_USD,0)))</f>
        <v/>
      </c>
      <c r="O172" s="61">
        <f t="shared" si="22"/>
        <v>0</v>
      </c>
      <c r="P172" s="57" t="str">
        <f t="shared" si="21"/>
        <v>Autre 8</v>
      </c>
    </row>
    <row r="173" spans="1:16" x14ac:dyDescent="0.25">
      <c r="A173" s="154" t="str">
        <f>'Financing inputs'!A173</f>
        <v>Fonds alloués par PSI</v>
      </c>
      <c r="B173" s="150"/>
      <c r="C173" s="61" t="str">
        <f>IF('Financing inputs'!C173="","",(IF('Financing inputs'!$B173="USD",'Financing inputs'!C173,0)+IF('Financing inputs'!$B173="Local Currency",'Financing inputs'!C173/Loc_USD,0)+IF('Financing inputs'!$B173="Euro",'Financing inputs'!C173/Euro_USD,0)))</f>
        <v/>
      </c>
      <c r="D173" s="61" t="str">
        <f>IF('Financing inputs'!D173="","",(IF('Financing inputs'!$B173="USD",'Financing inputs'!D173,0)+IF('Financing inputs'!$B173="Local Currency",'Financing inputs'!D173/Loc_USD,0)+IF('Financing inputs'!$B173="Euro",'Financing inputs'!D173/Euro_USD,0)))</f>
        <v/>
      </c>
      <c r="E173" s="61" t="str">
        <f>IF('Financing inputs'!E173="","",(IF('Financing inputs'!$B173="USD",'Financing inputs'!E173,0)+IF('Financing inputs'!$B173="Local Currency",'Financing inputs'!E173/Loc_USD,0)+IF('Financing inputs'!$B173="Euro",'Financing inputs'!E173/Euro_USD,0)))</f>
        <v/>
      </c>
      <c r="F173" s="61" t="str">
        <f>IF('Financing inputs'!F173="","",(IF('Financing inputs'!$B173="USD",'Financing inputs'!F173,0)+IF('Financing inputs'!$B173="Local Currency",'Financing inputs'!F173/Loc_USD,0)+IF('Financing inputs'!$B173="Euro",'Financing inputs'!F173/Euro_USD,0)))</f>
        <v/>
      </c>
      <c r="G173" s="61" t="str">
        <f>IF('Financing inputs'!G173="","",(IF('Financing inputs'!$B173="USD",'Financing inputs'!G173,0)+IF('Financing inputs'!$B173="Local Currency",'Financing inputs'!G173/Loc_USD,0)+IF('Financing inputs'!$B173="Euro",'Financing inputs'!G173/Euro_USD,0)))</f>
        <v/>
      </c>
      <c r="H173" s="61" t="str">
        <f>IF('Financing inputs'!H173="","",(IF('Financing inputs'!$B173="USD",'Financing inputs'!H173,0)+IF('Financing inputs'!$B173="Local Currency",'Financing inputs'!H173/Loc_USD,0)+IF('Financing inputs'!$B173="Euro",'Financing inputs'!H173/Euro_USD,0)))</f>
        <v/>
      </c>
      <c r="I173" s="61" t="str">
        <f>IF('Financing inputs'!I173="","",(IF('Financing inputs'!$B173="USD",'Financing inputs'!I173,0)+IF('Financing inputs'!$B173="Local Currency",'Financing inputs'!I173/Loc_USD,0)+IF('Financing inputs'!$B173="Euro",'Financing inputs'!I173/Euro_USD,0)))</f>
        <v/>
      </c>
      <c r="J173" s="61" t="str">
        <f>IF('Financing inputs'!J173="","",(IF('Financing inputs'!$B173="USD",'Financing inputs'!J173,0)+IF('Financing inputs'!$B173="Local Currency",'Financing inputs'!J173/Loc_USD,0)+IF('Financing inputs'!$B173="Euro",'Financing inputs'!J173/Euro_USD,0)))</f>
        <v/>
      </c>
      <c r="K173" s="61" t="str">
        <f>IF('Financing inputs'!K173="","",(IF('Financing inputs'!$B173="USD",'Financing inputs'!K173,0)+IF('Financing inputs'!$B173="Local Currency",'Financing inputs'!K173/Loc_USD,0)+IF('Financing inputs'!$B173="Euro",'Financing inputs'!K173/Euro_USD,0)))</f>
        <v/>
      </c>
      <c r="L173" s="61" t="str">
        <f>IF('Financing inputs'!L173="","",(IF('Financing inputs'!$B173="USD",'Financing inputs'!L173,0)+IF('Financing inputs'!$B173="Local Currency",'Financing inputs'!L173/Loc_USD,0)+IF('Financing inputs'!$B173="Euro",'Financing inputs'!L173/Euro_USD,0)))</f>
        <v/>
      </c>
      <c r="M173" s="61" t="str">
        <f>IF('Financing inputs'!M173="","",(IF('Financing inputs'!$B173="USD",'Financing inputs'!M173,0)+IF('Financing inputs'!$B173="Local Currency",'Financing inputs'!M173/Loc_USD,0)+IF('Financing inputs'!$B173="Euro",'Financing inputs'!M173/Euro_USD,0)))</f>
        <v/>
      </c>
      <c r="N173" s="61" t="str">
        <f>IF('Financing inputs'!N173="","",(IF('Financing inputs'!$B173="USD",'Financing inputs'!N173,0)+IF('Financing inputs'!$B173="Local Currency",'Financing inputs'!N173/Loc_USD,0)+IF('Financing inputs'!$B173="Euro",'Financing inputs'!N173/Euro_USD,0)))</f>
        <v/>
      </c>
      <c r="O173" s="61">
        <f t="shared" si="22"/>
        <v>0</v>
      </c>
      <c r="P173" s="57" t="str">
        <f t="shared" si="21"/>
        <v>Autre 8</v>
      </c>
    </row>
    <row r="174" spans="1:16" x14ac:dyDescent="0.25">
      <c r="A174" s="154" t="str">
        <f>'Financing inputs'!A174</f>
        <v xml:space="preserve">Fonds alloués par DKT International </v>
      </c>
      <c r="B174" s="150"/>
      <c r="C174" s="61" t="str">
        <f>IF('Financing inputs'!C174="","",(IF('Financing inputs'!$B174="USD",'Financing inputs'!C174,0)+IF('Financing inputs'!$B174="Local Currency",'Financing inputs'!C174/Loc_USD,0)+IF('Financing inputs'!$B174="Euro",'Financing inputs'!C174/Euro_USD,0)))</f>
        <v/>
      </c>
      <c r="D174" s="61" t="str">
        <f>IF('Financing inputs'!D174="","",(IF('Financing inputs'!$B174="USD",'Financing inputs'!D174,0)+IF('Financing inputs'!$B174="Local Currency",'Financing inputs'!D174/Loc_USD,0)+IF('Financing inputs'!$B174="Euro",'Financing inputs'!D174/Euro_USD,0)))</f>
        <v/>
      </c>
      <c r="E174" s="61" t="str">
        <f>IF('Financing inputs'!E174="","",(IF('Financing inputs'!$B174="USD",'Financing inputs'!E174,0)+IF('Financing inputs'!$B174="Local Currency",'Financing inputs'!E174/Loc_USD,0)+IF('Financing inputs'!$B174="Euro",'Financing inputs'!E174/Euro_USD,0)))</f>
        <v/>
      </c>
      <c r="F174" s="61" t="str">
        <f>IF('Financing inputs'!F174="","",(IF('Financing inputs'!$B174="USD",'Financing inputs'!F174,0)+IF('Financing inputs'!$B174="Local Currency",'Financing inputs'!F174/Loc_USD,0)+IF('Financing inputs'!$B174="Euro",'Financing inputs'!F174/Euro_USD,0)))</f>
        <v/>
      </c>
      <c r="G174" s="61" t="str">
        <f>IF('Financing inputs'!G174="","",(IF('Financing inputs'!$B174="USD",'Financing inputs'!G174,0)+IF('Financing inputs'!$B174="Local Currency",'Financing inputs'!G174/Loc_USD,0)+IF('Financing inputs'!$B174="Euro",'Financing inputs'!G174/Euro_USD,0)))</f>
        <v/>
      </c>
      <c r="H174" s="61" t="str">
        <f>IF('Financing inputs'!H174="","",(IF('Financing inputs'!$B174="USD",'Financing inputs'!H174,0)+IF('Financing inputs'!$B174="Local Currency",'Financing inputs'!H174/Loc_USD,0)+IF('Financing inputs'!$B174="Euro",'Financing inputs'!H174/Euro_USD,0)))</f>
        <v/>
      </c>
      <c r="I174" s="61" t="str">
        <f>IF('Financing inputs'!I174="","",(IF('Financing inputs'!$B174="USD",'Financing inputs'!I174,0)+IF('Financing inputs'!$B174="Local Currency",'Financing inputs'!I174/Loc_USD,0)+IF('Financing inputs'!$B174="Euro",'Financing inputs'!I174/Euro_USD,0)))</f>
        <v/>
      </c>
      <c r="J174" s="61" t="str">
        <f>IF('Financing inputs'!J174="","",(IF('Financing inputs'!$B174="USD",'Financing inputs'!J174,0)+IF('Financing inputs'!$B174="Local Currency",'Financing inputs'!J174/Loc_USD,0)+IF('Financing inputs'!$B174="Euro",'Financing inputs'!J174/Euro_USD,0)))</f>
        <v/>
      </c>
      <c r="K174" s="61" t="str">
        <f>IF('Financing inputs'!K174="","",(IF('Financing inputs'!$B174="USD",'Financing inputs'!K174,0)+IF('Financing inputs'!$B174="Local Currency",'Financing inputs'!K174/Loc_USD,0)+IF('Financing inputs'!$B174="Euro",'Financing inputs'!K174/Euro_USD,0)))</f>
        <v/>
      </c>
      <c r="L174" s="61" t="str">
        <f>IF('Financing inputs'!L174="","",(IF('Financing inputs'!$B174="USD",'Financing inputs'!L174,0)+IF('Financing inputs'!$B174="Local Currency",'Financing inputs'!L174/Loc_USD,0)+IF('Financing inputs'!$B174="Euro",'Financing inputs'!L174/Euro_USD,0)))</f>
        <v/>
      </c>
      <c r="M174" s="61" t="str">
        <f>IF('Financing inputs'!M174="","",(IF('Financing inputs'!$B174="USD",'Financing inputs'!M174,0)+IF('Financing inputs'!$B174="Local Currency",'Financing inputs'!M174/Loc_USD,0)+IF('Financing inputs'!$B174="Euro",'Financing inputs'!M174/Euro_USD,0)))</f>
        <v/>
      </c>
      <c r="N174" s="61" t="str">
        <f>IF('Financing inputs'!N174="","",(IF('Financing inputs'!$B174="USD",'Financing inputs'!N174,0)+IF('Financing inputs'!$B174="Local Currency",'Financing inputs'!N174/Loc_USD,0)+IF('Financing inputs'!$B174="Euro",'Financing inputs'!N174/Euro_USD,0)))</f>
        <v/>
      </c>
      <c r="O174" s="61">
        <f t="shared" si="22"/>
        <v>0</v>
      </c>
      <c r="P174" s="57" t="str">
        <f t="shared" si="21"/>
        <v>Autre 8</v>
      </c>
    </row>
    <row r="175" spans="1:16" x14ac:dyDescent="0.25">
      <c r="A175" s="154" t="str">
        <f>'Financing inputs'!A175</f>
        <v>Fonds alloués par MSI</v>
      </c>
      <c r="B175" s="150"/>
      <c r="C175" s="61" t="str">
        <f>IF('Financing inputs'!C175="","",(IF('Financing inputs'!$B175="USD",'Financing inputs'!C175,0)+IF('Financing inputs'!$B175="Local Currency",'Financing inputs'!C175/Loc_USD,0)+IF('Financing inputs'!$B175="Euro",'Financing inputs'!C175/Euro_USD,0)))</f>
        <v/>
      </c>
      <c r="D175" s="61" t="str">
        <f>IF('Financing inputs'!D175="","",(IF('Financing inputs'!$B175="USD",'Financing inputs'!D175,0)+IF('Financing inputs'!$B175="Local Currency",'Financing inputs'!D175/Loc_USD,0)+IF('Financing inputs'!$B175="Euro",'Financing inputs'!D175/Euro_USD,0)))</f>
        <v/>
      </c>
      <c r="E175" s="61" t="str">
        <f>IF('Financing inputs'!E175="","",(IF('Financing inputs'!$B175="USD",'Financing inputs'!E175,0)+IF('Financing inputs'!$B175="Local Currency",'Financing inputs'!E175/Loc_USD,0)+IF('Financing inputs'!$B175="Euro",'Financing inputs'!E175/Euro_USD,0)))</f>
        <v/>
      </c>
      <c r="F175" s="61" t="str">
        <f>IF('Financing inputs'!F175="","",(IF('Financing inputs'!$B175="USD",'Financing inputs'!F175,0)+IF('Financing inputs'!$B175="Local Currency",'Financing inputs'!F175/Loc_USD,0)+IF('Financing inputs'!$B175="Euro",'Financing inputs'!F175/Euro_USD,0)))</f>
        <v/>
      </c>
      <c r="G175" s="61" t="str">
        <f>IF('Financing inputs'!G175="","",(IF('Financing inputs'!$B175="USD",'Financing inputs'!G175,0)+IF('Financing inputs'!$B175="Local Currency",'Financing inputs'!G175/Loc_USD,0)+IF('Financing inputs'!$B175="Euro",'Financing inputs'!G175/Euro_USD,0)))</f>
        <v/>
      </c>
      <c r="H175" s="61" t="str">
        <f>IF('Financing inputs'!H175="","",(IF('Financing inputs'!$B175="USD",'Financing inputs'!H175,0)+IF('Financing inputs'!$B175="Local Currency",'Financing inputs'!H175/Loc_USD,0)+IF('Financing inputs'!$B175="Euro",'Financing inputs'!H175/Euro_USD,0)))</f>
        <v/>
      </c>
      <c r="I175" s="61" t="str">
        <f>IF('Financing inputs'!I175="","",(IF('Financing inputs'!$B175="USD",'Financing inputs'!I175,0)+IF('Financing inputs'!$B175="Local Currency",'Financing inputs'!I175/Loc_USD,0)+IF('Financing inputs'!$B175="Euro",'Financing inputs'!I175/Euro_USD,0)))</f>
        <v/>
      </c>
      <c r="J175" s="61" t="str">
        <f>IF('Financing inputs'!J175="","",(IF('Financing inputs'!$B175="USD",'Financing inputs'!J175,0)+IF('Financing inputs'!$B175="Local Currency",'Financing inputs'!J175/Loc_USD,0)+IF('Financing inputs'!$B175="Euro",'Financing inputs'!J175/Euro_USD,0)))</f>
        <v/>
      </c>
      <c r="K175" s="61" t="str">
        <f>IF('Financing inputs'!K175="","",(IF('Financing inputs'!$B175="USD",'Financing inputs'!K175,0)+IF('Financing inputs'!$B175="Local Currency",'Financing inputs'!K175/Loc_USD,0)+IF('Financing inputs'!$B175="Euro",'Financing inputs'!K175/Euro_USD,0)))</f>
        <v/>
      </c>
      <c r="L175" s="61" t="str">
        <f>IF('Financing inputs'!L175="","",(IF('Financing inputs'!$B175="USD",'Financing inputs'!L175,0)+IF('Financing inputs'!$B175="Local Currency",'Financing inputs'!L175/Loc_USD,0)+IF('Financing inputs'!$B175="Euro",'Financing inputs'!L175/Euro_USD,0)))</f>
        <v/>
      </c>
      <c r="M175" s="61" t="str">
        <f>IF('Financing inputs'!M175="","",(IF('Financing inputs'!$B175="USD",'Financing inputs'!M175,0)+IF('Financing inputs'!$B175="Local Currency",'Financing inputs'!M175/Loc_USD,0)+IF('Financing inputs'!$B175="Euro",'Financing inputs'!M175/Euro_USD,0)))</f>
        <v/>
      </c>
      <c r="N175" s="61" t="str">
        <f>IF('Financing inputs'!N175="","",(IF('Financing inputs'!$B175="USD",'Financing inputs'!N175,0)+IF('Financing inputs'!$B175="Local Currency",'Financing inputs'!N175/Loc_USD,0)+IF('Financing inputs'!$B175="Euro",'Financing inputs'!N175/Euro_USD,0)))</f>
        <v/>
      </c>
      <c r="O175" s="61">
        <f t="shared" si="22"/>
        <v>0</v>
      </c>
      <c r="P175" s="57" t="str">
        <f t="shared" si="21"/>
        <v>Autre 8</v>
      </c>
    </row>
    <row r="176" spans="1:16" x14ac:dyDescent="0.25">
      <c r="A176" s="154" t="str">
        <f>'Financing inputs'!A176</f>
        <v>Fonds alloués par la Fondation Gates</v>
      </c>
      <c r="B176" s="150"/>
      <c r="C176" s="61" t="str">
        <f>IF('Financing inputs'!C176="","",(IF('Financing inputs'!$B176="USD",'Financing inputs'!C176,0)+IF('Financing inputs'!$B176="Local Currency",'Financing inputs'!C176/Loc_USD,0)+IF('Financing inputs'!$B176="Euro",'Financing inputs'!C176/Euro_USD,0)))</f>
        <v/>
      </c>
      <c r="D176" s="61" t="str">
        <f>IF('Financing inputs'!D176="","",(IF('Financing inputs'!$B176="USD",'Financing inputs'!D176,0)+IF('Financing inputs'!$B176="Local Currency",'Financing inputs'!D176/Loc_USD,0)+IF('Financing inputs'!$B176="Euro",'Financing inputs'!D176/Euro_USD,0)))</f>
        <v/>
      </c>
      <c r="E176" s="61" t="str">
        <f>IF('Financing inputs'!E176="","",(IF('Financing inputs'!$B176="USD",'Financing inputs'!E176,0)+IF('Financing inputs'!$B176="Local Currency",'Financing inputs'!E176/Loc_USD,0)+IF('Financing inputs'!$B176="Euro",'Financing inputs'!E176/Euro_USD,0)))</f>
        <v/>
      </c>
      <c r="F176" s="61" t="str">
        <f>IF('Financing inputs'!F176="","",(IF('Financing inputs'!$B176="USD",'Financing inputs'!F176,0)+IF('Financing inputs'!$B176="Local Currency",'Financing inputs'!F176/Loc_USD,0)+IF('Financing inputs'!$B176="Euro",'Financing inputs'!F176/Euro_USD,0)))</f>
        <v/>
      </c>
      <c r="G176" s="61" t="str">
        <f>IF('Financing inputs'!G176="","",(IF('Financing inputs'!$B176="USD",'Financing inputs'!G176,0)+IF('Financing inputs'!$B176="Local Currency",'Financing inputs'!G176/Loc_USD,0)+IF('Financing inputs'!$B176="Euro",'Financing inputs'!G176/Euro_USD,0)))</f>
        <v/>
      </c>
      <c r="H176" s="61" t="str">
        <f>IF('Financing inputs'!H176="","",(IF('Financing inputs'!$B176="USD",'Financing inputs'!H176,0)+IF('Financing inputs'!$B176="Local Currency",'Financing inputs'!H176/Loc_USD,0)+IF('Financing inputs'!$B176="Euro",'Financing inputs'!H176/Euro_USD,0)))</f>
        <v/>
      </c>
      <c r="I176" s="61" t="str">
        <f>IF('Financing inputs'!I176="","",(IF('Financing inputs'!$B176="USD",'Financing inputs'!I176,0)+IF('Financing inputs'!$B176="Local Currency",'Financing inputs'!I176/Loc_USD,0)+IF('Financing inputs'!$B176="Euro",'Financing inputs'!I176/Euro_USD,0)))</f>
        <v/>
      </c>
      <c r="J176" s="61" t="str">
        <f>IF('Financing inputs'!J176="","",(IF('Financing inputs'!$B176="USD",'Financing inputs'!J176,0)+IF('Financing inputs'!$B176="Local Currency",'Financing inputs'!J176/Loc_USD,0)+IF('Financing inputs'!$B176="Euro",'Financing inputs'!J176/Euro_USD,0)))</f>
        <v/>
      </c>
      <c r="K176" s="61" t="str">
        <f>IF('Financing inputs'!K176="","",(IF('Financing inputs'!$B176="USD",'Financing inputs'!K176,0)+IF('Financing inputs'!$B176="Local Currency",'Financing inputs'!K176/Loc_USD,0)+IF('Financing inputs'!$B176="Euro",'Financing inputs'!K176/Euro_USD,0)))</f>
        <v/>
      </c>
      <c r="L176" s="61" t="str">
        <f>IF('Financing inputs'!L176="","",(IF('Financing inputs'!$B176="USD",'Financing inputs'!L176,0)+IF('Financing inputs'!$B176="Local Currency",'Financing inputs'!L176/Loc_USD,0)+IF('Financing inputs'!$B176="Euro",'Financing inputs'!L176/Euro_USD,0)))</f>
        <v/>
      </c>
      <c r="M176" s="61" t="str">
        <f>IF('Financing inputs'!M176="","",(IF('Financing inputs'!$B176="USD",'Financing inputs'!M176,0)+IF('Financing inputs'!$B176="Local Currency",'Financing inputs'!M176/Loc_USD,0)+IF('Financing inputs'!$B176="Euro",'Financing inputs'!M176/Euro_USD,0)))</f>
        <v/>
      </c>
      <c r="N176" s="61" t="str">
        <f>IF('Financing inputs'!N176="","",(IF('Financing inputs'!$B176="USD",'Financing inputs'!N176,0)+IF('Financing inputs'!$B176="Local Currency",'Financing inputs'!N176/Loc_USD,0)+IF('Financing inputs'!$B176="Euro",'Financing inputs'!N176/Euro_USD,0)))</f>
        <v/>
      </c>
      <c r="O176" s="61">
        <f t="shared" si="22"/>
        <v>0</v>
      </c>
      <c r="P176" s="57" t="str">
        <f t="shared" si="21"/>
        <v>Autre 8</v>
      </c>
    </row>
    <row r="177" spans="1:16" x14ac:dyDescent="0.25">
      <c r="A177" s="154" t="str">
        <f>'Financing inputs'!A177</f>
        <v>Fonds alloués par la fondation Packard</v>
      </c>
      <c r="B177" s="150"/>
      <c r="C177" s="61" t="str">
        <f>IF('Financing inputs'!C177="","",(IF('Financing inputs'!$B177="USD",'Financing inputs'!C177,0)+IF('Financing inputs'!$B177="Local Currency",'Financing inputs'!C177/Loc_USD,0)+IF('Financing inputs'!$B177="Euro",'Financing inputs'!C177/Euro_USD,0)))</f>
        <v/>
      </c>
      <c r="D177" s="61" t="str">
        <f>IF('Financing inputs'!D177="","",(IF('Financing inputs'!$B177="USD",'Financing inputs'!D177,0)+IF('Financing inputs'!$B177="Local Currency",'Financing inputs'!D177/Loc_USD,0)+IF('Financing inputs'!$B177="Euro",'Financing inputs'!D177/Euro_USD,0)))</f>
        <v/>
      </c>
      <c r="E177" s="61" t="str">
        <f>IF('Financing inputs'!E177="","",(IF('Financing inputs'!$B177="USD",'Financing inputs'!E177,0)+IF('Financing inputs'!$B177="Local Currency",'Financing inputs'!E177/Loc_USD,0)+IF('Financing inputs'!$B177="Euro",'Financing inputs'!E177/Euro_USD,0)))</f>
        <v/>
      </c>
      <c r="F177" s="61" t="str">
        <f>IF('Financing inputs'!F177="","",(IF('Financing inputs'!$B177="USD",'Financing inputs'!F177,0)+IF('Financing inputs'!$B177="Local Currency",'Financing inputs'!F177/Loc_USD,0)+IF('Financing inputs'!$B177="Euro",'Financing inputs'!F177/Euro_USD,0)))</f>
        <v/>
      </c>
      <c r="G177" s="61" t="str">
        <f>IF('Financing inputs'!G177="","",(IF('Financing inputs'!$B177="USD",'Financing inputs'!G177,0)+IF('Financing inputs'!$B177="Local Currency",'Financing inputs'!G177/Loc_USD,0)+IF('Financing inputs'!$B177="Euro",'Financing inputs'!G177/Euro_USD,0)))</f>
        <v/>
      </c>
      <c r="H177" s="61" t="str">
        <f>IF('Financing inputs'!H177="","",(IF('Financing inputs'!$B177="USD",'Financing inputs'!H177,0)+IF('Financing inputs'!$B177="Local Currency",'Financing inputs'!H177/Loc_USD,0)+IF('Financing inputs'!$B177="Euro",'Financing inputs'!H177/Euro_USD,0)))</f>
        <v/>
      </c>
      <c r="I177" s="61" t="str">
        <f>IF('Financing inputs'!I177="","",(IF('Financing inputs'!$B177="USD",'Financing inputs'!I177,0)+IF('Financing inputs'!$B177="Local Currency",'Financing inputs'!I177/Loc_USD,0)+IF('Financing inputs'!$B177="Euro",'Financing inputs'!I177/Euro_USD,0)))</f>
        <v/>
      </c>
      <c r="J177" s="61" t="str">
        <f>IF('Financing inputs'!J177="","",(IF('Financing inputs'!$B177="USD",'Financing inputs'!J177,0)+IF('Financing inputs'!$B177="Local Currency",'Financing inputs'!J177/Loc_USD,0)+IF('Financing inputs'!$B177="Euro",'Financing inputs'!J177/Euro_USD,0)))</f>
        <v/>
      </c>
      <c r="K177" s="61" t="str">
        <f>IF('Financing inputs'!K177="","",(IF('Financing inputs'!$B177="USD",'Financing inputs'!K177,0)+IF('Financing inputs'!$B177="Local Currency",'Financing inputs'!K177/Loc_USD,0)+IF('Financing inputs'!$B177="Euro",'Financing inputs'!K177/Euro_USD,0)))</f>
        <v/>
      </c>
      <c r="L177" s="61" t="str">
        <f>IF('Financing inputs'!L177="","",(IF('Financing inputs'!$B177="USD",'Financing inputs'!L177,0)+IF('Financing inputs'!$B177="Local Currency",'Financing inputs'!L177/Loc_USD,0)+IF('Financing inputs'!$B177="Euro",'Financing inputs'!L177/Euro_USD,0)))</f>
        <v/>
      </c>
      <c r="M177" s="61" t="str">
        <f>IF('Financing inputs'!M177="","",(IF('Financing inputs'!$B177="USD",'Financing inputs'!M177,0)+IF('Financing inputs'!$B177="Local Currency",'Financing inputs'!M177/Loc_USD,0)+IF('Financing inputs'!$B177="Euro",'Financing inputs'!M177/Euro_USD,0)))</f>
        <v/>
      </c>
      <c r="N177" s="61" t="str">
        <f>IF('Financing inputs'!N177="","",(IF('Financing inputs'!$B177="USD",'Financing inputs'!N177,0)+IF('Financing inputs'!$B177="Local Currency",'Financing inputs'!N177/Loc_USD,0)+IF('Financing inputs'!$B177="Euro",'Financing inputs'!N177/Euro_USD,0)))</f>
        <v/>
      </c>
      <c r="O177" s="61">
        <f t="shared" si="22"/>
        <v>0</v>
      </c>
      <c r="P177" s="57" t="str">
        <f t="shared" si="21"/>
        <v>Autre 8</v>
      </c>
    </row>
    <row r="178" spans="1:16" x14ac:dyDescent="0.25">
      <c r="A178" s="154" t="str">
        <f>'Financing inputs'!A178</f>
        <v>Other</v>
      </c>
      <c r="B178" s="150"/>
      <c r="C178" s="61" t="str">
        <f>IF('Financing inputs'!C178="","",(IF('Financing inputs'!$B178="USD",'Financing inputs'!C178,0)+IF('Financing inputs'!$B178="Local Currency",'Financing inputs'!C178/Loc_USD,0)+IF('Financing inputs'!$B178="Euro",'Financing inputs'!C178/Euro_USD,0)))</f>
        <v/>
      </c>
      <c r="D178" s="61" t="str">
        <f>IF('Financing inputs'!D178="","",(IF('Financing inputs'!$B178="USD",'Financing inputs'!D178,0)+IF('Financing inputs'!$B178="Local Currency",'Financing inputs'!D178/Loc_USD,0)+IF('Financing inputs'!$B178="Euro",'Financing inputs'!D178/Euro_USD,0)))</f>
        <v/>
      </c>
      <c r="E178" s="61" t="str">
        <f>IF('Financing inputs'!E178="","",(IF('Financing inputs'!$B178="USD",'Financing inputs'!E178,0)+IF('Financing inputs'!$B178="Local Currency",'Financing inputs'!E178/Loc_USD,0)+IF('Financing inputs'!$B178="Euro",'Financing inputs'!E178/Euro_USD,0)))</f>
        <v/>
      </c>
      <c r="F178" s="61" t="str">
        <f>IF('Financing inputs'!F178="","",(IF('Financing inputs'!$B178="USD",'Financing inputs'!F178,0)+IF('Financing inputs'!$B178="Local Currency",'Financing inputs'!F178/Loc_USD,0)+IF('Financing inputs'!$B178="Euro",'Financing inputs'!F178/Euro_USD,0)))</f>
        <v/>
      </c>
      <c r="G178" s="61" t="str">
        <f>IF('Financing inputs'!G178="","",(IF('Financing inputs'!$B178="USD",'Financing inputs'!G178,0)+IF('Financing inputs'!$B178="Local Currency",'Financing inputs'!G178/Loc_USD,0)+IF('Financing inputs'!$B178="Euro",'Financing inputs'!G178/Euro_USD,0)))</f>
        <v/>
      </c>
      <c r="H178" s="61" t="str">
        <f>IF('Financing inputs'!H178="","",(IF('Financing inputs'!$B178="USD",'Financing inputs'!H178,0)+IF('Financing inputs'!$B178="Local Currency",'Financing inputs'!H178/Loc_USD,0)+IF('Financing inputs'!$B178="Euro",'Financing inputs'!H178/Euro_USD,0)))</f>
        <v/>
      </c>
      <c r="I178" s="61" t="str">
        <f>IF('Financing inputs'!I178="","",(IF('Financing inputs'!$B178="USD",'Financing inputs'!I178,0)+IF('Financing inputs'!$B178="Local Currency",'Financing inputs'!I178/Loc_USD,0)+IF('Financing inputs'!$B178="Euro",'Financing inputs'!I178/Euro_USD,0)))</f>
        <v/>
      </c>
      <c r="J178" s="61" t="str">
        <f>IF('Financing inputs'!J178="","",(IF('Financing inputs'!$B178="USD",'Financing inputs'!J178,0)+IF('Financing inputs'!$B178="Local Currency",'Financing inputs'!J178/Loc_USD,0)+IF('Financing inputs'!$B178="Euro",'Financing inputs'!J178/Euro_USD,0)))</f>
        <v/>
      </c>
      <c r="K178" s="61" t="str">
        <f>IF('Financing inputs'!K178="","",(IF('Financing inputs'!$B178="USD",'Financing inputs'!K178,0)+IF('Financing inputs'!$B178="Local Currency",'Financing inputs'!K178/Loc_USD,0)+IF('Financing inputs'!$B178="Euro",'Financing inputs'!K178/Euro_USD,0)))</f>
        <v/>
      </c>
      <c r="L178" s="61" t="str">
        <f>IF('Financing inputs'!L178="","",(IF('Financing inputs'!$B178="USD",'Financing inputs'!L178,0)+IF('Financing inputs'!$B178="Local Currency",'Financing inputs'!L178/Loc_USD,0)+IF('Financing inputs'!$B178="Euro",'Financing inputs'!L178/Euro_USD,0)))</f>
        <v/>
      </c>
      <c r="M178" s="61" t="str">
        <f>IF('Financing inputs'!M178="","",(IF('Financing inputs'!$B178="USD",'Financing inputs'!M178,0)+IF('Financing inputs'!$B178="Local Currency",'Financing inputs'!M178/Loc_USD,0)+IF('Financing inputs'!$B178="Euro",'Financing inputs'!M178/Euro_USD,0)))</f>
        <v/>
      </c>
      <c r="N178" s="61" t="str">
        <f>IF('Financing inputs'!N178="","",(IF('Financing inputs'!$B178="USD",'Financing inputs'!N178,0)+IF('Financing inputs'!$B178="Local Currency",'Financing inputs'!N178/Loc_USD,0)+IF('Financing inputs'!$B178="Euro",'Financing inputs'!N178/Euro_USD,0)))</f>
        <v/>
      </c>
      <c r="O178" s="61">
        <f t="shared" si="22"/>
        <v>0</v>
      </c>
      <c r="P178" s="57" t="str">
        <f t="shared" si="21"/>
        <v>Autre 8</v>
      </c>
    </row>
    <row r="179" spans="1:16" x14ac:dyDescent="0.25">
      <c r="A179" s="154" t="str">
        <f>'Financing inputs'!A179</f>
        <v>Other</v>
      </c>
      <c r="B179" s="150"/>
      <c r="C179" s="61" t="str">
        <f>IF('Financing inputs'!C179="","",(IF('Financing inputs'!$B179="USD",'Financing inputs'!C179,0)+IF('Financing inputs'!$B179="Local Currency",'Financing inputs'!C179/Loc_USD,0)+IF('Financing inputs'!$B179="Euro",'Financing inputs'!C179/Euro_USD,0)))</f>
        <v/>
      </c>
      <c r="D179" s="61" t="str">
        <f>IF('Financing inputs'!D179="","",(IF('Financing inputs'!$B179="USD",'Financing inputs'!D179,0)+IF('Financing inputs'!$B179="Local Currency",'Financing inputs'!D179/Loc_USD,0)+IF('Financing inputs'!$B179="Euro",'Financing inputs'!D179/Euro_USD,0)))</f>
        <v/>
      </c>
      <c r="E179" s="61" t="str">
        <f>IF('Financing inputs'!E179="","",(IF('Financing inputs'!$B179="USD",'Financing inputs'!E179,0)+IF('Financing inputs'!$B179="Local Currency",'Financing inputs'!E179/Loc_USD,0)+IF('Financing inputs'!$B179="Euro",'Financing inputs'!E179/Euro_USD,0)))</f>
        <v/>
      </c>
      <c r="F179" s="61" t="str">
        <f>IF('Financing inputs'!F179="","",(IF('Financing inputs'!$B179="USD",'Financing inputs'!F179,0)+IF('Financing inputs'!$B179="Local Currency",'Financing inputs'!F179/Loc_USD,0)+IF('Financing inputs'!$B179="Euro",'Financing inputs'!F179/Euro_USD,0)))</f>
        <v/>
      </c>
      <c r="G179" s="61" t="str">
        <f>IF('Financing inputs'!G179="","",(IF('Financing inputs'!$B179="USD",'Financing inputs'!G179,0)+IF('Financing inputs'!$B179="Local Currency",'Financing inputs'!G179/Loc_USD,0)+IF('Financing inputs'!$B179="Euro",'Financing inputs'!G179/Euro_USD,0)))</f>
        <v/>
      </c>
      <c r="H179" s="61" t="str">
        <f>IF('Financing inputs'!H179="","",(IF('Financing inputs'!$B179="USD",'Financing inputs'!H179,0)+IF('Financing inputs'!$B179="Local Currency",'Financing inputs'!H179/Loc_USD,0)+IF('Financing inputs'!$B179="Euro",'Financing inputs'!H179/Euro_USD,0)))</f>
        <v/>
      </c>
      <c r="I179" s="61" t="str">
        <f>IF('Financing inputs'!I179="","",(IF('Financing inputs'!$B179="USD",'Financing inputs'!I179,0)+IF('Financing inputs'!$B179="Local Currency",'Financing inputs'!I179/Loc_USD,0)+IF('Financing inputs'!$B179="Euro",'Financing inputs'!I179/Euro_USD,0)))</f>
        <v/>
      </c>
      <c r="J179" s="61" t="str">
        <f>IF('Financing inputs'!J179="","",(IF('Financing inputs'!$B179="USD",'Financing inputs'!J179,0)+IF('Financing inputs'!$B179="Local Currency",'Financing inputs'!J179/Loc_USD,0)+IF('Financing inputs'!$B179="Euro",'Financing inputs'!J179/Euro_USD,0)))</f>
        <v/>
      </c>
      <c r="K179" s="61" t="str">
        <f>IF('Financing inputs'!K179="","",(IF('Financing inputs'!$B179="USD",'Financing inputs'!K179,0)+IF('Financing inputs'!$B179="Local Currency",'Financing inputs'!K179/Loc_USD,0)+IF('Financing inputs'!$B179="Euro",'Financing inputs'!K179/Euro_USD,0)))</f>
        <v/>
      </c>
      <c r="L179" s="61" t="str">
        <f>IF('Financing inputs'!L179="","",(IF('Financing inputs'!$B179="USD",'Financing inputs'!L179,0)+IF('Financing inputs'!$B179="Local Currency",'Financing inputs'!L179/Loc_USD,0)+IF('Financing inputs'!$B179="Euro",'Financing inputs'!L179/Euro_USD,0)))</f>
        <v/>
      </c>
      <c r="M179" s="61" t="str">
        <f>IF('Financing inputs'!M179="","",(IF('Financing inputs'!$B179="USD",'Financing inputs'!M179,0)+IF('Financing inputs'!$B179="Local Currency",'Financing inputs'!M179/Loc_USD,0)+IF('Financing inputs'!$B179="Euro",'Financing inputs'!M179/Euro_USD,0)))</f>
        <v/>
      </c>
      <c r="N179" s="61" t="str">
        <f>IF('Financing inputs'!N179="","",(IF('Financing inputs'!$B179="USD",'Financing inputs'!N179,0)+IF('Financing inputs'!$B179="Local Currency",'Financing inputs'!N179/Loc_USD,0)+IF('Financing inputs'!$B179="Euro",'Financing inputs'!N179/Euro_USD,0)))</f>
        <v/>
      </c>
      <c r="O179" s="62">
        <f t="shared" si="22"/>
        <v>0</v>
      </c>
      <c r="P179" s="57" t="str">
        <f t="shared" si="21"/>
        <v>Autre 8</v>
      </c>
    </row>
    <row r="180" spans="1:16" x14ac:dyDescent="0.25">
      <c r="A180" s="154" t="str">
        <f>'Financing inputs'!A180</f>
        <v>Other</v>
      </c>
      <c r="B180" s="150"/>
      <c r="C180" s="61" t="str">
        <f>IF('Financing inputs'!C180="","",(IF('Financing inputs'!$B180="USD",'Financing inputs'!C180,0)+IF('Financing inputs'!$B180="Local Currency",'Financing inputs'!C180/Loc_USD,0)+IF('Financing inputs'!$B180="Euro",'Financing inputs'!C180/Euro_USD,0)))</f>
        <v/>
      </c>
      <c r="D180" s="61" t="str">
        <f>IF('Financing inputs'!D180="","",(IF('Financing inputs'!$B180="USD",'Financing inputs'!D180,0)+IF('Financing inputs'!$B180="Local Currency",'Financing inputs'!D180/Loc_USD,0)+IF('Financing inputs'!$B180="Euro",'Financing inputs'!D180/Euro_USD,0)))</f>
        <v/>
      </c>
      <c r="E180" s="61" t="str">
        <f>IF('Financing inputs'!E180="","",(IF('Financing inputs'!$B180="USD",'Financing inputs'!E180,0)+IF('Financing inputs'!$B180="Local Currency",'Financing inputs'!E180/Loc_USD,0)+IF('Financing inputs'!$B180="Euro",'Financing inputs'!E180/Euro_USD,0)))</f>
        <v/>
      </c>
      <c r="F180" s="61" t="str">
        <f>IF('Financing inputs'!F180="","",(IF('Financing inputs'!$B180="USD",'Financing inputs'!F180,0)+IF('Financing inputs'!$B180="Local Currency",'Financing inputs'!F180/Loc_USD,0)+IF('Financing inputs'!$B180="Euro",'Financing inputs'!F180/Euro_USD,0)))</f>
        <v/>
      </c>
      <c r="G180" s="61" t="str">
        <f>IF('Financing inputs'!G180="","",(IF('Financing inputs'!$B180="USD",'Financing inputs'!G180,0)+IF('Financing inputs'!$B180="Local Currency",'Financing inputs'!G180/Loc_USD,0)+IF('Financing inputs'!$B180="Euro",'Financing inputs'!G180/Euro_USD,0)))</f>
        <v/>
      </c>
      <c r="H180" s="61" t="str">
        <f>IF('Financing inputs'!H180="","",(IF('Financing inputs'!$B180="USD",'Financing inputs'!H180,0)+IF('Financing inputs'!$B180="Local Currency",'Financing inputs'!H180/Loc_USD,0)+IF('Financing inputs'!$B180="Euro",'Financing inputs'!H180/Euro_USD,0)))</f>
        <v/>
      </c>
      <c r="I180" s="61" t="str">
        <f>IF('Financing inputs'!I180="","",(IF('Financing inputs'!$B180="USD",'Financing inputs'!I180,0)+IF('Financing inputs'!$B180="Local Currency",'Financing inputs'!I180/Loc_USD,0)+IF('Financing inputs'!$B180="Euro",'Financing inputs'!I180/Euro_USD,0)))</f>
        <v/>
      </c>
      <c r="J180" s="61" t="str">
        <f>IF('Financing inputs'!J180="","",(IF('Financing inputs'!$B180="USD",'Financing inputs'!J180,0)+IF('Financing inputs'!$B180="Local Currency",'Financing inputs'!J180/Loc_USD,0)+IF('Financing inputs'!$B180="Euro",'Financing inputs'!J180/Euro_USD,0)))</f>
        <v/>
      </c>
      <c r="K180" s="61" t="str">
        <f>IF('Financing inputs'!K180="","",(IF('Financing inputs'!$B180="USD",'Financing inputs'!K180,0)+IF('Financing inputs'!$B180="Local Currency",'Financing inputs'!K180/Loc_USD,0)+IF('Financing inputs'!$B180="Euro",'Financing inputs'!K180/Euro_USD,0)))</f>
        <v/>
      </c>
      <c r="L180" s="61" t="str">
        <f>IF('Financing inputs'!L180="","",(IF('Financing inputs'!$B180="USD",'Financing inputs'!L180,0)+IF('Financing inputs'!$B180="Local Currency",'Financing inputs'!L180/Loc_USD,0)+IF('Financing inputs'!$B180="Euro",'Financing inputs'!L180/Euro_USD,0)))</f>
        <v/>
      </c>
      <c r="M180" s="61" t="str">
        <f>IF('Financing inputs'!M180="","",(IF('Financing inputs'!$B180="USD",'Financing inputs'!M180,0)+IF('Financing inputs'!$B180="Local Currency",'Financing inputs'!M180/Loc_USD,0)+IF('Financing inputs'!$B180="Euro",'Financing inputs'!M180/Euro_USD,0)))</f>
        <v/>
      </c>
      <c r="N180" s="61" t="str">
        <f>IF('Financing inputs'!N180="","",(IF('Financing inputs'!$B180="USD",'Financing inputs'!N180,0)+IF('Financing inputs'!$B180="Local Currency",'Financing inputs'!N180/Loc_USD,0)+IF('Financing inputs'!$B180="Euro",'Financing inputs'!N180/Euro_USD,0)))</f>
        <v/>
      </c>
      <c r="O180" s="62">
        <f t="shared" si="22"/>
        <v>0</v>
      </c>
      <c r="P180" s="57" t="str">
        <f t="shared" si="21"/>
        <v>Autre 8</v>
      </c>
    </row>
    <row r="181" spans="1:16" x14ac:dyDescent="0.25">
      <c r="A181" s="154" t="str">
        <f>'Financing inputs'!A181</f>
        <v>Other</v>
      </c>
      <c r="B181" s="150"/>
      <c r="C181" s="61" t="str">
        <f>IF('Financing inputs'!C181="","",(IF('Financing inputs'!$B181="USD",'Financing inputs'!C181,0)+IF('Financing inputs'!$B181="Local Currency",'Financing inputs'!C181/Loc_USD,0)+IF('Financing inputs'!$B181="Euro",'Financing inputs'!C181/Euro_USD,0)))</f>
        <v/>
      </c>
      <c r="D181" s="61" t="str">
        <f>IF('Financing inputs'!D181="","",(IF('Financing inputs'!$B181="USD",'Financing inputs'!D181,0)+IF('Financing inputs'!$B181="Local Currency",'Financing inputs'!D181/Loc_USD,0)+IF('Financing inputs'!$B181="Euro",'Financing inputs'!D181/Euro_USD,0)))</f>
        <v/>
      </c>
      <c r="E181" s="61" t="str">
        <f>IF('Financing inputs'!E181="","",(IF('Financing inputs'!$B181="USD",'Financing inputs'!E181,0)+IF('Financing inputs'!$B181="Local Currency",'Financing inputs'!E181/Loc_USD,0)+IF('Financing inputs'!$B181="Euro",'Financing inputs'!E181/Euro_USD,0)))</f>
        <v/>
      </c>
      <c r="F181" s="61" t="str">
        <f>IF('Financing inputs'!F181="","",(IF('Financing inputs'!$B181="USD",'Financing inputs'!F181,0)+IF('Financing inputs'!$B181="Local Currency",'Financing inputs'!F181/Loc_USD,0)+IF('Financing inputs'!$B181="Euro",'Financing inputs'!F181/Euro_USD,0)))</f>
        <v/>
      </c>
      <c r="G181" s="61" t="str">
        <f>IF('Financing inputs'!G181="","",(IF('Financing inputs'!$B181="USD",'Financing inputs'!G181,0)+IF('Financing inputs'!$B181="Local Currency",'Financing inputs'!G181/Loc_USD,0)+IF('Financing inputs'!$B181="Euro",'Financing inputs'!G181/Euro_USD,0)))</f>
        <v/>
      </c>
      <c r="H181" s="61" t="str">
        <f>IF('Financing inputs'!H181="","",(IF('Financing inputs'!$B181="USD",'Financing inputs'!H181,0)+IF('Financing inputs'!$B181="Local Currency",'Financing inputs'!H181/Loc_USD,0)+IF('Financing inputs'!$B181="Euro",'Financing inputs'!H181/Euro_USD,0)))</f>
        <v/>
      </c>
      <c r="I181" s="61" t="str">
        <f>IF('Financing inputs'!I181="","",(IF('Financing inputs'!$B181="USD",'Financing inputs'!I181,0)+IF('Financing inputs'!$B181="Local Currency",'Financing inputs'!I181/Loc_USD,0)+IF('Financing inputs'!$B181="Euro",'Financing inputs'!I181/Euro_USD,0)))</f>
        <v/>
      </c>
      <c r="J181" s="61" t="str">
        <f>IF('Financing inputs'!J181="","",(IF('Financing inputs'!$B181="USD",'Financing inputs'!J181,0)+IF('Financing inputs'!$B181="Local Currency",'Financing inputs'!J181/Loc_USD,0)+IF('Financing inputs'!$B181="Euro",'Financing inputs'!J181/Euro_USD,0)))</f>
        <v/>
      </c>
      <c r="K181" s="61" t="str">
        <f>IF('Financing inputs'!K181="","",(IF('Financing inputs'!$B181="USD",'Financing inputs'!K181,0)+IF('Financing inputs'!$B181="Local Currency",'Financing inputs'!K181/Loc_USD,0)+IF('Financing inputs'!$B181="Euro",'Financing inputs'!K181/Euro_USD,0)))</f>
        <v/>
      </c>
      <c r="L181" s="61" t="str">
        <f>IF('Financing inputs'!L181="","",(IF('Financing inputs'!$B181="USD",'Financing inputs'!L181,0)+IF('Financing inputs'!$B181="Local Currency",'Financing inputs'!L181/Loc_USD,0)+IF('Financing inputs'!$B181="Euro",'Financing inputs'!L181/Euro_USD,0)))</f>
        <v/>
      </c>
      <c r="M181" s="61" t="str">
        <f>IF('Financing inputs'!M181="","",(IF('Financing inputs'!$B181="USD",'Financing inputs'!M181,0)+IF('Financing inputs'!$B181="Local Currency",'Financing inputs'!M181/Loc_USD,0)+IF('Financing inputs'!$B181="Euro",'Financing inputs'!M181/Euro_USD,0)))</f>
        <v/>
      </c>
      <c r="N181" s="61" t="str">
        <f>IF('Financing inputs'!N181="","",(IF('Financing inputs'!$B181="USD",'Financing inputs'!N181,0)+IF('Financing inputs'!$B181="Local Currency",'Financing inputs'!N181/Loc_USD,0)+IF('Financing inputs'!$B181="Euro",'Financing inputs'!N181/Euro_USD,0)))</f>
        <v/>
      </c>
      <c r="O181" s="62">
        <f t="shared" si="22"/>
        <v>0</v>
      </c>
      <c r="P181" s="57" t="str">
        <f t="shared" si="21"/>
        <v>Autre 8</v>
      </c>
    </row>
    <row r="182" spans="1:16" x14ac:dyDescent="0.25">
      <c r="A182" s="154" t="str">
        <f>'Financing inputs'!A182</f>
        <v>Other</v>
      </c>
      <c r="B182" s="150"/>
      <c r="C182" s="61" t="str">
        <f>IF('Financing inputs'!C182="","",(IF('Financing inputs'!$B182="USD",'Financing inputs'!C182,0)+IF('Financing inputs'!$B182="Local Currency",'Financing inputs'!C182/Loc_USD,0)+IF('Financing inputs'!$B182="Euro",'Financing inputs'!C182/Euro_USD,0)))</f>
        <v/>
      </c>
      <c r="D182" s="61" t="str">
        <f>IF('Financing inputs'!D182="","",(IF('Financing inputs'!$B182="USD",'Financing inputs'!D182,0)+IF('Financing inputs'!$B182="Local Currency",'Financing inputs'!D182/Loc_USD,0)+IF('Financing inputs'!$B182="Euro",'Financing inputs'!D182/Euro_USD,0)))</f>
        <v/>
      </c>
      <c r="E182" s="61" t="str">
        <f>IF('Financing inputs'!E182="","",(IF('Financing inputs'!$B182="USD",'Financing inputs'!E182,0)+IF('Financing inputs'!$B182="Local Currency",'Financing inputs'!E182/Loc_USD,0)+IF('Financing inputs'!$B182="Euro",'Financing inputs'!E182/Euro_USD,0)))</f>
        <v/>
      </c>
      <c r="F182" s="61" t="str">
        <f>IF('Financing inputs'!F182="","",(IF('Financing inputs'!$B182="USD",'Financing inputs'!F182,0)+IF('Financing inputs'!$B182="Local Currency",'Financing inputs'!F182/Loc_USD,0)+IF('Financing inputs'!$B182="Euro",'Financing inputs'!F182/Euro_USD,0)))</f>
        <v/>
      </c>
      <c r="G182" s="61" t="str">
        <f>IF('Financing inputs'!G182="","",(IF('Financing inputs'!$B182="USD",'Financing inputs'!G182,0)+IF('Financing inputs'!$B182="Local Currency",'Financing inputs'!G182/Loc_USD,0)+IF('Financing inputs'!$B182="Euro",'Financing inputs'!G182/Euro_USD,0)))</f>
        <v/>
      </c>
      <c r="H182" s="61" t="str">
        <f>IF('Financing inputs'!H182="","",(IF('Financing inputs'!$B182="USD",'Financing inputs'!H182,0)+IF('Financing inputs'!$B182="Local Currency",'Financing inputs'!H182/Loc_USD,0)+IF('Financing inputs'!$B182="Euro",'Financing inputs'!H182/Euro_USD,0)))</f>
        <v/>
      </c>
      <c r="I182" s="61" t="str">
        <f>IF('Financing inputs'!I182="","",(IF('Financing inputs'!$B182="USD",'Financing inputs'!I182,0)+IF('Financing inputs'!$B182="Local Currency",'Financing inputs'!I182/Loc_USD,0)+IF('Financing inputs'!$B182="Euro",'Financing inputs'!I182/Euro_USD,0)))</f>
        <v/>
      </c>
      <c r="J182" s="61" t="str">
        <f>IF('Financing inputs'!J182="","",(IF('Financing inputs'!$B182="USD",'Financing inputs'!J182,0)+IF('Financing inputs'!$B182="Local Currency",'Financing inputs'!J182/Loc_USD,0)+IF('Financing inputs'!$B182="Euro",'Financing inputs'!J182/Euro_USD,0)))</f>
        <v/>
      </c>
      <c r="K182" s="61" t="str">
        <f>IF('Financing inputs'!K182="","",(IF('Financing inputs'!$B182="USD",'Financing inputs'!K182,0)+IF('Financing inputs'!$B182="Local Currency",'Financing inputs'!K182/Loc_USD,0)+IF('Financing inputs'!$B182="Euro",'Financing inputs'!K182/Euro_USD,0)))</f>
        <v/>
      </c>
      <c r="L182" s="61" t="str">
        <f>IF('Financing inputs'!L182="","",(IF('Financing inputs'!$B182="USD",'Financing inputs'!L182,0)+IF('Financing inputs'!$B182="Local Currency",'Financing inputs'!L182/Loc_USD,0)+IF('Financing inputs'!$B182="Euro",'Financing inputs'!L182/Euro_USD,0)))</f>
        <v/>
      </c>
      <c r="M182" s="61" t="str">
        <f>IF('Financing inputs'!M182="","",(IF('Financing inputs'!$B182="USD",'Financing inputs'!M182,0)+IF('Financing inputs'!$B182="Local Currency",'Financing inputs'!M182/Loc_USD,0)+IF('Financing inputs'!$B182="Euro",'Financing inputs'!M182/Euro_USD,0)))</f>
        <v/>
      </c>
      <c r="N182" s="61" t="str">
        <f>IF('Financing inputs'!N182="","",(IF('Financing inputs'!$B182="USD",'Financing inputs'!N182,0)+IF('Financing inputs'!$B182="Local Currency",'Financing inputs'!N182/Loc_USD,0)+IF('Financing inputs'!$B182="Euro",'Financing inputs'!N182/Euro_USD,0)))</f>
        <v/>
      </c>
      <c r="O182" s="61">
        <f t="shared" si="22"/>
        <v>0</v>
      </c>
      <c r="P182" s="57" t="str">
        <f t="shared" si="21"/>
        <v>Autre 8</v>
      </c>
    </row>
    <row r="183" spans="1:16" x14ac:dyDescent="0.25">
      <c r="A183" s="154" t="str">
        <f>'Financing inputs'!A183</f>
        <v>Other</v>
      </c>
      <c r="B183" s="150"/>
      <c r="C183" s="61" t="str">
        <f>IF('Financing inputs'!C183="","",(IF('Financing inputs'!$B183="USD",'Financing inputs'!C183,0)+IF('Financing inputs'!$B183="Local Currency",'Financing inputs'!C183/Loc_USD,0)+IF('Financing inputs'!$B183="Euro",'Financing inputs'!C183/Euro_USD,0)))</f>
        <v/>
      </c>
      <c r="D183" s="61" t="str">
        <f>IF('Financing inputs'!D183="","",(IF('Financing inputs'!$B183="USD",'Financing inputs'!D183,0)+IF('Financing inputs'!$B183="Local Currency",'Financing inputs'!D183/Loc_USD,0)+IF('Financing inputs'!$B183="Euro",'Financing inputs'!D183/Euro_USD,0)))</f>
        <v/>
      </c>
      <c r="E183" s="61" t="str">
        <f>IF('Financing inputs'!E183="","",(IF('Financing inputs'!$B183="USD",'Financing inputs'!E183,0)+IF('Financing inputs'!$B183="Local Currency",'Financing inputs'!E183/Loc_USD,0)+IF('Financing inputs'!$B183="Euro",'Financing inputs'!E183/Euro_USD,0)))</f>
        <v/>
      </c>
      <c r="F183" s="61" t="str">
        <f>IF('Financing inputs'!F183="","",(IF('Financing inputs'!$B183="USD",'Financing inputs'!F183,0)+IF('Financing inputs'!$B183="Local Currency",'Financing inputs'!F183/Loc_USD,0)+IF('Financing inputs'!$B183="Euro",'Financing inputs'!F183/Euro_USD,0)))</f>
        <v/>
      </c>
      <c r="G183" s="61" t="str">
        <f>IF('Financing inputs'!G183="","",(IF('Financing inputs'!$B183="USD",'Financing inputs'!G183,0)+IF('Financing inputs'!$B183="Local Currency",'Financing inputs'!G183/Loc_USD,0)+IF('Financing inputs'!$B183="Euro",'Financing inputs'!G183/Euro_USD,0)))</f>
        <v/>
      </c>
      <c r="H183" s="61" t="str">
        <f>IF('Financing inputs'!H183="","",(IF('Financing inputs'!$B183="USD",'Financing inputs'!H183,0)+IF('Financing inputs'!$B183="Local Currency",'Financing inputs'!H183/Loc_USD,0)+IF('Financing inputs'!$B183="Euro",'Financing inputs'!H183/Euro_USD,0)))</f>
        <v/>
      </c>
      <c r="I183" s="61" t="str">
        <f>IF('Financing inputs'!I183="","",(IF('Financing inputs'!$B183="USD",'Financing inputs'!I183,0)+IF('Financing inputs'!$B183="Local Currency",'Financing inputs'!I183/Loc_USD,0)+IF('Financing inputs'!$B183="Euro",'Financing inputs'!I183/Euro_USD,0)))</f>
        <v/>
      </c>
      <c r="J183" s="61" t="str">
        <f>IF('Financing inputs'!J183="","",(IF('Financing inputs'!$B183="USD",'Financing inputs'!J183,0)+IF('Financing inputs'!$B183="Local Currency",'Financing inputs'!J183/Loc_USD,0)+IF('Financing inputs'!$B183="Euro",'Financing inputs'!J183/Euro_USD,0)))</f>
        <v/>
      </c>
      <c r="K183" s="61" t="str">
        <f>IF('Financing inputs'!K183="","",(IF('Financing inputs'!$B183="USD",'Financing inputs'!K183,0)+IF('Financing inputs'!$B183="Local Currency",'Financing inputs'!K183/Loc_USD,0)+IF('Financing inputs'!$B183="Euro",'Financing inputs'!K183/Euro_USD,0)))</f>
        <v/>
      </c>
      <c r="L183" s="61" t="str">
        <f>IF('Financing inputs'!L183="","",(IF('Financing inputs'!$B183="USD",'Financing inputs'!L183,0)+IF('Financing inputs'!$B183="Local Currency",'Financing inputs'!L183/Loc_USD,0)+IF('Financing inputs'!$B183="Euro",'Financing inputs'!L183/Euro_USD,0)))</f>
        <v/>
      </c>
      <c r="M183" s="61" t="str">
        <f>IF('Financing inputs'!M183="","",(IF('Financing inputs'!$B183="USD",'Financing inputs'!M183,0)+IF('Financing inputs'!$B183="Local Currency",'Financing inputs'!M183/Loc_USD,0)+IF('Financing inputs'!$B183="Euro",'Financing inputs'!M183/Euro_USD,0)))</f>
        <v/>
      </c>
      <c r="N183" s="61" t="str">
        <f>IF('Financing inputs'!N183="","",(IF('Financing inputs'!$B183="USD",'Financing inputs'!N183,0)+IF('Financing inputs'!$B183="Local Currency",'Financing inputs'!N183/Loc_USD,0)+IF('Financing inputs'!$B183="Euro",'Financing inputs'!N183/Euro_USD,0)))</f>
        <v/>
      </c>
      <c r="O183" s="61">
        <f t="shared" si="22"/>
        <v>0</v>
      </c>
      <c r="P183" s="57" t="str">
        <f t="shared" si="21"/>
        <v>Autre 8</v>
      </c>
    </row>
    <row r="184" spans="1:16" x14ac:dyDescent="0.25">
      <c r="A184" s="154" t="str">
        <f>'Financing inputs'!A184</f>
        <v>Other</v>
      </c>
      <c r="B184" s="150"/>
      <c r="C184" s="61" t="str">
        <f>IF('Financing inputs'!C184="","",(IF('Financing inputs'!$B184="USD",'Financing inputs'!C184,0)+IF('Financing inputs'!$B184="Local Currency",'Financing inputs'!C184/Loc_USD,0)+IF('Financing inputs'!$B184="Euro",'Financing inputs'!C184/Euro_USD,0)))</f>
        <v/>
      </c>
      <c r="D184" s="61" t="str">
        <f>IF('Financing inputs'!D184="","",(IF('Financing inputs'!$B184="USD",'Financing inputs'!D184,0)+IF('Financing inputs'!$B184="Local Currency",'Financing inputs'!D184/Loc_USD,0)+IF('Financing inputs'!$B184="Euro",'Financing inputs'!D184/Euro_USD,0)))</f>
        <v/>
      </c>
      <c r="E184" s="61" t="str">
        <f>IF('Financing inputs'!E184="","",(IF('Financing inputs'!$B184="USD",'Financing inputs'!E184,0)+IF('Financing inputs'!$B184="Local Currency",'Financing inputs'!E184/Loc_USD,0)+IF('Financing inputs'!$B184="Euro",'Financing inputs'!E184/Euro_USD,0)))</f>
        <v/>
      </c>
      <c r="F184" s="61" t="str">
        <f>IF('Financing inputs'!F184="","",(IF('Financing inputs'!$B184="USD",'Financing inputs'!F184,0)+IF('Financing inputs'!$B184="Local Currency",'Financing inputs'!F184/Loc_USD,0)+IF('Financing inputs'!$B184="Euro",'Financing inputs'!F184/Euro_USD,0)))</f>
        <v/>
      </c>
      <c r="G184" s="61" t="str">
        <f>IF('Financing inputs'!G184="","",(IF('Financing inputs'!$B184="USD",'Financing inputs'!G184,0)+IF('Financing inputs'!$B184="Local Currency",'Financing inputs'!G184/Loc_USD,0)+IF('Financing inputs'!$B184="Euro",'Financing inputs'!G184/Euro_USD,0)))</f>
        <v/>
      </c>
      <c r="H184" s="61" t="str">
        <f>IF('Financing inputs'!H184="","",(IF('Financing inputs'!$B184="USD",'Financing inputs'!H184,0)+IF('Financing inputs'!$B184="Local Currency",'Financing inputs'!H184/Loc_USD,0)+IF('Financing inputs'!$B184="Euro",'Financing inputs'!H184/Euro_USD,0)))</f>
        <v/>
      </c>
      <c r="I184" s="61" t="str">
        <f>IF('Financing inputs'!I184="","",(IF('Financing inputs'!$B184="USD",'Financing inputs'!I184,0)+IF('Financing inputs'!$B184="Local Currency",'Financing inputs'!I184/Loc_USD,0)+IF('Financing inputs'!$B184="Euro",'Financing inputs'!I184/Euro_USD,0)))</f>
        <v/>
      </c>
      <c r="J184" s="61" t="str">
        <f>IF('Financing inputs'!J184="","",(IF('Financing inputs'!$B184="USD",'Financing inputs'!J184,0)+IF('Financing inputs'!$B184="Local Currency",'Financing inputs'!J184/Loc_USD,0)+IF('Financing inputs'!$B184="Euro",'Financing inputs'!J184/Euro_USD,0)))</f>
        <v/>
      </c>
      <c r="K184" s="61" t="str">
        <f>IF('Financing inputs'!K184="","",(IF('Financing inputs'!$B184="USD",'Financing inputs'!K184,0)+IF('Financing inputs'!$B184="Local Currency",'Financing inputs'!K184/Loc_USD,0)+IF('Financing inputs'!$B184="Euro",'Financing inputs'!K184/Euro_USD,0)))</f>
        <v/>
      </c>
      <c r="L184" s="61" t="str">
        <f>IF('Financing inputs'!L184="","",(IF('Financing inputs'!$B184="USD",'Financing inputs'!L184,0)+IF('Financing inputs'!$B184="Local Currency",'Financing inputs'!L184/Loc_USD,0)+IF('Financing inputs'!$B184="Euro",'Financing inputs'!L184/Euro_USD,0)))</f>
        <v/>
      </c>
      <c r="M184" s="61" t="str">
        <f>IF('Financing inputs'!M184="","",(IF('Financing inputs'!$B184="USD",'Financing inputs'!M184,0)+IF('Financing inputs'!$B184="Local Currency",'Financing inputs'!M184/Loc_USD,0)+IF('Financing inputs'!$B184="Euro",'Financing inputs'!M184/Euro_USD,0)))</f>
        <v/>
      </c>
      <c r="N184" s="61" t="str">
        <f>IF('Financing inputs'!N184="","",(IF('Financing inputs'!$B184="USD",'Financing inputs'!N184,0)+IF('Financing inputs'!$B184="Local Currency",'Financing inputs'!N184/Loc_USD,0)+IF('Financing inputs'!$B184="Euro",'Financing inputs'!N184/Euro_USD,0)))</f>
        <v/>
      </c>
      <c r="O184" s="61">
        <f t="shared" si="22"/>
        <v>0</v>
      </c>
      <c r="P184" s="57" t="str">
        <f t="shared" si="21"/>
        <v>Autre 8</v>
      </c>
    </row>
    <row r="185" spans="1:16" x14ac:dyDescent="0.25">
      <c r="A185" s="154" t="str">
        <f>'Financing inputs'!A185</f>
        <v>Other</v>
      </c>
      <c r="B185" s="150"/>
      <c r="C185" s="61" t="str">
        <f>IF('Financing inputs'!C185="","",(IF('Financing inputs'!$B185="USD",'Financing inputs'!C185,0)+IF('Financing inputs'!$B185="Local Currency",'Financing inputs'!C185/Loc_USD,0)+IF('Financing inputs'!$B185="Euro",'Financing inputs'!C185/Euro_USD,0)))</f>
        <v/>
      </c>
      <c r="D185" s="61" t="str">
        <f>IF('Financing inputs'!D185="","",(IF('Financing inputs'!$B185="USD",'Financing inputs'!D185,0)+IF('Financing inputs'!$B185="Local Currency",'Financing inputs'!D185/Loc_USD,0)+IF('Financing inputs'!$B185="Euro",'Financing inputs'!D185/Euro_USD,0)))</f>
        <v/>
      </c>
      <c r="E185" s="61" t="str">
        <f>IF('Financing inputs'!E185="","",(IF('Financing inputs'!$B185="USD",'Financing inputs'!E185,0)+IF('Financing inputs'!$B185="Local Currency",'Financing inputs'!E185/Loc_USD,0)+IF('Financing inputs'!$B185="Euro",'Financing inputs'!E185/Euro_USD,0)))</f>
        <v/>
      </c>
      <c r="F185" s="61" t="str">
        <f>IF('Financing inputs'!F185="","",(IF('Financing inputs'!$B185="USD",'Financing inputs'!F185,0)+IF('Financing inputs'!$B185="Local Currency",'Financing inputs'!F185/Loc_USD,0)+IF('Financing inputs'!$B185="Euro",'Financing inputs'!F185/Euro_USD,0)))</f>
        <v/>
      </c>
      <c r="G185" s="61" t="str">
        <f>IF('Financing inputs'!G185="","",(IF('Financing inputs'!$B185="USD",'Financing inputs'!G185,0)+IF('Financing inputs'!$B185="Local Currency",'Financing inputs'!G185/Loc_USD,0)+IF('Financing inputs'!$B185="Euro",'Financing inputs'!G185/Euro_USD,0)))</f>
        <v/>
      </c>
      <c r="H185" s="61" t="str">
        <f>IF('Financing inputs'!H185="","",(IF('Financing inputs'!$B185="USD",'Financing inputs'!H185,0)+IF('Financing inputs'!$B185="Local Currency",'Financing inputs'!H185/Loc_USD,0)+IF('Financing inputs'!$B185="Euro",'Financing inputs'!H185/Euro_USD,0)))</f>
        <v/>
      </c>
      <c r="I185" s="61" t="str">
        <f>IF('Financing inputs'!I185="","",(IF('Financing inputs'!$B185="USD",'Financing inputs'!I185,0)+IF('Financing inputs'!$B185="Local Currency",'Financing inputs'!I185/Loc_USD,0)+IF('Financing inputs'!$B185="Euro",'Financing inputs'!I185/Euro_USD,0)))</f>
        <v/>
      </c>
      <c r="J185" s="61" t="str">
        <f>IF('Financing inputs'!J185="","",(IF('Financing inputs'!$B185="USD",'Financing inputs'!J185,0)+IF('Financing inputs'!$B185="Local Currency",'Financing inputs'!J185/Loc_USD,0)+IF('Financing inputs'!$B185="Euro",'Financing inputs'!J185/Euro_USD,0)))</f>
        <v/>
      </c>
      <c r="K185" s="61" t="str">
        <f>IF('Financing inputs'!K185="","",(IF('Financing inputs'!$B185="USD",'Financing inputs'!K185,0)+IF('Financing inputs'!$B185="Local Currency",'Financing inputs'!K185/Loc_USD,0)+IF('Financing inputs'!$B185="Euro",'Financing inputs'!K185/Euro_USD,0)))</f>
        <v/>
      </c>
      <c r="L185" s="61" t="str">
        <f>IF('Financing inputs'!L185="","",(IF('Financing inputs'!$B185="USD",'Financing inputs'!L185,0)+IF('Financing inputs'!$B185="Local Currency",'Financing inputs'!L185/Loc_USD,0)+IF('Financing inputs'!$B185="Euro",'Financing inputs'!L185/Euro_USD,0)))</f>
        <v/>
      </c>
      <c r="M185" s="61" t="str">
        <f>IF('Financing inputs'!M185="","",(IF('Financing inputs'!$B185="USD",'Financing inputs'!M185,0)+IF('Financing inputs'!$B185="Local Currency",'Financing inputs'!M185/Loc_USD,0)+IF('Financing inputs'!$B185="Euro",'Financing inputs'!M185/Euro_USD,0)))</f>
        <v/>
      </c>
      <c r="N185" s="61" t="str">
        <f>IF('Financing inputs'!N185="","",(IF('Financing inputs'!$B185="USD",'Financing inputs'!N185,0)+IF('Financing inputs'!$B185="Local Currency",'Financing inputs'!N185/Loc_USD,0)+IF('Financing inputs'!$B185="Euro",'Financing inputs'!N185/Euro_USD,0)))</f>
        <v/>
      </c>
      <c r="O185" s="61">
        <f t="shared" si="22"/>
        <v>0</v>
      </c>
      <c r="P185" s="57" t="str">
        <f t="shared" si="21"/>
        <v>Autre 8</v>
      </c>
    </row>
    <row r="186" spans="1:16" x14ac:dyDescent="0.25">
      <c r="A186" s="152" t="s">
        <v>42</v>
      </c>
      <c r="B186" s="153"/>
      <c r="C186" s="148">
        <f>SUM(C167:C185)</f>
        <v>0</v>
      </c>
      <c r="D186" s="148">
        <f t="shared" ref="D186:O186" si="23">SUM(D167:D185)</f>
        <v>0</v>
      </c>
      <c r="E186" s="148">
        <f t="shared" si="23"/>
        <v>0</v>
      </c>
      <c r="F186" s="148">
        <f t="shared" si="23"/>
        <v>0</v>
      </c>
      <c r="G186" s="148">
        <f t="shared" si="23"/>
        <v>0</v>
      </c>
      <c r="H186" s="148">
        <f t="shared" si="23"/>
        <v>0</v>
      </c>
      <c r="I186" s="148">
        <f t="shared" si="23"/>
        <v>0</v>
      </c>
      <c r="J186" s="148">
        <f t="shared" si="23"/>
        <v>0</v>
      </c>
      <c r="K186" s="148">
        <f t="shared" si="23"/>
        <v>0</v>
      </c>
      <c r="L186" s="148">
        <f t="shared" si="23"/>
        <v>0</v>
      </c>
      <c r="M186" s="148">
        <f t="shared" si="23"/>
        <v>0</v>
      </c>
      <c r="N186" s="148">
        <f t="shared" si="23"/>
        <v>0</v>
      </c>
      <c r="O186" s="148">
        <f t="shared" si="23"/>
        <v>0</v>
      </c>
      <c r="P186" s="57" t="str">
        <f>$A$164</f>
        <v>Autre 8</v>
      </c>
    </row>
    <row r="187" spans="1:16" x14ac:dyDescent="0.25">
      <c r="A187" s="173" t="str">
        <f>'Financing inputs'!A187:O187</f>
        <v>Autre 9</v>
      </c>
      <c r="B187" s="173"/>
      <c r="C187" s="173"/>
      <c r="D187" s="173"/>
      <c r="E187" s="173"/>
      <c r="F187" s="173"/>
      <c r="G187" s="173"/>
      <c r="H187" s="173"/>
      <c r="I187" s="173"/>
      <c r="J187" s="173"/>
      <c r="K187" s="173"/>
      <c r="L187" s="173"/>
      <c r="M187" s="173"/>
      <c r="N187" s="173"/>
      <c r="O187" s="173"/>
      <c r="P187" s="57"/>
    </row>
    <row r="188" spans="1:16" x14ac:dyDescent="0.25">
      <c r="A188" s="149" t="str">
        <f>'Financing inputs'!A188</f>
        <v>Coûts du Plan PF Budgétisé</v>
      </c>
      <c r="B188" s="150"/>
      <c r="C188" s="61" t="str">
        <f>IF('Financing inputs'!C188="","",(IF('Financing inputs'!$B188="USD",'Financing inputs'!C188,0)+IF('Financing inputs'!$B188="Local Currency",'Financing inputs'!C188/Loc_USD,0)+IF('Financing inputs'!$B188="Euro",'Financing inputs'!C188/Euro_USD,0)))</f>
        <v/>
      </c>
      <c r="D188" s="61" t="str">
        <f>IF('Financing inputs'!D188="","",(IF('Financing inputs'!$B188="USD",'Financing inputs'!D188,0)+IF('Financing inputs'!$B188="Local Currency",'Financing inputs'!D188/Loc_USD,0)+IF('Financing inputs'!$B188="Euro",'Financing inputs'!D188/Euro_USD,0)))</f>
        <v/>
      </c>
      <c r="E188" s="61" t="str">
        <f>IF('Financing inputs'!E188="","",(IF('Financing inputs'!$B188="USD",'Financing inputs'!E188,0)+IF('Financing inputs'!$B188="Local Currency",'Financing inputs'!E188/Loc_USD,0)+IF('Financing inputs'!$B188="Euro",'Financing inputs'!E188/Euro_USD,0)))</f>
        <v/>
      </c>
      <c r="F188" s="61" t="str">
        <f>IF('Financing inputs'!F188="","",(IF('Financing inputs'!$B188="USD",'Financing inputs'!F188,0)+IF('Financing inputs'!$B188="Local Currency",'Financing inputs'!F188/Loc_USD,0)+IF('Financing inputs'!$B188="Euro",'Financing inputs'!F188/Euro_USD,0)))</f>
        <v/>
      </c>
      <c r="G188" s="61" t="str">
        <f>IF('Financing inputs'!G188="","",(IF('Financing inputs'!$B188="USD",'Financing inputs'!G188,0)+IF('Financing inputs'!$B188="Local Currency",'Financing inputs'!G188/Loc_USD,0)+IF('Financing inputs'!$B188="Euro",'Financing inputs'!G188/Euro_USD,0)))</f>
        <v/>
      </c>
      <c r="H188" s="61" t="str">
        <f>IF('Financing inputs'!H188="","",(IF('Financing inputs'!$B188="USD",'Financing inputs'!H188,0)+IF('Financing inputs'!$B188="Local Currency",'Financing inputs'!H188/Loc_USD,0)+IF('Financing inputs'!$B188="Euro",'Financing inputs'!H188/Euro_USD,0)))</f>
        <v/>
      </c>
      <c r="I188" s="61" t="str">
        <f>IF('Financing inputs'!I188="","",(IF('Financing inputs'!$B188="USD",'Financing inputs'!I188,0)+IF('Financing inputs'!$B188="Local Currency",'Financing inputs'!I188/Loc_USD,0)+IF('Financing inputs'!$B188="Euro",'Financing inputs'!I188/Euro_USD,0)))</f>
        <v/>
      </c>
      <c r="J188" s="61" t="str">
        <f>IF('Financing inputs'!J188="","",(IF('Financing inputs'!$B188="USD",'Financing inputs'!J188,0)+IF('Financing inputs'!$B188="Local Currency",'Financing inputs'!J188/Loc_USD,0)+IF('Financing inputs'!$B188="Euro",'Financing inputs'!J188/Euro_USD,0)))</f>
        <v/>
      </c>
      <c r="K188" s="61" t="str">
        <f>IF('Financing inputs'!K188="","",(IF('Financing inputs'!$B188="USD",'Financing inputs'!K188,0)+IF('Financing inputs'!$B188="Local Currency",'Financing inputs'!K188/Loc_USD,0)+IF('Financing inputs'!$B188="Euro",'Financing inputs'!K188/Euro_USD,0)))</f>
        <v/>
      </c>
      <c r="L188" s="61" t="str">
        <f>IF('Financing inputs'!L188="","",(IF('Financing inputs'!$B188="USD",'Financing inputs'!L188,0)+IF('Financing inputs'!$B188="Local Currency",'Financing inputs'!L188/Loc_USD,0)+IF('Financing inputs'!$B188="Euro",'Financing inputs'!L188/Euro_USD,0)))</f>
        <v/>
      </c>
      <c r="M188" s="61" t="str">
        <f>IF('Financing inputs'!M188="","",(IF('Financing inputs'!$B188="USD",'Financing inputs'!M188,0)+IF('Financing inputs'!$B188="Local Currency",'Financing inputs'!M188/Loc_USD,0)+IF('Financing inputs'!$B188="Euro",'Financing inputs'!M188/Euro_USD,0)))</f>
        <v/>
      </c>
      <c r="N188" s="61" t="str">
        <f>IF('Financing inputs'!N188="","",(IF('Financing inputs'!$B188="USD",'Financing inputs'!N188,0)+IF('Financing inputs'!$B188="Local Currency",'Financing inputs'!N188/Loc_USD,0)+IF('Financing inputs'!$B188="Euro",'Financing inputs'!N188/Euro_USD,0)))</f>
        <v/>
      </c>
      <c r="O188" s="62">
        <f>SUM(C188:N188)</f>
        <v>0</v>
      </c>
      <c r="P188" s="57" t="str">
        <f t="shared" ref="P188:P208" si="24">$A$187</f>
        <v>Autre 9</v>
      </c>
    </row>
    <row r="189" spans="1:16" x14ac:dyDescent="0.25">
      <c r="A189" s="149" t="str">
        <f>'Financing inputs'!A189</f>
        <v xml:space="preserve">Fonds alloués par le Gouvernement </v>
      </c>
      <c r="B189" s="150"/>
      <c r="C189" s="61" t="str">
        <f>IF('Financing inputs'!C189="","",(IF('Financing inputs'!$B189="USD",'Financing inputs'!C189,0)+IF('Financing inputs'!$B189="Local Currency",'Financing inputs'!C189/Loc_USD,0)+IF('Financing inputs'!$B189="Euro",'Financing inputs'!C189/Euro_USD,0)))</f>
        <v/>
      </c>
      <c r="D189" s="61" t="str">
        <f>IF('Financing inputs'!D189="","",(IF('Financing inputs'!$B189="USD",'Financing inputs'!D189,0)+IF('Financing inputs'!$B189="Local Currency",'Financing inputs'!D189/Loc_USD,0)+IF('Financing inputs'!$B189="Euro",'Financing inputs'!D189/Euro_USD,0)))</f>
        <v/>
      </c>
      <c r="E189" s="61" t="str">
        <f>IF('Financing inputs'!E189="","",(IF('Financing inputs'!$B189="USD",'Financing inputs'!E189,0)+IF('Financing inputs'!$B189="Local Currency",'Financing inputs'!E189/Loc_USD,0)+IF('Financing inputs'!$B189="Euro",'Financing inputs'!E189/Euro_USD,0)))</f>
        <v/>
      </c>
      <c r="F189" s="61" t="str">
        <f>IF('Financing inputs'!F189="","",(IF('Financing inputs'!$B189="USD",'Financing inputs'!F189,0)+IF('Financing inputs'!$B189="Local Currency",'Financing inputs'!F189/Loc_USD,0)+IF('Financing inputs'!$B189="Euro",'Financing inputs'!F189/Euro_USD,0)))</f>
        <v/>
      </c>
      <c r="G189" s="61" t="str">
        <f>IF('Financing inputs'!G189="","",(IF('Financing inputs'!$B189="USD",'Financing inputs'!G189,0)+IF('Financing inputs'!$B189="Local Currency",'Financing inputs'!G189/Loc_USD,0)+IF('Financing inputs'!$B189="Euro",'Financing inputs'!G189/Euro_USD,0)))</f>
        <v/>
      </c>
      <c r="H189" s="61" t="str">
        <f>IF('Financing inputs'!H189="","",(IF('Financing inputs'!$B189="USD",'Financing inputs'!H189,0)+IF('Financing inputs'!$B189="Local Currency",'Financing inputs'!H189/Loc_USD,0)+IF('Financing inputs'!$B189="Euro",'Financing inputs'!H189/Euro_USD,0)))</f>
        <v/>
      </c>
      <c r="I189" s="61" t="str">
        <f>IF('Financing inputs'!I189="","",(IF('Financing inputs'!$B189="USD",'Financing inputs'!I189,0)+IF('Financing inputs'!$B189="Local Currency",'Financing inputs'!I189/Loc_USD,0)+IF('Financing inputs'!$B189="Euro",'Financing inputs'!I189/Euro_USD,0)))</f>
        <v/>
      </c>
      <c r="J189" s="61" t="str">
        <f>IF('Financing inputs'!J189="","",(IF('Financing inputs'!$B189="USD",'Financing inputs'!J189,0)+IF('Financing inputs'!$B189="Local Currency",'Financing inputs'!J189/Loc_USD,0)+IF('Financing inputs'!$B189="Euro",'Financing inputs'!J189/Euro_USD,0)))</f>
        <v/>
      </c>
      <c r="K189" s="61" t="str">
        <f>IF('Financing inputs'!K189="","",(IF('Financing inputs'!$B189="USD",'Financing inputs'!K189,0)+IF('Financing inputs'!$B189="Local Currency",'Financing inputs'!K189/Loc_USD,0)+IF('Financing inputs'!$B189="Euro",'Financing inputs'!K189/Euro_USD,0)))</f>
        <v/>
      </c>
      <c r="L189" s="61" t="str">
        <f>IF('Financing inputs'!L189="","",(IF('Financing inputs'!$B189="USD",'Financing inputs'!L189,0)+IF('Financing inputs'!$B189="Local Currency",'Financing inputs'!L189/Loc_USD,0)+IF('Financing inputs'!$B189="Euro",'Financing inputs'!L189/Euro_USD,0)))</f>
        <v/>
      </c>
      <c r="M189" s="61" t="str">
        <f>IF('Financing inputs'!M189="","",(IF('Financing inputs'!$B189="USD",'Financing inputs'!M189,0)+IF('Financing inputs'!$B189="Local Currency",'Financing inputs'!M189/Loc_USD,0)+IF('Financing inputs'!$B189="Euro",'Financing inputs'!M189/Euro_USD,0)))</f>
        <v/>
      </c>
      <c r="N189" s="61" t="str">
        <f>IF('Financing inputs'!N189="","",(IF('Financing inputs'!$B189="USD",'Financing inputs'!N189,0)+IF('Financing inputs'!$B189="Local Currency",'Financing inputs'!N189/Loc_USD,0)+IF('Financing inputs'!$B189="Euro",'Financing inputs'!N189/Euro_USD,0)))</f>
        <v/>
      </c>
      <c r="O189" s="62">
        <f>SUM(C189:N189)</f>
        <v>0</v>
      </c>
      <c r="P189" s="57" t="str">
        <f t="shared" si="24"/>
        <v>Autre 9</v>
      </c>
    </row>
    <row r="190" spans="1:16" x14ac:dyDescent="0.25">
      <c r="A190" s="154" t="str">
        <f>'Financing inputs'!A190</f>
        <v xml:space="preserve">Fonds alloués par l'USAID </v>
      </c>
      <c r="B190" s="150"/>
      <c r="C190" s="61" t="str">
        <f>IF('Financing inputs'!C190="","",(IF('Financing inputs'!$B190="USD",'Financing inputs'!C190,0)+IF('Financing inputs'!$B190="Local Currency",'Financing inputs'!C190/Loc_USD,0)+IF('Financing inputs'!$B190="Euro",'Financing inputs'!C190/Euro_USD,0)))</f>
        <v/>
      </c>
      <c r="D190" s="61" t="str">
        <f>IF('Financing inputs'!D190="","",(IF('Financing inputs'!$B190="USD",'Financing inputs'!D190,0)+IF('Financing inputs'!$B190="Local Currency",'Financing inputs'!D190/Loc_USD,0)+IF('Financing inputs'!$B190="Euro",'Financing inputs'!D190/Euro_USD,0)))</f>
        <v/>
      </c>
      <c r="E190" s="61" t="str">
        <f>IF('Financing inputs'!E190="","",(IF('Financing inputs'!$B190="USD",'Financing inputs'!E190,0)+IF('Financing inputs'!$B190="Local Currency",'Financing inputs'!E190/Loc_USD,0)+IF('Financing inputs'!$B190="Euro",'Financing inputs'!E190/Euro_USD,0)))</f>
        <v/>
      </c>
      <c r="F190" s="61" t="str">
        <f>IF('Financing inputs'!F190="","",(IF('Financing inputs'!$B190="USD",'Financing inputs'!F190,0)+IF('Financing inputs'!$B190="Local Currency",'Financing inputs'!F190/Loc_USD,0)+IF('Financing inputs'!$B190="Euro",'Financing inputs'!F190/Euro_USD,0)))</f>
        <v/>
      </c>
      <c r="G190" s="61" t="str">
        <f>IF('Financing inputs'!G190="","",(IF('Financing inputs'!$B190="USD",'Financing inputs'!G190,0)+IF('Financing inputs'!$B190="Local Currency",'Financing inputs'!G190/Loc_USD,0)+IF('Financing inputs'!$B190="Euro",'Financing inputs'!G190/Euro_USD,0)))</f>
        <v/>
      </c>
      <c r="H190" s="61" t="str">
        <f>IF('Financing inputs'!H190="","",(IF('Financing inputs'!$B190="USD",'Financing inputs'!H190,0)+IF('Financing inputs'!$B190="Local Currency",'Financing inputs'!H190/Loc_USD,0)+IF('Financing inputs'!$B190="Euro",'Financing inputs'!H190/Euro_USD,0)))</f>
        <v/>
      </c>
      <c r="I190" s="61" t="str">
        <f>IF('Financing inputs'!I190="","",(IF('Financing inputs'!$B190="USD",'Financing inputs'!I190,0)+IF('Financing inputs'!$B190="Local Currency",'Financing inputs'!I190/Loc_USD,0)+IF('Financing inputs'!$B190="Euro",'Financing inputs'!I190/Euro_USD,0)))</f>
        <v/>
      </c>
      <c r="J190" s="61" t="str">
        <f>IF('Financing inputs'!J190="","",(IF('Financing inputs'!$B190="USD",'Financing inputs'!J190,0)+IF('Financing inputs'!$B190="Local Currency",'Financing inputs'!J190/Loc_USD,0)+IF('Financing inputs'!$B190="Euro",'Financing inputs'!J190/Euro_USD,0)))</f>
        <v/>
      </c>
      <c r="K190" s="61" t="str">
        <f>IF('Financing inputs'!K190="","",(IF('Financing inputs'!$B190="USD",'Financing inputs'!K190,0)+IF('Financing inputs'!$B190="Local Currency",'Financing inputs'!K190/Loc_USD,0)+IF('Financing inputs'!$B190="Euro",'Financing inputs'!K190/Euro_USD,0)))</f>
        <v/>
      </c>
      <c r="L190" s="61" t="str">
        <f>IF('Financing inputs'!L190="","",(IF('Financing inputs'!$B190="USD",'Financing inputs'!L190,0)+IF('Financing inputs'!$B190="Local Currency",'Financing inputs'!L190/Loc_USD,0)+IF('Financing inputs'!$B190="Euro",'Financing inputs'!L190/Euro_USD,0)))</f>
        <v/>
      </c>
      <c r="M190" s="61" t="str">
        <f>IF('Financing inputs'!M190="","",(IF('Financing inputs'!$B190="USD",'Financing inputs'!M190,0)+IF('Financing inputs'!$B190="Local Currency",'Financing inputs'!M190/Loc_USD,0)+IF('Financing inputs'!$B190="Euro",'Financing inputs'!M190/Euro_USD,0)))</f>
        <v/>
      </c>
      <c r="N190" s="61" t="str">
        <f>IF('Financing inputs'!N190="","",(IF('Financing inputs'!$B190="USD",'Financing inputs'!N190,0)+IF('Financing inputs'!$B190="Local Currency",'Financing inputs'!N190/Loc_USD,0)+IF('Financing inputs'!$B190="Euro",'Financing inputs'!N190/Euro_USD,0)))</f>
        <v/>
      </c>
      <c r="O190" s="61">
        <f t="shared" ref="O190:O208" si="25">SUM(C190:N190)</f>
        <v>0</v>
      </c>
      <c r="P190" s="57" t="str">
        <f t="shared" si="24"/>
        <v>Autre 9</v>
      </c>
    </row>
    <row r="191" spans="1:16" x14ac:dyDescent="0.25">
      <c r="A191" s="154" t="str">
        <f>'Financing inputs'!A191</f>
        <v>Fonds alloués par l'UNFPA</v>
      </c>
      <c r="B191" s="150"/>
      <c r="C191" s="61" t="str">
        <f>IF('Financing inputs'!C191="","",(IF('Financing inputs'!$B191="USD",'Financing inputs'!C191,0)+IF('Financing inputs'!$B191="Local Currency",'Financing inputs'!C191/Loc_USD,0)+IF('Financing inputs'!$B191="Euro",'Financing inputs'!C191/Euro_USD,0)))</f>
        <v/>
      </c>
      <c r="D191" s="61" t="str">
        <f>IF('Financing inputs'!D191="","",(IF('Financing inputs'!$B191="USD",'Financing inputs'!D191,0)+IF('Financing inputs'!$B191="Local Currency",'Financing inputs'!D191/Loc_USD,0)+IF('Financing inputs'!$B191="Euro",'Financing inputs'!D191/Euro_USD,0)))</f>
        <v/>
      </c>
      <c r="E191" s="61" t="str">
        <f>IF('Financing inputs'!E191="","",(IF('Financing inputs'!$B191="USD",'Financing inputs'!E191,0)+IF('Financing inputs'!$B191="Local Currency",'Financing inputs'!E191/Loc_USD,0)+IF('Financing inputs'!$B191="Euro",'Financing inputs'!E191/Euro_USD,0)))</f>
        <v/>
      </c>
      <c r="F191" s="61" t="str">
        <f>IF('Financing inputs'!F191="","",(IF('Financing inputs'!$B191="USD",'Financing inputs'!F191,0)+IF('Financing inputs'!$B191="Local Currency",'Financing inputs'!F191/Loc_USD,0)+IF('Financing inputs'!$B191="Euro",'Financing inputs'!F191/Euro_USD,0)))</f>
        <v/>
      </c>
      <c r="G191" s="61" t="str">
        <f>IF('Financing inputs'!G191="","",(IF('Financing inputs'!$B191="USD",'Financing inputs'!G191,0)+IF('Financing inputs'!$B191="Local Currency",'Financing inputs'!G191/Loc_USD,0)+IF('Financing inputs'!$B191="Euro",'Financing inputs'!G191/Euro_USD,0)))</f>
        <v/>
      </c>
      <c r="H191" s="61" t="str">
        <f>IF('Financing inputs'!H191="","",(IF('Financing inputs'!$B191="USD",'Financing inputs'!H191,0)+IF('Financing inputs'!$B191="Local Currency",'Financing inputs'!H191/Loc_USD,0)+IF('Financing inputs'!$B191="Euro",'Financing inputs'!H191/Euro_USD,0)))</f>
        <v/>
      </c>
      <c r="I191" s="61" t="str">
        <f>IF('Financing inputs'!I191="","",(IF('Financing inputs'!$B191="USD",'Financing inputs'!I191,0)+IF('Financing inputs'!$B191="Local Currency",'Financing inputs'!I191/Loc_USD,0)+IF('Financing inputs'!$B191="Euro",'Financing inputs'!I191/Euro_USD,0)))</f>
        <v/>
      </c>
      <c r="J191" s="61" t="str">
        <f>IF('Financing inputs'!J191="","",(IF('Financing inputs'!$B191="USD",'Financing inputs'!J191,0)+IF('Financing inputs'!$B191="Local Currency",'Financing inputs'!J191/Loc_USD,0)+IF('Financing inputs'!$B191="Euro",'Financing inputs'!J191/Euro_USD,0)))</f>
        <v/>
      </c>
      <c r="K191" s="61" t="str">
        <f>IF('Financing inputs'!K191="","",(IF('Financing inputs'!$B191="USD",'Financing inputs'!K191,0)+IF('Financing inputs'!$B191="Local Currency",'Financing inputs'!K191/Loc_USD,0)+IF('Financing inputs'!$B191="Euro",'Financing inputs'!K191/Euro_USD,0)))</f>
        <v/>
      </c>
      <c r="L191" s="61" t="str">
        <f>IF('Financing inputs'!L191="","",(IF('Financing inputs'!$B191="USD",'Financing inputs'!L191,0)+IF('Financing inputs'!$B191="Local Currency",'Financing inputs'!L191/Loc_USD,0)+IF('Financing inputs'!$B191="Euro",'Financing inputs'!L191/Euro_USD,0)))</f>
        <v/>
      </c>
      <c r="M191" s="61" t="str">
        <f>IF('Financing inputs'!M191="","",(IF('Financing inputs'!$B191="USD",'Financing inputs'!M191,0)+IF('Financing inputs'!$B191="Local Currency",'Financing inputs'!M191/Loc_USD,0)+IF('Financing inputs'!$B191="Euro",'Financing inputs'!M191/Euro_USD,0)))</f>
        <v/>
      </c>
      <c r="N191" s="61" t="str">
        <f>IF('Financing inputs'!N191="","",(IF('Financing inputs'!$B191="USD",'Financing inputs'!N191,0)+IF('Financing inputs'!$B191="Local Currency",'Financing inputs'!N191/Loc_USD,0)+IF('Financing inputs'!$B191="Euro",'Financing inputs'!N191/Euro_USD,0)))</f>
        <v/>
      </c>
      <c r="O191" s="61">
        <f t="shared" si="25"/>
        <v>0</v>
      </c>
      <c r="P191" s="57" t="str">
        <f t="shared" si="24"/>
        <v>Autre 9</v>
      </c>
    </row>
    <row r="192" spans="1:16" x14ac:dyDescent="0.25">
      <c r="A192" s="154" t="str">
        <f>'Financing inputs'!A192</f>
        <v>Fonds alloués par la KfW</v>
      </c>
      <c r="B192" s="150"/>
      <c r="C192" s="61" t="str">
        <f>IF('Financing inputs'!C192="","",(IF('Financing inputs'!$B192="USD",'Financing inputs'!C192,0)+IF('Financing inputs'!$B192="Local Currency",'Financing inputs'!C192/Loc_USD,0)+IF('Financing inputs'!$B192="Euro",'Financing inputs'!C192/Euro_USD,0)))</f>
        <v/>
      </c>
      <c r="D192" s="61" t="str">
        <f>IF('Financing inputs'!D192="","",(IF('Financing inputs'!$B192="USD",'Financing inputs'!D192,0)+IF('Financing inputs'!$B192="Local Currency",'Financing inputs'!D192/Loc_USD,0)+IF('Financing inputs'!$B192="Euro",'Financing inputs'!D192/Euro_USD,0)))</f>
        <v/>
      </c>
      <c r="E192" s="61" t="str">
        <f>IF('Financing inputs'!E192="","",(IF('Financing inputs'!$B192="USD",'Financing inputs'!E192,0)+IF('Financing inputs'!$B192="Local Currency",'Financing inputs'!E192/Loc_USD,0)+IF('Financing inputs'!$B192="Euro",'Financing inputs'!E192/Euro_USD,0)))</f>
        <v/>
      </c>
      <c r="F192" s="61" t="str">
        <f>IF('Financing inputs'!F192="","",(IF('Financing inputs'!$B192="USD",'Financing inputs'!F192,0)+IF('Financing inputs'!$B192="Local Currency",'Financing inputs'!F192/Loc_USD,0)+IF('Financing inputs'!$B192="Euro",'Financing inputs'!F192/Euro_USD,0)))</f>
        <v/>
      </c>
      <c r="G192" s="61" t="str">
        <f>IF('Financing inputs'!G192="","",(IF('Financing inputs'!$B192="USD",'Financing inputs'!G192,0)+IF('Financing inputs'!$B192="Local Currency",'Financing inputs'!G192/Loc_USD,0)+IF('Financing inputs'!$B192="Euro",'Financing inputs'!G192/Euro_USD,0)))</f>
        <v/>
      </c>
      <c r="H192" s="61" t="str">
        <f>IF('Financing inputs'!H192="","",(IF('Financing inputs'!$B192="USD",'Financing inputs'!H192,0)+IF('Financing inputs'!$B192="Local Currency",'Financing inputs'!H192/Loc_USD,0)+IF('Financing inputs'!$B192="Euro",'Financing inputs'!H192/Euro_USD,0)))</f>
        <v/>
      </c>
      <c r="I192" s="61" t="str">
        <f>IF('Financing inputs'!I192="","",(IF('Financing inputs'!$B192="USD",'Financing inputs'!I192,0)+IF('Financing inputs'!$B192="Local Currency",'Financing inputs'!I192/Loc_USD,0)+IF('Financing inputs'!$B192="Euro",'Financing inputs'!I192/Euro_USD,0)))</f>
        <v/>
      </c>
      <c r="J192" s="61" t="str">
        <f>IF('Financing inputs'!J192="","",(IF('Financing inputs'!$B192="USD",'Financing inputs'!J192,0)+IF('Financing inputs'!$B192="Local Currency",'Financing inputs'!J192/Loc_USD,0)+IF('Financing inputs'!$B192="Euro",'Financing inputs'!J192/Euro_USD,0)))</f>
        <v/>
      </c>
      <c r="K192" s="61" t="str">
        <f>IF('Financing inputs'!K192="","",(IF('Financing inputs'!$B192="USD",'Financing inputs'!K192,0)+IF('Financing inputs'!$B192="Local Currency",'Financing inputs'!K192/Loc_USD,0)+IF('Financing inputs'!$B192="Euro",'Financing inputs'!K192/Euro_USD,0)))</f>
        <v/>
      </c>
      <c r="L192" s="61" t="str">
        <f>IF('Financing inputs'!L192="","",(IF('Financing inputs'!$B192="USD",'Financing inputs'!L192,0)+IF('Financing inputs'!$B192="Local Currency",'Financing inputs'!L192/Loc_USD,0)+IF('Financing inputs'!$B192="Euro",'Financing inputs'!L192/Euro_USD,0)))</f>
        <v/>
      </c>
      <c r="M192" s="61" t="str">
        <f>IF('Financing inputs'!M192="","",(IF('Financing inputs'!$B192="USD",'Financing inputs'!M192,0)+IF('Financing inputs'!$B192="Local Currency",'Financing inputs'!M192/Loc_USD,0)+IF('Financing inputs'!$B192="Euro",'Financing inputs'!M192/Euro_USD,0)))</f>
        <v/>
      </c>
      <c r="N192" s="61" t="str">
        <f>IF('Financing inputs'!N192="","",(IF('Financing inputs'!$B192="USD",'Financing inputs'!N192,0)+IF('Financing inputs'!$B192="Local Currency",'Financing inputs'!N192/Loc_USD,0)+IF('Financing inputs'!$B192="Euro",'Financing inputs'!N192/Euro_USD,0)))</f>
        <v/>
      </c>
      <c r="O192" s="61">
        <f t="shared" si="25"/>
        <v>0</v>
      </c>
      <c r="P192" s="57" t="str">
        <f t="shared" si="24"/>
        <v>Autre 9</v>
      </c>
    </row>
    <row r="193" spans="1:16" x14ac:dyDescent="0.25">
      <c r="A193" s="154" t="str">
        <f>'Financing inputs'!A193</f>
        <v>Fonds alloués par DfID</v>
      </c>
      <c r="B193" s="150"/>
      <c r="C193" s="61" t="str">
        <f>IF('Financing inputs'!C193="","",(IF('Financing inputs'!$B193="USD",'Financing inputs'!C193,0)+IF('Financing inputs'!$B193="Local Currency",'Financing inputs'!C193/Loc_USD,0)+IF('Financing inputs'!$B193="Euro",'Financing inputs'!C193/Euro_USD,0)))</f>
        <v/>
      </c>
      <c r="D193" s="61" t="str">
        <f>IF('Financing inputs'!D193="","",(IF('Financing inputs'!$B193="USD",'Financing inputs'!D193,0)+IF('Financing inputs'!$B193="Local Currency",'Financing inputs'!D193/Loc_USD,0)+IF('Financing inputs'!$B193="Euro",'Financing inputs'!D193/Euro_USD,0)))</f>
        <v/>
      </c>
      <c r="E193" s="61" t="str">
        <f>IF('Financing inputs'!E193="","",(IF('Financing inputs'!$B193="USD",'Financing inputs'!E193,0)+IF('Financing inputs'!$B193="Local Currency",'Financing inputs'!E193/Loc_USD,0)+IF('Financing inputs'!$B193="Euro",'Financing inputs'!E193/Euro_USD,0)))</f>
        <v/>
      </c>
      <c r="F193" s="61" t="str">
        <f>IF('Financing inputs'!F193="","",(IF('Financing inputs'!$B193="USD",'Financing inputs'!F193,0)+IF('Financing inputs'!$B193="Local Currency",'Financing inputs'!F193/Loc_USD,0)+IF('Financing inputs'!$B193="Euro",'Financing inputs'!F193/Euro_USD,0)))</f>
        <v/>
      </c>
      <c r="G193" s="61" t="str">
        <f>IF('Financing inputs'!G193="","",(IF('Financing inputs'!$B193="USD",'Financing inputs'!G193,0)+IF('Financing inputs'!$B193="Local Currency",'Financing inputs'!G193/Loc_USD,0)+IF('Financing inputs'!$B193="Euro",'Financing inputs'!G193/Euro_USD,0)))</f>
        <v/>
      </c>
      <c r="H193" s="61" t="str">
        <f>IF('Financing inputs'!H193="","",(IF('Financing inputs'!$B193="USD",'Financing inputs'!H193,0)+IF('Financing inputs'!$B193="Local Currency",'Financing inputs'!H193/Loc_USD,0)+IF('Financing inputs'!$B193="Euro",'Financing inputs'!H193/Euro_USD,0)))</f>
        <v/>
      </c>
      <c r="I193" s="61" t="str">
        <f>IF('Financing inputs'!I193="","",(IF('Financing inputs'!$B193="USD",'Financing inputs'!I193,0)+IF('Financing inputs'!$B193="Local Currency",'Financing inputs'!I193/Loc_USD,0)+IF('Financing inputs'!$B193="Euro",'Financing inputs'!I193/Euro_USD,0)))</f>
        <v/>
      </c>
      <c r="J193" s="61" t="str">
        <f>IF('Financing inputs'!J193="","",(IF('Financing inputs'!$B193="USD",'Financing inputs'!J193,0)+IF('Financing inputs'!$B193="Local Currency",'Financing inputs'!J193/Loc_USD,0)+IF('Financing inputs'!$B193="Euro",'Financing inputs'!J193/Euro_USD,0)))</f>
        <v/>
      </c>
      <c r="K193" s="61" t="str">
        <f>IF('Financing inputs'!K193="","",(IF('Financing inputs'!$B193="USD",'Financing inputs'!K193,0)+IF('Financing inputs'!$B193="Local Currency",'Financing inputs'!K193/Loc_USD,0)+IF('Financing inputs'!$B193="Euro",'Financing inputs'!K193/Euro_USD,0)))</f>
        <v/>
      </c>
      <c r="L193" s="61" t="str">
        <f>IF('Financing inputs'!L193="","",(IF('Financing inputs'!$B193="USD",'Financing inputs'!L193,0)+IF('Financing inputs'!$B193="Local Currency",'Financing inputs'!L193/Loc_USD,0)+IF('Financing inputs'!$B193="Euro",'Financing inputs'!L193/Euro_USD,0)))</f>
        <v/>
      </c>
      <c r="M193" s="61" t="str">
        <f>IF('Financing inputs'!M193="","",(IF('Financing inputs'!$B193="USD",'Financing inputs'!M193,0)+IF('Financing inputs'!$B193="Local Currency",'Financing inputs'!M193/Loc_USD,0)+IF('Financing inputs'!$B193="Euro",'Financing inputs'!M193/Euro_USD,0)))</f>
        <v/>
      </c>
      <c r="N193" s="61" t="str">
        <f>IF('Financing inputs'!N193="","",(IF('Financing inputs'!$B193="USD",'Financing inputs'!N193,0)+IF('Financing inputs'!$B193="Local Currency",'Financing inputs'!N193/Loc_USD,0)+IF('Financing inputs'!$B193="Euro",'Financing inputs'!N193/Euro_USD,0)))</f>
        <v/>
      </c>
      <c r="O193" s="61">
        <f t="shared" si="25"/>
        <v>0</v>
      </c>
      <c r="P193" s="57" t="str">
        <f t="shared" si="24"/>
        <v>Autre 9</v>
      </c>
    </row>
    <row r="194" spans="1:16" x14ac:dyDescent="0.25">
      <c r="A194" s="154" t="str">
        <f>'Financing inputs'!A194</f>
        <v xml:space="preserve">Fonds alloués par l'EU </v>
      </c>
      <c r="B194" s="150"/>
      <c r="C194" s="61" t="str">
        <f>IF('Financing inputs'!C194="","",(IF('Financing inputs'!$B194="USD",'Financing inputs'!C194,0)+IF('Financing inputs'!$B194="Local Currency",'Financing inputs'!C194/Loc_USD,0)+IF('Financing inputs'!$B194="Euro",'Financing inputs'!C194/Euro_USD,0)))</f>
        <v/>
      </c>
      <c r="D194" s="61" t="str">
        <f>IF('Financing inputs'!D194="","",(IF('Financing inputs'!$B194="USD",'Financing inputs'!D194,0)+IF('Financing inputs'!$B194="Local Currency",'Financing inputs'!D194/Loc_USD,0)+IF('Financing inputs'!$B194="Euro",'Financing inputs'!D194/Euro_USD,0)))</f>
        <v/>
      </c>
      <c r="E194" s="61" t="str">
        <f>IF('Financing inputs'!E194="","",(IF('Financing inputs'!$B194="USD",'Financing inputs'!E194,0)+IF('Financing inputs'!$B194="Local Currency",'Financing inputs'!E194/Loc_USD,0)+IF('Financing inputs'!$B194="Euro",'Financing inputs'!E194/Euro_USD,0)))</f>
        <v/>
      </c>
      <c r="F194" s="61" t="str">
        <f>IF('Financing inputs'!F194="","",(IF('Financing inputs'!$B194="USD",'Financing inputs'!F194,0)+IF('Financing inputs'!$B194="Local Currency",'Financing inputs'!F194/Loc_USD,0)+IF('Financing inputs'!$B194="Euro",'Financing inputs'!F194/Euro_USD,0)))</f>
        <v/>
      </c>
      <c r="G194" s="61" t="str">
        <f>IF('Financing inputs'!G194="","",(IF('Financing inputs'!$B194="USD",'Financing inputs'!G194,0)+IF('Financing inputs'!$B194="Local Currency",'Financing inputs'!G194/Loc_USD,0)+IF('Financing inputs'!$B194="Euro",'Financing inputs'!G194/Euro_USD,0)))</f>
        <v/>
      </c>
      <c r="H194" s="61" t="str">
        <f>IF('Financing inputs'!H194="","",(IF('Financing inputs'!$B194="USD",'Financing inputs'!H194,0)+IF('Financing inputs'!$B194="Local Currency",'Financing inputs'!H194/Loc_USD,0)+IF('Financing inputs'!$B194="Euro",'Financing inputs'!H194/Euro_USD,0)))</f>
        <v/>
      </c>
      <c r="I194" s="61" t="str">
        <f>IF('Financing inputs'!I194="","",(IF('Financing inputs'!$B194="USD",'Financing inputs'!I194,0)+IF('Financing inputs'!$B194="Local Currency",'Financing inputs'!I194/Loc_USD,0)+IF('Financing inputs'!$B194="Euro",'Financing inputs'!I194/Euro_USD,0)))</f>
        <v/>
      </c>
      <c r="J194" s="61" t="str">
        <f>IF('Financing inputs'!J194="","",(IF('Financing inputs'!$B194="USD",'Financing inputs'!J194,0)+IF('Financing inputs'!$B194="Local Currency",'Financing inputs'!J194/Loc_USD,0)+IF('Financing inputs'!$B194="Euro",'Financing inputs'!J194/Euro_USD,0)))</f>
        <v/>
      </c>
      <c r="K194" s="61" t="str">
        <f>IF('Financing inputs'!K194="","",(IF('Financing inputs'!$B194="USD",'Financing inputs'!K194,0)+IF('Financing inputs'!$B194="Local Currency",'Financing inputs'!K194/Loc_USD,0)+IF('Financing inputs'!$B194="Euro",'Financing inputs'!K194/Euro_USD,0)))</f>
        <v/>
      </c>
      <c r="L194" s="61" t="str">
        <f>IF('Financing inputs'!L194="","",(IF('Financing inputs'!$B194="USD",'Financing inputs'!L194,0)+IF('Financing inputs'!$B194="Local Currency",'Financing inputs'!L194/Loc_USD,0)+IF('Financing inputs'!$B194="Euro",'Financing inputs'!L194/Euro_USD,0)))</f>
        <v/>
      </c>
      <c r="M194" s="61" t="str">
        <f>IF('Financing inputs'!M194="","",(IF('Financing inputs'!$B194="USD",'Financing inputs'!M194,0)+IF('Financing inputs'!$B194="Local Currency",'Financing inputs'!M194/Loc_USD,0)+IF('Financing inputs'!$B194="Euro",'Financing inputs'!M194/Euro_USD,0)))</f>
        <v/>
      </c>
      <c r="N194" s="61" t="str">
        <f>IF('Financing inputs'!N194="","",(IF('Financing inputs'!$B194="USD",'Financing inputs'!N194,0)+IF('Financing inputs'!$B194="Local Currency",'Financing inputs'!N194/Loc_USD,0)+IF('Financing inputs'!$B194="Euro",'Financing inputs'!N194/Euro_USD,0)))</f>
        <v/>
      </c>
      <c r="O194" s="61">
        <f t="shared" si="25"/>
        <v>0</v>
      </c>
      <c r="P194" s="57" t="str">
        <f t="shared" si="24"/>
        <v>Autre 9</v>
      </c>
    </row>
    <row r="195" spans="1:16" x14ac:dyDescent="0.25">
      <c r="A195" s="154" t="str">
        <f>'Financing inputs'!A195</f>
        <v>Fonds alloués par l'ACDI</v>
      </c>
      <c r="B195" s="150"/>
      <c r="C195" s="61" t="str">
        <f>IF('Financing inputs'!C195="","",(IF('Financing inputs'!$B195="USD",'Financing inputs'!C195,0)+IF('Financing inputs'!$B195="Local Currency",'Financing inputs'!C195/Loc_USD,0)+IF('Financing inputs'!$B195="Euro",'Financing inputs'!C195/Euro_USD,0)))</f>
        <v/>
      </c>
      <c r="D195" s="61" t="str">
        <f>IF('Financing inputs'!D195="","",(IF('Financing inputs'!$B195="USD",'Financing inputs'!D195,0)+IF('Financing inputs'!$B195="Local Currency",'Financing inputs'!D195/Loc_USD,0)+IF('Financing inputs'!$B195="Euro",'Financing inputs'!D195/Euro_USD,0)))</f>
        <v/>
      </c>
      <c r="E195" s="61" t="str">
        <f>IF('Financing inputs'!E195="","",(IF('Financing inputs'!$B195="USD",'Financing inputs'!E195,0)+IF('Financing inputs'!$B195="Local Currency",'Financing inputs'!E195/Loc_USD,0)+IF('Financing inputs'!$B195="Euro",'Financing inputs'!E195/Euro_USD,0)))</f>
        <v/>
      </c>
      <c r="F195" s="61" t="str">
        <f>IF('Financing inputs'!F195="","",(IF('Financing inputs'!$B195="USD",'Financing inputs'!F195,0)+IF('Financing inputs'!$B195="Local Currency",'Financing inputs'!F195/Loc_USD,0)+IF('Financing inputs'!$B195="Euro",'Financing inputs'!F195/Euro_USD,0)))</f>
        <v/>
      </c>
      <c r="G195" s="61" t="str">
        <f>IF('Financing inputs'!G195="","",(IF('Financing inputs'!$B195="USD",'Financing inputs'!G195,0)+IF('Financing inputs'!$B195="Local Currency",'Financing inputs'!G195/Loc_USD,0)+IF('Financing inputs'!$B195="Euro",'Financing inputs'!G195/Euro_USD,0)))</f>
        <v/>
      </c>
      <c r="H195" s="61" t="str">
        <f>IF('Financing inputs'!H195="","",(IF('Financing inputs'!$B195="USD",'Financing inputs'!H195,0)+IF('Financing inputs'!$B195="Local Currency",'Financing inputs'!H195/Loc_USD,0)+IF('Financing inputs'!$B195="Euro",'Financing inputs'!H195/Euro_USD,0)))</f>
        <v/>
      </c>
      <c r="I195" s="61" t="str">
        <f>IF('Financing inputs'!I195="","",(IF('Financing inputs'!$B195="USD",'Financing inputs'!I195,0)+IF('Financing inputs'!$B195="Local Currency",'Financing inputs'!I195/Loc_USD,0)+IF('Financing inputs'!$B195="Euro",'Financing inputs'!I195/Euro_USD,0)))</f>
        <v/>
      </c>
      <c r="J195" s="61" t="str">
        <f>IF('Financing inputs'!J195="","",(IF('Financing inputs'!$B195="USD",'Financing inputs'!J195,0)+IF('Financing inputs'!$B195="Local Currency",'Financing inputs'!J195/Loc_USD,0)+IF('Financing inputs'!$B195="Euro",'Financing inputs'!J195/Euro_USD,0)))</f>
        <v/>
      </c>
      <c r="K195" s="61" t="str">
        <f>IF('Financing inputs'!K195="","",(IF('Financing inputs'!$B195="USD",'Financing inputs'!K195,0)+IF('Financing inputs'!$B195="Local Currency",'Financing inputs'!K195/Loc_USD,0)+IF('Financing inputs'!$B195="Euro",'Financing inputs'!K195/Euro_USD,0)))</f>
        <v/>
      </c>
      <c r="L195" s="61" t="str">
        <f>IF('Financing inputs'!L195="","",(IF('Financing inputs'!$B195="USD",'Financing inputs'!L195,0)+IF('Financing inputs'!$B195="Local Currency",'Financing inputs'!L195/Loc_USD,0)+IF('Financing inputs'!$B195="Euro",'Financing inputs'!L195/Euro_USD,0)))</f>
        <v/>
      </c>
      <c r="M195" s="61" t="str">
        <f>IF('Financing inputs'!M195="","",(IF('Financing inputs'!$B195="USD",'Financing inputs'!M195,0)+IF('Financing inputs'!$B195="Local Currency",'Financing inputs'!M195/Loc_USD,0)+IF('Financing inputs'!$B195="Euro",'Financing inputs'!M195/Euro_USD,0)))</f>
        <v/>
      </c>
      <c r="N195" s="61" t="str">
        <f>IF('Financing inputs'!N195="","",(IF('Financing inputs'!$B195="USD",'Financing inputs'!N195,0)+IF('Financing inputs'!$B195="Local Currency",'Financing inputs'!N195/Loc_USD,0)+IF('Financing inputs'!$B195="Euro",'Financing inputs'!N195/Euro_USD,0)))</f>
        <v/>
      </c>
      <c r="O195" s="61">
        <f t="shared" si="25"/>
        <v>0</v>
      </c>
      <c r="P195" s="57" t="str">
        <f t="shared" si="24"/>
        <v>Autre 9</v>
      </c>
    </row>
    <row r="196" spans="1:16" x14ac:dyDescent="0.25">
      <c r="A196" s="154" t="str">
        <f>'Financing inputs'!A196</f>
        <v>Fonds alloués par PSI</v>
      </c>
      <c r="B196" s="150"/>
      <c r="C196" s="61" t="str">
        <f>IF('Financing inputs'!C196="","",(IF('Financing inputs'!$B196="USD",'Financing inputs'!C196,0)+IF('Financing inputs'!$B196="Local Currency",'Financing inputs'!C196/Loc_USD,0)+IF('Financing inputs'!$B196="Euro",'Financing inputs'!C196/Euro_USD,0)))</f>
        <v/>
      </c>
      <c r="D196" s="61" t="str">
        <f>IF('Financing inputs'!D196="","",(IF('Financing inputs'!$B196="USD",'Financing inputs'!D196,0)+IF('Financing inputs'!$B196="Local Currency",'Financing inputs'!D196/Loc_USD,0)+IF('Financing inputs'!$B196="Euro",'Financing inputs'!D196/Euro_USD,0)))</f>
        <v/>
      </c>
      <c r="E196" s="61" t="str">
        <f>IF('Financing inputs'!E196="","",(IF('Financing inputs'!$B196="USD",'Financing inputs'!E196,0)+IF('Financing inputs'!$B196="Local Currency",'Financing inputs'!E196/Loc_USD,0)+IF('Financing inputs'!$B196="Euro",'Financing inputs'!E196/Euro_USD,0)))</f>
        <v/>
      </c>
      <c r="F196" s="61" t="str">
        <f>IF('Financing inputs'!F196="","",(IF('Financing inputs'!$B196="USD",'Financing inputs'!F196,0)+IF('Financing inputs'!$B196="Local Currency",'Financing inputs'!F196/Loc_USD,0)+IF('Financing inputs'!$B196="Euro",'Financing inputs'!F196/Euro_USD,0)))</f>
        <v/>
      </c>
      <c r="G196" s="61" t="str">
        <f>IF('Financing inputs'!G196="","",(IF('Financing inputs'!$B196="USD",'Financing inputs'!G196,0)+IF('Financing inputs'!$B196="Local Currency",'Financing inputs'!G196/Loc_USD,0)+IF('Financing inputs'!$B196="Euro",'Financing inputs'!G196/Euro_USD,0)))</f>
        <v/>
      </c>
      <c r="H196" s="61" t="str">
        <f>IF('Financing inputs'!H196="","",(IF('Financing inputs'!$B196="USD",'Financing inputs'!H196,0)+IF('Financing inputs'!$B196="Local Currency",'Financing inputs'!H196/Loc_USD,0)+IF('Financing inputs'!$B196="Euro",'Financing inputs'!H196/Euro_USD,0)))</f>
        <v/>
      </c>
      <c r="I196" s="61" t="str">
        <f>IF('Financing inputs'!I196="","",(IF('Financing inputs'!$B196="USD",'Financing inputs'!I196,0)+IF('Financing inputs'!$B196="Local Currency",'Financing inputs'!I196/Loc_USD,0)+IF('Financing inputs'!$B196="Euro",'Financing inputs'!I196/Euro_USD,0)))</f>
        <v/>
      </c>
      <c r="J196" s="61" t="str">
        <f>IF('Financing inputs'!J196="","",(IF('Financing inputs'!$B196="USD",'Financing inputs'!J196,0)+IF('Financing inputs'!$B196="Local Currency",'Financing inputs'!J196/Loc_USD,0)+IF('Financing inputs'!$B196="Euro",'Financing inputs'!J196/Euro_USD,0)))</f>
        <v/>
      </c>
      <c r="K196" s="61" t="str">
        <f>IF('Financing inputs'!K196="","",(IF('Financing inputs'!$B196="USD",'Financing inputs'!K196,0)+IF('Financing inputs'!$B196="Local Currency",'Financing inputs'!K196/Loc_USD,0)+IF('Financing inputs'!$B196="Euro",'Financing inputs'!K196/Euro_USD,0)))</f>
        <v/>
      </c>
      <c r="L196" s="61" t="str">
        <f>IF('Financing inputs'!L196="","",(IF('Financing inputs'!$B196="USD",'Financing inputs'!L196,0)+IF('Financing inputs'!$B196="Local Currency",'Financing inputs'!L196/Loc_USD,0)+IF('Financing inputs'!$B196="Euro",'Financing inputs'!L196/Euro_USD,0)))</f>
        <v/>
      </c>
      <c r="M196" s="61" t="str">
        <f>IF('Financing inputs'!M196="","",(IF('Financing inputs'!$B196="USD",'Financing inputs'!M196,0)+IF('Financing inputs'!$B196="Local Currency",'Financing inputs'!M196/Loc_USD,0)+IF('Financing inputs'!$B196="Euro",'Financing inputs'!M196/Euro_USD,0)))</f>
        <v/>
      </c>
      <c r="N196" s="61" t="str">
        <f>IF('Financing inputs'!N196="","",(IF('Financing inputs'!$B196="USD",'Financing inputs'!N196,0)+IF('Financing inputs'!$B196="Local Currency",'Financing inputs'!N196/Loc_USD,0)+IF('Financing inputs'!$B196="Euro",'Financing inputs'!N196/Euro_USD,0)))</f>
        <v/>
      </c>
      <c r="O196" s="61">
        <f t="shared" si="25"/>
        <v>0</v>
      </c>
      <c r="P196" s="57" t="str">
        <f t="shared" si="24"/>
        <v>Autre 9</v>
      </c>
    </row>
    <row r="197" spans="1:16" x14ac:dyDescent="0.25">
      <c r="A197" s="154" t="str">
        <f>'Financing inputs'!A197</f>
        <v xml:space="preserve">Fonds alloués par DKT International </v>
      </c>
      <c r="B197" s="150"/>
      <c r="C197" s="61" t="str">
        <f>IF('Financing inputs'!C197="","",(IF('Financing inputs'!$B197="USD",'Financing inputs'!C197,0)+IF('Financing inputs'!$B197="Local Currency",'Financing inputs'!C197/Loc_USD,0)+IF('Financing inputs'!$B197="Euro",'Financing inputs'!C197/Euro_USD,0)))</f>
        <v/>
      </c>
      <c r="D197" s="61" t="str">
        <f>IF('Financing inputs'!D197="","",(IF('Financing inputs'!$B197="USD",'Financing inputs'!D197,0)+IF('Financing inputs'!$B197="Local Currency",'Financing inputs'!D197/Loc_USD,0)+IF('Financing inputs'!$B197="Euro",'Financing inputs'!D197/Euro_USD,0)))</f>
        <v/>
      </c>
      <c r="E197" s="61" t="str">
        <f>IF('Financing inputs'!E197="","",(IF('Financing inputs'!$B197="USD",'Financing inputs'!E197,0)+IF('Financing inputs'!$B197="Local Currency",'Financing inputs'!E197/Loc_USD,0)+IF('Financing inputs'!$B197="Euro",'Financing inputs'!E197/Euro_USD,0)))</f>
        <v/>
      </c>
      <c r="F197" s="61" t="str">
        <f>IF('Financing inputs'!F197="","",(IF('Financing inputs'!$B197="USD",'Financing inputs'!F197,0)+IF('Financing inputs'!$B197="Local Currency",'Financing inputs'!F197/Loc_USD,0)+IF('Financing inputs'!$B197="Euro",'Financing inputs'!F197/Euro_USD,0)))</f>
        <v/>
      </c>
      <c r="G197" s="61" t="str">
        <f>IF('Financing inputs'!G197="","",(IF('Financing inputs'!$B197="USD",'Financing inputs'!G197,0)+IF('Financing inputs'!$B197="Local Currency",'Financing inputs'!G197/Loc_USD,0)+IF('Financing inputs'!$B197="Euro",'Financing inputs'!G197/Euro_USD,0)))</f>
        <v/>
      </c>
      <c r="H197" s="61" t="str">
        <f>IF('Financing inputs'!H197="","",(IF('Financing inputs'!$B197="USD",'Financing inputs'!H197,0)+IF('Financing inputs'!$B197="Local Currency",'Financing inputs'!H197/Loc_USD,0)+IF('Financing inputs'!$B197="Euro",'Financing inputs'!H197/Euro_USD,0)))</f>
        <v/>
      </c>
      <c r="I197" s="61" t="str">
        <f>IF('Financing inputs'!I197="","",(IF('Financing inputs'!$B197="USD",'Financing inputs'!I197,0)+IF('Financing inputs'!$B197="Local Currency",'Financing inputs'!I197/Loc_USD,0)+IF('Financing inputs'!$B197="Euro",'Financing inputs'!I197/Euro_USD,0)))</f>
        <v/>
      </c>
      <c r="J197" s="61" t="str">
        <f>IF('Financing inputs'!J197="","",(IF('Financing inputs'!$B197="USD",'Financing inputs'!J197,0)+IF('Financing inputs'!$B197="Local Currency",'Financing inputs'!J197/Loc_USD,0)+IF('Financing inputs'!$B197="Euro",'Financing inputs'!J197/Euro_USD,0)))</f>
        <v/>
      </c>
      <c r="K197" s="61" t="str">
        <f>IF('Financing inputs'!K197="","",(IF('Financing inputs'!$B197="USD",'Financing inputs'!K197,0)+IF('Financing inputs'!$B197="Local Currency",'Financing inputs'!K197/Loc_USD,0)+IF('Financing inputs'!$B197="Euro",'Financing inputs'!K197/Euro_USD,0)))</f>
        <v/>
      </c>
      <c r="L197" s="61" t="str">
        <f>IF('Financing inputs'!L197="","",(IF('Financing inputs'!$B197="USD",'Financing inputs'!L197,0)+IF('Financing inputs'!$B197="Local Currency",'Financing inputs'!L197/Loc_USD,0)+IF('Financing inputs'!$B197="Euro",'Financing inputs'!L197/Euro_USD,0)))</f>
        <v/>
      </c>
      <c r="M197" s="61" t="str">
        <f>IF('Financing inputs'!M197="","",(IF('Financing inputs'!$B197="USD",'Financing inputs'!M197,0)+IF('Financing inputs'!$B197="Local Currency",'Financing inputs'!M197/Loc_USD,0)+IF('Financing inputs'!$B197="Euro",'Financing inputs'!M197/Euro_USD,0)))</f>
        <v/>
      </c>
      <c r="N197" s="61" t="str">
        <f>IF('Financing inputs'!N197="","",(IF('Financing inputs'!$B197="USD",'Financing inputs'!N197,0)+IF('Financing inputs'!$B197="Local Currency",'Financing inputs'!N197/Loc_USD,0)+IF('Financing inputs'!$B197="Euro",'Financing inputs'!N197/Euro_USD,0)))</f>
        <v/>
      </c>
      <c r="O197" s="61">
        <f t="shared" si="25"/>
        <v>0</v>
      </c>
      <c r="P197" s="57" t="str">
        <f t="shared" si="24"/>
        <v>Autre 9</v>
      </c>
    </row>
    <row r="198" spans="1:16" x14ac:dyDescent="0.25">
      <c r="A198" s="154" t="str">
        <f>'Financing inputs'!A198</f>
        <v>Fonds alloués par MSI</v>
      </c>
      <c r="B198" s="150"/>
      <c r="C198" s="61" t="str">
        <f>IF('Financing inputs'!C198="","",(IF('Financing inputs'!$B198="USD",'Financing inputs'!C198,0)+IF('Financing inputs'!$B198="Local Currency",'Financing inputs'!C198/Loc_USD,0)+IF('Financing inputs'!$B198="Euro",'Financing inputs'!C198/Euro_USD,0)))</f>
        <v/>
      </c>
      <c r="D198" s="61" t="str">
        <f>IF('Financing inputs'!D198="","",(IF('Financing inputs'!$B198="USD",'Financing inputs'!D198,0)+IF('Financing inputs'!$B198="Local Currency",'Financing inputs'!D198/Loc_USD,0)+IF('Financing inputs'!$B198="Euro",'Financing inputs'!D198/Euro_USD,0)))</f>
        <v/>
      </c>
      <c r="E198" s="61" t="str">
        <f>IF('Financing inputs'!E198="","",(IF('Financing inputs'!$B198="USD",'Financing inputs'!E198,0)+IF('Financing inputs'!$B198="Local Currency",'Financing inputs'!E198/Loc_USD,0)+IF('Financing inputs'!$B198="Euro",'Financing inputs'!E198/Euro_USD,0)))</f>
        <v/>
      </c>
      <c r="F198" s="61" t="str">
        <f>IF('Financing inputs'!F198="","",(IF('Financing inputs'!$B198="USD",'Financing inputs'!F198,0)+IF('Financing inputs'!$B198="Local Currency",'Financing inputs'!F198/Loc_USD,0)+IF('Financing inputs'!$B198="Euro",'Financing inputs'!F198/Euro_USD,0)))</f>
        <v/>
      </c>
      <c r="G198" s="61" t="str">
        <f>IF('Financing inputs'!G198="","",(IF('Financing inputs'!$B198="USD",'Financing inputs'!G198,0)+IF('Financing inputs'!$B198="Local Currency",'Financing inputs'!G198/Loc_USD,0)+IF('Financing inputs'!$B198="Euro",'Financing inputs'!G198/Euro_USD,0)))</f>
        <v/>
      </c>
      <c r="H198" s="61" t="str">
        <f>IF('Financing inputs'!H198="","",(IF('Financing inputs'!$B198="USD",'Financing inputs'!H198,0)+IF('Financing inputs'!$B198="Local Currency",'Financing inputs'!H198/Loc_USD,0)+IF('Financing inputs'!$B198="Euro",'Financing inputs'!H198/Euro_USD,0)))</f>
        <v/>
      </c>
      <c r="I198" s="61" t="str">
        <f>IF('Financing inputs'!I198="","",(IF('Financing inputs'!$B198="USD",'Financing inputs'!I198,0)+IF('Financing inputs'!$B198="Local Currency",'Financing inputs'!I198/Loc_USD,0)+IF('Financing inputs'!$B198="Euro",'Financing inputs'!I198/Euro_USD,0)))</f>
        <v/>
      </c>
      <c r="J198" s="61" t="str">
        <f>IF('Financing inputs'!J198="","",(IF('Financing inputs'!$B198="USD",'Financing inputs'!J198,0)+IF('Financing inputs'!$B198="Local Currency",'Financing inputs'!J198/Loc_USD,0)+IF('Financing inputs'!$B198="Euro",'Financing inputs'!J198/Euro_USD,0)))</f>
        <v/>
      </c>
      <c r="K198" s="61" t="str">
        <f>IF('Financing inputs'!K198="","",(IF('Financing inputs'!$B198="USD",'Financing inputs'!K198,0)+IF('Financing inputs'!$B198="Local Currency",'Financing inputs'!K198/Loc_USD,0)+IF('Financing inputs'!$B198="Euro",'Financing inputs'!K198/Euro_USD,0)))</f>
        <v/>
      </c>
      <c r="L198" s="61" t="str">
        <f>IF('Financing inputs'!L198="","",(IF('Financing inputs'!$B198="USD",'Financing inputs'!L198,0)+IF('Financing inputs'!$B198="Local Currency",'Financing inputs'!L198/Loc_USD,0)+IF('Financing inputs'!$B198="Euro",'Financing inputs'!L198/Euro_USD,0)))</f>
        <v/>
      </c>
      <c r="M198" s="61" t="str">
        <f>IF('Financing inputs'!M198="","",(IF('Financing inputs'!$B198="USD",'Financing inputs'!M198,0)+IF('Financing inputs'!$B198="Local Currency",'Financing inputs'!M198/Loc_USD,0)+IF('Financing inputs'!$B198="Euro",'Financing inputs'!M198/Euro_USD,0)))</f>
        <v/>
      </c>
      <c r="N198" s="61" t="str">
        <f>IF('Financing inputs'!N198="","",(IF('Financing inputs'!$B198="USD",'Financing inputs'!N198,0)+IF('Financing inputs'!$B198="Local Currency",'Financing inputs'!N198/Loc_USD,0)+IF('Financing inputs'!$B198="Euro",'Financing inputs'!N198/Euro_USD,0)))</f>
        <v/>
      </c>
      <c r="O198" s="61">
        <f t="shared" si="25"/>
        <v>0</v>
      </c>
      <c r="P198" s="57" t="str">
        <f t="shared" si="24"/>
        <v>Autre 9</v>
      </c>
    </row>
    <row r="199" spans="1:16" x14ac:dyDescent="0.25">
      <c r="A199" s="154" t="str">
        <f>'Financing inputs'!A199</f>
        <v>Fonds alloués par la Fondation Gates</v>
      </c>
      <c r="B199" s="150"/>
      <c r="C199" s="61" t="str">
        <f>IF('Financing inputs'!C199="","",(IF('Financing inputs'!$B199="USD",'Financing inputs'!C199,0)+IF('Financing inputs'!$B199="Local Currency",'Financing inputs'!C199/Loc_USD,0)+IF('Financing inputs'!$B199="Euro",'Financing inputs'!C199/Euro_USD,0)))</f>
        <v/>
      </c>
      <c r="D199" s="61" t="str">
        <f>IF('Financing inputs'!D199="","",(IF('Financing inputs'!$B199="USD",'Financing inputs'!D199,0)+IF('Financing inputs'!$B199="Local Currency",'Financing inputs'!D199/Loc_USD,0)+IF('Financing inputs'!$B199="Euro",'Financing inputs'!D199/Euro_USD,0)))</f>
        <v/>
      </c>
      <c r="E199" s="61" t="str">
        <f>IF('Financing inputs'!E199="","",(IF('Financing inputs'!$B199="USD",'Financing inputs'!E199,0)+IF('Financing inputs'!$B199="Local Currency",'Financing inputs'!E199/Loc_USD,0)+IF('Financing inputs'!$B199="Euro",'Financing inputs'!E199/Euro_USD,0)))</f>
        <v/>
      </c>
      <c r="F199" s="61" t="str">
        <f>IF('Financing inputs'!F199="","",(IF('Financing inputs'!$B199="USD",'Financing inputs'!F199,0)+IF('Financing inputs'!$B199="Local Currency",'Financing inputs'!F199/Loc_USD,0)+IF('Financing inputs'!$B199="Euro",'Financing inputs'!F199/Euro_USD,0)))</f>
        <v/>
      </c>
      <c r="G199" s="61" t="str">
        <f>IF('Financing inputs'!G199="","",(IF('Financing inputs'!$B199="USD",'Financing inputs'!G199,0)+IF('Financing inputs'!$B199="Local Currency",'Financing inputs'!G199/Loc_USD,0)+IF('Financing inputs'!$B199="Euro",'Financing inputs'!G199/Euro_USD,0)))</f>
        <v/>
      </c>
      <c r="H199" s="61" t="str">
        <f>IF('Financing inputs'!H199="","",(IF('Financing inputs'!$B199="USD",'Financing inputs'!H199,0)+IF('Financing inputs'!$B199="Local Currency",'Financing inputs'!H199/Loc_USD,0)+IF('Financing inputs'!$B199="Euro",'Financing inputs'!H199/Euro_USD,0)))</f>
        <v/>
      </c>
      <c r="I199" s="61" t="str">
        <f>IF('Financing inputs'!I199="","",(IF('Financing inputs'!$B199="USD",'Financing inputs'!I199,0)+IF('Financing inputs'!$B199="Local Currency",'Financing inputs'!I199/Loc_USD,0)+IF('Financing inputs'!$B199="Euro",'Financing inputs'!I199/Euro_USD,0)))</f>
        <v/>
      </c>
      <c r="J199" s="61" t="str">
        <f>IF('Financing inputs'!J199="","",(IF('Financing inputs'!$B199="USD",'Financing inputs'!J199,0)+IF('Financing inputs'!$B199="Local Currency",'Financing inputs'!J199/Loc_USD,0)+IF('Financing inputs'!$B199="Euro",'Financing inputs'!J199/Euro_USD,0)))</f>
        <v/>
      </c>
      <c r="K199" s="61" t="str">
        <f>IF('Financing inputs'!K199="","",(IF('Financing inputs'!$B199="USD",'Financing inputs'!K199,0)+IF('Financing inputs'!$B199="Local Currency",'Financing inputs'!K199/Loc_USD,0)+IF('Financing inputs'!$B199="Euro",'Financing inputs'!K199/Euro_USD,0)))</f>
        <v/>
      </c>
      <c r="L199" s="61" t="str">
        <f>IF('Financing inputs'!L199="","",(IF('Financing inputs'!$B199="USD",'Financing inputs'!L199,0)+IF('Financing inputs'!$B199="Local Currency",'Financing inputs'!L199/Loc_USD,0)+IF('Financing inputs'!$B199="Euro",'Financing inputs'!L199/Euro_USD,0)))</f>
        <v/>
      </c>
      <c r="M199" s="61" t="str">
        <f>IF('Financing inputs'!M199="","",(IF('Financing inputs'!$B199="USD",'Financing inputs'!M199,0)+IF('Financing inputs'!$B199="Local Currency",'Financing inputs'!M199/Loc_USD,0)+IF('Financing inputs'!$B199="Euro",'Financing inputs'!M199/Euro_USD,0)))</f>
        <v/>
      </c>
      <c r="N199" s="61" t="str">
        <f>IF('Financing inputs'!N199="","",(IF('Financing inputs'!$B199="USD",'Financing inputs'!N199,0)+IF('Financing inputs'!$B199="Local Currency",'Financing inputs'!N199/Loc_USD,0)+IF('Financing inputs'!$B199="Euro",'Financing inputs'!N199/Euro_USD,0)))</f>
        <v/>
      </c>
      <c r="O199" s="61">
        <f t="shared" si="25"/>
        <v>0</v>
      </c>
      <c r="P199" s="57" t="str">
        <f t="shared" si="24"/>
        <v>Autre 9</v>
      </c>
    </row>
    <row r="200" spans="1:16" x14ac:dyDescent="0.25">
      <c r="A200" s="154" t="str">
        <f>'Financing inputs'!A200</f>
        <v>Fonds alloués par la fondation Packard</v>
      </c>
      <c r="B200" s="150"/>
      <c r="C200" s="61" t="str">
        <f>IF('Financing inputs'!C200="","",(IF('Financing inputs'!$B200="USD",'Financing inputs'!C200,0)+IF('Financing inputs'!$B200="Local Currency",'Financing inputs'!C200/Loc_USD,0)+IF('Financing inputs'!$B200="Euro",'Financing inputs'!C200/Euro_USD,0)))</f>
        <v/>
      </c>
      <c r="D200" s="61" t="str">
        <f>IF('Financing inputs'!D200="","",(IF('Financing inputs'!$B200="USD",'Financing inputs'!D200,0)+IF('Financing inputs'!$B200="Local Currency",'Financing inputs'!D200/Loc_USD,0)+IF('Financing inputs'!$B200="Euro",'Financing inputs'!D200/Euro_USD,0)))</f>
        <v/>
      </c>
      <c r="E200" s="61" t="str">
        <f>IF('Financing inputs'!E200="","",(IF('Financing inputs'!$B200="USD",'Financing inputs'!E200,0)+IF('Financing inputs'!$B200="Local Currency",'Financing inputs'!E200/Loc_USD,0)+IF('Financing inputs'!$B200="Euro",'Financing inputs'!E200/Euro_USD,0)))</f>
        <v/>
      </c>
      <c r="F200" s="61" t="str">
        <f>IF('Financing inputs'!F200="","",(IF('Financing inputs'!$B200="USD",'Financing inputs'!F200,0)+IF('Financing inputs'!$B200="Local Currency",'Financing inputs'!F200/Loc_USD,0)+IF('Financing inputs'!$B200="Euro",'Financing inputs'!F200/Euro_USD,0)))</f>
        <v/>
      </c>
      <c r="G200" s="61" t="str">
        <f>IF('Financing inputs'!G200="","",(IF('Financing inputs'!$B200="USD",'Financing inputs'!G200,0)+IF('Financing inputs'!$B200="Local Currency",'Financing inputs'!G200/Loc_USD,0)+IF('Financing inputs'!$B200="Euro",'Financing inputs'!G200/Euro_USD,0)))</f>
        <v/>
      </c>
      <c r="H200" s="61" t="str">
        <f>IF('Financing inputs'!H200="","",(IF('Financing inputs'!$B200="USD",'Financing inputs'!H200,0)+IF('Financing inputs'!$B200="Local Currency",'Financing inputs'!H200/Loc_USD,0)+IF('Financing inputs'!$B200="Euro",'Financing inputs'!H200/Euro_USD,0)))</f>
        <v/>
      </c>
      <c r="I200" s="61" t="str">
        <f>IF('Financing inputs'!I200="","",(IF('Financing inputs'!$B200="USD",'Financing inputs'!I200,0)+IF('Financing inputs'!$B200="Local Currency",'Financing inputs'!I200/Loc_USD,0)+IF('Financing inputs'!$B200="Euro",'Financing inputs'!I200/Euro_USD,0)))</f>
        <v/>
      </c>
      <c r="J200" s="61" t="str">
        <f>IF('Financing inputs'!J200="","",(IF('Financing inputs'!$B200="USD",'Financing inputs'!J200,0)+IF('Financing inputs'!$B200="Local Currency",'Financing inputs'!J200/Loc_USD,0)+IF('Financing inputs'!$B200="Euro",'Financing inputs'!J200/Euro_USD,0)))</f>
        <v/>
      </c>
      <c r="K200" s="61" t="str">
        <f>IF('Financing inputs'!K200="","",(IF('Financing inputs'!$B200="USD",'Financing inputs'!K200,0)+IF('Financing inputs'!$B200="Local Currency",'Financing inputs'!K200/Loc_USD,0)+IF('Financing inputs'!$B200="Euro",'Financing inputs'!K200/Euro_USD,0)))</f>
        <v/>
      </c>
      <c r="L200" s="61" t="str">
        <f>IF('Financing inputs'!L200="","",(IF('Financing inputs'!$B200="USD",'Financing inputs'!L200,0)+IF('Financing inputs'!$B200="Local Currency",'Financing inputs'!L200/Loc_USD,0)+IF('Financing inputs'!$B200="Euro",'Financing inputs'!L200/Euro_USD,0)))</f>
        <v/>
      </c>
      <c r="M200" s="61" t="str">
        <f>IF('Financing inputs'!M200="","",(IF('Financing inputs'!$B200="USD",'Financing inputs'!M200,0)+IF('Financing inputs'!$B200="Local Currency",'Financing inputs'!M200/Loc_USD,0)+IF('Financing inputs'!$B200="Euro",'Financing inputs'!M200/Euro_USD,0)))</f>
        <v/>
      </c>
      <c r="N200" s="61" t="str">
        <f>IF('Financing inputs'!N200="","",(IF('Financing inputs'!$B200="USD",'Financing inputs'!N200,0)+IF('Financing inputs'!$B200="Local Currency",'Financing inputs'!N200/Loc_USD,0)+IF('Financing inputs'!$B200="Euro",'Financing inputs'!N200/Euro_USD,0)))</f>
        <v/>
      </c>
      <c r="O200" s="61">
        <f t="shared" si="25"/>
        <v>0</v>
      </c>
      <c r="P200" s="57" t="str">
        <f t="shared" si="24"/>
        <v>Autre 9</v>
      </c>
    </row>
    <row r="201" spans="1:16" x14ac:dyDescent="0.25">
      <c r="A201" s="154" t="str">
        <f>'Financing inputs'!A201</f>
        <v>Other</v>
      </c>
      <c r="B201" s="150"/>
      <c r="C201" s="61" t="str">
        <f>IF('Financing inputs'!C201="","",(IF('Financing inputs'!$B201="USD",'Financing inputs'!C201,0)+IF('Financing inputs'!$B201="Local Currency",'Financing inputs'!C201/Loc_USD,0)+IF('Financing inputs'!$B201="Euro",'Financing inputs'!C201/Euro_USD,0)))</f>
        <v/>
      </c>
      <c r="D201" s="61" t="str">
        <f>IF('Financing inputs'!D201="","",(IF('Financing inputs'!$B201="USD",'Financing inputs'!D201,0)+IF('Financing inputs'!$B201="Local Currency",'Financing inputs'!D201/Loc_USD,0)+IF('Financing inputs'!$B201="Euro",'Financing inputs'!D201/Euro_USD,0)))</f>
        <v/>
      </c>
      <c r="E201" s="61" t="str">
        <f>IF('Financing inputs'!E201="","",(IF('Financing inputs'!$B201="USD",'Financing inputs'!E201,0)+IF('Financing inputs'!$B201="Local Currency",'Financing inputs'!E201/Loc_USD,0)+IF('Financing inputs'!$B201="Euro",'Financing inputs'!E201/Euro_USD,0)))</f>
        <v/>
      </c>
      <c r="F201" s="61" t="str">
        <f>IF('Financing inputs'!F201="","",(IF('Financing inputs'!$B201="USD",'Financing inputs'!F201,0)+IF('Financing inputs'!$B201="Local Currency",'Financing inputs'!F201/Loc_USD,0)+IF('Financing inputs'!$B201="Euro",'Financing inputs'!F201/Euro_USD,0)))</f>
        <v/>
      </c>
      <c r="G201" s="61" t="str">
        <f>IF('Financing inputs'!G201="","",(IF('Financing inputs'!$B201="USD",'Financing inputs'!G201,0)+IF('Financing inputs'!$B201="Local Currency",'Financing inputs'!G201/Loc_USD,0)+IF('Financing inputs'!$B201="Euro",'Financing inputs'!G201/Euro_USD,0)))</f>
        <v/>
      </c>
      <c r="H201" s="61" t="str">
        <f>IF('Financing inputs'!H201="","",(IF('Financing inputs'!$B201="USD",'Financing inputs'!H201,0)+IF('Financing inputs'!$B201="Local Currency",'Financing inputs'!H201/Loc_USD,0)+IF('Financing inputs'!$B201="Euro",'Financing inputs'!H201/Euro_USD,0)))</f>
        <v/>
      </c>
      <c r="I201" s="61" t="str">
        <f>IF('Financing inputs'!I201="","",(IF('Financing inputs'!$B201="USD",'Financing inputs'!I201,0)+IF('Financing inputs'!$B201="Local Currency",'Financing inputs'!I201/Loc_USD,0)+IF('Financing inputs'!$B201="Euro",'Financing inputs'!I201/Euro_USD,0)))</f>
        <v/>
      </c>
      <c r="J201" s="61" t="str">
        <f>IF('Financing inputs'!J201="","",(IF('Financing inputs'!$B201="USD",'Financing inputs'!J201,0)+IF('Financing inputs'!$B201="Local Currency",'Financing inputs'!J201/Loc_USD,0)+IF('Financing inputs'!$B201="Euro",'Financing inputs'!J201/Euro_USD,0)))</f>
        <v/>
      </c>
      <c r="K201" s="61" t="str">
        <f>IF('Financing inputs'!K201="","",(IF('Financing inputs'!$B201="USD",'Financing inputs'!K201,0)+IF('Financing inputs'!$B201="Local Currency",'Financing inputs'!K201/Loc_USD,0)+IF('Financing inputs'!$B201="Euro",'Financing inputs'!K201/Euro_USD,0)))</f>
        <v/>
      </c>
      <c r="L201" s="61" t="str">
        <f>IF('Financing inputs'!L201="","",(IF('Financing inputs'!$B201="USD",'Financing inputs'!L201,0)+IF('Financing inputs'!$B201="Local Currency",'Financing inputs'!L201/Loc_USD,0)+IF('Financing inputs'!$B201="Euro",'Financing inputs'!L201/Euro_USD,0)))</f>
        <v/>
      </c>
      <c r="M201" s="61" t="str">
        <f>IF('Financing inputs'!M201="","",(IF('Financing inputs'!$B201="USD",'Financing inputs'!M201,0)+IF('Financing inputs'!$B201="Local Currency",'Financing inputs'!M201/Loc_USD,0)+IF('Financing inputs'!$B201="Euro",'Financing inputs'!M201/Euro_USD,0)))</f>
        <v/>
      </c>
      <c r="N201" s="61" t="str">
        <f>IF('Financing inputs'!N201="","",(IF('Financing inputs'!$B201="USD",'Financing inputs'!N201,0)+IF('Financing inputs'!$B201="Local Currency",'Financing inputs'!N201/Loc_USD,0)+IF('Financing inputs'!$B201="Euro",'Financing inputs'!N201/Euro_USD,0)))</f>
        <v/>
      </c>
      <c r="O201" s="61">
        <f t="shared" si="25"/>
        <v>0</v>
      </c>
      <c r="P201" s="57" t="str">
        <f t="shared" si="24"/>
        <v>Autre 9</v>
      </c>
    </row>
    <row r="202" spans="1:16" x14ac:dyDescent="0.25">
      <c r="A202" s="154" t="str">
        <f>'Financing inputs'!A202</f>
        <v>Other</v>
      </c>
      <c r="B202" s="150"/>
      <c r="C202" s="61" t="str">
        <f>IF('Financing inputs'!C202="","",(IF('Financing inputs'!$B202="USD",'Financing inputs'!C202,0)+IF('Financing inputs'!$B202="Local Currency",'Financing inputs'!C202/Loc_USD,0)+IF('Financing inputs'!$B202="Euro",'Financing inputs'!C202/Euro_USD,0)))</f>
        <v/>
      </c>
      <c r="D202" s="61" t="str">
        <f>IF('Financing inputs'!D202="","",(IF('Financing inputs'!$B202="USD",'Financing inputs'!D202,0)+IF('Financing inputs'!$B202="Local Currency",'Financing inputs'!D202/Loc_USD,0)+IF('Financing inputs'!$B202="Euro",'Financing inputs'!D202/Euro_USD,0)))</f>
        <v/>
      </c>
      <c r="E202" s="61" t="str">
        <f>IF('Financing inputs'!E202="","",(IF('Financing inputs'!$B202="USD",'Financing inputs'!E202,0)+IF('Financing inputs'!$B202="Local Currency",'Financing inputs'!E202/Loc_USD,0)+IF('Financing inputs'!$B202="Euro",'Financing inputs'!E202/Euro_USD,0)))</f>
        <v/>
      </c>
      <c r="F202" s="61" t="str">
        <f>IF('Financing inputs'!F202="","",(IF('Financing inputs'!$B202="USD",'Financing inputs'!F202,0)+IF('Financing inputs'!$B202="Local Currency",'Financing inputs'!F202/Loc_USD,0)+IF('Financing inputs'!$B202="Euro",'Financing inputs'!F202/Euro_USD,0)))</f>
        <v/>
      </c>
      <c r="G202" s="61" t="str">
        <f>IF('Financing inputs'!G202="","",(IF('Financing inputs'!$B202="USD",'Financing inputs'!G202,0)+IF('Financing inputs'!$B202="Local Currency",'Financing inputs'!G202/Loc_USD,0)+IF('Financing inputs'!$B202="Euro",'Financing inputs'!G202/Euro_USD,0)))</f>
        <v/>
      </c>
      <c r="H202" s="61" t="str">
        <f>IF('Financing inputs'!H202="","",(IF('Financing inputs'!$B202="USD",'Financing inputs'!H202,0)+IF('Financing inputs'!$B202="Local Currency",'Financing inputs'!H202/Loc_USD,0)+IF('Financing inputs'!$B202="Euro",'Financing inputs'!H202/Euro_USD,0)))</f>
        <v/>
      </c>
      <c r="I202" s="61" t="str">
        <f>IF('Financing inputs'!I202="","",(IF('Financing inputs'!$B202="USD",'Financing inputs'!I202,0)+IF('Financing inputs'!$B202="Local Currency",'Financing inputs'!I202/Loc_USD,0)+IF('Financing inputs'!$B202="Euro",'Financing inputs'!I202/Euro_USD,0)))</f>
        <v/>
      </c>
      <c r="J202" s="61" t="str">
        <f>IF('Financing inputs'!J202="","",(IF('Financing inputs'!$B202="USD",'Financing inputs'!J202,0)+IF('Financing inputs'!$B202="Local Currency",'Financing inputs'!J202/Loc_USD,0)+IF('Financing inputs'!$B202="Euro",'Financing inputs'!J202/Euro_USD,0)))</f>
        <v/>
      </c>
      <c r="K202" s="61" t="str">
        <f>IF('Financing inputs'!K202="","",(IF('Financing inputs'!$B202="USD",'Financing inputs'!K202,0)+IF('Financing inputs'!$B202="Local Currency",'Financing inputs'!K202/Loc_USD,0)+IF('Financing inputs'!$B202="Euro",'Financing inputs'!K202/Euro_USD,0)))</f>
        <v/>
      </c>
      <c r="L202" s="61" t="str">
        <f>IF('Financing inputs'!L202="","",(IF('Financing inputs'!$B202="USD",'Financing inputs'!L202,0)+IF('Financing inputs'!$B202="Local Currency",'Financing inputs'!L202/Loc_USD,0)+IF('Financing inputs'!$B202="Euro",'Financing inputs'!L202/Euro_USD,0)))</f>
        <v/>
      </c>
      <c r="M202" s="61" t="str">
        <f>IF('Financing inputs'!M202="","",(IF('Financing inputs'!$B202="USD",'Financing inputs'!M202,0)+IF('Financing inputs'!$B202="Local Currency",'Financing inputs'!M202/Loc_USD,0)+IF('Financing inputs'!$B202="Euro",'Financing inputs'!M202/Euro_USD,0)))</f>
        <v/>
      </c>
      <c r="N202" s="61" t="str">
        <f>IF('Financing inputs'!N202="","",(IF('Financing inputs'!$B202="USD",'Financing inputs'!N202,0)+IF('Financing inputs'!$B202="Local Currency",'Financing inputs'!N202/Loc_USD,0)+IF('Financing inputs'!$B202="Euro",'Financing inputs'!N202/Euro_USD,0)))</f>
        <v/>
      </c>
      <c r="O202" s="62">
        <f t="shared" si="25"/>
        <v>0</v>
      </c>
      <c r="P202" s="57" t="str">
        <f t="shared" si="24"/>
        <v>Autre 9</v>
      </c>
    </row>
    <row r="203" spans="1:16" x14ac:dyDescent="0.25">
      <c r="A203" s="154" t="str">
        <f>'Financing inputs'!A203</f>
        <v>Other</v>
      </c>
      <c r="B203" s="150"/>
      <c r="C203" s="61" t="str">
        <f>IF('Financing inputs'!C203="","",(IF('Financing inputs'!$B203="USD",'Financing inputs'!C203,0)+IF('Financing inputs'!$B203="Local Currency",'Financing inputs'!C203/Loc_USD,0)+IF('Financing inputs'!$B203="Euro",'Financing inputs'!C203/Euro_USD,0)))</f>
        <v/>
      </c>
      <c r="D203" s="61" t="str">
        <f>IF('Financing inputs'!D203="","",(IF('Financing inputs'!$B203="USD",'Financing inputs'!D203,0)+IF('Financing inputs'!$B203="Local Currency",'Financing inputs'!D203/Loc_USD,0)+IF('Financing inputs'!$B203="Euro",'Financing inputs'!D203/Euro_USD,0)))</f>
        <v/>
      </c>
      <c r="E203" s="61" t="str">
        <f>IF('Financing inputs'!E203="","",(IF('Financing inputs'!$B203="USD",'Financing inputs'!E203,0)+IF('Financing inputs'!$B203="Local Currency",'Financing inputs'!E203/Loc_USD,0)+IF('Financing inputs'!$B203="Euro",'Financing inputs'!E203/Euro_USD,0)))</f>
        <v/>
      </c>
      <c r="F203" s="61" t="str">
        <f>IF('Financing inputs'!F203="","",(IF('Financing inputs'!$B203="USD",'Financing inputs'!F203,0)+IF('Financing inputs'!$B203="Local Currency",'Financing inputs'!F203/Loc_USD,0)+IF('Financing inputs'!$B203="Euro",'Financing inputs'!F203/Euro_USD,0)))</f>
        <v/>
      </c>
      <c r="G203" s="61" t="str">
        <f>IF('Financing inputs'!G203="","",(IF('Financing inputs'!$B203="USD",'Financing inputs'!G203,0)+IF('Financing inputs'!$B203="Local Currency",'Financing inputs'!G203/Loc_USD,0)+IF('Financing inputs'!$B203="Euro",'Financing inputs'!G203/Euro_USD,0)))</f>
        <v/>
      </c>
      <c r="H203" s="61" t="str">
        <f>IF('Financing inputs'!H203="","",(IF('Financing inputs'!$B203="USD",'Financing inputs'!H203,0)+IF('Financing inputs'!$B203="Local Currency",'Financing inputs'!H203/Loc_USD,0)+IF('Financing inputs'!$B203="Euro",'Financing inputs'!H203/Euro_USD,0)))</f>
        <v/>
      </c>
      <c r="I203" s="61" t="str">
        <f>IF('Financing inputs'!I203="","",(IF('Financing inputs'!$B203="USD",'Financing inputs'!I203,0)+IF('Financing inputs'!$B203="Local Currency",'Financing inputs'!I203/Loc_USD,0)+IF('Financing inputs'!$B203="Euro",'Financing inputs'!I203/Euro_USD,0)))</f>
        <v/>
      </c>
      <c r="J203" s="61" t="str">
        <f>IF('Financing inputs'!J203="","",(IF('Financing inputs'!$B203="USD",'Financing inputs'!J203,0)+IF('Financing inputs'!$B203="Local Currency",'Financing inputs'!J203/Loc_USD,0)+IF('Financing inputs'!$B203="Euro",'Financing inputs'!J203/Euro_USD,0)))</f>
        <v/>
      </c>
      <c r="K203" s="61" t="str">
        <f>IF('Financing inputs'!K203="","",(IF('Financing inputs'!$B203="USD",'Financing inputs'!K203,0)+IF('Financing inputs'!$B203="Local Currency",'Financing inputs'!K203/Loc_USD,0)+IF('Financing inputs'!$B203="Euro",'Financing inputs'!K203/Euro_USD,0)))</f>
        <v/>
      </c>
      <c r="L203" s="61" t="str">
        <f>IF('Financing inputs'!L203="","",(IF('Financing inputs'!$B203="USD",'Financing inputs'!L203,0)+IF('Financing inputs'!$B203="Local Currency",'Financing inputs'!L203/Loc_USD,0)+IF('Financing inputs'!$B203="Euro",'Financing inputs'!L203/Euro_USD,0)))</f>
        <v/>
      </c>
      <c r="M203" s="61" t="str">
        <f>IF('Financing inputs'!M203="","",(IF('Financing inputs'!$B203="USD",'Financing inputs'!M203,0)+IF('Financing inputs'!$B203="Local Currency",'Financing inputs'!M203/Loc_USD,0)+IF('Financing inputs'!$B203="Euro",'Financing inputs'!M203/Euro_USD,0)))</f>
        <v/>
      </c>
      <c r="N203" s="61" t="str">
        <f>IF('Financing inputs'!N203="","",(IF('Financing inputs'!$B203="USD",'Financing inputs'!N203,0)+IF('Financing inputs'!$B203="Local Currency",'Financing inputs'!N203/Loc_USD,0)+IF('Financing inputs'!$B203="Euro",'Financing inputs'!N203/Euro_USD,0)))</f>
        <v/>
      </c>
      <c r="O203" s="62">
        <f t="shared" si="25"/>
        <v>0</v>
      </c>
      <c r="P203" s="57" t="str">
        <f t="shared" si="24"/>
        <v>Autre 9</v>
      </c>
    </row>
    <row r="204" spans="1:16" x14ac:dyDescent="0.25">
      <c r="A204" s="154" t="str">
        <f>'Financing inputs'!A204</f>
        <v>Other</v>
      </c>
      <c r="B204" s="150"/>
      <c r="C204" s="61" t="str">
        <f>IF('Financing inputs'!C204="","",(IF('Financing inputs'!$B204="USD",'Financing inputs'!C204,0)+IF('Financing inputs'!$B204="Local Currency",'Financing inputs'!C204/Loc_USD,0)+IF('Financing inputs'!$B204="Euro",'Financing inputs'!C204/Euro_USD,0)))</f>
        <v/>
      </c>
      <c r="D204" s="61" t="str">
        <f>IF('Financing inputs'!D204="","",(IF('Financing inputs'!$B204="USD",'Financing inputs'!D204,0)+IF('Financing inputs'!$B204="Local Currency",'Financing inputs'!D204/Loc_USD,0)+IF('Financing inputs'!$B204="Euro",'Financing inputs'!D204/Euro_USD,0)))</f>
        <v/>
      </c>
      <c r="E204" s="61" t="str">
        <f>IF('Financing inputs'!E204="","",(IF('Financing inputs'!$B204="USD",'Financing inputs'!E204,0)+IF('Financing inputs'!$B204="Local Currency",'Financing inputs'!E204/Loc_USD,0)+IF('Financing inputs'!$B204="Euro",'Financing inputs'!E204/Euro_USD,0)))</f>
        <v/>
      </c>
      <c r="F204" s="61" t="str">
        <f>IF('Financing inputs'!F204="","",(IF('Financing inputs'!$B204="USD",'Financing inputs'!F204,0)+IF('Financing inputs'!$B204="Local Currency",'Financing inputs'!F204/Loc_USD,0)+IF('Financing inputs'!$B204="Euro",'Financing inputs'!F204/Euro_USD,0)))</f>
        <v/>
      </c>
      <c r="G204" s="61" t="str">
        <f>IF('Financing inputs'!G204="","",(IF('Financing inputs'!$B204="USD",'Financing inputs'!G204,0)+IF('Financing inputs'!$B204="Local Currency",'Financing inputs'!G204/Loc_USD,0)+IF('Financing inputs'!$B204="Euro",'Financing inputs'!G204/Euro_USD,0)))</f>
        <v/>
      </c>
      <c r="H204" s="61" t="str">
        <f>IF('Financing inputs'!H204="","",(IF('Financing inputs'!$B204="USD",'Financing inputs'!H204,0)+IF('Financing inputs'!$B204="Local Currency",'Financing inputs'!H204/Loc_USD,0)+IF('Financing inputs'!$B204="Euro",'Financing inputs'!H204/Euro_USD,0)))</f>
        <v/>
      </c>
      <c r="I204" s="61" t="str">
        <f>IF('Financing inputs'!I204="","",(IF('Financing inputs'!$B204="USD",'Financing inputs'!I204,0)+IF('Financing inputs'!$B204="Local Currency",'Financing inputs'!I204/Loc_USD,0)+IF('Financing inputs'!$B204="Euro",'Financing inputs'!I204/Euro_USD,0)))</f>
        <v/>
      </c>
      <c r="J204" s="61" t="str">
        <f>IF('Financing inputs'!J204="","",(IF('Financing inputs'!$B204="USD",'Financing inputs'!J204,0)+IF('Financing inputs'!$B204="Local Currency",'Financing inputs'!J204/Loc_USD,0)+IF('Financing inputs'!$B204="Euro",'Financing inputs'!J204/Euro_USD,0)))</f>
        <v/>
      </c>
      <c r="K204" s="61" t="str">
        <f>IF('Financing inputs'!K204="","",(IF('Financing inputs'!$B204="USD",'Financing inputs'!K204,0)+IF('Financing inputs'!$B204="Local Currency",'Financing inputs'!K204/Loc_USD,0)+IF('Financing inputs'!$B204="Euro",'Financing inputs'!K204/Euro_USD,0)))</f>
        <v/>
      </c>
      <c r="L204" s="61" t="str">
        <f>IF('Financing inputs'!L204="","",(IF('Financing inputs'!$B204="USD",'Financing inputs'!L204,0)+IF('Financing inputs'!$B204="Local Currency",'Financing inputs'!L204/Loc_USD,0)+IF('Financing inputs'!$B204="Euro",'Financing inputs'!L204/Euro_USD,0)))</f>
        <v/>
      </c>
      <c r="M204" s="61" t="str">
        <f>IF('Financing inputs'!M204="","",(IF('Financing inputs'!$B204="USD",'Financing inputs'!M204,0)+IF('Financing inputs'!$B204="Local Currency",'Financing inputs'!M204/Loc_USD,0)+IF('Financing inputs'!$B204="Euro",'Financing inputs'!M204/Euro_USD,0)))</f>
        <v/>
      </c>
      <c r="N204" s="61" t="str">
        <f>IF('Financing inputs'!N204="","",(IF('Financing inputs'!$B204="USD",'Financing inputs'!N204,0)+IF('Financing inputs'!$B204="Local Currency",'Financing inputs'!N204/Loc_USD,0)+IF('Financing inputs'!$B204="Euro",'Financing inputs'!N204/Euro_USD,0)))</f>
        <v/>
      </c>
      <c r="O204" s="62">
        <f t="shared" si="25"/>
        <v>0</v>
      </c>
      <c r="P204" s="57" t="str">
        <f t="shared" si="24"/>
        <v>Autre 9</v>
      </c>
    </row>
    <row r="205" spans="1:16" x14ac:dyDescent="0.25">
      <c r="A205" s="154" t="str">
        <f>'Financing inputs'!A205</f>
        <v>Other</v>
      </c>
      <c r="B205" s="150"/>
      <c r="C205" s="61" t="str">
        <f>IF('Financing inputs'!C205="","",(IF('Financing inputs'!$B205="USD",'Financing inputs'!C205,0)+IF('Financing inputs'!$B205="Local Currency",'Financing inputs'!C205/Loc_USD,0)+IF('Financing inputs'!$B205="Euro",'Financing inputs'!C205/Euro_USD,0)))</f>
        <v/>
      </c>
      <c r="D205" s="61" t="str">
        <f>IF('Financing inputs'!D205="","",(IF('Financing inputs'!$B205="USD",'Financing inputs'!D205,0)+IF('Financing inputs'!$B205="Local Currency",'Financing inputs'!D205/Loc_USD,0)+IF('Financing inputs'!$B205="Euro",'Financing inputs'!D205/Euro_USD,0)))</f>
        <v/>
      </c>
      <c r="E205" s="61" t="str">
        <f>IF('Financing inputs'!E205="","",(IF('Financing inputs'!$B205="USD",'Financing inputs'!E205,0)+IF('Financing inputs'!$B205="Local Currency",'Financing inputs'!E205/Loc_USD,0)+IF('Financing inputs'!$B205="Euro",'Financing inputs'!E205/Euro_USD,0)))</f>
        <v/>
      </c>
      <c r="F205" s="61" t="str">
        <f>IF('Financing inputs'!F205="","",(IF('Financing inputs'!$B205="USD",'Financing inputs'!F205,0)+IF('Financing inputs'!$B205="Local Currency",'Financing inputs'!F205/Loc_USD,0)+IF('Financing inputs'!$B205="Euro",'Financing inputs'!F205/Euro_USD,0)))</f>
        <v/>
      </c>
      <c r="G205" s="61" t="str">
        <f>IF('Financing inputs'!G205="","",(IF('Financing inputs'!$B205="USD",'Financing inputs'!G205,0)+IF('Financing inputs'!$B205="Local Currency",'Financing inputs'!G205/Loc_USD,0)+IF('Financing inputs'!$B205="Euro",'Financing inputs'!G205/Euro_USD,0)))</f>
        <v/>
      </c>
      <c r="H205" s="61" t="str">
        <f>IF('Financing inputs'!H205="","",(IF('Financing inputs'!$B205="USD",'Financing inputs'!H205,0)+IF('Financing inputs'!$B205="Local Currency",'Financing inputs'!H205/Loc_USD,0)+IF('Financing inputs'!$B205="Euro",'Financing inputs'!H205/Euro_USD,0)))</f>
        <v/>
      </c>
      <c r="I205" s="61" t="str">
        <f>IF('Financing inputs'!I205="","",(IF('Financing inputs'!$B205="USD",'Financing inputs'!I205,0)+IF('Financing inputs'!$B205="Local Currency",'Financing inputs'!I205/Loc_USD,0)+IF('Financing inputs'!$B205="Euro",'Financing inputs'!I205/Euro_USD,0)))</f>
        <v/>
      </c>
      <c r="J205" s="61" t="str">
        <f>IF('Financing inputs'!J205="","",(IF('Financing inputs'!$B205="USD",'Financing inputs'!J205,0)+IF('Financing inputs'!$B205="Local Currency",'Financing inputs'!J205/Loc_USD,0)+IF('Financing inputs'!$B205="Euro",'Financing inputs'!J205/Euro_USD,0)))</f>
        <v/>
      </c>
      <c r="K205" s="61" t="str">
        <f>IF('Financing inputs'!K205="","",(IF('Financing inputs'!$B205="USD",'Financing inputs'!K205,0)+IF('Financing inputs'!$B205="Local Currency",'Financing inputs'!K205/Loc_USD,0)+IF('Financing inputs'!$B205="Euro",'Financing inputs'!K205/Euro_USD,0)))</f>
        <v/>
      </c>
      <c r="L205" s="61" t="str">
        <f>IF('Financing inputs'!L205="","",(IF('Financing inputs'!$B205="USD",'Financing inputs'!L205,0)+IF('Financing inputs'!$B205="Local Currency",'Financing inputs'!L205/Loc_USD,0)+IF('Financing inputs'!$B205="Euro",'Financing inputs'!L205/Euro_USD,0)))</f>
        <v/>
      </c>
      <c r="M205" s="61" t="str">
        <f>IF('Financing inputs'!M205="","",(IF('Financing inputs'!$B205="USD",'Financing inputs'!M205,0)+IF('Financing inputs'!$B205="Local Currency",'Financing inputs'!M205/Loc_USD,0)+IF('Financing inputs'!$B205="Euro",'Financing inputs'!M205/Euro_USD,0)))</f>
        <v/>
      </c>
      <c r="N205" s="61" t="str">
        <f>IF('Financing inputs'!N205="","",(IF('Financing inputs'!$B205="USD",'Financing inputs'!N205,0)+IF('Financing inputs'!$B205="Local Currency",'Financing inputs'!N205/Loc_USD,0)+IF('Financing inputs'!$B205="Euro",'Financing inputs'!N205/Euro_USD,0)))</f>
        <v/>
      </c>
      <c r="O205" s="61">
        <f t="shared" si="25"/>
        <v>0</v>
      </c>
      <c r="P205" s="57" t="str">
        <f t="shared" si="24"/>
        <v>Autre 9</v>
      </c>
    </row>
    <row r="206" spans="1:16" x14ac:dyDescent="0.25">
      <c r="A206" s="154" t="str">
        <f>'Financing inputs'!A206</f>
        <v>Other</v>
      </c>
      <c r="B206" s="150"/>
      <c r="C206" s="61" t="str">
        <f>IF('Financing inputs'!C206="","",(IF('Financing inputs'!$B206="USD",'Financing inputs'!C206,0)+IF('Financing inputs'!$B206="Local Currency",'Financing inputs'!C206/Loc_USD,0)+IF('Financing inputs'!$B206="Euro",'Financing inputs'!C206/Euro_USD,0)))</f>
        <v/>
      </c>
      <c r="D206" s="61" t="str">
        <f>IF('Financing inputs'!D206="","",(IF('Financing inputs'!$B206="USD",'Financing inputs'!D206,0)+IF('Financing inputs'!$B206="Local Currency",'Financing inputs'!D206/Loc_USD,0)+IF('Financing inputs'!$B206="Euro",'Financing inputs'!D206/Euro_USD,0)))</f>
        <v/>
      </c>
      <c r="E206" s="61" t="str">
        <f>IF('Financing inputs'!E206="","",(IF('Financing inputs'!$B206="USD",'Financing inputs'!E206,0)+IF('Financing inputs'!$B206="Local Currency",'Financing inputs'!E206/Loc_USD,0)+IF('Financing inputs'!$B206="Euro",'Financing inputs'!E206/Euro_USD,0)))</f>
        <v/>
      </c>
      <c r="F206" s="61" t="str">
        <f>IF('Financing inputs'!F206="","",(IF('Financing inputs'!$B206="USD",'Financing inputs'!F206,0)+IF('Financing inputs'!$B206="Local Currency",'Financing inputs'!F206/Loc_USD,0)+IF('Financing inputs'!$B206="Euro",'Financing inputs'!F206/Euro_USD,0)))</f>
        <v/>
      </c>
      <c r="G206" s="61" t="str">
        <f>IF('Financing inputs'!G206="","",(IF('Financing inputs'!$B206="USD",'Financing inputs'!G206,0)+IF('Financing inputs'!$B206="Local Currency",'Financing inputs'!G206/Loc_USD,0)+IF('Financing inputs'!$B206="Euro",'Financing inputs'!G206/Euro_USD,0)))</f>
        <v/>
      </c>
      <c r="H206" s="61" t="str">
        <f>IF('Financing inputs'!H206="","",(IF('Financing inputs'!$B206="USD",'Financing inputs'!H206,0)+IF('Financing inputs'!$B206="Local Currency",'Financing inputs'!H206/Loc_USD,0)+IF('Financing inputs'!$B206="Euro",'Financing inputs'!H206/Euro_USD,0)))</f>
        <v/>
      </c>
      <c r="I206" s="61" t="str">
        <f>IF('Financing inputs'!I206="","",(IF('Financing inputs'!$B206="USD",'Financing inputs'!I206,0)+IF('Financing inputs'!$B206="Local Currency",'Financing inputs'!I206/Loc_USD,0)+IF('Financing inputs'!$B206="Euro",'Financing inputs'!I206/Euro_USD,0)))</f>
        <v/>
      </c>
      <c r="J206" s="61" t="str">
        <f>IF('Financing inputs'!J206="","",(IF('Financing inputs'!$B206="USD",'Financing inputs'!J206,0)+IF('Financing inputs'!$B206="Local Currency",'Financing inputs'!J206/Loc_USD,0)+IF('Financing inputs'!$B206="Euro",'Financing inputs'!J206/Euro_USD,0)))</f>
        <v/>
      </c>
      <c r="K206" s="61" t="str">
        <f>IF('Financing inputs'!K206="","",(IF('Financing inputs'!$B206="USD",'Financing inputs'!K206,0)+IF('Financing inputs'!$B206="Local Currency",'Financing inputs'!K206/Loc_USD,0)+IF('Financing inputs'!$B206="Euro",'Financing inputs'!K206/Euro_USD,0)))</f>
        <v/>
      </c>
      <c r="L206" s="61" t="str">
        <f>IF('Financing inputs'!L206="","",(IF('Financing inputs'!$B206="USD",'Financing inputs'!L206,0)+IF('Financing inputs'!$B206="Local Currency",'Financing inputs'!L206/Loc_USD,0)+IF('Financing inputs'!$B206="Euro",'Financing inputs'!L206/Euro_USD,0)))</f>
        <v/>
      </c>
      <c r="M206" s="61" t="str">
        <f>IF('Financing inputs'!M206="","",(IF('Financing inputs'!$B206="USD",'Financing inputs'!M206,0)+IF('Financing inputs'!$B206="Local Currency",'Financing inputs'!M206/Loc_USD,0)+IF('Financing inputs'!$B206="Euro",'Financing inputs'!M206/Euro_USD,0)))</f>
        <v/>
      </c>
      <c r="N206" s="61" t="str">
        <f>IF('Financing inputs'!N206="","",(IF('Financing inputs'!$B206="USD",'Financing inputs'!N206,0)+IF('Financing inputs'!$B206="Local Currency",'Financing inputs'!N206/Loc_USD,0)+IF('Financing inputs'!$B206="Euro",'Financing inputs'!N206/Euro_USD,0)))</f>
        <v/>
      </c>
      <c r="O206" s="61">
        <f t="shared" si="25"/>
        <v>0</v>
      </c>
      <c r="P206" s="57" t="str">
        <f t="shared" si="24"/>
        <v>Autre 9</v>
      </c>
    </row>
    <row r="207" spans="1:16" x14ac:dyDescent="0.25">
      <c r="A207" s="154" t="str">
        <f>'Financing inputs'!A207</f>
        <v>Other</v>
      </c>
      <c r="B207" s="150"/>
      <c r="C207" s="61" t="str">
        <f>IF('Financing inputs'!C207="","",(IF('Financing inputs'!$B207="USD",'Financing inputs'!C207,0)+IF('Financing inputs'!$B207="Local Currency",'Financing inputs'!C207/Loc_USD,0)+IF('Financing inputs'!$B207="Euro",'Financing inputs'!C207/Euro_USD,0)))</f>
        <v/>
      </c>
      <c r="D207" s="61" t="str">
        <f>IF('Financing inputs'!D207="","",(IF('Financing inputs'!$B207="USD",'Financing inputs'!D207,0)+IF('Financing inputs'!$B207="Local Currency",'Financing inputs'!D207/Loc_USD,0)+IF('Financing inputs'!$B207="Euro",'Financing inputs'!D207/Euro_USD,0)))</f>
        <v/>
      </c>
      <c r="E207" s="61" t="str">
        <f>IF('Financing inputs'!E207="","",(IF('Financing inputs'!$B207="USD",'Financing inputs'!E207,0)+IF('Financing inputs'!$B207="Local Currency",'Financing inputs'!E207/Loc_USD,0)+IF('Financing inputs'!$B207="Euro",'Financing inputs'!E207/Euro_USD,0)))</f>
        <v/>
      </c>
      <c r="F207" s="61" t="str">
        <f>IF('Financing inputs'!F207="","",(IF('Financing inputs'!$B207="USD",'Financing inputs'!F207,0)+IF('Financing inputs'!$B207="Local Currency",'Financing inputs'!F207/Loc_USD,0)+IF('Financing inputs'!$B207="Euro",'Financing inputs'!F207/Euro_USD,0)))</f>
        <v/>
      </c>
      <c r="G207" s="61" t="str">
        <f>IF('Financing inputs'!G207="","",(IF('Financing inputs'!$B207="USD",'Financing inputs'!G207,0)+IF('Financing inputs'!$B207="Local Currency",'Financing inputs'!G207/Loc_USD,0)+IF('Financing inputs'!$B207="Euro",'Financing inputs'!G207/Euro_USD,0)))</f>
        <v/>
      </c>
      <c r="H207" s="61" t="str">
        <f>IF('Financing inputs'!H207="","",(IF('Financing inputs'!$B207="USD",'Financing inputs'!H207,0)+IF('Financing inputs'!$B207="Local Currency",'Financing inputs'!H207/Loc_USD,0)+IF('Financing inputs'!$B207="Euro",'Financing inputs'!H207/Euro_USD,0)))</f>
        <v/>
      </c>
      <c r="I207" s="61" t="str">
        <f>IF('Financing inputs'!I207="","",(IF('Financing inputs'!$B207="USD",'Financing inputs'!I207,0)+IF('Financing inputs'!$B207="Local Currency",'Financing inputs'!I207/Loc_USD,0)+IF('Financing inputs'!$B207="Euro",'Financing inputs'!I207/Euro_USD,0)))</f>
        <v/>
      </c>
      <c r="J207" s="61" t="str">
        <f>IF('Financing inputs'!J207="","",(IF('Financing inputs'!$B207="USD",'Financing inputs'!J207,0)+IF('Financing inputs'!$B207="Local Currency",'Financing inputs'!J207/Loc_USD,0)+IF('Financing inputs'!$B207="Euro",'Financing inputs'!J207/Euro_USD,0)))</f>
        <v/>
      </c>
      <c r="K207" s="61" t="str">
        <f>IF('Financing inputs'!K207="","",(IF('Financing inputs'!$B207="USD",'Financing inputs'!K207,0)+IF('Financing inputs'!$B207="Local Currency",'Financing inputs'!K207/Loc_USD,0)+IF('Financing inputs'!$B207="Euro",'Financing inputs'!K207/Euro_USD,0)))</f>
        <v/>
      </c>
      <c r="L207" s="61" t="str">
        <f>IF('Financing inputs'!L207="","",(IF('Financing inputs'!$B207="USD",'Financing inputs'!L207,0)+IF('Financing inputs'!$B207="Local Currency",'Financing inputs'!L207/Loc_USD,0)+IF('Financing inputs'!$B207="Euro",'Financing inputs'!L207/Euro_USD,0)))</f>
        <v/>
      </c>
      <c r="M207" s="61" t="str">
        <f>IF('Financing inputs'!M207="","",(IF('Financing inputs'!$B207="USD",'Financing inputs'!M207,0)+IF('Financing inputs'!$B207="Local Currency",'Financing inputs'!M207/Loc_USD,0)+IF('Financing inputs'!$B207="Euro",'Financing inputs'!M207/Euro_USD,0)))</f>
        <v/>
      </c>
      <c r="N207" s="61" t="str">
        <f>IF('Financing inputs'!N207="","",(IF('Financing inputs'!$B207="USD",'Financing inputs'!N207,0)+IF('Financing inputs'!$B207="Local Currency",'Financing inputs'!N207/Loc_USD,0)+IF('Financing inputs'!$B207="Euro",'Financing inputs'!N207/Euro_USD,0)))</f>
        <v/>
      </c>
      <c r="O207" s="61">
        <f t="shared" si="25"/>
        <v>0</v>
      </c>
      <c r="P207" s="57" t="str">
        <f t="shared" si="24"/>
        <v>Autre 9</v>
      </c>
    </row>
    <row r="208" spans="1:16" x14ac:dyDescent="0.25">
      <c r="A208" s="154" t="str">
        <f>'Financing inputs'!A208</f>
        <v>Other</v>
      </c>
      <c r="B208" s="150"/>
      <c r="C208" s="61" t="str">
        <f>IF('Financing inputs'!C208="","",(IF('Financing inputs'!$B208="USD",'Financing inputs'!C208,0)+IF('Financing inputs'!$B208="Local Currency",'Financing inputs'!C208/Loc_USD,0)+IF('Financing inputs'!$B208="Euro",'Financing inputs'!C208/Euro_USD,0)))</f>
        <v/>
      </c>
      <c r="D208" s="61" t="str">
        <f>IF('Financing inputs'!D208="","",(IF('Financing inputs'!$B208="USD",'Financing inputs'!D208,0)+IF('Financing inputs'!$B208="Local Currency",'Financing inputs'!D208/Loc_USD,0)+IF('Financing inputs'!$B208="Euro",'Financing inputs'!D208/Euro_USD,0)))</f>
        <v/>
      </c>
      <c r="E208" s="61" t="str">
        <f>IF('Financing inputs'!E208="","",(IF('Financing inputs'!$B208="USD",'Financing inputs'!E208,0)+IF('Financing inputs'!$B208="Local Currency",'Financing inputs'!E208/Loc_USD,0)+IF('Financing inputs'!$B208="Euro",'Financing inputs'!E208/Euro_USD,0)))</f>
        <v/>
      </c>
      <c r="F208" s="61" t="str">
        <f>IF('Financing inputs'!F208="","",(IF('Financing inputs'!$B208="USD",'Financing inputs'!F208,0)+IF('Financing inputs'!$B208="Local Currency",'Financing inputs'!F208/Loc_USD,0)+IF('Financing inputs'!$B208="Euro",'Financing inputs'!F208/Euro_USD,0)))</f>
        <v/>
      </c>
      <c r="G208" s="61" t="str">
        <f>IF('Financing inputs'!G208="","",(IF('Financing inputs'!$B208="USD",'Financing inputs'!G208,0)+IF('Financing inputs'!$B208="Local Currency",'Financing inputs'!G208/Loc_USD,0)+IF('Financing inputs'!$B208="Euro",'Financing inputs'!G208/Euro_USD,0)))</f>
        <v/>
      </c>
      <c r="H208" s="61" t="str">
        <f>IF('Financing inputs'!H208="","",(IF('Financing inputs'!$B208="USD",'Financing inputs'!H208,0)+IF('Financing inputs'!$B208="Local Currency",'Financing inputs'!H208/Loc_USD,0)+IF('Financing inputs'!$B208="Euro",'Financing inputs'!H208/Euro_USD,0)))</f>
        <v/>
      </c>
      <c r="I208" s="61" t="str">
        <f>IF('Financing inputs'!I208="","",(IF('Financing inputs'!$B208="USD",'Financing inputs'!I208,0)+IF('Financing inputs'!$B208="Local Currency",'Financing inputs'!I208/Loc_USD,0)+IF('Financing inputs'!$B208="Euro",'Financing inputs'!I208/Euro_USD,0)))</f>
        <v/>
      </c>
      <c r="J208" s="61" t="str">
        <f>IF('Financing inputs'!J208="","",(IF('Financing inputs'!$B208="USD",'Financing inputs'!J208,0)+IF('Financing inputs'!$B208="Local Currency",'Financing inputs'!J208/Loc_USD,0)+IF('Financing inputs'!$B208="Euro",'Financing inputs'!J208/Euro_USD,0)))</f>
        <v/>
      </c>
      <c r="K208" s="61" t="str">
        <f>IF('Financing inputs'!K208="","",(IF('Financing inputs'!$B208="USD",'Financing inputs'!K208,0)+IF('Financing inputs'!$B208="Local Currency",'Financing inputs'!K208/Loc_USD,0)+IF('Financing inputs'!$B208="Euro",'Financing inputs'!K208/Euro_USD,0)))</f>
        <v/>
      </c>
      <c r="L208" s="61" t="str">
        <f>IF('Financing inputs'!L208="","",(IF('Financing inputs'!$B208="USD",'Financing inputs'!L208,0)+IF('Financing inputs'!$B208="Local Currency",'Financing inputs'!L208/Loc_USD,0)+IF('Financing inputs'!$B208="Euro",'Financing inputs'!L208/Euro_USD,0)))</f>
        <v/>
      </c>
      <c r="M208" s="61" t="str">
        <f>IF('Financing inputs'!M208="","",(IF('Financing inputs'!$B208="USD",'Financing inputs'!M208,0)+IF('Financing inputs'!$B208="Local Currency",'Financing inputs'!M208/Loc_USD,0)+IF('Financing inputs'!$B208="Euro",'Financing inputs'!M208/Euro_USD,0)))</f>
        <v/>
      </c>
      <c r="N208" s="61" t="str">
        <f>IF('Financing inputs'!N208="","",(IF('Financing inputs'!$B208="USD",'Financing inputs'!N208,0)+IF('Financing inputs'!$B208="Local Currency",'Financing inputs'!N208/Loc_USD,0)+IF('Financing inputs'!$B208="Euro",'Financing inputs'!N208/Euro_USD,0)))</f>
        <v/>
      </c>
      <c r="O208" s="61">
        <f t="shared" si="25"/>
        <v>0</v>
      </c>
      <c r="P208" s="57" t="str">
        <f t="shared" si="24"/>
        <v>Autre 9</v>
      </c>
    </row>
    <row r="209" spans="1:16" x14ac:dyDescent="0.25">
      <c r="A209" s="152" t="s">
        <v>42</v>
      </c>
      <c r="B209" s="153"/>
      <c r="C209" s="148">
        <f>SUM(C190:C208)</f>
        <v>0</v>
      </c>
      <c r="D209" s="148">
        <f t="shared" ref="D209:O209" si="26">SUM(D190:D208)</f>
        <v>0</v>
      </c>
      <c r="E209" s="148">
        <f t="shared" si="26"/>
        <v>0</v>
      </c>
      <c r="F209" s="148">
        <f t="shared" si="26"/>
        <v>0</v>
      </c>
      <c r="G209" s="148">
        <f t="shared" si="26"/>
        <v>0</v>
      </c>
      <c r="H209" s="148">
        <f t="shared" si="26"/>
        <v>0</v>
      </c>
      <c r="I209" s="148">
        <f t="shared" si="26"/>
        <v>0</v>
      </c>
      <c r="J209" s="148">
        <f t="shared" si="26"/>
        <v>0</v>
      </c>
      <c r="K209" s="148">
        <f t="shared" si="26"/>
        <v>0</v>
      </c>
      <c r="L209" s="148">
        <f t="shared" si="26"/>
        <v>0</v>
      </c>
      <c r="M209" s="148">
        <f t="shared" si="26"/>
        <v>0</v>
      </c>
      <c r="N209" s="148">
        <f t="shared" si="26"/>
        <v>0</v>
      </c>
      <c r="O209" s="148">
        <f t="shared" si="26"/>
        <v>0</v>
      </c>
      <c r="P209" s="57" t="str">
        <f>$A$187</f>
        <v>Autre 9</v>
      </c>
    </row>
    <row r="210" spans="1:16" x14ac:dyDescent="0.25">
      <c r="A210" s="173" t="str">
        <f>'Financing inputs'!A210:O210</f>
        <v>Autre 10</v>
      </c>
      <c r="B210" s="173"/>
      <c r="C210" s="173"/>
      <c r="D210" s="173"/>
      <c r="E210" s="173"/>
      <c r="F210" s="173"/>
      <c r="G210" s="173"/>
      <c r="H210" s="173"/>
      <c r="I210" s="173"/>
      <c r="J210" s="173"/>
      <c r="K210" s="173"/>
      <c r="L210" s="173"/>
      <c r="M210" s="173"/>
      <c r="N210" s="173"/>
      <c r="O210" s="173"/>
      <c r="P210" s="57"/>
    </row>
    <row r="211" spans="1:16" x14ac:dyDescent="0.25">
      <c r="A211" s="149" t="str">
        <f>'Financing inputs'!A211</f>
        <v>Coûts du Plan PF Budgétisé</v>
      </c>
      <c r="B211" s="150"/>
      <c r="C211" s="61" t="str">
        <f>IF('Financing inputs'!C211="","",(IF('Financing inputs'!$B211="USD",'Financing inputs'!C211,0)+IF('Financing inputs'!$B211="Local Currency",'Financing inputs'!C211/Loc_USD,0)+IF('Financing inputs'!$B211="Euro",'Financing inputs'!C211/Euro_USD,0)))</f>
        <v/>
      </c>
      <c r="D211" s="61" t="str">
        <f>IF('Financing inputs'!D211="","",(IF('Financing inputs'!$B211="USD",'Financing inputs'!D211,0)+IF('Financing inputs'!$B211="Local Currency",'Financing inputs'!D211/Loc_USD,0)+IF('Financing inputs'!$B211="Euro",'Financing inputs'!D211/Euro_USD,0)))</f>
        <v/>
      </c>
      <c r="E211" s="61" t="str">
        <f>IF('Financing inputs'!E211="","",(IF('Financing inputs'!$B211="USD",'Financing inputs'!E211,0)+IF('Financing inputs'!$B211="Local Currency",'Financing inputs'!E211/Loc_USD,0)+IF('Financing inputs'!$B211="Euro",'Financing inputs'!E211/Euro_USD,0)))</f>
        <v/>
      </c>
      <c r="F211" s="61" t="str">
        <f>IF('Financing inputs'!F211="","",(IF('Financing inputs'!$B211="USD",'Financing inputs'!F211,0)+IF('Financing inputs'!$B211="Local Currency",'Financing inputs'!F211/Loc_USD,0)+IF('Financing inputs'!$B211="Euro",'Financing inputs'!F211/Euro_USD,0)))</f>
        <v/>
      </c>
      <c r="G211" s="61" t="str">
        <f>IF('Financing inputs'!G211="","",(IF('Financing inputs'!$B211="USD",'Financing inputs'!G211,0)+IF('Financing inputs'!$B211="Local Currency",'Financing inputs'!G211/Loc_USD,0)+IF('Financing inputs'!$B211="Euro",'Financing inputs'!G211/Euro_USD,0)))</f>
        <v/>
      </c>
      <c r="H211" s="61" t="str">
        <f>IF('Financing inputs'!H211="","",(IF('Financing inputs'!$B211="USD",'Financing inputs'!H211,0)+IF('Financing inputs'!$B211="Local Currency",'Financing inputs'!H211/Loc_USD,0)+IF('Financing inputs'!$B211="Euro",'Financing inputs'!H211/Euro_USD,0)))</f>
        <v/>
      </c>
      <c r="I211" s="61" t="str">
        <f>IF('Financing inputs'!I211="","",(IF('Financing inputs'!$B211="USD",'Financing inputs'!I211,0)+IF('Financing inputs'!$B211="Local Currency",'Financing inputs'!I211/Loc_USD,0)+IF('Financing inputs'!$B211="Euro",'Financing inputs'!I211/Euro_USD,0)))</f>
        <v/>
      </c>
      <c r="J211" s="61" t="str">
        <f>IF('Financing inputs'!J211="","",(IF('Financing inputs'!$B211="USD",'Financing inputs'!J211,0)+IF('Financing inputs'!$B211="Local Currency",'Financing inputs'!J211/Loc_USD,0)+IF('Financing inputs'!$B211="Euro",'Financing inputs'!J211/Euro_USD,0)))</f>
        <v/>
      </c>
      <c r="K211" s="61" t="str">
        <f>IF('Financing inputs'!K211="","",(IF('Financing inputs'!$B211="USD",'Financing inputs'!K211,0)+IF('Financing inputs'!$B211="Local Currency",'Financing inputs'!K211/Loc_USD,0)+IF('Financing inputs'!$B211="Euro",'Financing inputs'!K211/Euro_USD,0)))</f>
        <v/>
      </c>
      <c r="L211" s="61" t="str">
        <f>IF('Financing inputs'!L211="","",(IF('Financing inputs'!$B211="USD",'Financing inputs'!L211,0)+IF('Financing inputs'!$B211="Local Currency",'Financing inputs'!L211/Loc_USD,0)+IF('Financing inputs'!$B211="Euro",'Financing inputs'!L211/Euro_USD,0)))</f>
        <v/>
      </c>
      <c r="M211" s="61" t="str">
        <f>IF('Financing inputs'!M211="","",(IF('Financing inputs'!$B211="USD",'Financing inputs'!M211,0)+IF('Financing inputs'!$B211="Local Currency",'Financing inputs'!M211/Loc_USD,0)+IF('Financing inputs'!$B211="Euro",'Financing inputs'!M211/Euro_USD,0)))</f>
        <v/>
      </c>
      <c r="N211" s="61" t="str">
        <f>IF('Financing inputs'!N211="","",(IF('Financing inputs'!$B211="USD",'Financing inputs'!N211,0)+IF('Financing inputs'!$B211="Local Currency",'Financing inputs'!N211/Loc_USD,0)+IF('Financing inputs'!$B211="Euro",'Financing inputs'!N211/Euro_USD,0)))</f>
        <v/>
      </c>
      <c r="O211" s="62">
        <f>SUM(C211:N211)</f>
        <v>0</v>
      </c>
      <c r="P211" s="57" t="str">
        <f t="shared" ref="P211:P231" si="27">$A$210</f>
        <v>Autre 10</v>
      </c>
    </row>
    <row r="212" spans="1:16" x14ac:dyDescent="0.25">
      <c r="A212" s="149" t="str">
        <f>'Financing inputs'!A212</f>
        <v xml:space="preserve">Fonds alloués par le Gouvernement </v>
      </c>
      <c r="B212" s="150"/>
      <c r="C212" s="61" t="str">
        <f>IF('Financing inputs'!C212="","",(IF('Financing inputs'!$B212="USD",'Financing inputs'!C212,0)+IF('Financing inputs'!$B212="Local Currency",'Financing inputs'!C212/Loc_USD,0)+IF('Financing inputs'!$B212="Euro",'Financing inputs'!C212/Euro_USD,0)))</f>
        <v/>
      </c>
      <c r="D212" s="61" t="str">
        <f>IF('Financing inputs'!D212="","",(IF('Financing inputs'!$B212="USD",'Financing inputs'!D212,0)+IF('Financing inputs'!$B212="Local Currency",'Financing inputs'!D212/Loc_USD,0)+IF('Financing inputs'!$B212="Euro",'Financing inputs'!D212/Euro_USD,0)))</f>
        <v/>
      </c>
      <c r="E212" s="61" t="str">
        <f>IF('Financing inputs'!E212="","",(IF('Financing inputs'!$B212="USD",'Financing inputs'!E212,0)+IF('Financing inputs'!$B212="Local Currency",'Financing inputs'!E212/Loc_USD,0)+IF('Financing inputs'!$B212="Euro",'Financing inputs'!E212/Euro_USD,0)))</f>
        <v/>
      </c>
      <c r="F212" s="61" t="str">
        <f>IF('Financing inputs'!F212="","",(IF('Financing inputs'!$B212="USD",'Financing inputs'!F212,0)+IF('Financing inputs'!$B212="Local Currency",'Financing inputs'!F212/Loc_USD,0)+IF('Financing inputs'!$B212="Euro",'Financing inputs'!F212/Euro_USD,0)))</f>
        <v/>
      </c>
      <c r="G212" s="61" t="str">
        <f>IF('Financing inputs'!G212="","",(IF('Financing inputs'!$B212="USD",'Financing inputs'!G212,0)+IF('Financing inputs'!$B212="Local Currency",'Financing inputs'!G212/Loc_USD,0)+IF('Financing inputs'!$B212="Euro",'Financing inputs'!G212/Euro_USD,0)))</f>
        <v/>
      </c>
      <c r="H212" s="61" t="str">
        <f>IF('Financing inputs'!H212="","",(IF('Financing inputs'!$B212="USD",'Financing inputs'!H212,0)+IF('Financing inputs'!$B212="Local Currency",'Financing inputs'!H212/Loc_USD,0)+IF('Financing inputs'!$B212="Euro",'Financing inputs'!H212/Euro_USD,0)))</f>
        <v/>
      </c>
      <c r="I212" s="61" t="str">
        <f>IF('Financing inputs'!I212="","",(IF('Financing inputs'!$B212="USD",'Financing inputs'!I212,0)+IF('Financing inputs'!$B212="Local Currency",'Financing inputs'!I212/Loc_USD,0)+IF('Financing inputs'!$B212="Euro",'Financing inputs'!I212/Euro_USD,0)))</f>
        <v/>
      </c>
      <c r="J212" s="61" t="str">
        <f>IF('Financing inputs'!J212="","",(IF('Financing inputs'!$B212="USD",'Financing inputs'!J212,0)+IF('Financing inputs'!$B212="Local Currency",'Financing inputs'!J212/Loc_USD,0)+IF('Financing inputs'!$B212="Euro",'Financing inputs'!J212/Euro_USD,0)))</f>
        <v/>
      </c>
      <c r="K212" s="61" t="str">
        <f>IF('Financing inputs'!K212="","",(IF('Financing inputs'!$B212="USD",'Financing inputs'!K212,0)+IF('Financing inputs'!$B212="Local Currency",'Financing inputs'!K212/Loc_USD,0)+IF('Financing inputs'!$B212="Euro",'Financing inputs'!K212/Euro_USD,0)))</f>
        <v/>
      </c>
      <c r="L212" s="61" t="str">
        <f>IF('Financing inputs'!L212="","",(IF('Financing inputs'!$B212="USD",'Financing inputs'!L212,0)+IF('Financing inputs'!$B212="Local Currency",'Financing inputs'!L212/Loc_USD,0)+IF('Financing inputs'!$B212="Euro",'Financing inputs'!L212/Euro_USD,0)))</f>
        <v/>
      </c>
      <c r="M212" s="61" t="str">
        <f>IF('Financing inputs'!M212="","",(IF('Financing inputs'!$B212="USD",'Financing inputs'!M212,0)+IF('Financing inputs'!$B212="Local Currency",'Financing inputs'!M212/Loc_USD,0)+IF('Financing inputs'!$B212="Euro",'Financing inputs'!M212/Euro_USD,0)))</f>
        <v/>
      </c>
      <c r="N212" s="61" t="str">
        <f>IF('Financing inputs'!N212="","",(IF('Financing inputs'!$B212="USD",'Financing inputs'!N212,0)+IF('Financing inputs'!$B212="Local Currency",'Financing inputs'!N212/Loc_USD,0)+IF('Financing inputs'!$B212="Euro",'Financing inputs'!N212/Euro_USD,0)))</f>
        <v/>
      </c>
      <c r="O212" s="62">
        <f>SUM(C212:N212)</f>
        <v>0</v>
      </c>
      <c r="P212" s="57" t="str">
        <f t="shared" si="27"/>
        <v>Autre 10</v>
      </c>
    </row>
    <row r="213" spans="1:16" x14ac:dyDescent="0.25">
      <c r="A213" s="154" t="str">
        <f>'Financing inputs'!A213</f>
        <v xml:space="preserve">Fonds alloués par l'USAID </v>
      </c>
      <c r="B213" s="150"/>
      <c r="C213" s="61" t="str">
        <f>IF('Financing inputs'!C213="","",(IF('Financing inputs'!$B213="USD",'Financing inputs'!C213,0)+IF('Financing inputs'!$B213="Local Currency",'Financing inputs'!C213/Loc_USD,0)+IF('Financing inputs'!$B213="Euro",'Financing inputs'!C213/Euro_USD,0)))</f>
        <v/>
      </c>
      <c r="D213" s="61" t="str">
        <f>IF('Financing inputs'!D213="","",(IF('Financing inputs'!$B213="USD",'Financing inputs'!D213,0)+IF('Financing inputs'!$B213="Local Currency",'Financing inputs'!D213/Loc_USD,0)+IF('Financing inputs'!$B213="Euro",'Financing inputs'!D213/Euro_USD,0)))</f>
        <v/>
      </c>
      <c r="E213" s="61" t="str">
        <f>IF('Financing inputs'!E213="","",(IF('Financing inputs'!$B213="USD",'Financing inputs'!E213,0)+IF('Financing inputs'!$B213="Local Currency",'Financing inputs'!E213/Loc_USD,0)+IF('Financing inputs'!$B213="Euro",'Financing inputs'!E213/Euro_USD,0)))</f>
        <v/>
      </c>
      <c r="F213" s="61" t="str">
        <f>IF('Financing inputs'!F213="","",(IF('Financing inputs'!$B213="USD",'Financing inputs'!F213,0)+IF('Financing inputs'!$B213="Local Currency",'Financing inputs'!F213/Loc_USD,0)+IF('Financing inputs'!$B213="Euro",'Financing inputs'!F213/Euro_USD,0)))</f>
        <v/>
      </c>
      <c r="G213" s="61" t="str">
        <f>IF('Financing inputs'!G213="","",(IF('Financing inputs'!$B213="USD",'Financing inputs'!G213,0)+IF('Financing inputs'!$B213="Local Currency",'Financing inputs'!G213/Loc_USD,0)+IF('Financing inputs'!$B213="Euro",'Financing inputs'!G213/Euro_USD,0)))</f>
        <v/>
      </c>
      <c r="H213" s="61" t="str">
        <f>IF('Financing inputs'!H213="","",(IF('Financing inputs'!$B213="USD",'Financing inputs'!H213,0)+IF('Financing inputs'!$B213="Local Currency",'Financing inputs'!H213/Loc_USD,0)+IF('Financing inputs'!$B213="Euro",'Financing inputs'!H213/Euro_USD,0)))</f>
        <v/>
      </c>
      <c r="I213" s="61" t="str">
        <f>IF('Financing inputs'!I213="","",(IF('Financing inputs'!$B213="USD",'Financing inputs'!I213,0)+IF('Financing inputs'!$B213="Local Currency",'Financing inputs'!I213/Loc_USD,0)+IF('Financing inputs'!$B213="Euro",'Financing inputs'!I213/Euro_USD,0)))</f>
        <v/>
      </c>
      <c r="J213" s="61" t="str">
        <f>IF('Financing inputs'!J213="","",(IF('Financing inputs'!$B213="USD",'Financing inputs'!J213,0)+IF('Financing inputs'!$B213="Local Currency",'Financing inputs'!J213/Loc_USD,0)+IF('Financing inputs'!$B213="Euro",'Financing inputs'!J213/Euro_USD,0)))</f>
        <v/>
      </c>
      <c r="K213" s="61" t="str">
        <f>IF('Financing inputs'!K213="","",(IF('Financing inputs'!$B213="USD",'Financing inputs'!K213,0)+IF('Financing inputs'!$B213="Local Currency",'Financing inputs'!K213/Loc_USD,0)+IF('Financing inputs'!$B213="Euro",'Financing inputs'!K213/Euro_USD,0)))</f>
        <v/>
      </c>
      <c r="L213" s="61" t="str">
        <f>IF('Financing inputs'!L213="","",(IF('Financing inputs'!$B213="USD",'Financing inputs'!L213,0)+IF('Financing inputs'!$B213="Local Currency",'Financing inputs'!L213/Loc_USD,0)+IF('Financing inputs'!$B213="Euro",'Financing inputs'!L213/Euro_USD,0)))</f>
        <v/>
      </c>
      <c r="M213" s="61" t="str">
        <f>IF('Financing inputs'!M213="","",(IF('Financing inputs'!$B213="USD",'Financing inputs'!M213,0)+IF('Financing inputs'!$B213="Local Currency",'Financing inputs'!M213/Loc_USD,0)+IF('Financing inputs'!$B213="Euro",'Financing inputs'!M213/Euro_USD,0)))</f>
        <v/>
      </c>
      <c r="N213" s="61" t="str">
        <f>IF('Financing inputs'!N213="","",(IF('Financing inputs'!$B213="USD",'Financing inputs'!N213,0)+IF('Financing inputs'!$B213="Local Currency",'Financing inputs'!N213/Loc_USD,0)+IF('Financing inputs'!$B213="Euro",'Financing inputs'!N213/Euro_USD,0)))</f>
        <v/>
      </c>
      <c r="O213" s="61">
        <f t="shared" ref="O213:O231" si="28">SUM(C213:N213)</f>
        <v>0</v>
      </c>
      <c r="P213" s="57" t="str">
        <f t="shared" si="27"/>
        <v>Autre 10</v>
      </c>
    </row>
    <row r="214" spans="1:16" x14ac:dyDescent="0.25">
      <c r="A214" s="154" t="str">
        <f>'Financing inputs'!A214</f>
        <v>Fonds alloués par l'UNFPA</v>
      </c>
      <c r="B214" s="150"/>
      <c r="C214" s="61" t="str">
        <f>IF('Financing inputs'!C214="","",(IF('Financing inputs'!$B214="USD",'Financing inputs'!C214,0)+IF('Financing inputs'!$B214="Local Currency",'Financing inputs'!C214/Loc_USD,0)+IF('Financing inputs'!$B214="Euro",'Financing inputs'!C214/Euro_USD,0)))</f>
        <v/>
      </c>
      <c r="D214" s="61" t="str">
        <f>IF('Financing inputs'!D214="","",(IF('Financing inputs'!$B214="USD",'Financing inputs'!D214,0)+IF('Financing inputs'!$B214="Local Currency",'Financing inputs'!D214/Loc_USD,0)+IF('Financing inputs'!$B214="Euro",'Financing inputs'!D214/Euro_USD,0)))</f>
        <v/>
      </c>
      <c r="E214" s="61" t="str">
        <f>IF('Financing inputs'!E214="","",(IF('Financing inputs'!$B214="USD",'Financing inputs'!E214,0)+IF('Financing inputs'!$B214="Local Currency",'Financing inputs'!E214/Loc_USD,0)+IF('Financing inputs'!$B214="Euro",'Financing inputs'!E214/Euro_USD,0)))</f>
        <v/>
      </c>
      <c r="F214" s="61" t="str">
        <f>IF('Financing inputs'!F214="","",(IF('Financing inputs'!$B214="USD",'Financing inputs'!F214,0)+IF('Financing inputs'!$B214="Local Currency",'Financing inputs'!F214/Loc_USD,0)+IF('Financing inputs'!$B214="Euro",'Financing inputs'!F214/Euro_USD,0)))</f>
        <v/>
      </c>
      <c r="G214" s="61" t="str">
        <f>IF('Financing inputs'!G214="","",(IF('Financing inputs'!$B214="USD",'Financing inputs'!G214,0)+IF('Financing inputs'!$B214="Local Currency",'Financing inputs'!G214/Loc_USD,0)+IF('Financing inputs'!$B214="Euro",'Financing inputs'!G214/Euro_USD,0)))</f>
        <v/>
      </c>
      <c r="H214" s="61" t="str">
        <f>IF('Financing inputs'!H214="","",(IF('Financing inputs'!$B214="USD",'Financing inputs'!H214,0)+IF('Financing inputs'!$B214="Local Currency",'Financing inputs'!H214/Loc_USD,0)+IF('Financing inputs'!$B214="Euro",'Financing inputs'!H214/Euro_USD,0)))</f>
        <v/>
      </c>
      <c r="I214" s="61" t="str">
        <f>IF('Financing inputs'!I214="","",(IF('Financing inputs'!$B214="USD",'Financing inputs'!I214,0)+IF('Financing inputs'!$B214="Local Currency",'Financing inputs'!I214/Loc_USD,0)+IF('Financing inputs'!$B214="Euro",'Financing inputs'!I214/Euro_USD,0)))</f>
        <v/>
      </c>
      <c r="J214" s="61" t="str">
        <f>IF('Financing inputs'!J214="","",(IF('Financing inputs'!$B214="USD",'Financing inputs'!J214,0)+IF('Financing inputs'!$B214="Local Currency",'Financing inputs'!J214/Loc_USD,0)+IF('Financing inputs'!$B214="Euro",'Financing inputs'!J214/Euro_USD,0)))</f>
        <v/>
      </c>
      <c r="K214" s="61" t="str">
        <f>IF('Financing inputs'!K214="","",(IF('Financing inputs'!$B214="USD",'Financing inputs'!K214,0)+IF('Financing inputs'!$B214="Local Currency",'Financing inputs'!K214/Loc_USD,0)+IF('Financing inputs'!$B214="Euro",'Financing inputs'!K214/Euro_USD,0)))</f>
        <v/>
      </c>
      <c r="L214" s="61" t="str">
        <f>IF('Financing inputs'!L214="","",(IF('Financing inputs'!$B214="USD",'Financing inputs'!L214,0)+IF('Financing inputs'!$B214="Local Currency",'Financing inputs'!L214/Loc_USD,0)+IF('Financing inputs'!$B214="Euro",'Financing inputs'!L214/Euro_USD,0)))</f>
        <v/>
      </c>
      <c r="M214" s="61" t="str">
        <f>IF('Financing inputs'!M214="","",(IF('Financing inputs'!$B214="USD",'Financing inputs'!M214,0)+IF('Financing inputs'!$B214="Local Currency",'Financing inputs'!M214/Loc_USD,0)+IF('Financing inputs'!$B214="Euro",'Financing inputs'!M214/Euro_USD,0)))</f>
        <v/>
      </c>
      <c r="N214" s="61" t="str">
        <f>IF('Financing inputs'!N214="","",(IF('Financing inputs'!$B214="USD",'Financing inputs'!N214,0)+IF('Financing inputs'!$B214="Local Currency",'Financing inputs'!N214/Loc_USD,0)+IF('Financing inputs'!$B214="Euro",'Financing inputs'!N214/Euro_USD,0)))</f>
        <v/>
      </c>
      <c r="O214" s="61">
        <f t="shared" si="28"/>
        <v>0</v>
      </c>
      <c r="P214" s="57" t="str">
        <f t="shared" si="27"/>
        <v>Autre 10</v>
      </c>
    </row>
    <row r="215" spans="1:16" x14ac:dyDescent="0.25">
      <c r="A215" s="154" t="str">
        <f>'Financing inputs'!A215</f>
        <v>Fonds alloués par la KfW</v>
      </c>
      <c r="B215" s="150"/>
      <c r="C215" s="61" t="str">
        <f>IF('Financing inputs'!C215="","",(IF('Financing inputs'!$B215="USD",'Financing inputs'!C215,0)+IF('Financing inputs'!$B215="Local Currency",'Financing inputs'!C215/Loc_USD,0)+IF('Financing inputs'!$B215="Euro",'Financing inputs'!C215/Euro_USD,0)))</f>
        <v/>
      </c>
      <c r="D215" s="61" t="str">
        <f>IF('Financing inputs'!D215="","",(IF('Financing inputs'!$B215="USD",'Financing inputs'!D215,0)+IF('Financing inputs'!$B215="Local Currency",'Financing inputs'!D215/Loc_USD,0)+IF('Financing inputs'!$B215="Euro",'Financing inputs'!D215/Euro_USD,0)))</f>
        <v/>
      </c>
      <c r="E215" s="61" t="str">
        <f>IF('Financing inputs'!E215="","",(IF('Financing inputs'!$B215="USD",'Financing inputs'!E215,0)+IF('Financing inputs'!$B215="Local Currency",'Financing inputs'!E215/Loc_USD,0)+IF('Financing inputs'!$B215="Euro",'Financing inputs'!E215/Euro_USD,0)))</f>
        <v/>
      </c>
      <c r="F215" s="61" t="str">
        <f>IF('Financing inputs'!F215="","",(IF('Financing inputs'!$B215="USD",'Financing inputs'!F215,0)+IF('Financing inputs'!$B215="Local Currency",'Financing inputs'!F215/Loc_USD,0)+IF('Financing inputs'!$B215="Euro",'Financing inputs'!F215/Euro_USD,0)))</f>
        <v/>
      </c>
      <c r="G215" s="61" t="str">
        <f>IF('Financing inputs'!G215="","",(IF('Financing inputs'!$B215="USD",'Financing inputs'!G215,0)+IF('Financing inputs'!$B215="Local Currency",'Financing inputs'!G215/Loc_USD,0)+IF('Financing inputs'!$B215="Euro",'Financing inputs'!G215/Euro_USD,0)))</f>
        <v/>
      </c>
      <c r="H215" s="61" t="str">
        <f>IF('Financing inputs'!H215="","",(IF('Financing inputs'!$B215="USD",'Financing inputs'!H215,0)+IF('Financing inputs'!$B215="Local Currency",'Financing inputs'!H215/Loc_USD,0)+IF('Financing inputs'!$B215="Euro",'Financing inputs'!H215/Euro_USD,0)))</f>
        <v/>
      </c>
      <c r="I215" s="61" t="str">
        <f>IF('Financing inputs'!I215="","",(IF('Financing inputs'!$B215="USD",'Financing inputs'!I215,0)+IF('Financing inputs'!$B215="Local Currency",'Financing inputs'!I215/Loc_USD,0)+IF('Financing inputs'!$B215="Euro",'Financing inputs'!I215/Euro_USD,0)))</f>
        <v/>
      </c>
      <c r="J215" s="61" t="str">
        <f>IF('Financing inputs'!J215="","",(IF('Financing inputs'!$B215="USD",'Financing inputs'!J215,0)+IF('Financing inputs'!$B215="Local Currency",'Financing inputs'!J215/Loc_USD,0)+IF('Financing inputs'!$B215="Euro",'Financing inputs'!J215/Euro_USD,0)))</f>
        <v/>
      </c>
      <c r="K215" s="61" t="str">
        <f>IF('Financing inputs'!K215="","",(IF('Financing inputs'!$B215="USD",'Financing inputs'!K215,0)+IF('Financing inputs'!$B215="Local Currency",'Financing inputs'!K215/Loc_USD,0)+IF('Financing inputs'!$B215="Euro",'Financing inputs'!K215/Euro_USD,0)))</f>
        <v/>
      </c>
      <c r="L215" s="61" t="str">
        <f>IF('Financing inputs'!L215="","",(IF('Financing inputs'!$B215="USD",'Financing inputs'!L215,0)+IF('Financing inputs'!$B215="Local Currency",'Financing inputs'!L215/Loc_USD,0)+IF('Financing inputs'!$B215="Euro",'Financing inputs'!L215/Euro_USD,0)))</f>
        <v/>
      </c>
      <c r="M215" s="61" t="str">
        <f>IF('Financing inputs'!M215="","",(IF('Financing inputs'!$B215="USD",'Financing inputs'!M215,0)+IF('Financing inputs'!$B215="Local Currency",'Financing inputs'!M215/Loc_USD,0)+IF('Financing inputs'!$B215="Euro",'Financing inputs'!M215/Euro_USD,0)))</f>
        <v/>
      </c>
      <c r="N215" s="61" t="str">
        <f>IF('Financing inputs'!N215="","",(IF('Financing inputs'!$B215="USD",'Financing inputs'!N215,0)+IF('Financing inputs'!$B215="Local Currency",'Financing inputs'!N215/Loc_USD,0)+IF('Financing inputs'!$B215="Euro",'Financing inputs'!N215/Euro_USD,0)))</f>
        <v/>
      </c>
      <c r="O215" s="61">
        <f t="shared" si="28"/>
        <v>0</v>
      </c>
      <c r="P215" s="57" t="str">
        <f t="shared" si="27"/>
        <v>Autre 10</v>
      </c>
    </row>
    <row r="216" spans="1:16" x14ac:dyDescent="0.25">
      <c r="A216" s="154" t="str">
        <f>'Financing inputs'!A216</f>
        <v>Fonds alloués par DfID</v>
      </c>
      <c r="B216" s="150"/>
      <c r="C216" s="61" t="str">
        <f>IF('Financing inputs'!C216="","",(IF('Financing inputs'!$B216="USD",'Financing inputs'!C216,0)+IF('Financing inputs'!$B216="Local Currency",'Financing inputs'!C216/Loc_USD,0)+IF('Financing inputs'!$B216="Euro",'Financing inputs'!C216/Euro_USD,0)))</f>
        <v/>
      </c>
      <c r="D216" s="61" t="str">
        <f>IF('Financing inputs'!D216="","",(IF('Financing inputs'!$B216="USD",'Financing inputs'!D216,0)+IF('Financing inputs'!$B216="Local Currency",'Financing inputs'!D216/Loc_USD,0)+IF('Financing inputs'!$B216="Euro",'Financing inputs'!D216/Euro_USD,0)))</f>
        <v/>
      </c>
      <c r="E216" s="61" t="str">
        <f>IF('Financing inputs'!E216="","",(IF('Financing inputs'!$B216="USD",'Financing inputs'!E216,0)+IF('Financing inputs'!$B216="Local Currency",'Financing inputs'!E216/Loc_USD,0)+IF('Financing inputs'!$B216="Euro",'Financing inputs'!E216/Euro_USD,0)))</f>
        <v/>
      </c>
      <c r="F216" s="61" t="str">
        <f>IF('Financing inputs'!F216="","",(IF('Financing inputs'!$B216="USD",'Financing inputs'!F216,0)+IF('Financing inputs'!$B216="Local Currency",'Financing inputs'!F216/Loc_USD,0)+IF('Financing inputs'!$B216="Euro",'Financing inputs'!F216/Euro_USD,0)))</f>
        <v/>
      </c>
      <c r="G216" s="61" t="str">
        <f>IF('Financing inputs'!G216="","",(IF('Financing inputs'!$B216="USD",'Financing inputs'!G216,0)+IF('Financing inputs'!$B216="Local Currency",'Financing inputs'!G216/Loc_USD,0)+IF('Financing inputs'!$B216="Euro",'Financing inputs'!G216/Euro_USD,0)))</f>
        <v/>
      </c>
      <c r="H216" s="61" t="str">
        <f>IF('Financing inputs'!H216="","",(IF('Financing inputs'!$B216="USD",'Financing inputs'!H216,0)+IF('Financing inputs'!$B216="Local Currency",'Financing inputs'!H216/Loc_USD,0)+IF('Financing inputs'!$B216="Euro",'Financing inputs'!H216/Euro_USD,0)))</f>
        <v/>
      </c>
      <c r="I216" s="61" t="str">
        <f>IF('Financing inputs'!I216="","",(IF('Financing inputs'!$B216="USD",'Financing inputs'!I216,0)+IF('Financing inputs'!$B216="Local Currency",'Financing inputs'!I216/Loc_USD,0)+IF('Financing inputs'!$B216="Euro",'Financing inputs'!I216/Euro_USD,0)))</f>
        <v/>
      </c>
      <c r="J216" s="61" t="str">
        <f>IF('Financing inputs'!J216="","",(IF('Financing inputs'!$B216="USD",'Financing inputs'!J216,0)+IF('Financing inputs'!$B216="Local Currency",'Financing inputs'!J216/Loc_USD,0)+IF('Financing inputs'!$B216="Euro",'Financing inputs'!J216/Euro_USD,0)))</f>
        <v/>
      </c>
      <c r="K216" s="61" t="str">
        <f>IF('Financing inputs'!K216="","",(IF('Financing inputs'!$B216="USD",'Financing inputs'!K216,0)+IF('Financing inputs'!$B216="Local Currency",'Financing inputs'!K216/Loc_USD,0)+IF('Financing inputs'!$B216="Euro",'Financing inputs'!K216/Euro_USD,0)))</f>
        <v/>
      </c>
      <c r="L216" s="61" t="str">
        <f>IF('Financing inputs'!L216="","",(IF('Financing inputs'!$B216="USD",'Financing inputs'!L216,0)+IF('Financing inputs'!$B216="Local Currency",'Financing inputs'!L216/Loc_USD,0)+IF('Financing inputs'!$B216="Euro",'Financing inputs'!L216/Euro_USD,0)))</f>
        <v/>
      </c>
      <c r="M216" s="61" t="str">
        <f>IF('Financing inputs'!M216="","",(IF('Financing inputs'!$B216="USD",'Financing inputs'!M216,0)+IF('Financing inputs'!$B216="Local Currency",'Financing inputs'!M216/Loc_USD,0)+IF('Financing inputs'!$B216="Euro",'Financing inputs'!M216/Euro_USD,0)))</f>
        <v/>
      </c>
      <c r="N216" s="61" t="str">
        <f>IF('Financing inputs'!N216="","",(IF('Financing inputs'!$B216="USD",'Financing inputs'!N216,0)+IF('Financing inputs'!$B216="Local Currency",'Financing inputs'!N216/Loc_USD,0)+IF('Financing inputs'!$B216="Euro",'Financing inputs'!N216/Euro_USD,0)))</f>
        <v/>
      </c>
      <c r="O216" s="61">
        <f t="shared" si="28"/>
        <v>0</v>
      </c>
      <c r="P216" s="57" t="str">
        <f t="shared" si="27"/>
        <v>Autre 10</v>
      </c>
    </row>
    <row r="217" spans="1:16" x14ac:dyDescent="0.25">
      <c r="A217" s="154" t="str">
        <f>'Financing inputs'!A217</f>
        <v xml:space="preserve">Fonds alloués par l'EU </v>
      </c>
      <c r="B217" s="150"/>
      <c r="C217" s="61" t="str">
        <f>IF('Financing inputs'!C217="","",(IF('Financing inputs'!$B217="USD",'Financing inputs'!C217,0)+IF('Financing inputs'!$B217="Local Currency",'Financing inputs'!C217/Loc_USD,0)+IF('Financing inputs'!$B217="Euro",'Financing inputs'!C217/Euro_USD,0)))</f>
        <v/>
      </c>
      <c r="D217" s="61" t="str">
        <f>IF('Financing inputs'!D217="","",(IF('Financing inputs'!$B217="USD",'Financing inputs'!D217,0)+IF('Financing inputs'!$B217="Local Currency",'Financing inputs'!D217/Loc_USD,0)+IF('Financing inputs'!$B217="Euro",'Financing inputs'!D217/Euro_USD,0)))</f>
        <v/>
      </c>
      <c r="E217" s="61" t="str">
        <f>IF('Financing inputs'!E217="","",(IF('Financing inputs'!$B217="USD",'Financing inputs'!E217,0)+IF('Financing inputs'!$B217="Local Currency",'Financing inputs'!E217/Loc_USD,0)+IF('Financing inputs'!$B217="Euro",'Financing inputs'!E217/Euro_USD,0)))</f>
        <v/>
      </c>
      <c r="F217" s="61" t="str">
        <f>IF('Financing inputs'!F217="","",(IF('Financing inputs'!$B217="USD",'Financing inputs'!F217,0)+IF('Financing inputs'!$B217="Local Currency",'Financing inputs'!F217/Loc_USD,0)+IF('Financing inputs'!$B217="Euro",'Financing inputs'!F217/Euro_USD,0)))</f>
        <v/>
      </c>
      <c r="G217" s="61" t="str">
        <f>IF('Financing inputs'!G217="","",(IF('Financing inputs'!$B217="USD",'Financing inputs'!G217,0)+IF('Financing inputs'!$B217="Local Currency",'Financing inputs'!G217/Loc_USD,0)+IF('Financing inputs'!$B217="Euro",'Financing inputs'!G217/Euro_USD,0)))</f>
        <v/>
      </c>
      <c r="H217" s="61" t="str">
        <f>IF('Financing inputs'!H217="","",(IF('Financing inputs'!$B217="USD",'Financing inputs'!H217,0)+IF('Financing inputs'!$B217="Local Currency",'Financing inputs'!H217/Loc_USD,0)+IF('Financing inputs'!$B217="Euro",'Financing inputs'!H217/Euro_USD,0)))</f>
        <v/>
      </c>
      <c r="I217" s="61" t="str">
        <f>IF('Financing inputs'!I217="","",(IF('Financing inputs'!$B217="USD",'Financing inputs'!I217,0)+IF('Financing inputs'!$B217="Local Currency",'Financing inputs'!I217/Loc_USD,0)+IF('Financing inputs'!$B217="Euro",'Financing inputs'!I217/Euro_USD,0)))</f>
        <v/>
      </c>
      <c r="J217" s="61" t="str">
        <f>IF('Financing inputs'!J217="","",(IF('Financing inputs'!$B217="USD",'Financing inputs'!J217,0)+IF('Financing inputs'!$B217="Local Currency",'Financing inputs'!J217/Loc_USD,0)+IF('Financing inputs'!$B217="Euro",'Financing inputs'!J217/Euro_USD,0)))</f>
        <v/>
      </c>
      <c r="K217" s="61" t="str">
        <f>IF('Financing inputs'!K217="","",(IF('Financing inputs'!$B217="USD",'Financing inputs'!K217,0)+IF('Financing inputs'!$B217="Local Currency",'Financing inputs'!K217/Loc_USD,0)+IF('Financing inputs'!$B217="Euro",'Financing inputs'!K217/Euro_USD,0)))</f>
        <v/>
      </c>
      <c r="L217" s="61" t="str">
        <f>IF('Financing inputs'!L217="","",(IF('Financing inputs'!$B217="USD",'Financing inputs'!L217,0)+IF('Financing inputs'!$B217="Local Currency",'Financing inputs'!L217/Loc_USD,0)+IF('Financing inputs'!$B217="Euro",'Financing inputs'!L217/Euro_USD,0)))</f>
        <v/>
      </c>
      <c r="M217" s="61" t="str">
        <f>IF('Financing inputs'!M217="","",(IF('Financing inputs'!$B217="USD",'Financing inputs'!M217,0)+IF('Financing inputs'!$B217="Local Currency",'Financing inputs'!M217/Loc_USD,0)+IF('Financing inputs'!$B217="Euro",'Financing inputs'!M217/Euro_USD,0)))</f>
        <v/>
      </c>
      <c r="N217" s="61" t="str">
        <f>IF('Financing inputs'!N217="","",(IF('Financing inputs'!$B217="USD",'Financing inputs'!N217,0)+IF('Financing inputs'!$B217="Local Currency",'Financing inputs'!N217/Loc_USD,0)+IF('Financing inputs'!$B217="Euro",'Financing inputs'!N217/Euro_USD,0)))</f>
        <v/>
      </c>
      <c r="O217" s="61">
        <f t="shared" si="28"/>
        <v>0</v>
      </c>
      <c r="P217" s="57" t="str">
        <f t="shared" si="27"/>
        <v>Autre 10</v>
      </c>
    </row>
    <row r="218" spans="1:16" x14ac:dyDescent="0.25">
      <c r="A218" s="154" t="str">
        <f>'Financing inputs'!A218</f>
        <v>Fonds alloués par l'ACDI</v>
      </c>
      <c r="B218" s="150"/>
      <c r="C218" s="61" t="str">
        <f>IF('Financing inputs'!C218="","",(IF('Financing inputs'!$B218="USD",'Financing inputs'!C218,0)+IF('Financing inputs'!$B218="Local Currency",'Financing inputs'!C218/Loc_USD,0)+IF('Financing inputs'!$B218="Euro",'Financing inputs'!C218/Euro_USD,0)))</f>
        <v/>
      </c>
      <c r="D218" s="61" t="str">
        <f>IF('Financing inputs'!D218="","",(IF('Financing inputs'!$B218="USD",'Financing inputs'!D218,0)+IF('Financing inputs'!$B218="Local Currency",'Financing inputs'!D218/Loc_USD,0)+IF('Financing inputs'!$B218="Euro",'Financing inputs'!D218/Euro_USD,0)))</f>
        <v/>
      </c>
      <c r="E218" s="61" t="str">
        <f>IF('Financing inputs'!E218="","",(IF('Financing inputs'!$B218="USD",'Financing inputs'!E218,0)+IF('Financing inputs'!$B218="Local Currency",'Financing inputs'!E218/Loc_USD,0)+IF('Financing inputs'!$B218="Euro",'Financing inputs'!E218/Euro_USD,0)))</f>
        <v/>
      </c>
      <c r="F218" s="61" t="str">
        <f>IF('Financing inputs'!F218="","",(IF('Financing inputs'!$B218="USD",'Financing inputs'!F218,0)+IF('Financing inputs'!$B218="Local Currency",'Financing inputs'!F218/Loc_USD,0)+IF('Financing inputs'!$B218="Euro",'Financing inputs'!F218/Euro_USD,0)))</f>
        <v/>
      </c>
      <c r="G218" s="61" t="str">
        <f>IF('Financing inputs'!G218="","",(IF('Financing inputs'!$B218="USD",'Financing inputs'!G218,0)+IF('Financing inputs'!$B218="Local Currency",'Financing inputs'!G218/Loc_USD,0)+IF('Financing inputs'!$B218="Euro",'Financing inputs'!G218/Euro_USD,0)))</f>
        <v/>
      </c>
      <c r="H218" s="61" t="str">
        <f>IF('Financing inputs'!H218="","",(IF('Financing inputs'!$B218="USD",'Financing inputs'!H218,0)+IF('Financing inputs'!$B218="Local Currency",'Financing inputs'!H218/Loc_USD,0)+IF('Financing inputs'!$B218="Euro",'Financing inputs'!H218/Euro_USD,0)))</f>
        <v/>
      </c>
      <c r="I218" s="61" t="str">
        <f>IF('Financing inputs'!I218="","",(IF('Financing inputs'!$B218="USD",'Financing inputs'!I218,0)+IF('Financing inputs'!$B218="Local Currency",'Financing inputs'!I218/Loc_USD,0)+IF('Financing inputs'!$B218="Euro",'Financing inputs'!I218/Euro_USD,0)))</f>
        <v/>
      </c>
      <c r="J218" s="61" t="str">
        <f>IF('Financing inputs'!J218="","",(IF('Financing inputs'!$B218="USD",'Financing inputs'!J218,0)+IF('Financing inputs'!$B218="Local Currency",'Financing inputs'!J218/Loc_USD,0)+IF('Financing inputs'!$B218="Euro",'Financing inputs'!J218/Euro_USD,0)))</f>
        <v/>
      </c>
      <c r="K218" s="61" t="str">
        <f>IF('Financing inputs'!K218="","",(IF('Financing inputs'!$B218="USD",'Financing inputs'!K218,0)+IF('Financing inputs'!$B218="Local Currency",'Financing inputs'!K218/Loc_USD,0)+IF('Financing inputs'!$B218="Euro",'Financing inputs'!K218/Euro_USD,0)))</f>
        <v/>
      </c>
      <c r="L218" s="61" t="str">
        <f>IF('Financing inputs'!L218="","",(IF('Financing inputs'!$B218="USD",'Financing inputs'!L218,0)+IF('Financing inputs'!$B218="Local Currency",'Financing inputs'!L218/Loc_USD,0)+IF('Financing inputs'!$B218="Euro",'Financing inputs'!L218/Euro_USD,0)))</f>
        <v/>
      </c>
      <c r="M218" s="61" t="str">
        <f>IF('Financing inputs'!M218="","",(IF('Financing inputs'!$B218="USD",'Financing inputs'!M218,0)+IF('Financing inputs'!$B218="Local Currency",'Financing inputs'!M218/Loc_USD,0)+IF('Financing inputs'!$B218="Euro",'Financing inputs'!M218/Euro_USD,0)))</f>
        <v/>
      </c>
      <c r="N218" s="61" t="str">
        <f>IF('Financing inputs'!N218="","",(IF('Financing inputs'!$B218="USD",'Financing inputs'!N218,0)+IF('Financing inputs'!$B218="Local Currency",'Financing inputs'!N218/Loc_USD,0)+IF('Financing inputs'!$B218="Euro",'Financing inputs'!N218/Euro_USD,0)))</f>
        <v/>
      </c>
      <c r="O218" s="61">
        <f t="shared" si="28"/>
        <v>0</v>
      </c>
      <c r="P218" s="57" t="str">
        <f t="shared" si="27"/>
        <v>Autre 10</v>
      </c>
    </row>
    <row r="219" spans="1:16" x14ac:dyDescent="0.25">
      <c r="A219" s="154" t="str">
        <f>'Financing inputs'!A219</f>
        <v>Fonds alloués par PSI</v>
      </c>
      <c r="B219" s="150"/>
      <c r="C219" s="61" t="str">
        <f>IF('Financing inputs'!C219="","",(IF('Financing inputs'!$B219="USD",'Financing inputs'!C219,0)+IF('Financing inputs'!$B219="Local Currency",'Financing inputs'!C219/Loc_USD,0)+IF('Financing inputs'!$B219="Euro",'Financing inputs'!C219/Euro_USD,0)))</f>
        <v/>
      </c>
      <c r="D219" s="61" t="str">
        <f>IF('Financing inputs'!D219="","",(IF('Financing inputs'!$B219="USD",'Financing inputs'!D219,0)+IF('Financing inputs'!$B219="Local Currency",'Financing inputs'!D219/Loc_USD,0)+IF('Financing inputs'!$B219="Euro",'Financing inputs'!D219/Euro_USD,0)))</f>
        <v/>
      </c>
      <c r="E219" s="61" t="str">
        <f>IF('Financing inputs'!E219="","",(IF('Financing inputs'!$B219="USD",'Financing inputs'!E219,0)+IF('Financing inputs'!$B219="Local Currency",'Financing inputs'!E219/Loc_USD,0)+IF('Financing inputs'!$B219="Euro",'Financing inputs'!E219/Euro_USD,0)))</f>
        <v/>
      </c>
      <c r="F219" s="61" t="str">
        <f>IF('Financing inputs'!F219="","",(IF('Financing inputs'!$B219="USD",'Financing inputs'!F219,0)+IF('Financing inputs'!$B219="Local Currency",'Financing inputs'!F219/Loc_USD,0)+IF('Financing inputs'!$B219="Euro",'Financing inputs'!F219/Euro_USD,0)))</f>
        <v/>
      </c>
      <c r="G219" s="61" t="str">
        <f>IF('Financing inputs'!G219="","",(IF('Financing inputs'!$B219="USD",'Financing inputs'!G219,0)+IF('Financing inputs'!$B219="Local Currency",'Financing inputs'!G219/Loc_USD,0)+IF('Financing inputs'!$B219="Euro",'Financing inputs'!G219/Euro_USD,0)))</f>
        <v/>
      </c>
      <c r="H219" s="61" t="str">
        <f>IF('Financing inputs'!H219="","",(IF('Financing inputs'!$B219="USD",'Financing inputs'!H219,0)+IF('Financing inputs'!$B219="Local Currency",'Financing inputs'!H219/Loc_USD,0)+IF('Financing inputs'!$B219="Euro",'Financing inputs'!H219/Euro_USD,0)))</f>
        <v/>
      </c>
      <c r="I219" s="61" t="str">
        <f>IF('Financing inputs'!I219="","",(IF('Financing inputs'!$B219="USD",'Financing inputs'!I219,0)+IF('Financing inputs'!$B219="Local Currency",'Financing inputs'!I219/Loc_USD,0)+IF('Financing inputs'!$B219="Euro",'Financing inputs'!I219/Euro_USD,0)))</f>
        <v/>
      </c>
      <c r="J219" s="61" t="str">
        <f>IF('Financing inputs'!J219="","",(IF('Financing inputs'!$B219="USD",'Financing inputs'!J219,0)+IF('Financing inputs'!$B219="Local Currency",'Financing inputs'!J219/Loc_USD,0)+IF('Financing inputs'!$B219="Euro",'Financing inputs'!J219/Euro_USD,0)))</f>
        <v/>
      </c>
      <c r="K219" s="61" t="str">
        <f>IF('Financing inputs'!K219="","",(IF('Financing inputs'!$B219="USD",'Financing inputs'!K219,0)+IF('Financing inputs'!$B219="Local Currency",'Financing inputs'!K219/Loc_USD,0)+IF('Financing inputs'!$B219="Euro",'Financing inputs'!K219/Euro_USD,0)))</f>
        <v/>
      </c>
      <c r="L219" s="61" t="str">
        <f>IF('Financing inputs'!L219="","",(IF('Financing inputs'!$B219="USD",'Financing inputs'!L219,0)+IF('Financing inputs'!$B219="Local Currency",'Financing inputs'!L219/Loc_USD,0)+IF('Financing inputs'!$B219="Euro",'Financing inputs'!L219/Euro_USD,0)))</f>
        <v/>
      </c>
      <c r="M219" s="61" t="str">
        <f>IF('Financing inputs'!M219="","",(IF('Financing inputs'!$B219="USD",'Financing inputs'!M219,0)+IF('Financing inputs'!$B219="Local Currency",'Financing inputs'!M219/Loc_USD,0)+IF('Financing inputs'!$B219="Euro",'Financing inputs'!M219/Euro_USD,0)))</f>
        <v/>
      </c>
      <c r="N219" s="61" t="str">
        <f>IF('Financing inputs'!N219="","",(IF('Financing inputs'!$B219="USD",'Financing inputs'!N219,0)+IF('Financing inputs'!$B219="Local Currency",'Financing inputs'!N219/Loc_USD,0)+IF('Financing inputs'!$B219="Euro",'Financing inputs'!N219/Euro_USD,0)))</f>
        <v/>
      </c>
      <c r="O219" s="61">
        <f t="shared" si="28"/>
        <v>0</v>
      </c>
      <c r="P219" s="57" t="str">
        <f t="shared" si="27"/>
        <v>Autre 10</v>
      </c>
    </row>
    <row r="220" spans="1:16" x14ac:dyDescent="0.25">
      <c r="A220" s="154" t="str">
        <f>'Financing inputs'!A220</f>
        <v xml:space="preserve">Fonds alloués par DKT International </v>
      </c>
      <c r="B220" s="150"/>
      <c r="C220" s="61" t="str">
        <f>IF('Financing inputs'!C220="","",(IF('Financing inputs'!$B220="USD",'Financing inputs'!C220,0)+IF('Financing inputs'!$B220="Local Currency",'Financing inputs'!C220/Loc_USD,0)+IF('Financing inputs'!$B220="Euro",'Financing inputs'!C220/Euro_USD,0)))</f>
        <v/>
      </c>
      <c r="D220" s="61" t="str">
        <f>IF('Financing inputs'!D220="","",(IF('Financing inputs'!$B220="USD",'Financing inputs'!D220,0)+IF('Financing inputs'!$B220="Local Currency",'Financing inputs'!D220/Loc_USD,0)+IF('Financing inputs'!$B220="Euro",'Financing inputs'!D220/Euro_USD,0)))</f>
        <v/>
      </c>
      <c r="E220" s="61" t="str">
        <f>IF('Financing inputs'!E220="","",(IF('Financing inputs'!$B220="USD",'Financing inputs'!E220,0)+IF('Financing inputs'!$B220="Local Currency",'Financing inputs'!E220/Loc_USD,0)+IF('Financing inputs'!$B220="Euro",'Financing inputs'!E220/Euro_USD,0)))</f>
        <v/>
      </c>
      <c r="F220" s="61" t="str">
        <f>IF('Financing inputs'!F220="","",(IF('Financing inputs'!$B220="USD",'Financing inputs'!F220,0)+IF('Financing inputs'!$B220="Local Currency",'Financing inputs'!F220/Loc_USD,0)+IF('Financing inputs'!$B220="Euro",'Financing inputs'!F220/Euro_USD,0)))</f>
        <v/>
      </c>
      <c r="G220" s="61" t="str">
        <f>IF('Financing inputs'!G220="","",(IF('Financing inputs'!$B220="USD",'Financing inputs'!G220,0)+IF('Financing inputs'!$B220="Local Currency",'Financing inputs'!G220/Loc_USD,0)+IF('Financing inputs'!$B220="Euro",'Financing inputs'!G220/Euro_USD,0)))</f>
        <v/>
      </c>
      <c r="H220" s="61" t="str">
        <f>IF('Financing inputs'!H220="","",(IF('Financing inputs'!$B220="USD",'Financing inputs'!H220,0)+IF('Financing inputs'!$B220="Local Currency",'Financing inputs'!H220/Loc_USD,0)+IF('Financing inputs'!$B220="Euro",'Financing inputs'!H220/Euro_USD,0)))</f>
        <v/>
      </c>
      <c r="I220" s="61" t="str">
        <f>IF('Financing inputs'!I220="","",(IF('Financing inputs'!$B220="USD",'Financing inputs'!I220,0)+IF('Financing inputs'!$B220="Local Currency",'Financing inputs'!I220/Loc_USD,0)+IF('Financing inputs'!$B220="Euro",'Financing inputs'!I220/Euro_USD,0)))</f>
        <v/>
      </c>
      <c r="J220" s="61" t="str">
        <f>IF('Financing inputs'!J220="","",(IF('Financing inputs'!$B220="USD",'Financing inputs'!J220,0)+IF('Financing inputs'!$B220="Local Currency",'Financing inputs'!J220/Loc_USD,0)+IF('Financing inputs'!$B220="Euro",'Financing inputs'!J220/Euro_USD,0)))</f>
        <v/>
      </c>
      <c r="K220" s="61" t="str">
        <f>IF('Financing inputs'!K220="","",(IF('Financing inputs'!$B220="USD",'Financing inputs'!K220,0)+IF('Financing inputs'!$B220="Local Currency",'Financing inputs'!K220/Loc_USD,0)+IF('Financing inputs'!$B220="Euro",'Financing inputs'!K220/Euro_USD,0)))</f>
        <v/>
      </c>
      <c r="L220" s="61" t="str">
        <f>IF('Financing inputs'!L220="","",(IF('Financing inputs'!$B220="USD",'Financing inputs'!L220,0)+IF('Financing inputs'!$B220="Local Currency",'Financing inputs'!L220/Loc_USD,0)+IF('Financing inputs'!$B220="Euro",'Financing inputs'!L220/Euro_USD,0)))</f>
        <v/>
      </c>
      <c r="M220" s="61" t="str">
        <f>IF('Financing inputs'!M220="","",(IF('Financing inputs'!$B220="USD",'Financing inputs'!M220,0)+IF('Financing inputs'!$B220="Local Currency",'Financing inputs'!M220/Loc_USD,0)+IF('Financing inputs'!$B220="Euro",'Financing inputs'!M220/Euro_USD,0)))</f>
        <v/>
      </c>
      <c r="N220" s="61" t="str">
        <f>IF('Financing inputs'!N220="","",(IF('Financing inputs'!$B220="USD",'Financing inputs'!N220,0)+IF('Financing inputs'!$B220="Local Currency",'Financing inputs'!N220/Loc_USD,0)+IF('Financing inputs'!$B220="Euro",'Financing inputs'!N220/Euro_USD,0)))</f>
        <v/>
      </c>
      <c r="O220" s="61">
        <f t="shared" si="28"/>
        <v>0</v>
      </c>
      <c r="P220" s="57" t="str">
        <f t="shared" si="27"/>
        <v>Autre 10</v>
      </c>
    </row>
    <row r="221" spans="1:16" x14ac:dyDescent="0.25">
      <c r="A221" s="154" t="str">
        <f>'Financing inputs'!A221</f>
        <v>Fonds alloués par MSI</v>
      </c>
      <c r="B221" s="150"/>
      <c r="C221" s="61" t="str">
        <f>IF('Financing inputs'!C221="","",(IF('Financing inputs'!$B221="USD",'Financing inputs'!C221,0)+IF('Financing inputs'!$B221="Local Currency",'Financing inputs'!C221/Loc_USD,0)+IF('Financing inputs'!$B221="Euro",'Financing inputs'!C221/Euro_USD,0)))</f>
        <v/>
      </c>
      <c r="D221" s="61" t="str">
        <f>IF('Financing inputs'!D221="","",(IF('Financing inputs'!$B221="USD",'Financing inputs'!D221,0)+IF('Financing inputs'!$B221="Local Currency",'Financing inputs'!D221/Loc_USD,0)+IF('Financing inputs'!$B221="Euro",'Financing inputs'!D221/Euro_USD,0)))</f>
        <v/>
      </c>
      <c r="E221" s="61" t="str">
        <f>IF('Financing inputs'!E221="","",(IF('Financing inputs'!$B221="USD",'Financing inputs'!E221,0)+IF('Financing inputs'!$B221="Local Currency",'Financing inputs'!E221/Loc_USD,0)+IF('Financing inputs'!$B221="Euro",'Financing inputs'!E221/Euro_USD,0)))</f>
        <v/>
      </c>
      <c r="F221" s="61" t="str">
        <f>IF('Financing inputs'!F221="","",(IF('Financing inputs'!$B221="USD",'Financing inputs'!F221,0)+IF('Financing inputs'!$B221="Local Currency",'Financing inputs'!F221/Loc_USD,0)+IF('Financing inputs'!$B221="Euro",'Financing inputs'!F221/Euro_USD,0)))</f>
        <v/>
      </c>
      <c r="G221" s="61" t="str">
        <f>IF('Financing inputs'!G221="","",(IF('Financing inputs'!$B221="USD",'Financing inputs'!G221,0)+IF('Financing inputs'!$B221="Local Currency",'Financing inputs'!G221/Loc_USD,0)+IF('Financing inputs'!$B221="Euro",'Financing inputs'!G221/Euro_USD,0)))</f>
        <v/>
      </c>
      <c r="H221" s="61" t="str">
        <f>IF('Financing inputs'!H221="","",(IF('Financing inputs'!$B221="USD",'Financing inputs'!H221,0)+IF('Financing inputs'!$B221="Local Currency",'Financing inputs'!H221/Loc_USD,0)+IF('Financing inputs'!$B221="Euro",'Financing inputs'!H221/Euro_USD,0)))</f>
        <v/>
      </c>
      <c r="I221" s="61" t="str">
        <f>IF('Financing inputs'!I221="","",(IF('Financing inputs'!$B221="USD",'Financing inputs'!I221,0)+IF('Financing inputs'!$B221="Local Currency",'Financing inputs'!I221/Loc_USD,0)+IF('Financing inputs'!$B221="Euro",'Financing inputs'!I221/Euro_USD,0)))</f>
        <v/>
      </c>
      <c r="J221" s="61" t="str">
        <f>IF('Financing inputs'!J221="","",(IF('Financing inputs'!$B221="USD",'Financing inputs'!J221,0)+IF('Financing inputs'!$B221="Local Currency",'Financing inputs'!J221/Loc_USD,0)+IF('Financing inputs'!$B221="Euro",'Financing inputs'!J221/Euro_USD,0)))</f>
        <v/>
      </c>
      <c r="K221" s="61" t="str">
        <f>IF('Financing inputs'!K221="","",(IF('Financing inputs'!$B221="USD",'Financing inputs'!K221,0)+IF('Financing inputs'!$B221="Local Currency",'Financing inputs'!K221/Loc_USD,0)+IF('Financing inputs'!$B221="Euro",'Financing inputs'!K221/Euro_USD,0)))</f>
        <v/>
      </c>
      <c r="L221" s="61" t="str">
        <f>IF('Financing inputs'!L221="","",(IF('Financing inputs'!$B221="USD",'Financing inputs'!L221,0)+IF('Financing inputs'!$B221="Local Currency",'Financing inputs'!L221/Loc_USD,0)+IF('Financing inputs'!$B221="Euro",'Financing inputs'!L221/Euro_USD,0)))</f>
        <v/>
      </c>
      <c r="M221" s="61" t="str">
        <f>IF('Financing inputs'!M221="","",(IF('Financing inputs'!$B221="USD",'Financing inputs'!M221,0)+IF('Financing inputs'!$B221="Local Currency",'Financing inputs'!M221/Loc_USD,0)+IF('Financing inputs'!$B221="Euro",'Financing inputs'!M221/Euro_USD,0)))</f>
        <v/>
      </c>
      <c r="N221" s="61" t="str">
        <f>IF('Financing inputs'!N221="","",(IF('Financing inputs'!$B221="USD",'Financing inputs'!N221,0)+IF('Financing inputs'!$B221="Local Currency",'Financing inputs'!N221/Loc_USD,0)+IF('Financing inputs'!$B221="Euro",'Financing inputs'!N221/Euro_USD,0)))</f>
        <v/>
      </c>
      <c r="O221" s="61">
        <f t="shared" si="28"/>
        <v>0</v>
      </c>
      <c r="P221" s="57" t="str">
        <f t="shared" si="27"/>
        <v>Autre 10</v>
      </c>
    </row>
    <row r="222" spans="1:16" x14ac:dyDescent="0.25">
      <c r="A222" s="154" t="str">
        <f>'Financing inputs'!A222</f>
        <v>Fonds alloués par la Fondation Gates</v>
      </c>
      <c r="B222" s="150"/>
      <c r="C222" s="61" t="str">
        <f>IF('Financing inputs'!C222="","",(IF('Financing inputs'!$B222="USD",'Financing inputs'!C222,0)+IF('Financing inputs'!$B222="Local Currency",'Financing inputs'!C222/Loc_USD,0)+IF('Financing inputs'!$B222="Euro",'Financing inputs'!C222/Euro_USD,0)))</f>
        <v/>
      </c>
      <c r="D222" s="61" t="str">
        <f>IF('Financing inputs'!D222="","",(IF('Financing inputs'!$B222="USD",'Financing inputs'!D222,0)+IF('Financing inputs'!$B222="Local Currency",'Financing inputs'!D222/Loc_USD,0)+IF('Financing inputs'!$B222="Euro",'Financing inputs'!D222/Euro_USD,0)))</f>
        <v/>
      </c>
      <c r="E222" s="61" t="str">
        <f>IF('Financing inputs'!E222="","",(IF('Financing inputs'!$B222="USD",'Financing inputs'!E222,0)+IF('Financing inputs'!$B222="Local Currency",'Financing inputs'!E222/Loc_USD,0)+IF('Financing inputs'!$B222="Euro",'Financing inputs'!E222/Euro_USD,0)))</f>
        <v/>
      </c>
      <c r="F222" s="61" t="str">
        <f>IF('Financing inputs'!F222="","",(IF('Financing inputs'!$B222="USD",'Financing inputs'!F222,0)+IF('Financing inputs'!$B222="Local Currency",'Financing inputs'!F222/Loc_USD,0)+IF('Financing inputs'!$B222="Euro",'Financing inputs'!F222/Euro_USD,0)))</f>
        <v/>
      </c>
      <c r="G222" s="61" t="str">
        <f>IF('Financing inputs'!G222="","",(IF('Financing inputs'!$B222="USD",'Financing inputs'!G222,0)+IF('Financing inputs'!$B222="Local Currency",'Financing inputs'!G222/Loc_USD,0)+IF('Financing inputs'!$B222="Euro",'Financing inputs'!G222/Euro_USD,0)))</f>
        <v/>
      </c>
      <c r="H222" s="61" t="str">
        <f>IF('Financing inputs'!H222="","",(IF('Financing inputs'!$B222="USD",'Financing inputs'!H222,0)+IF('Financing inputs'!$B222="Local Currency",'Financing inputs'!H222/Loc_USD,0)+IF('Financing inputs'!$B222="Euro",'Financing inputs'!H222/Euro_USD,0)))</f>
        <v/>
      </c>
      <c r="I222" s="61" t="str">
        <f>IF('Financing inputs'!I222="","",(IF('Financing inputs'!$B222="USD",'Financing inputs'!I222,0)+IF('Financing inputs'!$B222="Local Currency",'Financing inputs'!I222/Loc_USD,0)+IF('Financing inputs'!$B222="Euro",'Financing inputs'!I222/Euro_USD,0)))</f>
        <v/>
      </c>
      <c r="J222" s="61" t="str">
        <f>IF('Financing inputs'!J222="","",(IF('Financing inputs'!$B222="USD",'Financing inputs'!J222,0)+IF('Financing inputs'!$B222="Local Currency",'Financing inputs'!J222/Loc_USD,0)+IF('Financing inputs'!$B222="Euro",'Financing inputs'!J222/Euro_USD,0)))</f>
        <v/>
      </c>
      <c r="K222" s="61" t="str">
        <f>IF('Financing inputs'!K222="","",(IF('Financing inputs'!$B222="USD",'Financing inputs'!K222,0)+IF('Financing inputs'!$B222="Local Currency",'Financing inputs'!K222/Loc_USD,0)+IF('Financing inputs'!$B222="Euro",'Financing inputs'!K222/Euro_USD,0)))</f>
        <v/>
      </c>
      <c r="L222" s="61" t="str">
        <f>IF('Financing inputs'!L222="","",(IF('Financing inputs'!$B222="USD",'Financing inputs'!L222,0)+IF('Financing inputs'!$B222="Local Currency",'Financing inputs'!L222/Loc_USD,0)+IF('Financing inputs'!$B222="Euro",'Financing inputs'!L222/Euro_USD,0)))</f>
        <v/>
      </c>
      <c r="M222" s="61" t="str">
        <f>IF('Financing inputs'!M222="","",(IF('Financing inputs'!$B222="USD",'Financing inputs'!M222,0)+IF('Financing inputs'!$B222="Local Currency",'Financing inputs'!M222/Loc_USD,0)+IF('Financing inputs'!$B222="Euro",'Financing inputs'!M222/Euro_USD,0)))</f>
        <v/>
      </c>
      <c r="N222" s="61" t="str">
        <f>IF('Financing inputs'!N222="","",(IF('Financing inputs'!$B222="USD",'Financing inputs'!N222,0)+IF('Financing inputs'!$B222="Local Currency",'Financing inputs'!N222/Loc_USD,0)+IF('Financing inputs'!$B222="Euro",'Financing inputs'!N222/Euro_USD,0)))</f>
        <v/>
      </c>
      <c r="O222" s="61">
        <f t="shared" si="28"/>
        <v>0</v>
      </c>
      <c r="P222" s="57" t="str">
        <f t="shared" si="27"/>
        <v>Autre 10</v>
      </c>
    </row>
    <row r="223" spans="1:16" x14ac:dyDescent="0.25">
      <c r="A223" s="154" t="str">
        <f>'Financing inputs'!A223</f>
        <v>Fonds alloués par la fondation Packard</v>
      </c>
      <c r="B223" s="150"/>
      <c r="C223" s="61" t="str">
        <f>IF('Financing inputs'!C223="","",(IF('Financing inputs'!$B223="USD",'Financing inputs'!C223,0)+IF('Financing inputs'!$B223="Local Currency",'Financing inputs'!C223/Loc_USD,0)+IF('Financing inputs'!$B223="Euro",'Financing inputs'!C223/Euro_USD,0)))</f>
        <v/>
      </c>
      <c r="D223" s="61" t="str">
        <f>IF('Financing inputs'!D223="","",(IF('Financing inputs'!$B223="USD",'Financing inputs'!D223,0)+IF('Financing inputs'!$B223="Local Currency",'Financing inputs'!D223/Loc_USD,0)+IF('Financing inputs'!$B223="Euro",'Financing inputs'!D223/Euro_USD,0)))</f>
        <v/>
      </c>
      <c r="E223" s="61" t="str">
        <f>IF('Financing inputs'!E223="","",(IF('Financing inputs'!$B223="USD",'Financing inputs'!E223,0)+IF('Financing inputs'!$B223="Local Currency",'Financing inputs'!E223/Loc_USD,0)+IF('Financing inputs'!$B223="Euro",'Financing inputs'!E223/Euro_USD,0)))</f>
        <v/>
      </c>
      <c r="F223" s="61" t="str">
        <f>IF('Financing inputs'!F223="","",(IF('Financing inputs'!$B223="USD",'Financing inputs'!F223,0)+IF('Financing inputs'!$B223="Local Currency",'Financing inputs'!F223/Loc_USD,0)+IF('Financing inputs'!$B223="Euro",'Financing inputs'!F223/Euro_USD,0)))</f>
        <v/>
      </c>
      <c r="G223" s="61" t="str">
        <f>IF('Financing inputs'!G223="","",(IF('Financing inputs'!$B223="USD",'Financing inputs'!G223,0)+IF('Financing inputs'!$B223="Local Currency",'Financing inputs'!G223/Loc_USD,0)+IF('Financing inputs'!$B223="Euro",'Financing inputs'!G223/Euro_USD,0)))</f>
        <v/>
      </c>
      <c r="H223" s="61" t="str">
        <f>IF('Financing inputs'!H223="","",(IF('Financing inputs'!$B223="USD",'Financing inputs'!H223,0)+IF('Financing inputs'!$B223="Local Currency",'Financing inputs'!H223/Loc_USD,0)+IF('Financing inputs'!$B223="Euro",'Financing inputs'!H223/Euro_USD,0)))</f>
        <v/>
      </c>
      <c r="I223" s="61" t="str">
        <f>IF('Financing inputs'!I223="","",(IF('Financing inputs'!$B223="USD",'Financing inputs'!I223,0)+IF('Financing inputs'!$B223="Local Currency",'Financing inputs'!I223/Loc_USD,0)+IF('Financing inputs'!$B223="Euro",'Financing inputs'!I223/Euro_USD,0)))</f>
        <v/>
      </c>
      <c r="J223" s="61" t="str">
        <f>IF('Financing inputs'!J223="","",(IF('Financing inputs'!$B223="USD",'Financing inputs'!J223,0)+IF('Financing inputs'!$B223="Local Currency",'Financing inputs'!J223/Loc_USD,0)+IF('Financing inputs'!$B223="Euro",'Financing inputs'!J223/Euro_USD,0)))</f>
        <v/>
      </c>
      <c r="K223" s="61" t="str">
        <f>IF('Financing inputs'!K223="","",(IF('Financing inputs'!$B223="USD",'Financing inputs'!K223,0)+IF('Financing inputs'!$B223="Local Currency",'Financing inputs'!K223/Loc_USD,0)+IF('Financing inputs'!$B223="Euro",'Financing inputs'!K223/Euro_USD,0)))</f>
        <v/>
      </c>
      <c r="L223" s="61" t="str">
        <f>IF('Financing inputs'!L223="","",(IF('Financing inputs'!$B223="USD",'Financing inputs'!L223,0)+IF('Financing inputs'!$B223="Local Currency",'Financing inputs'!L223/Loc_USD,0)+IF('Financing inputs'!$B223="Euro",'Financing inputs'!L223/Euro_USD,0)))</f>
        <v/>
      </c>
      <c r="M223" s="61" t="str">
        <f>IF('Financing inputs'!M223="","",(IF('Financing inputs'!$B223="USD",'Financing inputs'!M223,0)+IF('Financing inputs'!$B223="Local Currency",'Financing inputs'!M223/Loc_USD,0)+IF('Financing inputs'!$B223="Euro",'Financing inputs'!M223/Euro_USD,0)))</f>
        <v/>
      </c>
      <c r="N223" s="61" t="str">
        <f>IF('Financing inputs'!N223="","",(IF('Financing inputs'!$B223="USD",'Financing inputs'!N223,0)+IF('Financing inputs'!$B223="Local Currency",'Financing inputs'!N223/Loc_USD,0)+IF('Financing inputs'!$B223="Euro",'Financing inputs'!N223/Euro_USD,0)))</f>
        <v/>
      </c>
      <c r="O223" s="61">
        <f t="shared" si="28"/>
        <v>0</v>
      </c>
      <c r="P223" s="57" t="str">
        <f t="shared" si="27"/>
        <v>Autre 10</v>
      </c>
    </row>
    <row r="224" spans="1:16" x14ac:dyDescent="0.25">
      <c r="A224" s="154" t="str">
        <f>'Financing inputs'!A224</f>
        <v>Other</v>
      </c>
      <c r="B224" s="150"/>
      <c r="C224" s="61" t="str">
        <f>IF('Financing inputs'!C224="","",(IF('Financing inputs'!$B224="USD",'Financing inputs'!C224,0)+IF('Financing inputs'!$B224="Local Currency",'Financing inputs'!C224/Loc_USD,0)+IF('Financing inputs'!$B224="Euro",'Financing inputs'!C224/Euro_USD,0)))</f>
        <v/>
      </c>
      <c r="D224" s="61" t="str">
        <f>IF('Financing inputs'!D224="","",(IF('Financing inputs'!$B224="USD",'Financing inputs'!D224,0)+IF('Financing inputs'!$B224="Local Currency",'Financing inputs'!D224/Loc_USD,0)+IF('Financing inputs'!$B224="Euro",'Financing inputs'!D224/Euro_USD,0)))</f>
        <v/>
      </c>
      <c r="E224" s="61" t="str">
        <f>IF('Financing inputs'!E224="","",(IF('Financing inputs'!$B224="USD",'Financing inputs'!E224,0)+IF('Financing inputs'!$B224="Local Currency",'Financing inputs'!E224/Loc_USD,0)+IF('Financing inputs'!$B224="Euro",'Financing inputs'!E224/Euro_USD,0)))</f>
        <v/>
      </c>
      <c r="F224" s="61" t="str">
        <f>IF('Financing inputs'!F224="","",(IF('Financing inputs'!$B224="USD",'Financing inputs'!F224,0)+IF('Financing inputs'!$B224="Local Currency",'Financing inputs'!F224/Loc_USD,0)+IF('Financing inputs'!$B224="Euro",'Financing inputs'!F224/Euro_USD,0)))</f>
        <v/>
      </c>
      <c r="G224" s="61" t="str">
        <f>IF('Financing inputs'!G224="","",(IF('Financing inputs'!$B224="USD",'Financing inputs'!G224,0)+IF('Financing inputs'!$B224="Local Currency",'Financing inputs'!G224/Loc_USD,0)+IF('Financing inputs'!$B224="Euro",'Financing inputs'!G224/Euro_USD,0)))</f>
        <v/>
      </c>
      <c r="H224" s="61" t="str">
        <f>IF('Financing inputs'!H224="","",(IF('Financing inputs'!$B224="USD",'Financing inputs'!H224,0)+IF('Financing inputs'!$B224="Local Currency",'Financing inputs'!H224/Loc_USD,0)+IF('Financing inputs'!$B224="Euro",'Financing inputs'!H224/Euro_USD,0)))</f>
        <v/>
      </c>
      <c r="I224" s="61" t="str">
        <f>IF('Financing inputs'!I224="","",(IF('Financing inputs'!$B224="USD",'Financing inputs'!I224,0)+IF('Financing inputs'!$B224="Local Currency",'Financing inputs'!I224/Loc_USD,0)+IF('Financing inputs'!$B224="Euro",'Financing inputs'!I224/Euro_USD,0)))</f>
        <v/>
      </c>
      <c r="J224" s="61" t="str">
        <f>IF('Financing inputs'!J224="","",(IF('Financing inputs'!$B224="USD",'Financing inputs'!J224,0)+IF('Financing inputs'!$B224="Local Currency",'Financing inputs'!J224/Loc_USD,0)+IF('Financing inputs'!$B224="Euro",'Financing inputs'!J224/Euro_USD,0)))</f>
        <v/>
      </c>
      <c r="K224" s="61" t="str">
        <f>IF('Financing inputs'!K224="","",(IF('Financing inputs'!$B224="USD",'Financing inputs'!K224,0)+IF('Financing inputs'!$B224="Local Currency",'Financing inputs'!K224/Loc_USD,0)+IF('Financing inputs'!$B224="Euro",'Financing inputs'!K224/Euro_USD,0)))</f>
        <v/>
      </c>
      <c r="L224" s="61" t="str">
        <f>IF('Financing inputs'!L224="","",(IF('Financing inputs'!$B224="USD",'Financing inputs'!L224,0)+IF('Financing inputs'!$B224="Local Currency",'Financing inputs'!L224/Loc_USD,0)+IF('Financing inputs'!$B224="Euro",'Financing inputs'!L224/Euro_USD,0)))</f>
        <v/>
      </c>
      <c r="M224" s="61" t="str">
        <f>IF('Financing inputs'!M224="","",(IF('Financing inputs'!$B224="USD",'Financing inputs'!M224,0)+IF('Financing inputs'!$B224="Local Currency",'Financing inputs'!M224/Loc_USD,0)+IF('Financing inputs'!$B224="Euro",'Financing inputs'!M224/Euro_USD,0)))</f>
        <v/>
      </c>
      <c r="N224" s="61" t="str">
        <f>IF('Financing inputs'!N224="","",(IF('Financing inputs'!$B224="USD",'Financing inputs'!N224,0)+IF('Financing inputs'!$B224="Local Currency",'Financing inputs'!N224/Loc_USD,0)+IF('Financing inputs'!$B224="Euro",'Financing inputs'!N224/Euro_USD,0)))</f>
        <v/>
      </c>
      <c r="O224" s="61">
        <f t="shared" si="28"/>
        <v>0</v>
      </c>
      <c r="P224" s="57" t="str">
        <f t="shared" si="27"/>
        <v>Autre 10</v>
      </c>
    </row>
    <row r="225" spans="1:16" x14ac:dyDescent="0.25">
      <c r="A225" s="154" t="str">
        <f>'Financing inputs'!A225</f>
        <v>Other</v>
      </c>
      <c r="B225" s="150"/>
      <c r="C225" s="61" t="str">
        <f>IF('Financing inputs'!C225="","",(IF('Financing inputs'!$B225="USD",'Financing inputs'!C225,0)+IF('Financing inputs'!$B225="Local Currency",'Financing inputs'!C225/Loc_USD,0)+IF('Financing inputs'!$B225="Euro",'Financing inputs'!C225/Euro_USD,0)))</f>
        <v/>
      </c>
      <c r="D225" s="61" t="str">
        <f>IF('Financing inputs'!D225="","",(IF('Financing inputs'!$B225="USD",'Financing inputs'!D225,0)+IF('Financing inputs'!$B225="Local Currency",'Financing inputs'!D225/Loc_USD,0)+IF('Financing inputs'!$B225="Euro",'Financing inputs'!D225/Euro_USD,0)))</f>
        <v/>
      </c>
      <c r="E225" s="61" t="str">
        <f>IF('Financing inputs'!E225="","",(IF('Financing inputs'!$B225="USD",'Financing inputs'!E225,0)+IF('Financing inputs'!$B225="Local Currency",'Financing inputs'!E225/Loc_USD,0)+IF('Financing inputs'!$B225="Euro",'Financing inputs'!E225/Euro_USD,0)))</f>
        <v/>
      </c>
      <c r="F225" s="61" t="str">
        <f>IF('Financing inputs'!F225="","",(IF('Financing inputs'!$B225="USD",'Financing inputs'!F225,0)+IF('Financing inputs'!$B225="Local Currency",'Financing inputs'!F225/Loc_USD,0)+IF('Financing inputs'!$B225="Euro",'Financing inputs'!F225/Euro_USD,0)))</f>
        <v/>
      </c>
      <c r="G225" s="61" t="str">
        <f>IF('Financing inputs'!G225="","",(IF('Financing inputs'!$B225="USD",'Financing inputs'!G225,0)+IF('Financing inputs'!$B225="Local Currency",'Financing inputs'!G225/Loc_USD,0)+IF('Financing inputs'!$B225="Euro",'Financing inputs'!G225/Euro_USD,0)))</f>
        <v/>
      </c>
      <c r="H225" s="61" t="str">
        <f>IF('Financing inputs'!H225="","",(IF('Financing inputs'!$B225="USD",'Financing inputs'!H225,0)+IF('Financing inputs'!$B225="Local Currency",'Financing inputs'!H225/Loc_USD,0)+IF('Financing inputs'!$B225="Euro",'Financing inputs'!H225/Euro_USD,0)))</f>
        <v/>
      </c>
      <c r="I225" s="61" t="str">
        <f>IF('Financing inputs'!I225="","",(IF('Financing inputs'!$B225="USD",'Financing inputs'!I225,0)+IF('Financing inputs'!$B225="Local Currency",'Financing inputs'!I225/Loc_USD,0)+IF('Financing inputs'!$B225="Euro",'Financing inputs'!I225/Euro_USD,0)))</f>
        <v/>
      </c>
      <c r="J225" s="61" t="str">
        <f>IF('Financing inputs'!J225="","",(IF('Financing inputs'!$B225="USD",'Financing inputs'!J225,0)+IF('Financing inputs'!$B225="Local Currency",'Financing inputs'!J225/Loc_USD,0)+IF('Financing inputs'!$B225="Euro",'Financing inputs'!J225/Euro_USD,0)))</f>
        <v/>
      </c>
      <c r="K225" s="61" t="str">
        <f>IF('Financing inputs'!K225="","",(IF('Financing inputs'!$B225="USD",'Financing inputs'!K225,0)+IF('Financing inputs'!$B225="Local Currency",'Financing inputs'!K225/Loc_USD,0)+IF('Financing inputs'!$B225="Euro",'Financing inputs'!K225/Euro_USD,0)))</f>
        <v/>
      </c>
      <c r="L225" s="61" t="str">
        <f>IF('Financing inputs'!L225="","",(IF('Financing inputs'!$B225="USD",'Financing inputs'!L225,0)+IF('Financing inputs'!$B225="Local Currency",'Financing inputs'!L225/Loc_USD,0)+IF('Financing inputs'!$B225="Euro",'Financing inputs'!L225/Euro_USD,0)))</f>
        <v/>
      </c>
      <c r="M225" s="61" t="str">
        <f>IF('Financing inputs'!M225="","",(IF('Financing inputs'!$B225="USD",'Financing inputs'!M225,0)+IF('Financing inputs'!$B225="Local Currency",'Financing inputs'!M225/Loc_USD,0)+IF('Financing inputs'!$B225="Euro",'Financing inputs'!M225/Euro_USD,0)))</f>
        <v/>
      </c>
      <c r="N225" s="61" t="str">
        <f>IF('Financing inputs'!N225="","",(IF('Financing inputs'!$B225="USD",'Financing inputs'!N225,0)+IF('Financing inputs'!$B225="Local Currency",'Financing inputs'!N225/Loc_USD,0)+IF('Financing inputs'!$B225="Euro",'Financing inputs'!N225/Euro_USD,0)))</f>
        <v/>
      </c>
      <c r="O225" s="62">
        <f t="shared" si="28"/>
        <v>0</v>
      </c>
      <c r="P225" s="57" t="str">
        <f t="shared" si="27"/>
        <v>Autre 10</v>
      </c>
    </row>
    <row r="226" spans="1:16" x14ac:dyDescent="0.25">
      <c r="A226" s="154" t="str">
        <f>'Financing inputs'!A226</f>
        <v>Other</v>
      </c>
      <c r="B226" s="150"/>
      <c r="C226" s="61" t="str">
        <f>IF('Financing inputs'!C226="","",(IF('Financing inputs'!$B226="USD",'Financing inputs'!C226,0)+IF('Financing inputs'!$B226="Local Currency",'Financing inputs'!C226/Loc_USD,0)+IF('Financing inputs'!$B226="Euro",'Financing inputs'!C226/Euro_USD,0)))</f>
        <v/>
      </c>
      <c r="D226" s="61" t="str">
        <f>IF('Financing inputs'!D226="","",(IF('Financing inputs'!$B226="USD",'Financing inputs'!D226,0)+IF('Financing inputs'!$B226="Local Currency",'Financing inputs'!D226/Loc_USD,0)+IF('Financing inputs'!$B226="Euro",'Financing inputs'!D226/Euro_USD,0)))</f>
        <v/>
      </c>
      <c r="E226" s="61" t="str">
        <f>IF('Financing inputs'!E226="","",(IF('Financing inputs'!$B226="USD",'Financing inputs'!E226,0)+IF('Financing inputs'!$B226="Local Currency",'Financing inputs'!E226/Loc_USD,0)+IF('Financing inputs'!$B226="Euro",'Financing inputs'!E226/Euro_USD,0)))</f>
        <v/>
      </c>
      <c r="F226" s="61" t="str">
        <f>IF('Financing inputs'!F226="","",(IF('Financing inputs'!$B226="USD",'Financing inputs'!F226,0)+IF('Financing inputs'!$B226="Local Currency",'Financing inputs'!F226/Loc_USD,0)+IF('Financing inputs'!$B226="Euro",'Financing inputs'!F226/Euro_USD,0)))</f>
        <v/>
      </c>
      <c r="G226" s="61" t="str">
        <f>IF('Financing inputs'!G226="","",(IF('Financing inputs'!$B226="USD",'Financing inputs'!G226,0)+IF('Financing inputs'!$B226="Local Currency",'Financing inputs'!G226/Loc_USD,0)+IF('Financing inputs'!$B226="Euro",'Financing inputs'!G226/Euro_USD,0)))</f>
        <v/>
      </c>
      <c r="H226" s="61" t="str">
        <f>IF('Financing inputs'!H226="","",(IF('Financing inputs'!$B226="USD",'Financing inputs'!H226,0)+IF('Financing inputs'!$B226="Local Currency",'Financing inputs'!H226/Loc_USD,0)+IF('Financing inputs'!$B226="Euro",'Financing inputs'!H226/Euro_USD,0)))</f>
        <v/>
      </c>
      <c r="I226" s="61" t="str">
        <f>IF('Financing inputs'!I226="","",(IF('Financing inputs'!$B226="USD",'Financing inputs'!I226,0)+IF('Financing inputs'!$B226="Local Currency",'Financing inputs'!I226/Loc_USD,0)+IF('Financing inputs'!$B226="Euro",'Financing inputs'!I226/Euro_USD,0)))</f>
        <v/>
      </c>
      <c r="J226" s="61" t="str">
        <f>IF('Financing inputs'!J226="","",(IF('Financing inputs'!$B226="USD",'Financing inputs'!J226,0)+IF('Financing inputs'!$B226="Local Currency",'Financing inputs'!J226/Loc_USD,0)+IF('Financing inputs'!$B226="Euro",'Financing inputs'!J226/Euro_USD,0)))</f>
        <v/>
      </c>
      <c r="K226" s="61" t="str">
        <f>IF('Financing inputs'!K226="","",(IF('Financing inputs'!$B226="USD",'Financing inputs'!K226,0)+IF('Financing inputs'!$B226="Local Currency",'Financing inputs'!K226/Loc_USD,0)+IF('Financing inputs'!$B226="Euro",'Financing inputs'!K226/Euro_USD,0)))</f>
        <v/>
      </c>
      <c r="L226" s="61" t="str">
        <f>IF('Financing inputs'!L226="","",(IF('Financing inputs'!$B226="USD",'Financing inputs'!L226,0)+IF('Financing inputs'!$B226="Local Currency",'Financing inputs'!L226/Loc_USD,0)+IF('Financing inputs'!$B226="Euro",'Financing inputs'!L226/Euro_USD,0)))</f>
        <v/>
      </c>
      <c r="M226" s="61" t="str">
        <f>IF('Financing inputs'!M226="","",(IF('Financing inputs'!$B226="USD",'Financing inputs'!M226,0)+IF('Financing inputs'!$B226="Local Currency",'Financing inputs'!M226/Loc_USD,0)+IF('Financing inputs'!$B226="Euro",'Financing inputs'!M226/Euro_USD,0)))</f>
        <v/>
      </c>
      <c r="N226" s="61" t="str">
        <f>IF('Financing inputs'!N226="","",(IF('Financing inputs'!$B226="USD",'Financing inputs'!N226,0)+IF('Financing inputs'!$B226="Local Currency",'Financing inputs'!N226/Loc_USD,0)+IF('Financing inputs'!$B226="Euro",'Financing inputs'!N226/Euro_USD,0)))</f>
        <v/>
      </c>
      <c r="O226" s="62">
        <f t="shared" si="28"/>
        <v>0</v>
      </c>
      <c r="P226" s="57" t="str">
        <f t="shared" si="27"/>
        <v>Autre 10</v>
      </c>
    </row>
    <row r="227" spans="1:16" x14ac:dyDescent="0.25">
      <c r="A227" s="154" t="str">
        <f>'Financing inputs'!A227</f>
        <v>Other</v>
      </c>
      <c r="B227" s="150"/>
      <c r="C227" s="61" t="str">
        <f>IF('Financing inputs'!C227="","",(IF('Financing inputs'!$B227="USD",'Financing inputs'!C227,0)+IF('Financing inputs'!$B227="Local Currency",'Financing inputs'!C227/Loc_USD,0)+IF('Financing inputs'!$B227="Euro",'Financing inputs'!C227/Euro_USD,0)))</f>
        <v/>
      </c>
      <c r="D227" s="61" t="str">
        <f>IF('Financing inputs'!D227="","",(IF('Financing inputs'!$B227="USD",'Financing inputs'!D227,0)+IF('Financing inputs'!$B227="Local Currency",'Financing inputs'!D227/Loc_USD,0)+IF('Financing inputs'!$B227="Euro",'Financing inputs'!D227/Euro_USD,0)))</f>
        <v/>
      </c>
      <c r="E227" s="61" t="str">
        <f>IF('Financing inputs'!E227="","",(IF('Financing inputs'!$B227="USD",'Financing inputs'!E227,0)+IF('Financing inputs'!$B227="Local Currency",'Financing inputs'!E227/Loc_USD,0)+IF('Financing inputs'!$B227="Euro",'Financing inputs'!E227/Euro_USD,0)))</f>
        <v/>
      </c>
      <c r="F227" s="61" t="str">
        <f>IF('Financing inputs'!F227="","",(IF('Financing inputs'!$B227="USD",'Financing inputs'!F227,0)+IF('Financing inputs'!$B227="Local Currency",'Financing inputs'!F227/Loc_USD,0)+IF('Financing inputs'!$B227="Euro",'Financing inputs'!F227/Euro_USD,0)))</f>
        <v/>
      </c>
      <c r="G227" s="61" t="str">
        <f>IF('Financing inputs'!G227="","",(IF('Financing inputs'!$B227="USD",'Financing inputs'!G227,0)+IF('Financing inputs'!$B227="Local Currency",'Financing inputs'!G227/Loc_USD,0)+IF('Financing inputs'!$B227="Euro",'Financing inputs'!G227/Euro_USD,0)))</f>
        <v/>
      </c>
      <c r="H227" s="61" t="str">
        <f>IF('Financing inputs'!H227="","",(IF('Financing inputs'!$B227="USD",'Financing inputs'!H227,0)+IF('Financing inputs'!$B227="Local Currency",'Financing inputs'!H227/Loc_USD,0)+IF('Financing inputs'!$B227="Euro",'Financing inputs'!H227/Euro_USD,0)))</f>
        <v/>
      </c>
      <c r="I227" s="61" t="str">
        <f>IF('Financing inputs'!I227="","",(IF('Financing inputs'!$B227="USD",'Financing inputs'!I227,0)+IF('Financing inputs'!$B227="Local Currency",'Financing inputs'!I227/Loc_USD,0)+IF('Financing inputs'!$B227="Euro",'Financing inputs'!I227/Euro_USD,0)))</f>
        <v/>
      </c>
      <c r="J227" s="61" t="str">
        <f>IF('Financing inputs'!J227="","",(IF('Financing inputs'!$B227="USD",'Financing inputs'!J227,0)+IF('Financing inputs'!$B227="Local Currency",'Financing inputs'!J227/Loc_USD,0)+IF('Financing inputs'!$B227="Euro",'Financing inputs'!J227/Euro_USD,0)))</f>
        <v/>
      </c>
      <c r="K227" s="61" t="str">
        <f>IF('Financing inputs'!K227="","",(IF('Financing inputs'!$B227="USD",'Financing inputs'!K227,0)+IF('Financing inputs'!$B227="Local Currency",'Financing inputs'!K227/Loc_USD,0)+IF('Financing inputs'!$B227="Euro",'Financing inputs'!K227/Euro_USD,0)))</f>
        <v/>
      </c>
      <c r="L227" s="61" t="str">
        <f>IF('Financing inputs'!L227="","",(IF('Financing inputs'!$B227="USD",'Financing inputs'!L227,0)+IF('Financing inputs'!$B227="Local Currency",'Financing inputs'!L227/Loc_USD,0)+IF('Financing inputs'!$B227="Euro",'Financing inputs'!L227/Euro_USD,0)))</f>
        <v/>
      </c>
      <c r="M227" s="61" t="str">
        <f>IF('Financing inputs'!M227="","",(IF('Financing inputs'!$B227="USD",'Financing inputs'!M227,0)+IF('Financing inputs'!$B227="Local Currency",'Financing inputs'!M227/Loc_USD,0)+IF('Financing inputs'!$B227="Euro",'Financing inputs'!M227/Euro_USD,0)))</f>
        <v/>
      </c>
      <c r="N227" s="61" t="str">
        <f>IF('Financing inputs'!N227="","",(IF('Financing inputs'!$B227="USD",'Financing inputs'!N227,0)+IF('Financing inputs'!$B227="Local Currency",'Financing inputs'!N227/Loc_USD,0)+IF('Financing inputs'!$B227="Euro",'Financing inputs'!N227/Euro_USD,0)))</f>
        <v/>
      </c>
      <c r="O227" s="62">
        <f t="shared" si="28"/>
        <v>0</v>
      </c>
      <c r="P227" s="57" t="str">
        <f t="shared" si="27"/>
        <v>Autre 10</v>
      </c>
    </row>
    <row r="228" spans="1:16" x14ac:dyDescent="0.25">
      <c r="A228" s="154" t="str">
        <f>'Financing inputs'!A228</f>
        <v>Other</v>
      </c>
      <c r="B228" s="150"/>
      <c r="C228" s="61" t="str">
        <f>IF('Financing inputs'!C228="","",(IF('Financing inputs'!$B228="USD",'Financing inputs'!C228,0)+IF('Financing inputs'!$B228="Local Currency",'Financing inputs'!C228/Loc_USD,0)+IF('Financing inputs'!$B228="Euro",'Financing inputs'!C228/Euro_USD,0)))</f>
        <v/>
      </c>
      <c r="D228" s="61" t="str">
        <f>IF('Financing inputs'!D228="","",(IF('Financing inputs'!$B228="USD",'Financing inputs'!D228,0)+IF('Financing inputs'!$B228="Local Currency",'Financing inputs'!D228/Loc_USD,0)+IF('Financing inputs'!$B228="Euro",'Financing inputs'!D228/Euro_USD,0)))</f>
        <v/>
      </c>
      <c r="E228" s="61" t="str">
        <f>IF('Financing inputs'!E228="","",(IF('Financing inputs'!$B228="USD",'Financing inputs'!E228,0)+IF('Financing inputs'!$B228="Local Currency",'Financing inputs'!E228/Loc_USD,0)+IF('Financing inputs'!$B228="Euro",'Financing inputs'!E228/Euro_USD,0)))</f>
        <v/>
      </c>
      <c r="F228" s="61" t="str">
        <f>IF('Financing inputs'!F228="","",(IF('Financing inputs'!$B228="USD",'Financing inputs'!F228,0)+IF('Financing inputs'!$B228="Local Currency",'Financing inputs'!F228/Loc_USD,0)+IF('Financing inputs'!$B228="Euro",'Financing inputs'!F228/Euro_USD,0)))</f>
        <v/>
      </c>
      <c r="G228" s="61" t="str">
        <f>IF('Financing inputs'!G228="","",(IF('Financing inputs'!$B228="USD",'Financing inputs'!G228,0)+IF('Financing inputs'!$B228="Local Currency",'Financing inputs'!G228/Loc_USD,0)+IF('Financing inputs'!$B228="Euro",'Financing inputs'!G228/Euro_USD,0)))</f>
        <v/>
      </c>
      <c r="H228" s="61" t="str">
        <f>IF('Financing inputs'!H228="","",(IF('Financing inputs'!$B228="USD",'Financing inputs'!H228,0)+IF('Financing inputs'!$B228="Local Currency",'Financing inputs'!H228/Loc_USD,0)+IF('Financing inputs'!$B228="Euro",'Financing inputs'!H228/Euro_USD,0)))</f>
        <v/>
      </c>
      <c r="I228" s="61" t="str">
        <f>IF('Financing inputs'!I228="","",(IF('Financing inputs'!$B228="USD",'Financing inputs'!I228,0)+IF('Financing inputs'!$B228="Local Currency",'Financing inputs'!I228/Loc_USD,0)+IF('Financing inputs'!$B228="Euro",'Financing inputs'!I228/Euro_USD,0)))</f>
        <v/>
      </c>
      <c r="J228" s="61" t="str">
        <f>IF('Financing inputs'!J228="","",(IF('Financing inputs'!$B228="USD",'Financing inputs'!J228,0)+IF('Financing inputs'!$B228="Local Currency",'Financing inputs'!J228/Loc_USD,0)+IF('Financing inputs'!$B228="Euro",'Financing inputs'!J228/Euro_USD,0)))</f>
        <v/>
      </c>
      <c r="K228" s="61" t="str">
        <f>IF('Financing inputs'!K228="","",(IF('Financing inputs'!$B228="USD",'Financing inputs'!K228,0)+IF('Financing inputs'!$B228="Local Currency",'Financing inputs'!K228/Loc_USD,0)+IF('Financing inputs'!$B228="Euro",'Financing inputs'!K228/Euro_USD,0)))</f>
        <v/>
      </c>
      <c r="L228" s="61" t="str">
        <f>IF('Financing inputs'!L228="","",(IF('Financing inputs'!$B228="USD",'Financing inputs'!L228,0)+IF('Financing inputs'!$B228="Local Currency",'Financing inputs'!L228/Loc_USD,0)+IF('Financing inputs'!$B228="Euro",'Financing inputs'!L228/Euro_USD,0)))</f>
        <v/>
      </c>
      <c r="M228" s="61" t="str">
        <f>IF('Financing inputs'!M228="","",(IF('Financing inputs'!$B228="USD",'Financing inputs'!M228,0)+IF('Financing inputs'!$B228="Local Currency",'Financing inputs'!M228/Loc_USD,0)+IF('Financing inputs'!$B228="Euro",'Financing inputs'!M228/Euro_USD,0)))</f>
        <v/>
      </c>
      <c r="N228" s="61" t="str">
        <f>IF('Financing inputs'!N228="","",(IF('Financing inputs'!$B228="USD",'Financing inputs'!N228,0)+IF('Financing inputs'!$B228="Local Currency",'Financing inputs'!N228/Loc_USD,0)+IF('Financing inputs'!$B228="Euro",'Financing inputs'!N228/Euro_USD,0)))</f>
        <v/>
      </c>
      <c r="O228" s="61">
        <f t="shared" si="28"/>
        <v>0</v>
      </c>
      <c r="P228" s="57" t="str">
        <f t="shared" si="27"/>
        <v>Autre 10</v>
      </c>
    </row>
    <row r="229" spans="1:16" x14ac:dyDescent="0.25">
      <c r="A229" s="154" t="str">
        <f>'Financing inputs'!A229</f>
        <v>Other</v>
      </c>
      <c r="B229" s="150"/>
      <c r="C229" s="61" t="str">
        <f>IF('Financing inputs'!C229="","",(IF('Financing inputs'!$B229="USD",'Financing inputs'!C229,0)+IF('Financing inputs'!$B229="Local Currency",'Financing inputs'!C229/Loc_USD,0)+IF('Financing inputs'!$B229="Euro",'Financing inputs'!C229/Euro_USD,0)))</f>
        <v/>
      </c>
      <c r="D229" s="61" t="str">
        <f>IF('Financing inputs'!D229="","",(IF('Financing inputs'!$B229="USD",'Financing inputs'!D229,0)+IF('Financing inputs'!$B229="Local Currency",'Financing inputs'!D229/Loc_USD,0)+IF('Financing inputs'!$B229="Euro",'Financing inputs'!D229/Euro_USD,0)))</f>
        <v/>
      </c>
      <c r="E229" s="61" t="str">
        <f>IF('Financing inputs'!E229="","",(IF('Financing inputs'!$B229="USD",'Financing inputs'!E229,0)+IF('Financing inputs'!$B229="Local Currency",'Financing inputs'!E229/Loc_USD,0)+IF('Financing inputs'!$B229="Euro",'Financing inputs'!E229/Euro_USD,0)))</f>
        <v/>
      </c>
      <c r="F229" s="61" t="str">
        <f>IF('Financing inputs'!F229="","",(IF('Financing inputs'!$B229="USD",'Financing inputs'!F229,0)+IF('Financing inputs'!$B229="Local Currency",'Financing inputs'!F229/Loc_USD,0)+IF('Financing inputs'!$B229="Euro",'Financing inputs'!F229/Euro_USD,0)))</f>
        <v/>
      </c>
      <c r="G229" s="61" t="str">
        <f>IF('Financing inputs'!G229="","",(IF('Financing inputs'!$B229="USD",'Financing inputs'!G229,0)+IF('Financing inputs'!$B229="Local Currency",'Financing inputs'!G229/Loc_USD,0)+IF('Financing inputs'!$B229="Euro",'Financing inputs'!G229/Euro_USD,0)))</f>
        <v/>
      </c>
      <c r="H229" s="61" t="str">
        <f>IF('Financing inputs'!H229="","",(IF('Financing inputs'!$B229="USD",'Financing inputs'!H229,0)+IF('Financing inputs'!$B229="Local Currency",'Financing inputs'!H229/Loc_USD,0)+IF('Financing inputs'!$B229="Euro",'Financing inputs'!H229/Euro_USD,0)))</f>
        <v/>
      </c>
      <c r="I229" s="61" t="str">
        <f>IF('Financing inputs'!I229="","",(IF('Financing inputs'!$B229="USD",'Financing inputs'!I229,0)+IF('Financing inputs'!$B229="Local Currency",'Financing inputs'!I229/Loc_USD,0)+IF('Financing inputs'!$B229="Euro",'Financing inputs'!I229/Euro_USD,0)))</f>
        <v/>
      </c>
      <c r="J229" s="61" t="str">
        <f>IF('Financing inputs'!J229="","",(IF('Financing inputs'!$B229="USD",'Financing inputs'!J229,0)+IF('Financing inputs'!$B229="Local Currency",'Financing inputs'!J229/Loc_USD,0)+IF('Financing inputs'!$B229="Euro",'Financing inputs'!J229/Euro_USD,0)))</f>
        <v/>
      </c>
      <c r="K229" s="61" t="str">
        <f>IF('Financing inputs'!K229="","",(IF('Financing inputs'!$B229="USD",'Financing inputs'!K229,0)+IF('Financing inputs'!$B229="Local Currency",'Financing inputs'!K229/Loc_USD,0)+IF('Financing inputs'!$B229="Euro",'Financing inputs'!K229/Euro_USD,0)))</f>
        <v/>
      </c>
      <c r="L229" s="61" t="str">
        <f>IF('Financing inputs'!L229="","",(IF('Financing inputs'!$B229="USD",'Financing inputs'!L229,0)+IF('Financing inputs'!$B229="Local Currency",'Financing inputs'!L229/Loc_USD,0)+IF('Financing inputs'!$B229="Euro",'Financing inputs'!L229/Euro_USD,0)))</f>
        <v/>
      </c>
      <c r="M229" s="61" t="str">
        <f>IF('Financing inputs'!M229="","",(IF('Financing inputs'!$B229="USD",'Financing inputs'!M229,0)+IF('Financing inputs'!$B229="Local Currency",'Financing inputs'!M229/Loc_USD,0)+IF('Financing inputs'!$B229="Euro",'Financing inputs'!M229/Euro_USD,0)))</f>
        <v/>
      </c>
      <c r="N229" s="61" t="str">
        <f>IF('Financing inputs'!N229="","",(IF('Financing inputs'!$B229="USD",'Financing inputs'!N229,0)+IF('Financing inputs'!$B229="Local Currency",'Financing inputs'!N229/Loc_USD,0)+IF('Financing inputs'!$B229="Euro",'Financing inputs'!N229/Euro_USD,0)))</f>
        <v/>
      </c>
      <c r="O229" s="61">
        <f t="shared" si="28"/>
        <v>0</v>
      </c>
      <c r="P229" s="57" t="str">
        <f t="shared" si="27"/>
        <v>Autre 10</v>
      </c>
    </row>
    <row r="230" spans="1:16" x14ac:dyDescent="0.25">
      <c r="A230" s="154" t="str">
        <f>'Financing inputs'!A230</f>
        <v>Other</v>
      </c>
      <c r="B230" s="150"/>
      <c r="C230" s="61" t="str">
        <f>IF('Financing inputs'!C230="","",(IF('Financing inputs'!$B230="USD",'Financing inputs'!C230,0)+IF('Financing inputs'!$B230="Local Currency",'Financing inputs'!C230/Loc_USD,0)+IF('Financing inputs'!$B230="Euro",'Financing inputs'!C230/Euro_USD,0)))</f>
        <v/>
      </c>
      <c r="D230" s="61" t="str">
        <f>IF('Financing inputs'!D230="","",(IF('Financing inputs'!$B230="USD",'Financing inputs'!D230,0)+IF('Financing inputs'!$B230="Local Currency",'Financing inputs'!D230/Loc_USD,0)+IF('Financing inputs'!$B230="Euro",'Financing inputs'!D230/Euro_USD,0)))</f>
        <v/>
      </c>
      <c r="E230" s="61" t="str">
        <f>IF('Financing inputs'!E230="","",(IF('Financing inputs'!$B230="USD",'Financing inputs'!E230,0)+IF('Financing inputs'!$B230="Local Currency",'Financing inputs'!E230/Loc_USD,0)+IF('Financing inputs'!$B230="Euro",'Financing inputs'!E230/Euro_USD,0)))</f>
        <v/>
      </c>
      <c r="F230" s="61" t="str">
        <f>IF('Financing inputs'!F230="","",(IF('Financing inputs'!$B230="USD",'Financing inputs'!F230,0)+IF('Financing inputs'!$B230="Local Currency",'Financing inputs'!F230/Loc_USD,0)+IF('Financing inputs'!$B230="Euro",'Financing inputs'!F230/Euro_USD,0)))</f>
        <v/>
      </c>
      <c r="G230" s="61" t="str">
        <f>IF('Financing inputs'!G230="","",(IF('Financing inputs'!$B230="USD",'Financing inputs'!G230,0)+IF('Financing inputs'!$B230="Local Currency",'Financing inputs'!G230/Loc_USD,0)+IF('Financing inputs'!$B230="Euro",'Financing inputs'!G230/Euro_USD,0)))</f>
        <v/>
      </c>
      <c r="H230" s="61" t="str">
        <f>IF('Financing inputs'!H230="","",(IF('Financing inputs'!$B230="USD",'Financing inputs'!H230,0)+IF('Financing inputs'!$B230="Local Currency",'Financing inputs'!H230/Loc_USD,0)+IF('Financing inputs'!$B230="Euro",'Financing inputs'!H230/Euro_USD,0)))</f>
        <v/>
      </c>
      <c r="I230" s="61" t="str">
        <f>IF('Financing inputs'!I230="","",(IF('Financing inputs'!$B230="USD",'Financing inputs'!I230,0)+IF('Financing inputs'!$B230="Local Currency",'Financing inputs'!I230/Loc_USD,0)+IF('Financing inputs'!$B230="Euro",'Financing inputs'!I230/Euro_USD,0)))</f>
        <v/>
      </c>
      <c r="J230" s="61" t="str">
        <f>IF('Financing inputs'!J230="","",(IF('Financing inputs'!$B230="USD",'Financing inputs'!J230,0)+IF('Financing inputs'!$B230="Local Currency",'Financing inputs'!J230/Loc_USD,0)+IF('Financing inputs'!$B230="Euro",'Financing inputs'!J230/Euro_USD,0)))</f>
        <v/>
      </c>
      <c r="K230" s="61" t="str">
        <f>IF('Financing inputs'!K230="","",(IF('Financing inputs'!$B230="USD",'Financing inputs'!K230,0)+IF('Financing inputs'!$B230="Local Currency",'Financing inputs'!K230/Loc_USD,0)+IF('Financing inputs'!$B230="Euro",'Financing inputs'!K230/Euro_USD,0)))</f>
        <v/>
      </c>
      <c r="L230" s="61" t="str">
        <f>IF('Financing inputs'!L230="","",(IF('Financing inputs'!$B230="USD",'Financing inputs'!L230,0)+IF('Financing inputs'!$B230="Local Currency",'Financing inputs'!L230/Loc_USD,0)+IF('Financing inputs'!$B230="Euro",'Financing inputs'!L230/Euro_USD,0)))</f>
        <v/>
      </c>
      <c r="M230" s="61" t="str">
        <f>IF('Financing inputs'!M230="","",(IF('Financing inputs'!$B230="USD",'Financing inputs'!M230,0)+IF('Financing inputs'!$B230="Local Currency",'Financing inputs'!M230/Loc_USD,0)+IF('Financing inputs'!$B230="Euro",'Financing inputs'!M230/Euro_USD,0)))</f>
        <v/>
      </c>
      <c r="N230" s="61" t="str">
        <f>IF('Financing inputs'!N230="","",(IF('Financing inputs'!$B230="USD",'Financing inputs'!N230,0)+IF('Financing inputs'!$B230="Local Currency",'Financing inputs'!N230/Loc_USD,0)+IF('Financing inputs'!$B230="Euro",'Financing inputs'!N230/Euro_USD,0)))</f>
        <v/>
      </c>
      <c r="O230" s="61">
        <f t="shared" si="28"/>
        <v>0</v>
      </c>
      <c r="P230" s="57" t="str">
        <f t="shared" si="27"/>
        <v>Autre 10</v>
      </c>
    </row>
    <row r="231" spans="1:16" x14ac:dyDescent="0.25">
      <c r="A231" s="154" t="str">
        <f>'Financing inputs'!A231</f>
        <v>Other</v>
      </c>
      <c r="B231" s="150"/>
      <c r="C231" s="61" t="str">
        <f>IF('Financing inputs'!C231="","",(IF('Financing inputs'!$B231="USD",'Financing inputs'!C231,0)+IF('Financing inputs'!$B231="Local Currency",'Financing inputs'!C231/Loc_USD,0)+IF('Financing inputs'!$B231="Euro",'Financing inputs'!C231/Euro_USD,0)))</f>
        <v/>
      </c>
      <c r="D231" s="61" t="str">
        <f>IF('Financing inputs'!D231="","",(IF('Financing inputs'!$B231="USD",'Financing inputs'!D231,0)+IF('Financing inputs'!$B231="Local Currency",'Financing inputs'!D231/Loc_USD,0)+IF('Financing inputs'!$B231="Euro",'Financing inputs'!D231/Euro_USD,0)))</f>
        <v/>
      </c>
      <c r="E231" s="61" t="str">
        <f>IF('Financing inputs'!E231="","",(IF('Financing inputs'!$B231="USD",'Financing inputs'!E231,0)+IF('Financing inputs'!$B231="Local Currency",'Financing inputs'!E231/Loc_USD,0)+IF('Financing inputs'!$B231="Euro",'Financing inputs'!E231/Euro_USD,0)))</f>
        <v/>
      </c>
      <c r="F231" s="61" t="str">
        <f>IF('Financing inputs'!F231="","",(IF('Financing inputs'!$B231="USD",'Financing inputs'!F231,0)+IF('Financing inputs'!$B231="Local Currency",'Financing inputs'!F231/Loc_USD,0)+IF('Financing inputs'!$B231="Euro",'Financing inputs'!F231/Euro_USD,0)))</f>
        <v/>
      </c>
      <c r="G231" s="61" t="str">
        <f>IF('Financing inputs'!G231="","",(IF('Financing inputs'!$B231="USD",'Financing inputs'!G231,0)+IF('Financing inputs'!$B231="Local Currency",'Financing inputs'!G231/Loc_USD,0)+IF('Financing inputs'!$B231="Euro",'Financing inputs'!G231/Euro_USD,0)))</f>
        <v/>
      </c>
      <c r="H231" s="61" t="str">
        <f>IF('Financing inputs'!H231="","",(IF('Financing inputs'!$B231="USD",'Financing inputs'!H231,0)+IF('Financing inputs'!$B231="Local Currency",'Financing inputs'!H231/Loc_USD,0)+IF('Financing inputs'!$B231="Euro",'Financing inputs'!H231/Euro_USD,0)))</f>
        <v/>
      </c>
      <c r="I231" s="61" t="str">
        <f>IF('Financing inputs'!I231="","",(IF('Financing inputs'!$B231="USD",'Financing inputs'!I231,0)+IF('Financing inputs'!$B231="Local Currency",'Financing inputs'!I231/Loc_USD,0)+IF('Financing inputs'!$B231="Euro",'Financing inputs'!I231/Euro_USD,0)))</f>
        <v/>
      </c>
      <c r="J231" s="61" t="str">
        <f>IF('Financing inputs'!J231="","",(IF('Financing inputs'!$B231="USD",'Financing inputs'!J231,0)+IF('Financing inputs'!$B231="Local Currency",'Financing inputs'!J231/Loc_USD,0)+IF('Financing inputs'!$B231="Euro",'Financing inputs'!J231/Euro_USD,0)))</f>
        <v/>
      </c>
      <c r="K231" s="61" t="str">
        <f>IF('Financing inputs'!K231="","",(IF('Financing inputs'!$B231="USD",'Financing inputs'!K231,0)+IF('Financing inputs'!$B231="Local Currency",'Financing inputs'!K231/Loc_USD,0)+IF('Financing inputs'!$B231="Euro",'Financing inputs'!K231/Euro_USD,0)))</f>
        <v/>
      </c>
      <c r="L231" s="61" t="str">
        <f>IF('Financing inputs'!L231="","",(IF('Financing inputs'!$B231="USD",'Financing inputs'!L231,0)+IF('Financing inputs'!$B231="Local Currency",'Financing inputs'!L231/Loc_USD,0)+IF('Financing inputs'!$B231="Euro",'Financing inputs'!L231/Euro_USD,0)))</f>
        <v/>
      </c>
      <c r="M231" s="61" t="str">
        <f>IF('Financing inputs'!M231="","",(IF('Financing inputs'!$B231="USD",'Financing inputs'!M231,0)+IF('Financing inputs'!$B231="Local Currency",'Financing inputs'!M231/Loc_USD,0)+IF('Financing inputs'!$B231="Euro",'Financing inputs'!M231/Euro_USD,0)))</f>
        <v/>
      </c>
      <c r="N231" s="61" t="str">
        <f>IF('Financing inputs'!N231="","",(IF('Financing inputs'!$B231="USD",'Financing inputs'!N231,0)+IF('Financing inputs'!$B231="Local Currency",'Financing inputs'!N231/Loc_USD,0)+IF('Financing inputs'!$B231="Euro",'Financing inputs'!N231/Euro_USD,0)))</f>
        <v/>
      </c>
      <c r="O231" s="61">
        <f t="shared" si="28"/>
        <v>0</v>
      </c>
      <c r="P231" s="57" t="str">
        <f t="shared" si="27"/>
        <v>Autre 10</v>
      </c>
    </row>
    <row r="232" spans="1:16" x14ac:dyDescent="0.25">
      <c r="A232" s="152" t="s">
        <v>42</v>
      </c>
      <c r="B232" s="153"/>
      <c r="C232" s="148">
        <f>SUM(C213:C231)</f>
        <v>0</v>
      </c>
      <c r="D232" s="148">
        <f t="shared" ref="D232:O232" si="29">SUM(D213:D231)</f>
        <v>0</v>
      </c>
      <c r="E232" s="148">
        <f t="shared" si="29"/>
        <v>0</v>
      </c>
      <c r="F232" s="148">
        <f t="shared" si="29"/>
        <v>0</v>
      </c>
      <c r="G232" s="148">
        <f t="shared" si="29"/>
        <v>0</v>
      </c>
      <c r="H232" s="148">
        <f t="shared" si="29"/>
        <v>0</v>
      </c>
      <c r="I232" s="148">
        <f t="shared" si="29"/>
        <v>0</v>
      </c>
      <c r="J232" s="148">
        <f t="shared" si="29"/>
        <v>0</v>
      </c>
      <c r="K232" s="148">
        <f t="shared" si="29"/>
        <v>0</v>
      </c>
      <c r="L232" s="148">
        <f t="shared" si="29"/>
        <v>0</v>
      </c>
      <c r="M232" s="148">
        <f t="shared" si="29"/>
        <v>0</v>
      </c>
      <c r="N232" s="148">
        <f t="shared" si="29"/>
        <v>0</v>
      </c>
      <c r="O232" s="148">
        <f t="shared" si="29"/>
        <v>0</v>
      </c>
      <c r="P232" s="57" t="str">
        <f>$A$210</f>
        <v>Autre 10</v>
      </c>
    </row>
    <row r="233" spans="1:16" x14ac:dyDescent="0.25">
      <c r="A233" s="173" t="str">
        <f>'Financing inputs'!A233:O233</f>
        <v>Autre 11</v>
      </c>
      <c r="B233" s="173"/>
      <c r="C233" s="173"/>
      <c r="D233" s="173"/>
      <c r="E233" s="173"/>
      <c r="F233" s="173"/>
      <c r="G233" s="173"/>
      <c r="H233" s="173"/>
      <c r="I233" s="173"/>
      <c r="J233" s="173"/>
      <c r="K233" s="173"/>
      <c r="L233" s="173"/>
      <c r="M233" s="173"/>
      <c r="N233" s="173"/>
      <c r="O233" s="173"/>
      <c r="P233" s="57"/>
    </row>
    <row r="234" spans="1:16" x14ac:dyDescent="0.25">
      <c r="A234" s="149" t="str">
        <f>'Financing inputs'!A234</f>
        <v>Coûts du Plan PF Budgétisé</v>
      </c>
      <c r="B234" s="150"/>
      <c r="C234" s="61" t="str">
        <f>IF('Financing inputs'!C234="","",(IF('Financing inputs'!$B234="USD",'Financing inputs'!C234,0)+IF('Financing inputs'!$B234="Local Currency",'Financing inputs'!C234/Loc_USD,0)+IF('Financing inputs'!$B234="Euro",'Financing inputs'!C234/Euro_USD,0)))</f>
        <v/>
      </c>
      <c r="D234" s="61" t="str">
        <f>IF('Financing inputs'!D234="","",(IF('Financing inputs'!$B234="USD",'Financing inputs'!D234,0)+IF('Financing inputs'!$B234="Local Currency",'Financing inputs'!D234/Loc_USD,0)+IF('Financing inputs'!$B234="Euro",'Financing inputs'!D234/Euro_USD,0)))</f>
        <v/>
      </c>
      <c r="E234" s="61" t="str">
        <f>IF('Financing inputs'!E234="","",(IF('Financing inputs'!$B234="USD",'Financing inputs'!E234,0)+IF('Financing inputs'!$B234="Local Currency",'Financing inputs'!E234/Loc_USD,0)+IF('Financing inputs'!$B234="Euro",'Financing inputs'!E234/Euro_USD,0)))</f>
        <v/>
      </c>
      <c r="F234" s="61" t="str">
        <f>IF('Financing inputs'!F234="","",(IF('Financing inputs'!$B234="USD",'Financing inputs'!F234,0)+IF('Financing inputs'!$B234="Local Currency",'Financing inputs'!F234/Loc_USD,0)+IF('Financing inputs'!$B234="Euro",'Financing inputs'!F234/Euro_USD,0)))</f>
        <v/>
      </c>
      <c r="G234" s="61" t="str">
        <f>IF('Financing inputs'!G234="","",(IF('Financing inputs'!$B234="USD",'Financing inputs'!G234,0)+IF('Financing inputs'!$B234="Local Currency",'Financing inputs'!G234/Loc_USD,0)+IF('Financing inputs'!$B234="Euro",'Financing inputs'!G234/Euro_USD,0)))</f>
        <v/>
      </c>
      <c r="H234" s="61" t="str">
        <f>IF('Financing inputs'!H234="","",(IF('Financing inputs'!$B234="USD",'Financing inputs'!H234,0)+IF('Financing inputs'!$B234="Local Currency",'Financing inputs'!H234/Loc_USD,0)+IF('Financing inputs'!$B234="Euro",'Financing inputs'!H234/Euro_USD,0)))</f>
        <v/>
      </c>
      <c r="I234" s="61" t="str">
        <f>IF('Financing inputs'!I234="","",(IF('Financing inputs'!$B234="USD",'Financing inputs'!I234,0)+IF('Financing inputs'!$B234="Local Currency",'Financing inputs'!I234/Loc_USD,0)+IF('Financing inputs'!$B234="Euro",'Financing inputs'!I234/Euro_USD,0)))</f>
        <v/>
      </c>
      <c r="J234" s="61" t="str">
        <f>IF('Financing inputs'!J234="","",(IF('Financing inputs'!$B234="USD",'Financing inputs'!J234,0)+IF('Financing inputs'!$B234="Local Currency",'Financing inputs'!J234/Loc_USD,0)+IF('Financing inputs'!$B234="Euro",'Financing inputs'!J234/Euro_USD,0)))</f>
        <v/>
      </c>
      <c r="K234" s="61" t="str">
        <f>IF('Financing inputs'!K234="","",(IF('Financing inputs'!$B234="USD",'Financing inputs'!K234,0)+IF('Financing inputs'!$B234="Local Currency",'Financing inputs'!K234/Loc_USD,0)+IF('Financing inputs'!$B234="Euro",'Financing inputs'!K234/Euro_USD,0)))</f>
        <v/>
      </c>
      <c r="L234" s="61" t="str">
        <f>IF('Financing inputs'!L234="","",(IF('Financing inputs'!$B234="USD",'Financing inputs'!L234,0)+IF('Financing inputs'!$B234="Local Currency",'Financing inputs'!L234/Loc_USD,0)+IF('Financing inputs'!$B234="Euro",'Financing inputs'!L234/Euro_USD,0)))</f>
        <v/>
      </c>
      <c r="M234" s="61" t="str">
        <f>IF('Financing inputs'!M234="","",(IF('Financing inputs'!$B234="USD",'Financing inputs'!M234,0)+IF('Financing inputs'!$B234="Local Currency",'Financing inputs'!M234/Loc_USD,0)+IF('Financing inputs'!$B234="Euro",'Financing inputs'!M234/Euro_USD,0)))</f>
        <v/>
      </c>
      <c r="N234" s="61" t="str">
        <f>IF('Financing inputs'!N234="","",(IF('Financing inputs'!$B234="USD",'Financing inputs'!N234,0)+IF('Financing inputs'!$B234="Local Currency",'Financing inputs'!N234/Loc_USD,0)+IF('Financing inputs'!$B234="Euro",'Financing inputs'!N234/Euro_USD,0)))</f>
        <v/>
      </c>
      <c r="O234" s="62">
        <f>SUM(C234:N234)</f>
        <v>0</v>
      </c>
      <c r="P234" s="57" t="str">
        <f t="shared" ref="P234:P254" si="30">$A$233</f>
        <v>Autre 11</v>
      </c>
    </row>
    <row r="235" spans="1:16" x14ac:dyDescent="0.25">
      <c r="A235" s="149" t="str">
        <f>'Financing inputs'!A235</f>
        <v xml:space="preserve">Fonds alloués par le Gouvernement </v>
      </c>
      <c r="B235" s="150"/>
      <c r="C235" s="61" t="str">
        <f>IF('Financing inputs'!C235="","",(IF('Financing inputs'!$B235="USD",'Financing inputs'!C235,0)+IF('Financing inputs'!$B235="Local Currency",'Financing inputs'!C235/Loc_USD,0)+IF('Financing inputs'!$B235="Euro",'Financing inputs'!C235/Euro_USD,0)))</f>
        <v/>
      </c>
      <c r="D235" s="61" t="str">
        <f>IF('Financing inputs'!D235="","",(IF('Financing inputs'!$B235="USD",'Financing inputs'!D235,0)+IF('Financing inputs'!$B235="Local Currency",'Financing inputs'!D235/Loc_USD,0)+IF('Financing inputs'!$B235="Euro",'Financing inputs'!D235/Euro_USD,0)))</f>
        <v/>
      </c>
      <c r="E235" s="61" t="str">
        <f>IF('Financing inputs'!E235="","",(IF('Financing inputs'!$B235="USD",'Financing inputs'!E235,0)+IF('Financing inputs'!$B235="Local Currency",'Financing inputs'!E235/Loc_USD,0)+IF('Financing inputs'!$B235="Euro",'Financing inputs'!E235/Euro_USD,0)))</f>
        <v/>
      </c>
      <c r="F235" s="61" t="str">
        <f>IF('Financing inputs'!F235="","",(IF('Financing inputs'!$B235="USD",'Financing inputs'!F235,0)+IF('Financing inputs'!$B235="Local Currency",'Financing inputs'!F235/Loc_USD,0)+IF('Financing inputs'!$B235="Euro",'Financing inputs'!F235/Euro_USD,0)))</f>
        <v/>
      </c>
      <c r="G235" s="61" t="str">
        <f>IF('Financing inputs'!G235="","",(IF('Financing inputs'!$B235="USD",'Financing inputs'!G235,0)+IF('Financing inputs'!$B235="Local Currency",'Financing inputs'!G235/Loc_USD,0)+IF('Financing inputs'!$B235="Euro",'Financing inputs'!G235/Euro_USD,0)))</f>
        <v/>
      </c>
      <c r="H235" s="61" t="str">
        <f>IF('Financing inputs'!H235="","",(IF('Financing inputs'!$B235="USD",'Financing inputs'!H235,0)+IF('Financing inputs'!$B235="Local Currency",'Financing inputs'!H235/Loc_USD,0)+IF('Financing inputs'!$B235="Euro",'Financing inputs'!H235/Euro_USD,0)))</f>
        <v/>
      </c>
      <c r="I235" s="61" t="str">
        <f>IF('Financing inputs'!I235="","",(IF('Financing inputs'!$B235="USD",'Financing inputs'!I235,0)+IF('Financing inputs'!$B235="Local Currency",'Financing inputs'!I235/Loc_USD,0)+IF('Financing inputs'!$B235="Euro",'Financing inputs'!I235/Euro_USD,0)))</f>
        <v/>
      </c>
      <c r="J235" s="61" t="str">
        <f>IF('Financing inputs'!J235="","",(IF('Financing inputs'!$B235="USD",'Financing inputs'!J235,0)+IF('Financing inputs'!$B235="Local Currency",'Financing inputs'!J235/Loc_USD,0)+IF('Financing inputs'!$B235="Euro",'Financing inputs'!J235/Euro_USD,0)))</f>
        <v/>
      </c>
      <c r="K235" s="61" t="str">
        <f>IF('Financing inputs'!K235="","",(IF('Financing inputs'!$B235="USD",'Financing inputs'!K235,0)+IF('Financing inputs'!$B235="Local Currency",'Financing inputs'!K235/Loc_USD,0)+IF('Financing inputs'!$B235="Euro",'Financing inputs'!K235/Euro_USD,0)))</f>
        <v/>
      </c>
      <c r="L235" s="61" t="str">
        <f>IF('Financing inputs'!L235="","",(IF('Financing inputs'!$B235="USD",'Financing inputs'!L235,0)+IF('Financing inputs'!$B235="Local Currency",'Financing inputs'!L235/Loc_USD,0)+IF('Financing inputs'!$B235="Euro",'Financing inputs'!L235/Euro_USD,0)))</f>
        <v/>
      </c>
      <c r="M235" s="61" t="str">
        <f>IF('Financing inputs'!M235="","",(IF('Financing inputs'!$B235="USD",'Financing inputs'!M235,0)+IF('Financing inputs'!$B235="Local Currency",'Financing inputs'!M235/Loc_USD,0)+IF('Financing inputs'!$B235="Euro",'Financing inputs'!M235/Euro_USD,0)))</f>
        <v/>
      </c>
      <c r="N235" s="61" t="str">
        <f>IF('Financing inputs'!N235="","",(IF('Financing inputs'!$B235="USD",'Financing inputs'!N235,0)+IF('Financing inputs'!$B235="Local Currency",'Financing inputs'!N235/Loc_USD,0)+IF('Financing inputs'!$B235="Euro",'Financing inputs'!N235/Euro_USD,0)))</f>
        <v/>
      </c>
      <c r="O235" s="62">
        <f>SUM(C235:N235)</f>
        <v>0</v>
      </c>
      <c r="P235" s="57" t="str">
        <f t="shared" si="30"/>
        <v>Autre 11</v>
      </c>
    </row>
    <row r="236" spans="1:16" x14ac:dyDescent="0.25">
      <c r="A236" s="154" t="str">
        <f>'Financing inputs'!A236</f>
        <v xml:space="preserve">Fonds alloués par l'USAID </v>
      </c>
      <c r="B236" s="150"/>
      <c r="C236" s="61" t="str">
        <f>IF('Financing inputs'!C236="","",(IF('Financing inputs'!$B236="USD",'Financing inputs'!C236,0)+IF('Financing inputs'!$B236="Local Currency",'Financing inputs'!C236/Loc_USD,0)+IF('Financing inputs'!$B236="Euro",'Financing inputs'!C236/Euro_USD,0)))</f>
        <v/>
      </c>
      <c r="D236" s="61" t="str">
        <f>IF('Financing inputs'!D236="","",(IF('Financing inputs'!$B236="USD",'Financing inputs'!D236,0)+IF('Financing inputs'!$B236="Local Currency",'Financing inputs'!D236/Loc_USD,0)+IF('Financing inputs'!$B236="Euro",'Financing inputs'!D236/Euro_USD,0)))</f>
        <v/>
      </c>
      <c r="E236" s="61" t="str">
        <f>IF('Financing inputs'!E236="","",(IF('Financing inputs'!$B236="USD",'Financing inputs'!E236,0)+IF('Financing inputs'!$B236="Local Currency",'Financing inputs'!E236/Loc_USD,0)+IF('Financing inputs'!$B236="Euro",'Financing inputs'!E236/Euro_USD,0)))</f>
        <v/>
      </c>
      <c r="F236" s="61" t="str">
        <f>IF('Financing inputs'!F236="","",(IF('Financing inputs'!$B236="USD",'Financing inputs'!F236,0)+IF('Financing inputs'!$B236="Local Currency",'Financing inputs'!F236/Loc_USD,0)+IF('Financing inputs'!$B236="Euro",'Financing inputs'!F236/Euro_USD,0)))</f>
        <v/>
      </c>
      <c r="G236" s="61" t="str">
        <f>IF('Financing inputs'!G236="","",(IF('Financing inputs'!$B236="USD",'Financing inputs'!G236,0)+IF('Financing inputs'!$B236="Local Currency",'Financing inputs'!G236/Loc_USD,0)+IF('Financing inputs'!$B236="Euro",'Financing inputs'!G236/Euro_USD,0)))</f>
        <v/>
      </c>
      <c r="H236" s="61" t="str">
        <f>IF('Financing inputs'!H236="","",(IF('Financing inputs'!$B236="USD",'Financing inputs'!H236,0)+IF('Financing inputs'!$B236="Local Currency",'Financing inputs'!H236/Loc_USD,0)+IF('Financing inputs'!$B236="Euro",'Financing inputs'!H236/Euro_USD,0)))</f>
        <v/>
      </c>
      <c r="I236" s="61" t="str">
        <f>IF('Financing inputs'!I236="","",(IF('Financing inputs'!$B236="USD",'Financing inputs'!I236,0)+IF('Financing inputs'!$B236="Local Currency",'Financing inputs'!I236/Loc_USD,0)+IF('Financing inputs'!$B236="Euro",'Financing inputs'!I236/Euro_USD,0)))</f>
        <v/>
      </c>
      <c r="J236" s="61" t="str">
        <f>IF('Financing inputs'!J236="","",(IF('Financing inputs'!$B236="USD",'Financing inputs'!J236,0)+IF('Financing inputs'!$B236="Local Currency",'Financing inputs'!J236/Loc_USD,0)+IF('Financing inputs'!$B236="Euro",'Financing inputs'!J236/Euro_USD,0)))</f>
        <v/>
      </c>
      <c r="K236" s="61" t="str">
        <f>IF('Financing inputs'!K236="","",(IF('Financing inputs'!$B236="USD",'Financing inputs'!K236,0)+IF('Financing inputs'!$B236="Local Currency",'Financing inputs'!K236/Loc_USD,0)+IF('Financing inputs'!$B236="Euro",'Financing inputs'!K236/Euro_USD,0)))</f>
        <v/>
      </c>
      <c r="L236" s="61" t="str">
        <f>IF('Financing inputs'!L236="","",(IF('Financing inputs'!$B236="USD",'Financing inputs'!L236,0)+IF('Financing inputs'!$B236="Local Currency",'Financing inputs'!L236/Loc_USD,0)+IF('Financing inputs'!$B236="Euro",'Financing inputs'!L236/Euro_USD,0)))</f>
        <v/>
      </c>
      <c r="M236" s="61" t="str">
        <f>IF('Financing inputs'!M236="","",(IF('Financing inputs'!$B236="USD",'Financing inputs'!M236,0)+IF('Financing inputs'!$B236="Local Currency",'Financing inputs'!M236/Loc_USD,0)+IF('Financing inputs'!$B236="Euro",'Financing inputs'!M236/Euro_USD,0)))</f>
        <v/>
      </c>
      <c r="N236" s="61" t="str">
        <f>IF('Financing inputs'!N236="","",(IF('Financing inputs'!$B236="USD",'Financing inputs'!N236,0)+IF('Financing inputs'!$B236="Local Currency",'Financing inputs'!N236/Loc_USD,0)+IF('Financing inputs'!$B236="Euro",'Financing inputs'!N236/Euro_USD,0)))</f>
        <v/>
      </c>
      <c r="O236" s="61">
        <f t="shared" ref="O236:O254" si="31">SUM(C236:N236)</f>
        <v>0</v>
      </c>
      <c r="P236" s="57" t="str">
        <f t="shared" si="30"/>
        <v>Autre 11</v>
      </c>
    </row>
    <row r="237" spans="1:16" x14ac:dyDescent="0.25">
      <c r="A237" s="154" t="str">
        <f>'Financing inputs'!A237</f>
        <v>Fonds alloués par l'UNFPA</v>
      </c>
      <c r="B237" s="150"/>
      <c r="C237" s="61" t="str">
        <f>IF('Financing inputs'!C237="","",(IF('Financing inputs'!$B237="USD",'Financing inputs'!C237,0)+IF('Financing inputs'!$B237="Local Currency",'Financing inputs'!C237/Loc_USD,0)+IF('Financing inputs'!$B237="Euro",'Financing inputs'!C237/Euro_USD,0)))</f>
        <v/>
      </c>
      <c r="D237" s="61" t="str">
        <f>IF('Financing inputs'!D237="","",(IF('Financing inputs'!$B237="USD",'Financing inputs'!D237,0)+IF('Financing inputs'!$B237="Local Currency",'Financing inputs'!D237/Loc_USD,0)+IF('Financing inputs'!$B237="Euro",'Financing inputs'!D237/Euro_USD,0)))</f>
        <v/>
      </c>
      <c r="E237" s="61" t="str">
        <f>IF('Financing inputs'!E237="","",(IF('Financing inputs'!$B237="USD",'Financing inputs'!E237,0)+IF('Financing inputs'!$B237="Local Currency",'Financing inputs'!E237/Loc_USD,0)+IF('Financing inputs'!$B237="Euro",'Financing inputs'!E237/Euro_USD,0)))</f>
        <v/>
      </c>
      <c r="F237" s="61" t="str">
        <f>IF('Financing inputs'!F237="","",(IF('Financing inputs'!$B237="USD",'Financing inputs'!F237,0)+IF('Financing inputs'!$B237="Local Currency",'Financing inputs'!F237/Loc_USD,0)+IF('Financing inputs'!$B237="Euro",'Financing inputs'!F237/Euro_USD,0)))</f>
        <v/>
      </c>
      <c r="G237" s="61" t="str">
        <f>IF('Financing inputs'!G237="","",(IF('Financing inputs'!$B237="USD",'Financing inputs'!G237,0)+IF('Financing inputs'!$B237="Local Currency",'Financing inputs'!G237/Loc_USD,0)+IF('Financing inputs'!$B237="Euro",'Financing inputs'!G237/Euro_USD,0)))</f>
        <v/>
      </c>
      <c r="H237" s="61" t="str">
        <f>IF('Financing inputs'!H237="","",(IF('Financing inputs'!$B237="USD",'Financing inputs'!H237,0)+IF('Financing inputs'!$B237="Local Currency",'Financing inputs'!H237/Loc_USD,0)+IF('Financing inputs'!$B237="Euro",'Financing inputs'!H237/Euro_USD,0)))</f>
        <v/>
      </c>
      <c r="I237" s="61" t="str">
        <f>IF('Financing inputs'!I237="","",(IF('Financing inputs'!$B237="USD",'Financing inputs'!I237,0)+IF('Financing inputs'!$B237="Local Currency",'Financing inputs'!I237/Loc_USD,0)+IF('Financing inputs'!$B237="Euro",'Financing inputs'!I237/Euro_USD,0)))</f>
        <v/>
      </c>
      <c r="J237" s="61" t="str">
        <f>IF('Financing inputs'!J237="","",(IF('Financing inputs'!$B237="USD",'Financing inputs'!J237,0)+IF('Financing inputs'!$B237="Local Currency",'Financing inputs'!J237/Loc_USD,0)+IF('Financing inputs'!$B237="Euro",'Financing inputs'!J237/Euro_USD,0)))</f>
        <v/>
      </c>
      <c r="K237" s="61" t="str">
        <f>IF('Financing inputs'!K237="","",(IF('Financing inputs'!$B237="USD",'Financing inputs'!K237,0)+IF('Financing inputs'!$B237="Local Currency",'Financing inputs'!K237/Loc_USD,0)+IF('Financing inputs'!$B237="Euro",'Financing inputs'!K237/Euro_USD,0)))</f>
        <v/>
      </c>
      <c r="L237" s="61" t="str">
        <f>IF('Financing inputs'!L237="","",(IF('Financing inputs'!$B237="USD",'Financing inputs'!L237,0)+IF('Financing inputs'!$B237="Local Currency",'Financing inputs'!L237/Loc_USD,0)+IF('Financing inputs'!$B237="Euro",'Financing inputs'!L237/Euro_USD,0)))</f>
        <v/>
      </c>
      <c r="M237" s="61" t="str">
        <f>IF('Financing inputs'!M237="","",(IF('Financing inputs'!$B237="USD",'Financing inputs'!M237,0)+IF('Financing inputs'!$B237="Local Currency",'Financing inputs'!M237/Loc_USD,0)+IF('Financing inputs'!$B237="Euro",'Financing inputs'!M237/Euro_USD,0)))</f>
        <v/>
      </c>
      <c r="N237" s="61" t="str">
        <f>IF('Financing inputs'!N237="","",(IF('Financing inputs'!$B237="USD",'Financing inputs'!N237,0)+IF('Financing inputs'!$B237="Local Currency",'Financing inputs'!N237/Loc_USD,0)+IF('Financing inputs'!$B237="Euro",'Financing inputs'!N237/Euro_USD,0)))</f>
        <v/>
      </c>
      <c r="O237" s="61">
        <f t="shared" si="31"/>
        <v>0</v>
      </c>
      <c r="P237" s="57" t="str">
        <f t="shared" si="30"/>
        <v>Autre 11</v>
      </c>
    </row>
    <row r="238" spans="1:16" x14ac:dyDescent="0.25">
      <c r="A238" s="154" t="str">
        <f>'Financing inputs'!A238</f>
        <v>Fonds alloués par la KfW</v>
      </c>
      <c r="B238" s="150"/>
      <c r="C238" s="61" t="str">
        <f>IF('Financing inputs'!C238="","",(IF('Financing inputs'!$B238="USD",'Financing inputs'!C238,0)+IF('Financing inputs'!$B238="Local Currency",'Financing inputs'!C238/Loc_USD,0)+IF('Financing inputs'!$B238="Euro",'Financing inputs'!C238/Euro_USD,0)))</f>
        <v/>
      </c>
      <c r="D238" s="61" t="str">
        <f>IF('Financing inputs'!D238="","",(IF('Financing inputs'!$B238="USD",'Financing inputs'!D238,0)+IF('Financing inputs'!$B238="Local Currency",'Financing inputs'!D238/Loc_USD,0)+IF('Financing inputs'!$B238="Euro",'Financing inputs'!D238/Euro_USD,0)))</f>
        <v/>
      </c>
      <c r="E238" s="61" t="str">
        <f>IF('Financing inputs'!E238="","",(IF('Financing inputs'!$B238="USD",'Financing inputs'!E238,0)+IF('Financing inputs'!$B238="Local Currency",'Financing inputs'!E238/Loc_USD,0)+IF('Financing inputs'!$B238="Euro",'Financing inputs'!E238/Euro_USD,0)))</f>
        <v/>
      </c>
      <c r="F238" s="61" t="str">
        <f>IF('Financing inputs'!F238="","",(IF('Financing inputs'!$B238="USD",'Financing inputs'!F238,0)+IF('Financing inputs'!$B238="Local Currency",'Financing inputs'!F238/Loc_USD,0)+IF('Financing inputs'!$B238="Euro",'Financing inputs'!F238/Euro_USD,0)))</f>
        <v/>
      </c>
      <c r="G238" s="61" t="str">
        <f>IF('Financing inputs'!G238="","",(IF('Financing inputs'!$B238="USD",'Financing inputs'!G238,0)+IF('Financing inputs'!$B238="Local Currency",'Financing inputs'!G238/Loc_USD,0)+IF('Financing inputs'!$B238="Euro",'Financing inputs'!G238/Euro_USD,0)))</f>
        <v/>
      </c>
      <c r="H238" s="61" t="str">
        <f>IF('Financing inputs'!H238="","",(IF('Financing inputs'!$B238="USD",'Financing inputs'!H238,0)+IF('Financing inputs'!$B238="Local Currency",'Financing inputs'!H238/Loc_USD,0)+IF('Financing inputs'!$B238="Euro",'Financing inputs'!H238/Euro_USD,0)))</f>
        <v/>
      </c>
      <c r="I238" s="61" t="str">
        <f>IF('Financing inputs'!I238="","",(IF('Financing inputs'!$B238="USD",'Financing inputs'!I238,0)+IF('Financing inputs'!$B238="Local Currency",'Financing inputs'!I238/Loc_USD,0)+IF('Financing inputs'!$B238="Euro",'Financing inputs'!I238/Euro_USD,0)))</f>
        <v/>
      </c>
      <c r="J238" s="61" t="str">
        <f>IF('Financing inputs'!J238="","",(IF('Financing inputs'!$B238="USD",'Financing inputs'!J238,0)+IF('Financing inputs'!$B238="Local Currency",'Financing inputs'!J238/Loc_USD,0)+IF('Financing inputs'!$B238="Euro",'Financing inputs'!J238/Euro_USD,0)))</f>
        <v/>
      </c>
      <c r="K238" s="61" t="str">
        <f>IF('Financing inputs'!K238="","",(IF('Financing inputs'!$B238="USD",'Financing inputs'!K238,0)+IF('Financing inputs'!$B238="Local Currency",'Financing inputs'!K238/Loc_USD,0)+IF('Financing inputs'!$B238="Euro",'Financing inputs'!K238/Euro_USD,0)))</f>
        <v/>
      </c>
      <c r="L238" s="61" t="str">
        <f>IF('Financing inputs'!L238="","",(IF('Financing inputs'!$B238="USD",'Financing inputs'!L238,0)+IF('Financing inputs'!$B238="Local Currency",'Financing inputs'!L238/Loc_USD,0)+IF('Financing inputs'!$B238="Euro",'Financing inputs'!L238/Euro_USD,0)))</f>
        <v/>
      </c>
      <c r="M238" s="61" t="str">
        <f>IF('Financing inputs'!M238="","",(IF('Financing inputs'!$B238="USD",'Financing inputs'!M238,0)+IF('Financing inputs'!$B238="Local Currency",'Financing inputs'!M238/Loc_USD,0)+IF('Financing inputs'!$B238="Euro",'Financing inputs'!M238/Euro_USD,0)))</f>
        <v/>
      </c>
      <c r="N238" s="61" t="str">
        <f>IF('Financing inputs'!N238="","",(IF('Financing inputs'!$B238="USD",'Financing inputs'!N238,0)+IF('Financing inputs'!$B238="Local Currency",'Financing inputs'!N238/Loc_USD,0)+IF('Financing inputs'!$B238="Euro",'Financing inputs'!N238/Euro_USD,0)))</f>
        <v/>
      </c>
      <c r="O238" s="61">
        <f t="shared" si="31"/>
        <v>0</v>
      </c>
      <c r="P238" s="57" t="str">
        <f t="shared" si="30"/>
        <v>Autre 11</v>
      </c>
    </row>
    <row r="239" spans="1:16" x14ac:dyDescent="0.25">
      <c r="A239" s="154" t="str">
        <f>'Financing inputs'!A239</f>
        <v>Fonds alloués par DfID</v>
      </c>
      <c r="B239" s="150"/>
      <c r="C239" s="61" t="str">
        <f>IF('Financing inputs'!C239="","",(IF('Financing inputs'!$B239="USD",'Financing inputs'!C239,0)+IF('Financing inputs'!$B239="Local Currency",'Financing inputs'!C239/Loc_USD,0)+IF('Financing inputs'!$B239="Euro",'Financing inputs'!C239/Euro_USD,0)))</f>
        <v/>
      </c>
      <c r="D239" s="61" t="str">
        <f>IF('Financing inputs'!D239="","",(IF('Financing inputs'!$B239="USD",'Financing inputs'!D239,0)+IF('Financing inputs'!$B239="Local Currency",'Financing inputs'!D239/Loc_USD,0)+IF('Financing inputs'!$B239="Euro",'Financing inputs'!D239/Euro_USD,0)))</f>
        <v/>
      </c>
      <c r="E239" s="61" t="str">
        <f>IF('Financing inputs'!E239="","",(IF('Financing inputs'!$B239="USD",'Financing inputs'!E239,0)+IF('Financing inputs'!$B239="Local Currency",'Financing inputs'!E239/Loc_USD,0)+IF('Financing inputs'!$B239="Euro",'Financing inputs'!E239/Euro_USD,0)))</f>
        <v/>
      </c>
      <c r="F239" s="61" t="str">
        <f>IF('Financing inputs'!F239="","",(IF('Financing inputs'!$B239="USD",'Financing inputs'!F239,0)+IF('Financing inputs'!$B239="Local Currency",'Financing inputs'!F239/Loc_USD,0)+IF('Financing inputs'!$B239="Euro",'Financing inputs'!F239/Euro_USD,0)))</f>
        <v/>
      </c>
      <c r="G239" s="61" t="str">
        <f>IF('Financing inputs'!G239="","",(IF('Financing inputs'!$B239="USD",'Financing inputs'!G239,0)+IF('Financing inputs'!$B239="Local Currency",'Financing inputs'!G239/Loc_USD,0)+IF('Financing inputs'!$B239="Euro",'Financing inputs'!G239/Euro_USD,0)))</f>
        <v/>
      </c>
      <c r="H239" s="61" t="str">
        <f>IF('Financing inputs'!H239="","",(IF('Financing inputs'!$B239="USD",'Financing inputs'!H239,0)+IF('Financing inputs'!$B239="Local Currency",'Financing inputs'!H239/Loc_USD,0)+IF('Financing inputs'!$B239="Euro",'Financing inputs'!H239/Euro_USD,0)))</f>
        <v/>
      </c>
      <c r="I239" s="61" t="str">
        <f>IF('Financing inputs'!I239="","",(IF('Financing inputs'!$B239="USD",'Financing inputs'!I239,0)+IF('Financing inputs'!$B239="Local Currency",'Financing inputs'!I239/Loc_USD,0)+IF('Financing inputs'!$B239="Euro",'Financing inputs'!I239/Euro_USD,0)))</f>
        <v/>
      </c>
      <c r="J239" s="61" t="str">
        <f>IF('Financing inputs'!J239="","",(IF('Financing inputs'!$B239="USD",'Financing inputs'!J239,0)+IF('Financing inputs'!$B239="Local Currency",'Financing inputs'!J239/Loc_USD,0)+IF('Financing inputs'!$B239="Euro",'Financing inputs'!J239/Euro_USD,0)))</f>
        <v/>
      </c>
      <c r="K239" s="61" t="str">
        <f>IF('Financing inputs'!K239="","",(IF('Financing inputs'!$B239="USD",'Financing inputs'!K239,0)+IF('Financing inputs'!$B239="Local Currency",'Financing inputs'!K239/Loc_USD,0)+IF('Financing inputs'!$B239="Euro",'Financing inputs'!K239/Euro_USD,0)))</f>
        <v/>
      </c>
      <c r="L239" s="61" t="str">
        <f>IF('Financing inputs'!L239="","",(IF('Financing inputs'!$B239="USD",'Financing inputs'!L239,0)+IF('Financing inputs'!$B239="Local Currency",'Financing inputs'!L239/Loc_USD,0)+IF('Financing inputs'!$B239="Euro",'Financing inputs'!L239/Euro_USD,0)))</f>
        <v/>
      </c>
      <c r="M239" s="61" t="str">
        <f>IF('Financing inputs'!M239="","",(IF('Financing inputs'!$B239="USD",'Financing inputs'!M239,0)+IF('Financing inputs'!$B239="Local Currency",'Financing inputs'!M239/Loc_USD,0)+IF('Financing inputs'!$B239="Euro",'Financing inputs'!M239/Euro_USD,0)))</f>
        <v/>
      </c>
      <c r="N239" s="61" t="str">
        <f>IF('Financing inputs'!N239="","",(IF('Financing inputs'!$B239="USD",'Financing inputs'!N239,0)+IF('Financing inputs'!$B239="Local Currency",'Financing inputs'!N239/Loc_USD,0)+IF('Financing inputs'!$B239="Euro",'Financing inputs'!N239/Euro_USD,0)))</f>
        <v/>
      </c>
      <c r="O239" s="61">
        <f t="shared" si="31"/>
        <v>0</v>
      </c>
      <c r="P239" s="57" t="str">
        <f t="shared" si="30"/>
        <v>Autre 11</v>
      </c>
    </row>
    <row r="240" spans="1:16" x14ac:dyDescent="0.25">
      <c r="A240" s="154" t="str">
        <f>'Financing inputs'!A240</f>
        <v xml:space="preserve">Fonds alloués par l'EU </v>
      </c>
      <c r="B240" s="150"/>
      <c r="C240" s="61" t="str">
        <f>IF('Financing inputs'!C240="","",(IF('Financing inputs'!$B240="USD",'Financing inputs'!C240,0)+IF('Financing inputs'!$B240="Local Currency",'Financing inputs'!C240/Loc_USD,0)+IF('Financing inputs'!$B240="Euro",'Financing inputs'!C240/Euro_USD,0)))</f>
        <v/>
      </c>
      <c r="D240" s="61" t="str">
        <f>IF('Financing inputs'!D240="","",(IF('Financing inputs'!$B240="USD",'Financing inputs'!D240,0)+IF('Financing inputs'!$B240="Local Currency",'Financing inputs'!D240/Loc_USD,0)+IF('Financing inputs'!$B240="Euro",'Financing inputs'!D240/Euro_USD,0)))</f>
        <v/>
      </c>
      <c r="E240" s="61" t="str">
        <f>IF('Financing inputs'!E240="","",(IF('Financing inputs'!$B240="USD",'Financing inputs'!E240,0)+IF('Financing inputs'!$B240="Local Currency",'Financing inputs'!E240/Loc_USD,0)+IF('Financing inputs'!$B240="Euro",'Financing inputs'!E240/Euro_USD,0)))</f>
        <v/>
      </c>
      <c r="F240" s="61" t="str">
        <f>IF('Financing inputs'!F240="","",(IF('Financing inputs'!$B240="USD",'Financing inputs'!F240,0)+IF('Financing inputs'!$B240="Local Currency",'Financing inputs'!F240/Loc_USD,0)+IF('Financing inputs'!$B240="Euro",'Financing inputs'!F240/Euro_USD,0)))</f>
        <v/>
      </c>
      <c r="G240" s="61" t="str">
        <f>IF('Financing inputs'!G240="","",(IF('Financing inputs'!$B240="USD",'Financing inputs'!G240,0)+IF('Financing inputs'!$B240="Local Currency",'Financing inputs'!G240/Loc_USD,0)+IF('Financing inputs'!$B240="Euro",'Financing inputs'!G240/Euro_USD,0)))</f>
        <v/>
      </c>
      <c r="H240" s="61" t="str">
        <f>IF('Financing inputs'!H240="","",(IF('Financing inputs'!$B240="USD",'Financing inputs'!H240,0)+IF('Financing inputs'!$B240="Local Currency",'Financing inputs'!H240/Loc_USD,0)+IF('Financing inputs'!$B240="Euro",'Financing inputs'!H240/Euro_USD,0)))</f>
        <v/>
      </c>
      <c r="I240" s="61" t="str">
        <f>IF('Financing inputs'!I240="","",(IF('Financing inputs'!$B240="USD",'Financing inputs'!I240,0)+IF('Financing inputs'!$B240="Local Currency",'Financing inputs'!I240/Loc_USD,0)+IF('Financing inputs'!$B240="Euro",'Financing inputs'!I240/Euro_USD,0)))</f>
        <v/>
      </c>
      <c r="J240" s="61" t="str">
        <f>IF('Financing inputs'!J240="","",(IF('Financing inputs'!$B240="USD",'Financing inputs'!J240,0)+IF('Financing inputs'!$B240="Local Currency",'Financing inputs'!J240/Loc_USD,0)+IF('Financing inputs'!$B240="Euro",'Financing inputs'!J240/Euro_USD,0)))</f>
        <v/>
      </c>
      <c r="K240" s="61" t="str">
        <f>IF('Financing inputs'!K240="","",(IF('Financing inputs'!$B240="USD",'Financing inputs'!K240,0)+IF('Financing inputs'!$B240="Local Currency",'Financing inputs'!K240/Loc_USD,0)+IF('Financing inputs'!$B240="Euro",'Financing inputs'!K240/Euro_USD,0)))</f>
        <v/>
      </c>
      <c r="L240" s="61" t="str">
        <f>IF('Financing inputs'!L240="","",(IF('Financing inputs'!$B240="USD",'Financing inputs'!L240,0)+IF('Financing inputs'!$B240="Local Currency",'Financing inputs'!L240/Loc_USD,0)+IF('Financing inputs'!$B240="Euro",'Financing inputs'!L240/Euro_USD,0)))</f>
        <v/>
      </c>
      <c r="M240" s="61" t="str">
        <f>IF('Financing inputs'!M240="","",(IF('Financing inputs'!$B240="USD",'Financing inputs'!M240,0)+IF('Financing inputs'!$B240="Local Currency",'Financing inputs'!M240/Loc_USD,0)+IF('Financing inputs'!$B240="Euro",'Financing inputs'!M240/Euro_USD,0)))</f>
        <v/>
      </c>
      <c r="N240" s="61" t="str">
        <f>IF('Financing inputs'!N240="","",(IF('Financing inputs'!$B240="USD",'Financing inputs'!N240,0)+IF('Financing inputs'!$B240="Local Currency",'Financing inputs'!N240/Loc_USD,0)+IF('Financing inputs'!$B240="Euro",'Financing inputs'!N240/Euro_USD,0)))</f>
        <v/>
      </c>
      <c r="O240" s="61">
        <f t="shared" si="31"/>
        <v>0</v>
      </c>
      <c r="P240" s="57" t="str">
        <f t="shared" si="30"/>
        <v>Autre 11</v>
      </c>
    </row>
    <row r="241" spans="1:18" x14ac:dyDescent="0.25">
      <c r="A241" s="154" t="str">
        <f>'Financing inputs'!A241</f>
        <v>Fonds alloués par l'ACDI</v>
      </c>
      <c r="B241" s="150"/>
      <c r="C241" s="61" t="str">
        <f>IF('Financing inputs'!C241="","",(IF('Financing inputs'!$B241="USD",'Financing inputs'!C241,0)+IF('Financing inputs'!$B241="Local Currency",'Financing inputs'!C241/Loc_USD,0)+IF('Financing inputs'!$B241="Euro",'Financing inputs'!C241/Euro_USD,0)))</f>
        <v/>
      </c>
      <c r="D241" s="61" t="str">
        <f>IF('Financing inputs'!D241="","",(IF('Financing inputs'!$B241="USD",'Financing inputs'!D241,0)+IF('Financing inputs'!$B241="Local Currency",'Financing inputs'!D241/Loc_USD,0)+IF('Financing inputs'!$B241="Euro",'Financing inputs'!D241/Euro_USD,0)))</f>
        <v/>
      </c>
      <c r="E241" s="61" t="str">
        <f>IF('Financing inputs'!E241="","",(IF('Financing inputs'!$B241="USD",'Financing inputs'!E241,0)+IF('Financing inputs'!$B241="Local Currency",'Financing inputs'!E241/Loc_USD,0)+IF('Financing inputs'!$B241="Euro",'Financing inputs'!E241/Euro_USD,0)))</f>
        <v/>
      </c>
      <c r="F241" s="61" t="str">
        <f>IF('Financing inputs'!F241="","",(IF('Financing inputs'!$B241="USD",'Financing inputs'!F241,0)+IF('Financing inputs'!$B241="Local Currency",'Financing inputs'!F241/Loc_USD,0)+IF('Financing inputs'!$B241="Euro",'Financing inputs'!F241/Euro_USD,0)))</f>
        <v/>
      </c>
      <c r="G241" s="61" t="str">
        <f>IF('Financing inputs'!G241="","",(IF('Financing inputs'!$B241="USD",'Financing inputs'!G241,0)+IF('Financing inputs'!$B241="Local Currency",'Financing inputs'!G241/Loc_USD,0)+IF('Financing inputs'!$B241="Euro",'Financing inputs'!G241/Euro_USD,0)))</f>
        <v/>
      </c>
      <c r="H241" s="61" t="str">
        <f>IF('Financing inputs'!H241="","",(IF('Financing inputs'!$B241="USD",'Financing inputs'!H241,0)+IF('Financing inputs'!$B241="Local Currency",'Financing inputs'!H241/Loc_USD,0)+IF('Financing inputs'!$B241="Euro",'Financing inputs'!H241/Euro_USD,0)))</f>
        <v/>
      </c>
      <c r="I241" s="61" t="str">
        <f>IF('Financing inputs'!I241="","",(IF('Financing inputs'!$B241="USD",'Financing inputs'!I241,0)+IF('Financing inputs'!$B241="Local Currency",'Financing inputs'!I241/Loc_USD,0)+IF('Financing inputs'!$B241="Euro",'Financing inputs'!I241/Euro_USD,0)))</f>
        <v/>
      </c>
      <c r="J241" s="61" t="str">
        <f>IF('Financing inputs'!J241="","",(IF('Financing inputs'!$B241="USD",'Financing inputs'!J241,0)+IF('Financing inputs'!$B241="Local Currency",'Financing inputs'!J241/Loc_USD,0)+IF('Financing inputs'!$B241="Euro",'Financing inputs'!J241/Euro_USD,0)))</f>
        <v/>
      </c>
      <c r="K241" s="61" t="str">
        <f>IF('Financing inputs'!K241="","",(IF('Financing inputs'!$B241="USD",'Financing inputs'!K241,0)+IF('Financing inputs'!$B241="Local Currency",'Financing inputs'!K241/Loc_USD,0)+IF('Financing inputs'!$B241="Euro",'Financing inputs'!K241/Euro_USD,0)))</f>
        <v/>
      </c>
      <c r="L241" s="61" t="str">
        <f>IF('Financing inputs'!L241="","",(IF('Financing inputs'!$B241="USD",'Financing inputs'!L241,0)+IF('Financing inputs'!$B241="Local Currency",'Financing inputs'!L241/Loc_USD,0)+IF('Financing inputs'!$B241="Euro",'Financing inputs'!L241/Euro_USD,0)))</f>
        <v/>
      </c>
      <c r="M241" s="61" t="str">
        <f>IF('Financing inputs'!M241="","",(IF('Financing inputs'!$B241="USD",'Financing inputs'!M241,0)+IF('Financing inputs'!$B241="Local Currency",'Financing inputs'!M241/Loc_USD,0)+IF('Financing inputs'!$B241="Euro",'Financing inputs'!M241/Euro_USD,0)))</f>
        <v/>
      </c>
      <c r="N241" s="61" t="str">
        <f>IF('Financing inputs'!N241="","",(IF('Financing inputs'!$B241="USD",'Financing inputs'!N241,0)+IF('Financing inputs'!$B241="Local Currency",'Financing inputs'!N241/Loc_USD,0)+IF('Financing inputs'!$B241="Euro",'Financing inputs'!N241/Euro_USD,0)))</f>
        <v/>
      </c>
      <c r="O241" s="61">
        <f t="shared" si="31"/>
        <v>0</v>
      </c>
      <c r="P241" s="57" t="str">
        <f t="shared" si="30"/>
        <v>Autre 11</v>
      </c>
    </row>
    <row r="242" spans="1:18" x14ac:dyDescent="0.25">
      <c r="A242" s="154" t="str">
        <f>'Financing inputs'!A242</f>
        <v>Fonds alloués par PSI</v>
      </c>
      <c r="B242" s="150"/>
      <c r="C242" s="61" t="str">
        <f>IF('Financing inputs'!C242="","",(IF('Financing inputs'!$B242="USD",'Financing inputs'!C242,0)+IF('Financing inputs'!$B242="Local Currency",'Financing inputs'!C242/Loc_USD,0)+IF('Financing inputs'!$B242="Euro",'Financing inputs'!C242/Euro_USD,0)))</f>
        <v/>
      </c>
      <c r="D242" s="61" t="str">
        <f>IF('Financing inputs'!D242="","",(IF('Financing inputs'!$B242="USD",'Financing inputs'!D242,0)+IF('Financing inputs'!$B242="Local Currency",'Financing inputs'!D242/Loc_USD,0)+IF('Financing inputs'!$B242="Euro",'Financing inputs'!D242/Euro_USD,0)))</f>
        <v/>
      </c>
      <c r="E242" s="61" t="str">
        <f>IF('Financing inputs'!E242="","",(IF('Financing inputs'!$B242="USD",'Financing inputs'!E242,0)+IF('Financing inputs'!$B242="Local Currency",'Financing inputs'!E242/Loc_USD,0)+IF('Financing inputs'!$B242="Euro",'Financing inputs'!E242/Euro_USD,0)))</f>
        <v/>
      </c>
      <c r="F242" s="61" t="str">
        <f>IF('Financing inputs'!F242="","",(IF('Financing inputs'!$B242="USD",'Financing inputs'!F242,0)+IF('Financing inputs'!$B242="Local Currency",'Financing inputs'!F242/Loc_USD,0)+IF('Financing inputs'!$B242="Euro",'Financing inputs'!F242/Euro_USD,0)))</f>
        <v/>
      </c>
      <c r="G242" s="61" t="str">
        <f>IF('Financing inputs'!G242="","",(IF('Financing inputs'!$B242="USD",'Financing inputs'!G242,0)+IF('Financing inputs'!$B242="Local Currency",'Financing inputs'!G242/Loc_USD,0)+IF('Financing inputs'!$B242="Euro",'Financing inputs'!G242/Euro_USD,0)))</f>
        <v/>
      </c>
      <c r="H242" s="61" t="str">
        <f>IF('Financing inputs'!H242="","",(IF('Financing inputs'!$B242="USD",'Financing inputs'!H242,0)+IF('Financing inputs'!$B242="Local Currency",'Financing inputs'!H242/Loc_USD,0)+IF('Financing inputs'!$B242="Euro",'Financing inputs'!H242/Euro_USD,0)))</f>
        <v/>
      </c>
      <c r="I242" s="61" t="str">
        <f>IF('Financing inputs'!I242="","",(IF('Financing inputs'!$B242="USD",'Financing inputs'!I242,0)+IF('Financing inputs'!$B242="Local Currency",'Financing inputs'!I242/Loc_USD,0)+IF('Financing inputs'!$B242="Euro",'Financing inputs'!I242/Euro_USD,0)))</f>
        <v/>
      </c>
      <c r="J242" s="61" t="str">
        <f>IF('Financing inputs'!J242="","",(IF('Financing inputs'!$B242="USD",'Financing inputs'!J242,0)+IF('Financing inputs'!$B242="Local Currency",'Financing inputs'!J242/Loc_USD,0)+IF('Financing inputs'!$B242="Euro",'Financing inputs'!J242/Euro_USD,0)))</f>
        <v/>
      </c>
      <c r="K242" s="61" t="str">
        <f>IF('Financing inputs'!K242="","",(IF('Financing inputs'!$B242="USD",'Financing inputs'!K242,0)+IF('Financing inputs'!$B242="Local Currency",'Financing inputs'!K242/Loc_USD,0)+IF('Financing inputs'!$B242="Euro",'Financing inputs'!K242/Euro_USD,0)))</f>
        <v/>
      </c>
      <c r="L242" s="61" t="str">
        <f>IF('Financing inputs'!L242="","",(IF('Financing inputs'!$B242="USD",'Financing inputs'!L242,0)+IF('Financing inputs'!$B242="Local Currency",'Financing inputs'!L242/Loc_USD,0)+IF('Financing inputs'!$B242="Euro",'Financing inputs'!L242/Euro_USD,0)))</f>
        <v/>
      </c>
      <c r="M242" s="61" t="str">
        <f>IF('Financing inputs'!M242="","",(IF('Financing inputs'!$B242="USD",'Financing inputs'!M242,0)+IF('Financing inputs'!$B242="Local Currency",'Financing inputs'!M242/Loc_USD,0)+IF('Financing inputs'!$B242="Euro",'Financing inputs'!M242/Euro_USD,0)))</f>
        <v/>
      </c>
      <c r="N242" s="61" t="str">
        <f>IF('Financing inputs'!N242="","",(IF('Financing inputs'!$B242="USD",'Financing inputs'!N242,0)+IF('Financing inputs'!$B242="Local Currency",'Financing inputs'!N242/Loc_USD,0)+IF('Financing inputs'!$B242="Euro",'Financing inputs'!N242/Euro_USD,0)))</f>
        <v/>
      </c>
      <c r="O242" s="61">
        <f t="shared" si="31"/>
        <v>0</v>
      </c>
      <c r="P242" s="57" t="str">
        <f t="shared" si="30"/>
        <v>Autre 11</v>
      </c>
    </row>
    <row r="243" spans="1:18" x14ac:dyDescent="0.25">
      <c r="A243" s="154" t="str">
        <f>'Financing inputs'!A243</f>
        <v xml:space="preserve">Fonds alloués par DKT International </v>
      </c>
      <c r="B243" s="150"/>
      <c r="C243" s="61" t="str">
        <f>IF('Financing inputs'!C243="","",(IF('Financing inputs'!$B243="USD",'Financing inputs'!C243,0)+IF('Financing inputs'!$B243="Local Currency",'Financing inputs'!C243/Loc_USD,0)+IF('Financing inputs'!$B243="Euro",'Financing inputs'!C243/Euro_USD,0)))</f>
        <v/>
      </c>
      <c r="D243" s="61" t="str">
        <f>IF('Financing inputs'!D243="","",(IF('Financing inputs'!$B243="USD",'Financing inputs'!D243,0)+IF('Financing inputs'!$B243="Local Currency",'Financing inputs'!D243/Loc_USD,0)+IF('Financing inputs'!$B243="Euro",'Financing inputs'!D243/Euro_USD,0)))</f>
        <v/>
      </c>
      <c r="E243" s="61" t="str">
        <f>IF('Financing inputs'!E243="","",(IF('Financing inputs'!$B243="USD",'Financing inputs'!E243,0)+IF('Financing inputs'!$B243="Local Currency",'Financing inputs'!E243/Loc_USD,0)+IF('Financing inputs'!$B243="Euro",'Financing inputs'!E243/Euro_USD,0)))</f>
        <v/>
      </c>
      <c r="F243" s="61" t="str">
        <f>IF('Financing inputs'!F243="","",(IF('Financing inputs'!$B243="USD",'Financing inputs'!F243,0)+IF('Financing inputs'!$B243="Local Currency",'Financing inputs'!F243/Loc_USD,0)+IF('Financing inputs'!$B243="Euro",'Financing inputs'!F243/Euro_USD,0)))</f>
        <v/>
      </c>
      <c r="G243" s="61" t="str">
        <f>IF('Financing inputs'!G243="","",(IF('Financing inputs'!$B243="USD",'Financing inputs'!G243,0)+IF('Financing inputs'!$B243="Local Currency",'Financing inputs'!G243/Loc_USD,0)+IF('Financing inputs'!$B243="Euro",'Financing inputs'!G243/Euro_USD,0)))</f>
        <v/>
      </c>
      <c r="H243" s="61" t="str">
        <f>IF('Financing inputs'!H243="","",(IF('Financing inputs'!$B243="USD",'Financing inputs'!H243,0)+IF('Financing inputs'!$B243="Local Currency",'Financing inputs'!H243/Loc_USD,0)+IF('Financing inputs'!$B243="Euro",'Financing inputs'!H243/Euro_USD,0)))</f>
        <v/>
      </c>
      <c r="I243" s="61" t="str">
        <f>IF('Financing inputs'!I243="","",(IF('Financing inputs'!$B243="USD",'Financing inputs'!I243,0)+IF('Financing inputs'!$B243="Local Currency",'Financing inputs'!I243/Loc_USD,0)+IF('Financing inputs'!$B243="Euro",'Financing inputs'!I243/Euro_USD,0)))</f>
        <v/>
      </c>
      <c r="J243" s="61" t="str">
        <f>IF('Financing inputs'!J243="","",(IF('Financing inputs'!$B243="USD",'Financing inputs'!J243,0)+IF('Financing inputs'!$B243="Local Currency",'Financing inputs'!J243/Loc_USD,0)+IF('Financing inputs'!$B243="Euro",'Financing inputs'!J243/Euro_USD,0)))</f>
        <v/>
      </c>
      <c r="K243" s="61" t="str">
        <f>IF('Financing inputs'!K243="","",(IF('Financing inputs'!$B243="USD",'Financing inputs'!K243,0)+IF('Financing inputs'!$B243="Local Currency",'Financing inputs'!K243/Loc_USD,0)+IF('Financing inputs'!$B243="Euro",'Financing inputs'!K243/Euro_USD,0)))</f>
        <v/>
      </c>
      <c r="L243" s="61" t="str">
        <f>IF('Financing inputs'!L243="","",(IF('Financing inputs'!$B243="USD",'Financing inputs'!L243,0)+IF('Financing inputs'!$B243="Local Currency",'Financing inputs'!L243/Loc_USD,0)+IF('Financing inputs'!$B243="Euro",'Financing inputs'!L243/Euro_USD,0)))</f>
        <v/>
      </c>
      <c r="M243" s="61" t="str">
        <f>IF('Financing inputs'!M243="","",(IF('Financing inputs'!$B243="USD",'Financing inputs'!M243,0)+IF('Financing inputs'!$B243="Local Currency",'Financing inputs'!M243/Loc_USD,0)+IF('Financing inputs'!$B243="Euro",'Financing inputs'!M243/Euro_USD,0)))</f>
        <v/>
      </c>
      <c r="N243" s="61" t="str">
        <f>IF('Financing inputs'!N243="","",(IF('Financing inputs'!$B243="USD",'Financing inputs'!N243,0)+IF('Financing inputs'!$B243="Local Currency",'Financing inputs'!N243/Loc_USD,0)+IF('Financing inputs'!$B243="Euro",'Financing inputs'!N243/Euro_USD,0)))</f>
        <v/>
      </c>
      <c r="O243" s="61">
        <f t="shared" si="31"/>
        <v>0</v>
      </c>
      <c r="P243" s="57" t="str">
        <f t="shared" si="30"/>
        <v>Autre 11</v>
      </c>
    </row>
    <row r="244" spans="1:18" x14ac:dyDescent="0.25">
      <c r="A244" s="154" t="str">
        <f>'Financing inputs'!A244</f>
        <v>Fonds alloués par MSI</v>
      </c>
      <c r="B244" s="150"/>
      <c r="C244" s="61" t="str">
        <f>IF('Financing inputs'!C244="","",(IF('Financing inputs'!$B244="USD",'Financing inputs'!C244,0)+IF('Financing inputs'!$B244="Local Currency",'Financing inputs'!C244/Loc_USD,0)+IF('Financing inputs'!$B244="Euro",'Financing inputs'!C244/Euro_USD,0)))</f>
        <v/>
      </c>
      <c r="D244" s="61" t="str">
        <f>IF('Financing inputs'!D244="","",(IF('Financing inputs'!$B244="USD",'Financing inputs'!D244,0)+IF('Financing inputs'!$B244="Local Currency",'Financing inputs'!D244/Loc_USD,0)+IF('Financing inputs'!$B244="Euro",'Financing inputs'!D244/Euro_USD,0)))</f>
        <v/>
      </c>
      <c r="E244" s="61" t="str">
        <f>IF('Financing inputs'!E244="","",(IF('Financing inputs'!$B244="USD",'Financing inputs'!E244,0)+IF('Financing inputs'!$B244="Local Currency",'Financing inputs'!E244/Loc_USD,0)+IF('Financing inputs'!$B244="Euro",'Financing inputs'!E244/Euro_USD,0)))</f>
        <v/>
      </c>
      <c r="F244" s="61" t="str">
        <f>IF('Financing inputs'!F244="","",(IF('Financing inputs'!$B244="USD",'Financing inputs'!F244,0)+IF('Financing inputs'!$B244="Local Currency",'Financing inputs'!F244/Loc_USD,0)+IF('Financing inputs'!$B244="Euro",'Financing inputs'!F244/Euro_USD,0)))</f>
        <v/>
      </c>
      <c r="G244" s="61" t="str">
        <f>IF('Financing inputs'!G244="","",(IF('Financing inputs'!$B244="USD",'Financing inputs'!G244,0)+IF('Financing inputs'!$B244="Local Currency",'Financing inputs'!G244/Loc_USD,0)+IF('Financing inputs'!$B244="Euro",'Financing inputs'!G244/Euro_USD,0)))</f>
        <v/>
      </c>
      <c r="H244" s="61" t="str">
        <f>IF('Financing inputs'!H244="","",(IF('Financing inputs'!$B244="USD",'Financing inputs'!H244,0)+IF('Financing inputs'!$B244="Local Currency",'Financing inputs'!H244/Loc_USD,0)+IF('Financing inputs'!$B244="Euro",'Financing inputs'!H244/Euro_USD,0)))</f>
        <v/>
      </c>
      <c r="I244" s="61" t="str">
        <f>IF('Financing inputs'!I244="","",(IF('Financing inputs'!$B244="USD",'Financing inputs'!I244,0)+IF('Financing inputs'!$B244="Local Currency",'Financing inputs'!I244/Loc_USD,0)+IF('Financing inputs'!$B244="Euro",'Financing inputs'!I244/Euro_USD,0)))</f>
        <v/>
      </c>
      <c r="J244" s="61" t="str">
        <f>IF('Financing inputs'!J244="","",(IF('Financing inputs'!$B244="USD",'Financing inputs'!J244,0)+IF('Financing inputs'!$B244="Local Currency",'Financing inputs'!J244/Loc_USD,0)+IF('Financing inputs'!$B244="Euro",'Financing inputs'!J244/Euro_USD,0)))</f>
        <v/>
      </c>
      <c r="K244" s="61" t="str">
        <f>IF('Financing inputs'!K244="","",(IF('Financing inputs'!$B244="USD",'Financing inputs'!K244,0)+IF('Financing inputs'!$B244="Local Currency",'Financing inputs'!K244/Loc_USD,0)+IF('Financing inputs'!$B244="Euro",'Financing inputs'!K244/Euro_USD,0)))</f>
        <v/>
      </c>
      <c r="L244" s="61" t="str">
        <f>IF('Financing inputs'!L244="","",(IF('Financing inputs'!$B244="USD",'Financing inputs'!L244,0)+IF('Financing inputs'!$B244="Local Currency",'Financing inputs'!L244/Loc_USD,0)+IF('Financing inputs'!$B244="Euro",'Financing inputs'!L244/Euro_USD,0)))</f>
        <v/>
      </c>
      <c r="M244" s="61" t="str">
        <f>IF('Financing inputs'!M244="","",(IF('Financing inputs'!$B244="USD",'Financing inputs'!M244,0)+IF('Financing inputs'!$B244="Local Currency",'Financing inputs'!M244/Loc_USD,0)+IF('Financing inputs'!$B244="Euro",'Financing inputs'!M244/Euro_USD,0)))</f>
        <v/>
      </c>
      <c r="N244" s="61" t="str">
        <f>IF('Financing inputs'!N244="","",(IF('Financing inputs'!$B244="USD",'Financing inputs'!N244,0)+IF('Financing inputs'!$B244="Local Currency",'Financing inputs'!N244/Loc_USD,0)+IF('Financing inputs'!$B244="Euro",'Financing inputs'!N244/Euro_USD,0)))</f>
        <v/>
      </c>
      <c r="O244" s="61">
        <f t="shared" si="31"/>
        <v>0</v>
      </c>
      <c r="P244" s="57" t="str">
        <f t="shared" si="30"/>
        <v>Autre 11</v>
      </c>
    </row>
    <row r="245" spans="1:18" x14ac:dyDescent="0.25">
      <c r="A245" s="154" t="str">
        <f>'Financing inputs'!A245</f>
        <v>Fonds alloués par la Fondation Gates</v>
      </c>
      <c r="B245" s="150"/>
      <c r="C245" s="61" t="str">
        <f>IF('Financing inputs'!C245="","",(IF('Financing inputs'!$B245="USD",'Financing inputs'!C245,0)+IF('Financing inputs'!$B245="Local Currency",'Financing inputs'!C245/Loc_USD,0)+IF('Financing inputs'!$B245="Euro",'Financing inputs'!C245/Euro_USD,0)))</f>
        <v/>
      </c>
      <c r="D245" s="61" t="str">
        <f>IF('Financing inputs'!D245="","",(IF('Financing inputs'!$B245="USD",'Financing inputs'!D245,0)+IF('Financing inputs'!$B245="Local Currency",'Financing inputs'!D245/Loc_USD,0)+IF('Financing inputs'!$B245="Euro",'Financing inputs'!D245/Euro_USD,0)))</f>
        <v/>
      </c>
      <c r="E245" s="61" t="str">
        <f>IF('Financing inputs'!E245="","",(IF('Financing inputs'!$B245="USD",'Financing inputs'!E245,0)+IF('Financing inputs'!$B245="Local Currency",'Financing inputs'!E245/Loc_USD,0)+IF('Financing inputs'!$B245="Euro",'Financing inputs'!E245/Euro_USD,0)))</f>
        <v/>
      </c>
      <c r="F245" s="61" t="str">
        <f>IF('Financing inputs'!F245="","",(IF('Financing inputs'!$B245="USD",'Financing inputs'!F245,0)+IF('Financing inputs'!$B245="Local Currency",'Financing inputs'!F245/Loc_USD,0)+IF('Financing inputs'!$B245="Euro",'Financing inputs'!F245/Euro_USD,0)))</f>
        <v/>
      </c>
      <c r="G245" s="61" t="str">
        <f>IF('Financing inputs'!G245="","",(IF('Financing inputs'!$B245="USD",'Financing inputs'!G245,0)+IF('Financing inputs'!$B245="Local Currency",'Financing inputs'!G245/Loc_USD,0)+IF('Financing inputs'!$B245="Euro",'Financing inputs'!G245/Euro_USD,0)))</f>
        <v/>
      </c>
      <c r="H245" s="61" t="str">
        <f>IF('Financing inputs'!H245="","",(IF('Financing inputs'!$B245="USD",'Financing inputs'!H245,0)+IF('Financing inputs'!$B245="Local Currency",'Financing inputs'!H245/Loc_USD,0)+IF('Financing inputs'!$B245="Euro",'Financing inputs'!H245/Euro_USD,0)))</f>
        <v/>
      </c>
      <c r="I245" s="61" t="str">
        <f>IF('Financing inputs'!I245="","",(IF('Financing inputs'!$B245="USD",'Financing inputs'!I245,0)+IF('Financing inputs'!$B245="Local Currency",'Financing inputs'!I245/Loc_USD,0)+IF('Financing inputs'!$B245="Euro",'Financing inputs'!I245/Euro_USD,0)))</f>
        <v/>
      </c>
      <c r="J245" s="61" t="str">
        <f>IF('Financing inputs'!J245="","",(IF('Financing inputs'!$B245="USD",'Financing inputs'!J245,0)+IF('Financing inputs'!$B245="Local Currency",'Financing inputs'!J245/Loc_USD,0)+IF('Financing inputs'!$B245="Euro",'Financing inputs'!J245/Euro_USD,0)))</f>
        <v/>
      </c>
      <c r="K245" s="61" t="str">
        <f>IF('Financing inputs'!K245="","",(IF('Financing inputs'!$B245="USD",'Financing inputs'!K245,0)+IF('Financing inputs'!$B245="Local Currency",'Financing inputs'!K245/Loc_USD,0)+IF('Financing inputs'!$B245="Euro",'Financing inputs'!K245/Euro_USD,0)))</f>
        <v/>
      </c>
      <c r="L245" s="61" t="str">
        <f>IF('Financing inputs'!L245="","",(IF('Financing inputs'!$B245="USD",'Financing inputs'!L245,0)+IF('Financing inputs'!$B245="Local Currency",'Financing inputs'!L245/Loc_USD,0)+IF('Financing inputs'!$B245="Euro",'Financing inputs'!L245/Euro_USD,0)))</f>
        <v/>
      </c>
      <c r="M245" s="61" t="str">
        <f>IF('Financing inputs'!M245="","",(IF('Financing inputs'!$B245="USD",'Financing inputs'!M245,0)+IF('Financing inputs'!$B245="Local Currency",'Financing inputs'!M245/Loc_USD,0)+IF('Financing inputs'!$B245="Euro",'Financing inputs'!M245/Euro_USD,0)))</f>
        <v/>
      </c>
      <c r="N245" s="61" t="str">
        <f>IF('Financing inputs'!N245="","",(IF('Financing inputs'!$B245="USD",'Financing inputs'!N245,0)+IF('Financing inputs'!$B245="Local Currency",'Financing inputs'!N245/Loc_USD,0)+IF('Financing inputs'!$B245="Euro",'Financing inputs'!N245/Euro_USD,0)))</f>
        <v/>
      </c>
      <c r="O245" s="61">
        <f t="shared" si="31"/>
        <v>0</v>
      </c>
      <c r="P245" s="57" t="str">
        <f t="shared" si="30"/>
        <v>Autre 11</v>
      </c>
    </row>
    <row r="246" spans="1:18" x14ac:dyDescent="0.25">
      <c r="A246" s="154" t="str">
        <f>'Financing inputs'!A246</f>
        <v>Fonds alloués par la fondation Packard</v>
      </c>
      <c r="B246" s="150"/>
      <c r="C246" s="61" t="str">
        <f>IF('Financing inputs'!C246="","",(IF('Financing inputs'!$B246="USD",'Financing inputs'!C246,0)+IF('Financing inputs'!$B246="Local Currency",'Financing inputs'!C246/Loc_USD,0)+IF('Financing inputs'!$B246="Euro",'Financing inputs'!C246/Euro_USD,0)))</f>
        <v/>
      </c>
      <c r="D246" s="61" t="str">
        <f>IF('Financing inputs'!D246="","",(IF('Financing inputs'!$B246="USD",'Financing inputs'!D246,0)+IF('Financing inputs'!$B246="Local Currency",'Financing inputs'!D246/Loc_USD,0)+IF('Financing inputs'!$B246="Euro",'Financing inputs'!D246/Euro_USD,0)))</f>
        <v/>
      </c>
      <c r="E246" s="61" t="str">
        <f>IF('Financing inputs'!E246="","",(IF('Financing inputs'!$B246="USD",'Financing inputs'!E246,0)+IF('Financing inputs'!$B246="Local Currency",'Financing inputs'!E246/Loc_USD,0)+IF('Financing inputs'!$B246="Euro",'Financing inputs'!E246/Euro_USD,0)))</f>
        <v/>
      </c>
      <c r="F246" s="61" t="str">
        <f>IF('Financing inputs'!F246="","",(IF('Financing inputs'!$B246="USD",'Financing inputs'!F246,0)+IF('Financing inputs'!$B246="Local Currency",'Financing inputs'!F246/Loc_USD,0)+IF('Financing inputs'!$B246="Euro",'Financing inputs'!F246/Euro_USD,0)))</f>
        <v/>
      </c>
      <c r="G246" s="61" t="str">
        <f>IF('Financing inputs'!G246="","",(IF('Financing inputs'!$B246="USD",'Financing inputs'!G246,0)+IF('Financing inputs'!$B246="Local Currency",'Financing inputs'!G246/Loc_USD,0)+IF('Financing inputs'!$B246="Euro",'Financing inputs'!G246/Euro_USD,0)))</f>
        <v/>
      </c>
      <c r="H246" s="61" t="str">
        <f>IF('Financing inputs'!H246="","",(IF('Financing inputs'!$B246="USD",'Financing inputs'!H246,0)+IF('Financing inputs'!$B246="Local Currency",'Financing inputs'!H246/Loc_USD,0)+IF('Financing inputs'!$B246="Euro",'Financing inputs'!H246/Euro_USD,0)))</f>
        <v/>
      </c>
      <c r="I246" s="61" t="str">
        <f>IF('Financing inputs'!I246="","",(IF('Financing inputs'!$B246="USD",'Financing inputs'!I246,0)+IF('Financing inputs'!$B246="Local Currency",'Financing inputs'!I246/Loc_USD,0)+IF('Financing inputs'!$B246="Euro",'Financing inputs'!I246/Euro_USD,0)))</f>
        <v/>
      </c>
      <c r="J246" s="61" t="str">
        <f>IF('Financing inputs'!J246="","",(IF('Financing inputs'!$B246="USD",'Financing inputs'!J246,0)+IF('Financing inputs'!$B246="Local Currency",'Financing inputs'!J246/Loc_USD,0)+IF('Financing inputs'!$B246="Euro",'Financing inputs'!J246/Euro_USD,0)))</f>
        <v/>
      </c>
      <c r="K246" s="61" t="str">
        <f>IF('Financing inputs'!K246="","",(IF('Financing inputs'!$B246="USD",'Financing inputs'!K246,0)+IF('Financing inputs'!$B246="Local Currency",'Financing inputs'!K246/Loc_USD,0)+IF('Financing inputs'!$B246="Euro",'Financing inputs'!K246/Euro_USD,0)))</f>
        <v/>
      </c>
      <c r="L246" s="61" t="str">
        <f>IF('Financing inputs'!L246="","",(IF('Financing inputs'!$B246="USD",'Financing inputs'!L246,0)+IF('Financing inputs'!$B246="Local Currency",'Financing inputs'!L246/Loc_USD,0)+IF('Financing inputs'!$B246="Euro",'Financing inputs'!L246/Euro_USD,0)))</f>
        <v/>
      </c>
      <c r="M246" s="61" t="str">
        <f>IF('Financing inputs'!M246="","",(IF('Financing inputs'!$B246="USD",'Financing inputs'!M246,0)+IF('Financing inputs'!$B246="Local Currency",'Financing inputs'!M246/Loc_USD,0)+IF('Financing inputs'!$B246="Euro",'Financing inputs'!M246/Euro_USD,0)))</f>
        <v/>
      </c>
      <c r="N246" s="61" t="str">
        <f>IF('Financing inputs'!N246="","",(IF('Financing inputs'!$B246="USD",'Financing inputs'!N246,0)+IF('Financing inputs'!$B246="Local Currency",'Financing inputs'!N246/Loc_USD,0)+IF('Financing inputs'!$B246="Euro",'Financing inputs'!N246/Euro_USD,0)))</f>
        <v/>
      </c>
      <c r="O246" s="61">
        <f t="shared" si="31"/>
        <v>0</v>
      </c>
      <c r="P246" s="57" t="str">
        <f t="shared" si="30"/>
        <v>Autre 11</v>
      </c>
    </row>
    <row r="247" spans="1:18" x14ac:dyDescent="0.25">
      <c r="A247" s="154" t="str">
        <f>'Financing inputs'!A247</f>
        <v>Other</v>
      </c>
      <c r="B247" s="150"/>
      <c r="C247" s="61" t="str">
        <f>IF('Financing inputs'!C247="","",(IF('Financing inputs'!$B247="USD",'Financing inputs'!C247,0)+IF('Financing inputs'!$B247="Local Currency",'Financing inputs'!C247/Loc_USD,0)+IF('Financing inputs'!$B247="Euro",'Financing inputs'!C247/Euro_USD,0)))</f>
        <v/>
      </c>
      <c r="D247" s="61" t="str">
        <f>IF('Financing inputs'!D247="","",(IF('Financing inputs'!$B247="USD",'Financing inputs'!D247,0)+IF('Financing inputs'!$B247="Local Currency",'Financing inputs'!D247/Loc_USD,0)+IF('Financing inputs'!$B247="Euro",'Financing inputs'!D247/Euro_USD,0)))</f>
        <v/>
      </c>
      <c r="E247" s="61" t="str">
        <f>IF('Financing inputs'!E247="","",(IF('Financing inputs'!$B247="USD",'Financing inputs'!E247,0)+IF('Financing inputs'!$B247="Local Currency",'Financing inputs'!E247/Loc_USD,0)+IF('Financing inputs'!$B247="Euro",'Financing inputs'!E247/Euro_USD,0)))</f>
        <v/>
      </c>
      <c r="F247" s="61" t="str">
        <f>IF('Financing inputs'!F247="","",(IF('Financing inputs'!$B247="USD",'Financing inputs'!F247,0)+IF('Financing inputs'!$B247="Local Currency",'Financing inputs'!F247/Loc_USD,0)+IF('Financing inputs'!$B247="Euro",'Financing inputs'!F247/Euro_USD,0)))</f>
        <v/>
      </c>
      <c r="G247" s="61" t="str">
        <f>IF('Financing inputs'!G247="","",(IF('Financing inputs'!$B247="USD",'Financing inputs'!G247,0)+IF('Financing inputs'!$B247="Local Currency",'Financing inputs'!G247/Loc_USD,0)+IF('Financing inputs'!$B247="Euro",'Financing inputs'!G247/Euro_USD,0)))</f>
        <v/>
      </c>
      <c r="H247" s="61" t="str">
        <f>IF('Financing inputs'!H247="","",(IF('Financing inputs'!$B247="USD",'Financing inputs'!H247,0)+IF('Financing inputs'!$B247="Local Currency",'Financing inputs'!H247/Loc_USD,0)+IF('Financing inputs'!$B247="Euro",'Financing inputs'!H247/Euro_USD,0)))</f>
        <v/>
      </c>
      <c r="I247" s="61" t="str">
        <f>IF('Financing inputs'!I247="","",(IF('Financing inputs'!$B247="USD",'Financing inputs'!I247,0)+IF('Financing inputs'!$B247="Local Currency",'Financing inputs'!I247/Loc_USD,0)+IF('Financing inputs'!$B247="Euro",'Financing inputs'!I247/Euro_USD,0)))</f>
        <v/>
      </c>
      <c r="J247" s="61" t="str">
        <f>IF('Financing inputs'!J247="","",(IF('Financing inputs'!$B247="USD",'Financing inputs'!J247,0)+IF('Financing inputs'!$B247="Local Currency",'Financing inputs'!J247/Loc_USD,0)+IF('Financing inputs'!$B247="Euro",'Financing inputs'!J247/Euro_USD,0)))</f>
        <v/>
      </c>
      <c r="K247" s="61" t="str">
        <f>IF('Financing inputs'!K247="","",(IF('Financing inputs'!$B247="USD",'Financing inputs'!K247,0)+IF('Financing inputs'!$B247="Local Currency",'Financing inputs'!K247/Loc_USD,0)+IF('Financing inputs'!$B247="Euro",'Financing inputs'!K247/Euro_USD,0)))</f>
        <v/>
      </c>
      <c r="L247" s="61" t="str">
        <f>IF('Financing inputs'!L247="","",(IF('Financing inputs'!$B247="USD",'Financing inputs'!L247,0)+IF('Financing inputs'!$B247="Local Currency",'Financing inputs'!L247/Loc_USD,0)+IF('Financing inputs'!$B247="Euro",'Financing inputs'!L247/Euro_USD,0)))</f>
        <v/>
      </c>
      <c r="M247" s="61" t="str">
        <f>IF('Financing inputs'!M247="","",(IF('Financing inputs'!$B247="USD",'Financing inputs'!M247,0)+IF('Financing inputs'!$B247="Local Currency",'Financing inputs'!M247/Loc_USD,0)+IF('Financing inputs'!$B247="Euro",'Financing inputs'!M247/Euro_USD,0)))</f>
        <v/>
      </c>
      <c r="N247" s="61" t="str">
        <f>IF('Financing inputs'!N247="","",(IF('Financing inputs'!$B247="USD",'Financing inputs'!N247,0)+IF('Financing inputs'!$B247="Local Currency",'Financing inputs'!N247/Loc_USD,0)+IF('Financing inputs'!$B247="Euro",'Financing inputs'!N247/Euro_USD,0)))</f>
        <v/>
      </c>
      <c r="O247" s="61">
        <f t="shared" si="31"/>
        <v>0</v>
      </c>
      <c r="P247" s="57" t="str">
        <f t="shared" si="30"/>
        <v>Autre 11</v>
      </c>
    </row>
    <row r="248" spans="1:18" x14ac:dyDescent="0.25">
      <c r="A248" s="154" t="str">
        <f>'Financing inputs'!A248</f>
        <v>Other</v>
      </c>
      <c r="B248" s="150"/>
      <c r="C248" s="61" t="str">
        <f>IF('Financing inputs'!C248="","",(IF('Financing inputs'!$B248="USD",'Financing inputs'!C248,0)+IF('Financing inputs'!$B248="Local Currency",'Financing inputs'!C248/Loc_USD,0)+IF('Financing inputs'!$B248="Euro",'Financing inputs'!C248/Euro_USD,0)))</f>
        <v/>
      </c>
      <c r="D248" s="61" t="str">
        <f>IF('Financing inputs'!D248="","",(IF('Financing inputs'!$B248="USD",'Financing inputs'!D248,0)+IF('Financing inputs'!$B248="Local Currency",'Financing inputs'!D248/Loc_USD,0)+IF('Financing inputs'!$B248="Euro",'Financing inputs'!D248/Euro_USD,0)))</f>
        <v/>
      </c>
      <c r="E248" s="61" t="str">
        <f>IF('Financing inputs'!E248="","",(IF('Financing inputs'!$B248="USD",'Financing inputs'!E248,0)+IF('Financing inputs'!$B248="Local Currency",'Financing inputs'!E248/Loc_USD,0)+IF('Financing inputs'!$B248="Euro",'Financing inputs'!E248/Euro_USD,0)))</f>
        <v/>
      </c>
      <c r="F248" s="61" t="str">
        <f>IF('Financing inputs'!F248="","",(IF('Financing inputs'!$B248="USD",'Financing inputs'!F248,0)+IF('Financing inputs'!$B248="Local Currency",'Financing inputs'!F248/Loc_USD,0)+IF('Financing inputs'!$B248="Euro",'Financing inputs'!F248/Euro_USD,0)))</f>
        <v/>
      </c>
      <c r="G248" s="61" t="str">
        <f>IF('Financing inputs'!G248="","",(IF('Financing inputs'!$B248="USD",'Financing inputs'!G248,0)+IF('Financing inputs'!$B248="Local Currency",'Financing inputs'!G248/Loc_USD,0)+IF('Financing inputs'!$B248="Euro",'Financing inputs'!G248/Euro_USD,0)))</f>
        <v/>
      </c>
      <c r="H248" s="61" t="str">
        <f>IF('Financing inputs'!H248="","",(IF('Financing inputs'!$B248="USD",'Financing inputs'!H248,0)+IF('Financing inputs'!$B248="Local Currency",'Financing inputs'!H248/Loc_USD,0)+IF('Financing inputs'!$B248="Euro",'Financing inputs'!H248/Euro_USD,0)))</f>
        <v/>
      </c>
      <c r="I248" s="61" t="str">
        <f>IF('Financing inputs'!I248="","",(IF('Financing inputs'!$B248="USD",'Financing inputs'!I248,0)+IF('Financing inputs'!$B248="Local Currency",'Financing inputs'!I248/Loc_USD,0)+IF('Financing inputs'!$B248="Euro",'Financing inputs'!I248/Euro_USD,0)))</f>
        <v/>
      </c>
      <c r="J248" s="61" t="str">
        <f>IF('Financing inputs'!J248="","",(IF('Financing inputs'!$B248="USD",'Financing inputs'!J248,0)+IF('Financing inputs'!$B248="Local Currency",'Financing inputs'!J248/Loc_USD,0)+IF('Financing inputs'!$B248="Euro",'Financing inputs'!J248/Euro_USD,0)))</f>
        <v/>
      </c>
      <c r="K248" s="61" t="str">
        <f>IF('Financing inputs'!K248="","",(IF('Financing inputs'!$B248="USD",'Financing inputs'!K248,0)+IF('Financing inputs'!$B248="Local Currency",'Financing inputs'!K248/Loc_USD,0)+IF('Financing inputs'!$B248="Euro",'Financing inputs'!K248/Euro_USD,0)))</f>
        <v/>
      </c>
      <c r="L248" s="61" t="str">
        <f>IF('Financing inputs'!L248="","",(IF('Financing inputs'!$B248="USD",'Financing inputs'!L248,0)+IF('Financing inputs'!$B248="Local Currency",'Financing inputs'!L248/Loc_USD,0)+IF('Financing inputs'!$B248="Euro",'Financing inputs'!L248/Euro_USD,0)))</f>
        <v/>
      </c>
      <c r="M248" s="61" t="str">
        <f>IF('Financing inputs'!M248="","",(IF('Financing inputs'!$B248="USD",'Financing inputs'!M248,0)+IF('Financing inputs'!$B248="Local Currency",'Financing inputs'!M248/Loc_USD,0)+IF('Financing inputs'!$B248="Euro",'Financing inputs'!M248/Euro_USD,0)))</f>
        <v/>
      </c>
      <c r="N248" s="61" t="str">
        <f>IF('Financing inputs'!N248="","",(IF('Financing inputs'!$B248="USD",'Financing inputs'!N248,0)+IF('Financing inputs'!$B248="Local Currency",'Financing inputs'!N248/Loc_USD,0)+IF('Financing inputs'!$B248="Euro",'Financing inputs'!N248/Euro_USD,0)))</f>
        <v/>
      </c>
      <c r="O248" s="62">
        <f t="shared" si="31"/>
        <v>0</v>
      </c>
      <c r="P248" s="57" t="str">
        <f t="shared" si="30"/>
        <v>Autre 11</v>
      </c>
    </row>
    <row r="249" spans="1:18" x14ac:dyDescent="0.25">
      <c r="A249" s="154" t="str">
        <f>'Financing inputs'!A249</f>
        <v>Other</v>
      </c>
      <c r="B249" s="150"/>
      <c r="C249" s="61" t="str">
        <f>IF('Financing inputs'!C249="","",(IF('Financing inputs'!$B249="USD",'Financing inputs'!C249,0)+IF('Financing inputs'!$B249="Local Currency",'Financing inputs'!C249/Loc_USD,0)+IF('Financing inputs'!$B249="Euro",'Financing inputs'!C249/Euro_USD,0)))</f>
        <v/>
      </c>
      <c r="D249" s="61" t="str">
        <f>IF('Financing inputs'!D249="","",(IF('Financing inputs'!$B249="USD",'Financing inputs'!D249,0)+IF('Financing inputs'!$B249="Local Currency",'Financing inputs'!D249/Loc_USD,0)+IF('Financing inputs'!$B249="Euro",'Financing inputs'!D249/Euro_USD,0)))</f>
        <v/>
      </c>
      <c r="E249" s="61" t="str">
        <f>IF('Financing inputs'!E249="","",(IF('Financing inputs'!$B249="USD",'Financing inputs'!E249,0)+IF('Financing inputs'!$B249="Local Currency",'Financing inputs'!E249/Loc_USD,0)+IF('Financing inputs'!$B249="Euro",'Financing inputs'!E249/Euro_USD,0)))</f>
        <v/>
      </c>
      <c r="F249" s="61" t="str">
        <f>IF('Financing inputs'!F249="","",(IF('Financing inputs'!$B249="USD",'Financing inputs'!F249,0)+IF('Financing inputs'!$B249="Local Currency",'Financing inputs'!F249/Loc_USD,0)+IF('Financing inputs'!$B249="Euro",'Financing inputs'!F249/Euro_USD,0)))</f>
        <v/>
      </c>
      <c r="G249" s="61" t="str">
        <f>IF('Financing inputs'!G249="","",(IF('Financing inputs'!$B249="USD",'Financing inputs'!G249,0)+IF('Financing inputs'!$B249="Local Currency",'Financing inputs'!G249/Loc_USD,0)+IF('Financing inputs'!$B249="Euro",'Financing inputs'!G249/Euro_USD,0)))</f>
        <v/>
      </c>
      <c r="H249" s="61" t="str">
        <f>IF('Financing inputs'!H249="","",(IF('Financing inputs'!$B249="USD",'Financing inputs'!H249,0)+IF('Financing inputs'!$B249="Local Currency",'Financing inputs'!H249/Loc_USD,0)+IF('Financing inputs'!$B249="Euro",'Financing inputs'!H249/Euro_USD,0)))</f>
        <v/>
      </c>
      <c r="I249" s="61" t="str">
        <f>IF('Financing inputs'!I249="","",(IF('Financing inputs'!$B249="USD",'Financing inputs'!I249,0)+IF('Financing inputs'!$B249="Local Currency",'Financing inputs'!I249/Loc_USD,0)+IF('Financing inputs'!$B249="Euro",'Financing inputs'!I249/Euro_USD,0)))</f>
        <v/>
      </c>
      <c r="J249" s="61" t="str">
        <f>IF('Financing inputs'!J249="","",(IF('Financing inputs'!$B249="USD",'Financing inputs'!J249,0)+IF('Financing inputs'!$B249="Local Currency",'Financing inputs'!J249/Loc_USD,0)+IF('Financing inputs'!$B249="Euro",'Financing inputs'!J249/Euro_USD,0)))</f>
        <v/>
      </c>
      <c r="K249" s="61" t="str">
        <f>IF('Financing inputs'!K249="","",(IF('Financing inputs'!$B249="USD",'Financing inputs'!K249,0)+IF('Financing inputs'!$B249="Local Currency",'Financing inputs'!K249/Loc_USD,0)+IF('Financing inputs'!$B249="Euro",'Financing inputs'!K249/Euro_USD,0)))</f>
        <v/>
      </c>
      <c r="L249" s="61" t="str">
        <f>IF('Financing inputs'!L249="","",(IF('Financing inputs'!$B249="USD",'Financing inputs'!L249,0)+IF('Financing inputs'!$B249="Local Currency",'Financing inputs'!L249/Loc_USD,0)+IF('Financing inputs'!$B249="Euro",'Financing inputs'!L249/Euro_USD,0)))</f>
        <v/>
      </c>
      <c r="M249" s="61" t="str">
        <f>IF('Financing inputs'!M249="","",(IF('Financing inputs'!$B249="USD",'Financing inputs'!M249,0)+IF('Financing inputs'!$B249="Local Currency",'Financing inputs'!M249/Loc_USD,0)+IF('Financing inputs'!$B249="Euro",'Financing inputs'!M249/Euro_USD,0)))</f>
        <v/>
      </c>
      <c r="N249" s="61" t="str">
        <f>IF('Financing inputs'!N249="","",(IF('Financing inputs'!$B249="USD",'Financing inputs'!N249,0)+IF('Financing inputs'!$B249="Local Currency",'Financing inputs'!N249/Loc_USD,0)+IF('Financing inputs'!$B249="Euro",'Financing inputs'!N249/Euro_USD,0)))</f>
        <v/>
      </c>
      <c r="O249" s="62">
        <f t="shared" si="31"/>
        <v>0</v>
      </c>
      <c r="P249" s="57" t="str">
        <f t="shared" si="30"/>
        <v>Autre 11</v>
      </c>
    </row>
    <row r="250" spans="1:18" x14ac:dyDescent="0.25">
      <c r="A250" s="154" t="str">
        <f>'Financing inputs'!A250</f>
        <v>Other</v>
      </c>
      <c r="B250" s="150"/>
      <c r="C250" s="61" t="str">
        <f>IF('Financing inputs'!C250="","",(IF('Financing inputs'!$B250="USD",'Financing inputs'!C250,0)+IF('Financing inputs'!$B250="Local Currency",'Financing inputs'!C250/Loc_USD,0)+IF('Financing inputs'!$B250="Euro",'Financing inputs'!C250/Euro_USD,0)))</f>
        <v/>
      </c>
      <c r="D250" s="61" t="str">
        <f>IF('Financing inputs'!D250="","",(IF('Financing inputs'!$B250="USD",'Financing inputs'!D250,0)+IF('Financing inputs'!$B250="Local Currency",'Financing inputs'!D250/Loc_USD,0)+IF('Financing inputs'!$B250="Euro",'Financing inputs'!D250/Euro_USD,0)))</f>
        <v/>
      </c>
      <c r="E250" s="61" t="str">
        <f>IF('Financing inputs'!E250="","",(IF('Financing inputs'!$B250="USD",'Financing inputs'!E250,0)+IF('Financing inputs'!$B250="Local Currency",'Financing inputs'!E250/Loc_USD,0)+IF('Financing inputs'!$B250="Euro",'Financing inputs'!E250/Euro_USD,0)))</f>
        <v/>
      </c>
      <c r="F250" s="61" t="str">
        <f>IF('Financing inputs'!F250="","",(IF('Financing inputs'!$B250="USD",'Financing inputs'!F250,0)+IF('Financing inputs'!$B250="Local Currency",'Financing inputs'!F250/Loc_USD,0)+IF('Financing inputs'!$B250="Euro",'Financing inputs'!F250/Euro_USD,0)))</f>
        <v/>
      </c>
      <c r="G250" s="61" t="str">
        <f>IF('Financing inputs'!G250="","",(IF('Financing inputs'!$B250="USD",'Financing inputs'!G250,0)+IF('Financing inputs'!$B250="Local Currency",'Financing inputs'!G250/Loc_USD,0)+IF('Financing inputs'!$B250="Euro",'Financing inputs'!G250/Euro_USD,0)))</f>
        <v/>
      </c>
      <c r="H250" s="61" t="str">
        <f>IF('Financing inputs'!H250="","",(IF('Financing inputs'!$B250="USD",'Financing inputs'!H250,0)+IF('Financing inputs'!$B250="Local Currency",'Financing inputs'!H250/Loc_USD,0)+IF('Financing inputs'!$B250="Euro",'Financing inputs'!H250/Euro_USD,0)))</f>
        <v/>
      </c>
      <c r="I250" s="61" t="str">
        <f>IF('Financing inputs'!I250="","",(IF('Financing inputs'!$B250="USD",'Financing inputs'!I250,0)+IF('Financing inputs'!$B250="Local Currency",'Financing inputs'!I250/Loc_USD,0)+IF('Financing inputs'!$B250="Euro",'Financing inputs'!I250/Euro_USD,0)))</f>
        <v/>
      </c>
      <c r="J250" s="61" t="str">
        <f>IF('Financing inputs'!J250="","",(IF('Financing inputs'!$B250="USD",'Financing inputs'!J250,0)+IF('Financing inputs'!$B250="Local Currency",'Financing inputs'!J250/Loc_USD,0)+IF('Financing inputs'!$B250="Euro",'Financing inputs'!J250/Euro_USD,0)))</f>
        <v/>
      </c>
      <c r="K250" s="61" t="str">
        <f>IF('Financing inputs'!K250="","",(IF('Financing inputs'!$B250="USD",'Financing inputs'!K250,0)+IF('Financing inputs'!$B250="Local Currency",'Financing inputs'!K250/Loc_USD,0)+IF('Financing inputs'!$B250="Euro",'Financing inputs'!K250/Euro_USD,0)))</f>
        <v/>
      </c>
      <c r="L250" s="61" t="str">
        <f>IF('Financing inputs'!L250="","",(IF('Financing inputs'!$B250="USD",'Financing inputs'!L250,0)+IF('Financing inputs'!$B250="Local Currency",'Financing inputs'!L250/Loc_USD,0)+IF('Financing inputs'!$B250="Euro",'Financing inputs'!L250/Euro_USD,0)))</f>
        <v/>
      </c>
      <c r="M250" s="61" t="str">
        <f>IF('Financing inputs'!M250="","",(IF('Financing inputs'!$B250="USD",'Financing inputs'!M250,0)+IF('Financing inputs'!$B250="Local Currency",'Financing inputs'!M250/Loc_USD,0)+IF('Financing inputs'!$B250="Euro",'Financing inputs'!M250/Euro_USD,0)))</f>
        <v/>
      </c>
      <c r="N250" s="61" t="str">
        <f>IF('Financing inputs'!N250="","",(IF('Financing inputs'!$B250="USD",'Financing inputs'!N250,0)+IF('Financing inputs'!$B250="Local Currency",'Financing inputs'!N250/Loc_USD,0)+IF('Financing inputs'!$B250="Euro",'Financing inputs'!N250/Euro_USD,0)))</f>
        <v/>
      </c>
      <c r="O250" s="62">
        <f t="shared" si="31"/>
        <v>0</v>
      </c>
      <c r="P250" s="57" t="str">
        <f t="shared" si="30"/>
        <v>Autre 11</v>
      </c>
    </row>
    <row r="251" spans="1:18" x14ac:dyDescent="0.25">
      <c r="A251" s="154" t="str">
        <f>'Financing inputs'!A251</f>
        <v>Other</v>
      </c>
      <c r="B251" s="150"/>
      <c r="C251" s="61" t="str">
        <f>IF('Financing inputs'!C251="","",(IF('Financing inputs'!$B251="USD",'Financing inputs'!C251,0)+IF('Financing inputs'!$B251="Local Currency",'Financing inputs'!C251/Loc_USD,0)+IF('Financing inputs'!$B251="Euro",'Financing inputs'!C251/Euro_USD,0)))</f>
        <v/>
      </c>
      <c r="D251" s="61" t="str">
        <f>IF('Financing inputs'!D251="","",(IF('Financing inputs'!$B251="USD",'Financing inputs'!D251,0)+IF('Financing inputs'!$B251="Local Currency",'Financing inputs'!D251/Loc_USD,0)+IF('Financing inputs'!$B251="Euro",'Financing inputs'!D251/Euro_USD,0)))</f>
        <v/>
      </c>
      <c r="E251" s="61" t="str">
        <f>IF('Financing inputs'!E251="","",(IF('Financing inputs'!$B251="USD",'Financing inputs'!E251,0)+IF('Financing inputs'!$B251="Local Currency",'Financing inputs'!E251/Loc_USD,0)+IF('Financing inputs'!$B251="Euro",'Financing inputs'!E251/Euro_USD,0)))</f>
        <v/>
      </c>
      <c r="F251" s="61" t="str">
        <f>IF('Financing inputs'!F251="","",(IF('Financing inputs'!$B251="USD",'Financing inputs'!F251,0)+IF('Financing inputs'!$B251="Local Currency",'Financing inputs'!F251/Loc_USD,0)+IF('Financing inputs'!$B251="Euro",'Financing inputs'!F251/Euro_USD,0)))</f>
        <v/>
      </c>
      <c r="G251" s="61" t="str">
        <f>IF('Financing inputs'!G251="","",(IF('Financing inputs'!$B251="USD",'Financing inputs'!G251,0)+IF('Financing inputs'!$B251="Local Currency",'Financing inputs'!G251/Loc_USD,0)+IF('Financing inputs'!$B251="Euro",'Financing inputs'!G251/Euro_USD,0)))</f>
        <v/>
      </c>
      <c r="H251" s="61" t="str">
        <f>IF('Financing inputs'!H251="","",(IF('Financing inputs'!$B251="USD",'Financing inputs'!H251,0)+IF('Financing inputs'!$B251="Local Currency",'Financing inputs'!H251/Loc_USD,0)+IF('Financing inputs'!$B251="Euro",'Financing inputs'!H251/Euro_USD,0)))</f>
        <v/>
      </c>
      <c r="I251" s="61" t="str">
        <f>IF('Financing inputs'!I251="","",(IF('Financing inputs'!$B251="USD",'Financing inputs'!I251,0)+IF('Financing inputs'!$B251="Local Currency",'Financing inputs'!I251/Loc_USD,0)+IF('Financing inputs'!$B251="Euro",'Financing inputs'!I251/Euro_USD,0)))</f>
        <v/>
      </c>
      <c r="J251" s="61" t="str">
        <f>IF('Financing inputs'!J251="","",(IF('Financing inputs'!$B251="USD",'Financing inputs'!J251,0)+IF('Financing inputs'!$B251="Local Currency",'Financing inputs'!J251/Loc_USD,0)+IF('Financing inputs'!$B251="Euro",'Financing inputs'!J251/Euro_USD,0)))</f>
        <v/>
      </c>
      <c r="K251" s="61" t="str">
        <f>IF('Financing inputs'!K251="","",(IF('Financing inputs'!$B251="USD",'Financing inputs'!K251,0)+IF('Financing inputs'!$B251="Local Currency",'Financing inputs'!K251/Loc_USD,0)+IF('Financing inputs'!$B251="Euro",'Financing inputs'!K251/Euro_USD,0)))</f>
        <v/>
      </c>
      <c r="L251" s="61" t="str">
        <f>IF('Financing inputs'!L251="","",(IF('Financing inputs'!$B251="USD",'Financing inputs'!L251,0)+IF('Financing inputs'!$B251="Local Currency",'Financing inputs'!L251/Loc_USD,0)+IF('Financing inputs'!$B251="Euro",'Financing inputs'!L251/Euro_USD,0)))</f>
        <v/>
      </c>
      <c r="M251" s="61" t="str">
        <f>IF('Financing inputs'!M251="","",(IF('Financing inputs'!$B251="USD",'Financing inputs'!M251,0)+IF('Financing inputs'!$B251="Local Currency",'Financing inputs'!M251/Loc_USD,0)+IF('Financing inputs'!$B251="Euro",'Financing inputs'!M251/Euro_USD,0)))</f>
        <v/>
      </c>
      <c r="N251" s="61" t="str">
        <f>IF('Financing inputs'!N251="","",(IF('Financing inputs'!$B251="USD",'Financing inputs'!N251,0)+IF('Financing inputs'!$B251="Local Currency",'Financing inputs'!N251/Loc_USD,0)+IF('Financing inputs'!$B251="Euro",'Financing inputs'!N251/Euro_USD,0)))</f>
        <v/>
      </c>
      <c r="O251" s="61">
        <f t="shared" si="31"/>
        <v>0</v>
      </c>
      <c r="P251" s="57" t="str">
        <f t="shared" si="30"/>
        <v>Autre 11</v>
      </c>
    </row>
    <row r="252" spans="1:18" x14ac:dyDescent="0.25">
      <c r="A252" s="154" t="str">
        <f>'Financing inputs'!A252</f>
        <v>Other</v>
      </c>
      <c r="B252" s="150"/>
      <c r="C252" s="61" t="str">
        <f>IF('Financing inputs'!C252="","",(IF('Financing inputs'!$B252="USD",'Financing inputs'!C252,0)+IF('Financing inputs'!$B252="Local Currency",'Financing inputs'!C252/Loc_USD,0)+IF('Financing inputs'!$B252="Euro",'Financing inputs'!C252/Euro_USD,0)))</f>
        <v/>
      </c>
      <c r="D252" s="61" t="str">
        <f>IF('Financing inputs'!D252="","",(IF('Financing inputs'!$B252="USD",'Financing inputs'!D252,0)+IF('Financing inputs'!$B252="Local Currency",'Financing inputs'!D252/Loc_USD,0)+IF('Financing inputs'!$B252="Euro",'Financing inputs'!D252/Euro_USD,0)))</f>
        <v/>
      </c>
      <c r="E252" s="61" t="str">
        <f>IF('Financing inputs'!E252="","",(IF('Financing inputs'!$B252="USD",'Financing inputs'!E252,0)+IF('Financing inputs'!$B252="Local Currency",'Financing inputs'!E252/Loc_USD,0)+IF('Financing inputs'!$B252="Euro",'Financing inputs'!E252/Euro_USD,0)))</f>
        <v/>
      </c>
      <c r="F252" s="61" t="str">
        <f>IF('Financing inputs'!F252="","",(IF('Financing inputs'!$B252="USD",'Financing inputs'!F252,0)+IF('Financing inputs'!$B252="Local Currency",'Financing inputs'!F252/Loc_USD,0)+IF('Financing inputs'!$B252="Euro",'Financing inputs'!F252/Euro_USD,0)))</f>
        <v/>
      </c>
      <c r="G252" s="61" t="str">
        <f>IF('Financing inputs'!G252="","",(IF('Financing inputs'!$B252="USD",'Financing inputs'!G252,0)+IF('Financing inputs'!$B252="Local Currency",'Financing inputs'!G252/Loc_USD,0)+IF('Financing inputs'!$B252="Euro",'Financing inputs'!G252/Euro_USD,0)))</f>
        <v/>
      </c>
      <c r="H252" s="61" t="str">
        <f>IF('Financing inputs'!H252="","",(IF('Financing inputs'!$B252="USD",'Financing inputs'!H252,0)+IF('Financing inputs'!$B252="Local Currency",'Financing inputs'!H252/Loc_USD,0)+IF('Financing inputs'!$B252="Euro",'Financing inputs'!H252/Euro_USD,0)))</f>
        <v/>
      </c>
      <c r="I252" s="61" t="str">
        <f>IF('Financing inputs'!I252="","",(IF('Financing inputs'!$B252="USD",'Financing inputs'!I252,0)+IF('Financing inputs'!$B252="Local Currency",'Financing inputs'!I252/Loc_USD,0)+IF('Financing inputs'!$B252="Euro",'Financing inputs'!I252/Euro_USD,0)))</f>
        <v/>
      </c>
      <c r="J252" s="61" t="str">
        <f>IF('Financing inputs'!J252="","",(IF('Financing inputs'!$B252="USD",'Financing inputs'!J252,0)+IF('Financing inputs'!$B252="Local Currency",'Financing inputs'!J252/Loc_USD,0)+IF('Financing inputs'!$B252="Euro",'Financing inputs'!J252/Euro_USD,0)))</f>
        <v/>
      </c>
      <c r="K252" s="61" t="str">
        <f>IF('Financing inputs'!K252="","",(IF('Financing inputs'!$B252="USD",'Financing inputs'!K252,0)+IF('Financing inputs'!$B252="Local Currency",'Financing inputs'!K252/Loc_USD,0)+IF('Financing inputs'!$B252="Euro",'Financing inputs'!K252/Euro_USD,0)))</f>
        <v/>
      </c>
      <c r="L252" s="61" t="str">
        <f>IF('Financing inputs'!L252="","",(IF('Financing inputs'!$B252="USD",'Financing inputs'!L252,0)+IF('Financing inputs'!$B252="Local Currency",'Financing inputs'!L252/Loc_USD,0)+IF('Financing inputs'!$B252="Euro",'Financing inputs'!L252/Euro_USD,0)))</f>
        <v/>
      </c>
      <c r="M252" s="61" t="str">
        <f>IF('Financing inputs'!M252="","",(IF('Financing inputs'!$B252="USD",'Financing inputs'!M252,0)+IF('Financing inputs'!$B252="Local Currency",'Financing inputs'!M252/Loc_USD,0)+IF('Financing inputs'!$B252="Euro",'Financing inputs'!M252/Euro_USD,0)))</f>
        <v/>
      </c>
      <c r="N252" s="61" t="str">
        <f>IF('Financing inputs'!N252="","",(IF('Financing inputs'!$B252="USD",'Financing inputs'!N252,0)+IF('Financing inputs'!$B252="Local Currency",'Financing inputs'!N252/Loc_USD,0)+IF('Financing inputs'!$B252="Euro",'Financing inputs'!N252/Euro_USD,0)))</f>
        <v/>
      </c>
      <c r="O252" s="61">
        <f t="shared" si="31"/>
        <v>0</v>
      </c>
      <c r="P252" s="57" t="str">
        <f t="shared" si="30"/>
        <v>Autre 11</v>
      </c>
    </row>
    <row r="253" spans="1:18" x14ac:dyDescent="0.25">
      <c r="A253" s="154" t="str">
        <f>'Financing inputs'!A253</f>
        <v>Other</v>
      </c>
      <c r="B253" s="150"/>
      <c r="C253" s="61" t="str">
        <f>IF('Financing inputs'!C253="","",(IF('Financing inputs'!$B253="USD",'Financing inputs'!C253,0)+IF('Financing inputs'!$B253="Local Currency",'Financing inputs'!C253/Loc_USD,0)+IF('Financing inputs'!$B253="Euro",'Financing inputs'!C253/Euro_USD,0)))</f>
        <v/>
      </c>
      <c r="D253" s="61" t="str">
        <f>IF('Financing inputs'!D253="","",(IF('Financing inputs'!$B253="USD",'Financing inputs'!D253,0)+IF('Financing inputs'!$B253="Local Currency",'Financing inputs'!D253/Loc_USD,0)+IF('Financing inputs'!$B253="Euro",'Financing inputs'!D253/Euro_USD,0)))</f>
        <v/>
      </c>
      <c r="E253" s="61" t="str">
        <f>IF('Financing inputs'!E253="","",(IF('Financing inputs'!$B253="USD",'Financing inputs'!E253,0)+IF('Financing inputs'!$B253="Local Currency",'Financing inputs'!E253/Loc_USD,0)+IF('Financing inputs'!$B253="Euro",'Financing inputs'!E253/Euro_USD,0)))</f>
        <v/>
      </c>
      <c r="F253" s="61" t="str">
        <f>IF('Financing inputs'!F253="","",(IF('Financing inputs'!$B253="USD",'Financing inputs'!F253,0)+IF('Financing inputs'!$B253="Local Currency",'Financing inputs'!F253/Loc_USD,0)+IF('Financing inputs'!$B253="Euro",'Financing inputs'!F253/Euro_USD,0)))</f>
        <v/>
      </c>
      <c r="G253" s="61" t="str">
        <f>IF('Financing inputs'!G253="","",(IF('Financing inputs'!$B253="USD",'Financing inputs'!G253,0)+IF('Financing inputs'!$B253="Local Currency",'Financing inputs'!G253/Loc_USD,0)+IF('Financing inputs'!$B253="Euro",'Financing inputs'!G253/Euro_USD,0)))</f>
        <v/>
      </c>
      <c r="H253" s="61" t="str">
        <f>IF('Financing inputs'!H253="","",(IF('Financing inputs'!$B253="USD",'Financing inputs'!H253,0)+IF('Financing inputs'!$B253="Local Currency",'Financing inputs'!H253/Loc_USD,0)+IF('Financing inputs'!$B253="Euro",'Financing inputs'!H253/Euro_USD,0)))</f>
        <v/>
      </c>
      <c r="I253" s="61" t="str">
        <f>IF('Financing inputs'!I253="","",(IF('Financing inputs'!$B253="USD",'Financing inputs'!I253,0)+IF('Financing inputs'!$B253="Local Currency",'Financing inputs'!I253/Loc_USD,0)+IF('Financing inputs'!$B253="Euro",'Financing inputs'!I253/Euro_USD,0)))</f>
        <v/>
      </c>
      <c r="J253" s="61" t="str">
        <f>IF('Financing inputs'!J253="","",(IF('Financing inputs'!$B253="USD",'Financing inputs'!J253,0)+IF('Financing inputs'!$B253="Local Currency",'Financing inputs'!J253/Loc_USD,0)+IF('Financing inputs'!$B253="Euro",'Financing inputs'!J253/Euro_USD,0)))</f>
        <v/>
      </c>
      <c r="K253" s="61" t="str">
        <f>IF('Financing inputs'!K253="","",(IF('Financing inputs'!$B253="USD",'Financing inputs'!K253,0)+IF('Financing inputs'!$B253="Local Currency",'Financing inputs'!K253/Loc_USD,0)+IF('Financing inputs'!$B253="Euro",'Financing inputs'!K253/Euro_USD,0)))</f>
        <v/>
      </c>
      <c r="L253" s="61" t="str">
        <f>IF('Financing inputs'!L253="","",(IF('Financing inputs'!$B253="USD",'Financing inputs'!L253,0)+IF('Financing inputs'!$B253="Local Currency",'Financing inputs'!L253/Loc_USD,0)+IF('Financing inputs'!$B253="Euro",'Financing inputs'!L253/Euro_USD,0)))</f>
        <v/>
      </c>
      <c r="M253" s="61" t="str">
        <f>IF('Financing inputs'!M253="","",(IF('Financing inputs'!$B253="USD",'Financing inputs'!M253,0)+IF('Financing inputs'!$B253="Local Currency",'Financing inputs'!M253/Loc_USD,0)+IF('Financing inputs'!$B253="Euro",'Financing inputs'!M253/Euro_USD,0)))</f>
        <v/>
      </c>
      <c r="N253" s="61" t="str">
        <f>IF('Financing inputs'!N253="","",(IF('Financing inputs'!$B253="USD",'Financing inputs'!N253,0)+IF('Financing inputs'!$B253="Local Currency",'Financing inputs'!N253/Loc_USD,0)+IF('Financing inputs'!$B253="Euro",'Financing inputs'!N253/Euro_USD,0)))</f>
        <v/>
      </c>
      <c r="O253" s="61">
        <f t="shared" si="31"/>
        <v>0</v>
      </c>
      <c r="P253" s="57" t="str">
        <f t="shared" si="30"/>
        <v>Autre 11</v>
      </c>
    </row>
    <row r="254" spans="1:18" x14ac:dyDescent="0.25">
      <c r="A254" s="154" t="str">
        <f>'Financing inputs'!A254</f>
        <v>Other</v>
      </c>
      <c r="B254" s="150"/>
      <c r="C254" s="61" t="str">
        <f>IF('Financing inputs'!C254="","",(IF('Financing inputs'!$B254="USD",'Financing inputs'!C254,0)+IF('Financing inputs'!$B254="Local Currency",'Financing inputs'!C254/Loc_USD,0)+IF('Financing inputs'!$B254="Euro",'Financing inputs'!C254/Euro_USD,0)))</f>
        <v/>
      </c>
      <c r="D254" s="61" t="str">
        <f>IF('Financing inputs'!D254="","",(IF('Financing inputs'!$B254="USD",'Financing inputs'!D254,0)+IF('Financing inputs'!$B254="Local Currency",'Financing inputs'!D254/Loc_USD,0)+IF('Financing inputs'!$B254="Euro",'Financing inputs'!D254/Euro_USD,0)))</f>
        <v/>
      </c>
      <c r="E254" s="61" t="str">
        <f>IF('Financing inputs'!E254="","",(IF('Financing inputs'!$B254="USD",'Financing inputs'!E254,0)+IF('Financing inputs'!$B254="Local Currency",'Financing inputs'!E254/Loc_USD,0)+IF('Financing inputs'!$B254="Euro",'Financing inputs'!E254/Euro_USD,0)))</f>
        <v/>
      </c>
      <c r="F254" s="61" t="str">
        <f>IF('Financing inputs'!F254="","",(IF('Financing inputs'!$B254="USD",'Financing inputs'!F254,0)+IF('Financing inputs'!$B254="Local Currency",'Financing inputs'!F254/Loc_USD,0)+IF('Financing inputs'!$B254="Euro",'Financing inputs'!F254/Euro_USD,0)))</f>
        <v/>
      </c>
      <c r="G254" s="61" t="str">
        <f>IF('Financing inputs'!G254="","",(IF('Financing inputs'!$B254="USD",'Financing inputs'!G254,0)+IF('Financing inputs'!$B254="Local Currency",'Financing inputs'!G254/Loc_USD,0)+IF('Financing inputs'!$B254="Euro",'Financing inputs'!G254/Euro_USD,0)))</f>
        <v/>
      </c>
      <c r="H254" s="61" t="str">
        <f>IF('Financing inputs'!H254="","",(IF('Financing inputs'!$B254="USD",'Financing inputs'!H254,0)+IF('Financing inputs'!$B254="Local Currency",'Financing inputs'!H254/Loc_USD,0)+IF('Financing inputs'!$B254="Euro",'Financing inputs'!H254/Euro_USD,0)))</f>
        <v/>
      </c>
      <c r="I254" s="61" t="str">
        <f>IF('Financing inputs'!I254="","",(IF('Financing inputs'!$B254="USD",'Financing inputs'!I254,0)+IF('Financing inputs'!$B254="Local Currency",'Financing inputs'!I254/Loc_USD,0)+IF('Financing inputs'!$B254="Euro",'Financing inputs'!I254/Euro_USD,0)))</f>
        <v/>
      </c>
      <c r="J254" s="61" t="str">
        <f>IF('Financing inputs'!J254="","",(IF('Financing inputs'!$B254="USD",'Financing inputs'!J254,0)+IF('Financing inputs'!$B254="Local Currency",'Financing inputs'!J254/Loc_USD,0)+IF('Financing inputs'!$B254="Euro",'Financing inputs'!J254/Euro_USD,0)))</f>
        <v/>
      </c>
      <c r="K254" s="61" t="str">
        <f>IF('Financing inputs'!K254="","",(IF('Financing inputs'!$B254="USD",'Financing inputs'!K254,0)+IF('Financing inputs'!$B254="Local Currency",'Financing inputs'!K254/Loc_USD,0)+IF('Financing inputs'!$B254="Euro",'Financing inputs'!K254/Euro_USD,0)))</f>
        <v/>
      </c>
      <c r="L254" s="61" t="str">
        <f>IF('Financing inputs'!L254="","",(IF('Financing inputs'!$B254="USD",'Financing inputs'!L254,0)+IF('Financing inputs'!$B254="Local Currency",'Financing inputs'!L254/Loc_USD,0)+IF('Financing inputs'!$B254="Euro",'Financing inputs'!L254/Euro_USD,0)))</f>
        <v/>
      </c>
      <c r="M254" s="61" t="str">
        <f>IF('Financing inputs'!M254="","",(IF('Financing inputs'!$B254="USD",'Financing inputs'!M254,0)+IF('Financing inputs'!$B254="Local Currency",'Financing inputs'!M254/Loc_USD,0)+IF('Financing inputs'!$B254="Euro",'Financing inputs'!M254/Euro_USD,0)))</f>
        <v/>
      </c>
      <c r="N254" s="61" t="str">
        <f>IF('Financing inputs'!N254="","",(IF('Financing inputs'!$B254="USD",'Financing inputs'!N254,0)+IF('Financing inputs'!$B254="Local Currency",'Financing inputs'!N254/Loc_USD,0)+IF('Financing inputs'!$B254="Euro",'Financing inputs'!N254/Euro_USD,0)))</f>
        <v/>
      </c>
      <c r="O254" s="61">
        <f t="shared" si="31"/>
        <v>0</v>
      </c>
      <c r="P254" s="57" t="str">
        <f t="shared" si="30"/>
        <v>Autre 11</v>
      </c>
    </row>
    <row r="255" spans="1:18" x14ac:dyDescent="0.25">
      <c r="A255" s="152" t="s">
        <v>42</v>
      </c>
      <c r="B255" s="153"/>
      <c r="C255" s="148">
        <f>SUM(C236:C254)</f>
        <v>0</v>
      </c>
      <c r="D255" s="148">
        <f t="shared" ref="D255:O255" si="32">SUM(D236:D254)</f>
        <v>0</v>
      </c>
      <c r="E255" s="148">
        <f t="shared" si="32"/>
        <v>0</v>
      </c>
      <c r="F255" s="148">
        <f t="shared" si="32"/>
        <v>0</v>
      </c>
      <c r="G255" s="148">
        <f t="shared" si="32"/>
        <v>0</v>
      </c>
      <c r="H255" s="148">
        <f t="shared" si="32"/>
        <v>0</v>
      </c>
      <c r="I255" s="148">
        <f t="shared" si="32"/>
        <v>0</v>
      </c>
      <c r="J255" s="148">
        <f t="shared" si="32"/>
        <v>0</v>
      </c>
      <c r="K255" s="148">
        <f t="shared" si="32"/>
        <v>0</v>
      </c>
      <c r="L255" s="148">
        <f t="shared" si="32"/>
        <v>0</v>
      </c>
      <c r="M255" s="148">
        <f t="shared" si="32"/>
        <v>0</v>
      </c>
      <c r="N255" s="148">
        <f t="shared" si="32"/>
        <v>0</v>
      </c>
      <c r="O255" s="148">
        <f t="shared" si="32"/>
        <v>0</v>
      </c>
      <c r="P255" s="57" t="str">
        <f>$A$233</f>
        <v>Autre 11</v>
      </c>
    </row>
    <row r="256" spans="1:18" x14ac:dyDescent="0.25">
      <c r="A256" s="30"/>
      <c r="B256" s="30"/>
      <c r="C256" s="30"/>
      <c r="D256" s="30"/>
      <c r="E256" s="30"/>
      <c r="F256" s="30"/>
      <c r="G256" s="30"/>
      <c r="H256" s="30"/>
      <c r="I256" s="30"/>
      <c r="J256" s="30"/>
      <c r="K256" s="30"/>
      <c r="L256" s="30"/>
      <c r="M256" s="30"/>
      <c r="N256" s="30"/>
      <c r="O256" s="30"/>
      <c r="R256" s="39" t="s">
        <v>45</v>
      </c>
    </row>
    <row r="257" spans="1:18" s="34" customFormat="1" x14ac:dyDescent="0.25">
      <c r="A257" s="139" t="s">
        <v>84</v>
      </c>
      <c r="B257" s="139"/>
      <c r="C257" s="117">
        <f t="shared" ref="C257:O257" si="33">SUMIF($A$3:$A$254,"Coûts du Plan PF Budgétisé",C$3:C$254)</f>
        <v>0</v>
      </c>
      <c r="D257" s="117">
        <f t="shared" si="33"/>
        <v>0</v>
      </c>
      <c r="E257" s="117">
        <f t="shared" si="33"/>
        <v>0</v>
      </c>
      <c r="F257" s="117">
        <f t="shared" si="33"/>
        <v>0</v>
      </c>
      <c r="G257" s="117">
        <f t="shared" si="33"/>
        <v>0</v>
      </c>
      <c r="H257" s="117">
        <f t="shared" si="33"/>
        <v>0</v>
      </c>
      <c r="I257" s="117">
        <f t="shared" si="33"/>
        <v>0</v>
      </c>
      <c r="J257" s="117">
        <f t="shared" si="33"/>
        <v>0</v>
      </c>
      <c r="K257" s="117">
        <f t="shared" si="33"/>
        <v>0</v>
      </c>
      <c r="L257" s="117">
        <f t="shared" si="33"/>
        <v>0</v>
      </c>
      <c r="M257" s="117">
        <f t="shared" si="33"/>
        <v>0</v>
      </c>
      <c r="N257" s="117">
        <f t="shared" si="33"/>
        <v>0</v>
      </c>
      <c r="O257" s="117">
        <f t="shared" si="33"/>
        <v>0</v>
      </c>
      <c r="Q257" s="115">
        <f>SUM(C257:N257)</f>
        <v>0</v>
      </c>
      <c r="R257" s="40" t="str">
        <f>IF(Q257=O257,"Okay","Check")</f>
        <v>Okay</v>
      </c>
    </row>
    <row r="258" spans="1:18" x14ac:dyDescent="0.25">
      <c r="A258" s="30"/>
      <c r="B258" s="140" t="s">
        <v>50</v>
      </c>
      <c r="C258" s="137" t="str">
        <f>IF(C257='Financing inputs'!C257,"Okay","Check")</f>
        <v>Okay</v>
      </c>
      <c r="D258" s="137" t="str">
        <f>IF(D257='Financing inputs'!D257,"Okay","Check")</f>
        <v>Okay</v>
      </c>
      <c r="E258" s="137" t="str">
        <f>IF(E257='Financing inputs'!E257,"Okay","Check")</f>
        <v>Okay</v>
      </c>
      <c r="F258" s="137" t="str">
        <f>IF(F257='Financing inputs'!F257,"Okay","Check")</f>
        <v>Okay</v>
      </c>
      <c r="G258" s="137" t="str">
        <f>IF(G257='Financing inputs'!G257,"Okay","Check")</f>
        <v>Okay</v>
      </c>
      <c r="H258" s="137" t="str">
        <f>IF(H257='Financing inputs'!H257,"Okay","Check")</f>
        <v>Okay</v>
      </c>
      <c r="I258" s="137" t="str">
        <f>IF(I257='Financing inputs'!I257,"Okay","Check")</f>
        <v>Okay</v>
      </c>
      <c r="J258" s="137" t="str">
        <f>IF(J257='Financing inputs'!J257,"Okay","Check")</f>
        <v>Okay</v>
      </c>
      <c r="K258" s="137" t="str">
        <f>IF(K257='Financing inputs'!K257,"Okay","Check")</f>
        <v>Okay</v>
      </c>
      <c r="L258" s="137" t="str">
        <f>IF(L257='Financing inputs'!L257,"Okay","Check")</f>
        <v>Okay</v>
      </c>
      <c r="M258" s="137" t="str">
        <f>IF(M257='Financing inputs'!M257,"Okay","Check")</f>
        <v>Okay</v>
      </c>
      <c r="N258" s="137" t="str">
        <f>IF(N257='Financing inputs'!N257,"Okay","Check")</f>
        <v>Okay</v>
      </c>
      <c r="O258" s="137" t="str">
        <f>IF(O257='Financing inputs'!O257,"Okay","Check")</f>
        <v>Okay</v>
      </c>
      <c r="Q258" s="115">
        <f t="shared" ref="Q258" si="34">SUM(D258:O258)</f>
        <v>0</v>
      </c>
      <c r="R258" s="40"/>
    </row>
    <row r="259" spans="1:18" x14ac:dyDescent="0.25">
      <c r="A259" s="135" t="s">
        <v>46</v>
      </c>
      <c r="B259" s="135"/>
      <c r="C259" s="41">
        <f>SUMIF($A$3:$A$254,"Fonds alloués par le Gouvernement ",C$3:C$254)</f>
        <v>0</v>
      </c>
      <c r="D259" s="41">
        <f t="shared" ref="D259:N259" si="35">SUMIF($A$3:$A$254,"Fonds alloués par le Gouvernement ",D$3:D$254)</f>
        <v>0</v>
      </c>
      <c r="E259" s="41">
        <f t="shared" si="35"/>
        <v>0</v>
      </c>
      <c r="F259" s="41">
        <f t="shared" si="35"/>
        <v>0</v>
      </c>
      <c r="G259" s="41">
        <f t="shared" si="35"/>
        <v>0</v>
      </c>
      <c r="H259" s="41">
        <f t="shared" si="35"/>
        <v>0</v>
      </c>
      <c r="I259" s="41">
        <f t="shared" si="35"/>
        <v>0</v>
      </c>
      <c r="J259" s="41">
        <f t="shared" si="35"/>
        <v>0</v>
      </c>
      <c r="K259" s="41">
        <f t="shared" si="35"/>
        <v>0</v>
      </c>
      <c r="L259" s="41">
        <f t="shared" si="35"/>
        <v>0</v>
      </c>
      <c r="M259" s="41">
        <f t="shared" si="35"/>
        <v>0</v>
      </c>
      <c r="N259" s="41">
        <f t="shared" si="35"/>
        <v>0</v>
      </c>
      <c r="O259" s="41">
        <f>SUMIF($A$3:$A$254,"Fonds alloués par le Gouvernement ",O$3:O$254)</f>
        <v>0</v>
      </c>
      <c r="Q259" s="115">
        <f t="shared" ref="Q259:Q261" si="36">SUM(C259:N259)</f>
        <v>0</v>
      </c>
      <c r="R259" s="40" t="str">
        <f t="shared" ref="R259:R261" si="37">IF(Q259=O259,"Okay","Check")</f>
        <v>Okay</v>
      </c>
    </row>
    <row r="260" spans="1:18" x14ac:dyDescent="0.25">
      <c r="A260" s="135" t="s">
        <v>47</v>
      </c>
      <c r="B260" s="135"/>
      <c r="C260" s="41">
        <f>SUMIF($A$3:$A$254,"Total donateur",C$3:C$254)</f>
        <v>0</v>
      </c>
      <c r="D260" s="41">
        <f t="shared" ref="D260:N260" si="38">SUMIF($A$3:$A$254,"Total donateur",D$3:D$254)</f>
        <v>0</v>
      </c>
      <c r="E260" s="41">
        <f t="shared" si="38"/>
        <v>0</v>
      </c>
      <c r="F260" s="41">
        <f t="shared" si="38"/>
        <v>0</v>
      </c>
      <c r="G260" s="41">
        <f t="shared" si="38"/>
        <v>0</v>
      </c>
      <c r="H260" s="41">
        <f t="shared" si="38"/>
        <v>0</v>
      </c>
      <c r="I260" s="41">
        <f t="shared" si="38"/>
        <v>0</v>
      </c>
      <c r="J260" s="41">
        <f t="shared" si="38"/>
        <v>0</v>
      </c>
      <c r="K260" s="41">
        <f t="shared" si="38"/>
        <v>0</v>
      </c>
      <c r="L260" s="41">
        <f t="shared" si="38"/>
        <v>0</v>
      </c>
      <c r="M260" s="41">
        <f t="shared" si="38"/>
        <v>0</v>
      </c>
      <c r="N260" s="41">
        <f t="shared" si="38"/>
        <v>0</v>
      </c>
      <c r="O260" s="41">
        <f>SUMIF($A$3:$A$254,"Total donateur",O$3:O$254)</f>
        <v>0</v>
      </c>
      <c r="Q260" s="115">
        <f t="shared" si="36"/>
        <v>0</v>
      </c>
      <c r="R260" s="40" t="str">
        <f t="shared" si="37"/>
        <v>Okay</v>
      </c>
    </row>
    <row r="261" spans="1:18" s="32" customFormat="1" x14ac:dyDescent="0.25">
      <c r="A261" s="138" t="s">
        <v>48</v>
      </c>
      <c r="B261" s="138"/>
      <c r="C261" s="42">
        <f>SUM(C259:C260)</f>
        <v>0</v>
      </c>
      <c r="D261" s="42">
        <f t="shared" ref="D261:N261" si="39">SUM(D259:D260)</f>
        <v>0</v>
      </c>
      <c r="E261" s="42">
        <f t="shared" si="39"/>
        <v>0</v>
      </c>
      <c r="F261" s="42">
        <f t="shared" si="39"/>
        <v>0</v>
      </c>
      <c r="G261" s="42">
        <f t="shared" si="39"/>
        <v>0</v>
      </c>
      <c r="H261" s="42">
        <f t="shared" si="39"/>
        <v>0</v>
      </c>
      <c r="I261" s="42">
        <f t="shared" si="39"/>
        <v>0</v>
      </c>
      <c r="J261" s="42">
        <f t="shared" si="39"/>
        <v>0</v>
      </c>
      <c r="K261" s="42">
        <f t="shared" si="39"/>
        <v>0</v>
      </c>
      <c r="L261" s="42">
        <f t="shared" si="39"/>
        <v>0</v>
      </c>
      <c r="M261" s="42">
        <f t="shared" si="39"/>
        <v>0</v>
      </c>
      <c r="N261" s="42">
        <f t="shared" si="39"/>
        <v>0</v>
      </c>
      <c r="O261" s="42">
        <f>SUM(O259:O260)</f>
        <v>0</v>
      </c>
      <c r="P261" s="37"/>
      <c r="Q261" s="115">
        <f t="shared" si="36"/>
        <v>0</v>
      </c>
      <c r="R261" s="40" t="str">
        <f t="shared" si="37"/>
        <v>Okay</v>
      </c>
    </row>
    <row r="262" spans="1:18" x14ac:dyDescent="0.25">
      <c r="A262" s="30"/>
      <c r="B262" s="140" t="s">
        <v>50</v>
      </c>
      <c r="C262" s="137" t="str">
        <f>IF(C261='Financing inputs'!C270,"Okay","Check")</f>
        <v>Okay</v>
      </c>
      <c r="D262" s="137" t="str">
        <f>IF(D261='Financing inputs'!D270,"Okay","Check")</f>
        <v>Okay</v>
      </c>
      <c r="E262" s="137" t="str">
        <f>IF(E261='Financing inputs'!E270,"Okay","Check")</f>
        <v>Okay</v>
      </c>
      <c r="F262" s="137" t="str">
        <f>IF(F261='Financing inputs'!F270,"Okay","Check")</f>
        <v>Okay</v>
      </c>
      <c r="G262" s="137" t="str">
        <f>IF(G261='Financing inputs'!G270,"Okay","Check")</f>
        <v>Okay</v>
      </c>
      <c r="H262" s="137" t="str">
        <f>IF(H261='Financing inputs'!H270,"Okay","Check")</f>
        <v>Okay</v>
      </c>
      <c r="I262" s="137" t="str">
        <f>IF(I261='Financing inputs'!I270,"Okay","Check")</f>
        <v>Okay</v>
      </c>
      <c r="J262" s="137" t="str">
        <f>IF(J261='Financing inputs'!J270,"Okay","Check")</f>
        <v>Okay</v>
      </c>
      <c r="K262" s="137" t="str">
        <f>IF(K261='Financing inputs'!K270,"Okay","Check")</f>
        <v>Okay</v>
      </c>
      <c r="L262" s="137" t="str">
        <f>IF(L261='Financing inputs'!L270,"Okay","Check")</f>
        <v>Okay</v>
      </c>
      <c r="M262" s="137" t="str">
        <f>IF(M261='Financing inputs'!M270,"Okay","Check")</f>
        <v>Okay</v>
      </c>
      <c r="N262" s="137" t="str">
        <f>IF(N261='Financing inputs'!N270,"Okay","Check")</f>
        <v>Okay</v>
      </c>
      <c r="O262" s="137" t="str">
        <f>IF(ROUND(O261,2)=ROUND('Financing inputs'!O270,2),"Okay","Check")</f>
        <v>Okay</v>
      </c>
      <c r="P262" s="30"/>
      <c r="Q262" s="78"/>
    </row>
    <row r="263" spans="1:18" x14ac:dyDescent="0.25">
      <c r="A263" s="138" t="s">
        <v>1</v>
      </c>
      <c r="B263" s="138"/>
      <c r="C263" s="42">
        <f>C257-C261</f>
        <v>0</v>
      </c>
      <c r="D263" s="42">
        <f t="shared" ref="D263:O263" si="40">D257-D261</f>
        <v>0</v>
      </c>
      <c r="E263" s="42">
        <f t="shared" si="40"/>
        <v>0</v>
      </c>
      <c r="F263" s="42">
        <f t="shared" si="40"/>
        <v>0</v>
      </c>
      <c r="G263" s="42">
        <f t="shared" si="40"/>
        <v>0</v>
      </c>
      <c r="H263" s="42">
        <f t="shared" si="40"/>
        <v>0</v>
      </c>
      <c r="I263" s="42">
        <f t="shared" si="40"/>
        <v>0</v>
      </c>
      <c r="J263" s="42">
        <f t="shared" si="40"/>
        <v>0</v>
      </c>
      <c r="K263" s="42">
        <f t="shared" si="40"/>
        <v>0</v>
      </c>
      <c r="L263" s="42">
        <f t="shared" si="40"/>
        <v>0</v>
      </c>
      <c r="M263" s="42">
        <f t="shared" si="40"/>
        <v>0</v>
      </c>
      <c r="N263" s="42">
        <f t="shared" si="40"/>
        <v>0</v>
      </c>
      <c r="O263" s="42">
        <f t="shared" si="40"/>
        <v>0</v>
      </c>
      <c r="Q263" s="78">
        <f>SUM(C263:N263)</f>
        <v>0</v>
      </c>
      <c r="R263" s="40" t="str">
        <f>IF(Q263=O263,"Okay","Check")</f>
        <v>Okay</v>
      </c>
    </row>
  </sheetData>
  <sheetProtection password="CC82" sheet="1" objects="1" scenarios="1" formatCells="0" formatColumns="0" formatRows="0"/>
  <mergeCells count="11">
    <mergeCell ref="A141:O141"/>
    <mergeCell ref="A164:O164"/>
    <mergeCell ref="A187:O187"/>
    <mergeCell ref="A210:O210"/>
    <mergeCell ref="A233:O233"/>
    <mergeCell ref="A118:O118"/>
    <mergeCell ref="A3:O3"/>
    <mergeCell ref="A26:O26"/>
    <mergeCell ref="A49:O49"/>
    <mergeCell ref="A72:O72"/>
    <mergeCell ref="A95:O95"/>
  </mergeCells>
  <conditionalFormatting sqref="R259:R261">
    <cfRule type="cellIs" dxfId="41" priority="2" operator="equal">
      <formula>"Check"</formula>
    </cfRule>
  </conditionalFormatting>
  <conditionalFormatting sqref="R263">
    <cfRule type="cellIs" dxfId="40" priority="1" operator="equal">
      <formula>"Check"</formula>
    </cfRule>
  </conditionalFormatting>
  <conditionalFormatting sqref="C258:O258">
    <cfRule type="cellIs" dxfId="39" priority="5" operator="equal">
      <formula>"Check"</formula>
    </cfRule>
  </conditionalFormatting>
  <conditionalFormatting sqref="C262:O262">
    <cfRule type="cellIs" dxfId="38" priority="4" operator="equal">
      <formula>"Check"</formula>
    </cfRule>
  </conditionalFormatting>
  <conditionalFormatting sqref="R257:R258">
    <cfRule type="cellIs" dxfId="37" priority="3" operator="equal">
      <formula>"Check"</formula>
    </cfRule>
  </conditionalFormatting>
  <dataValidations count="3">
    <dataValidation type="list" allowBlank="1" showInputMessage="1" showErrorMessage="1" sqref="B257 B259:B260">
      <formula1>$A$267:$A$270</formula1>
    </dataValidation>
    <dataValidation type="list" allowBlank="1" showInputMessage="1" showErrorMessage="1" sqref="B25 B255 B209 B163 B117 B71 B232 B48 B94 B140 B186">
      <formula1>$A$279:$A$282</formula1>
    </dataValidation>
    <dataValidation type="list" allowBlank="1" showInputMessage="1" showErrorMessage="1" sqref="B4:B24 B27:B47 B50:B70 B73:B93 B96:B116 B119:B139 B142:B162 B165:B185 B188:B208 B211:B231 B234:B254">
      <formula1>Currency</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3"/>
  <sheetViews>
    <sheetView zoomScale="80" zoomScaleNormal="80" workbookViewId="0">
      <pane xSplit="1" ySplit="1" topLeftCell="D2" activePane="bottomRight" state="frozen"/>
      <selection pane="topRight" activeCell="B1" sqref="B1"/>
      <selection pane="bottomLeft" activeCell="A2" sqref="A2"/>
      <selection pane="bottomRight" activeCell="D2" sqref="D2"/>
    </sheetView>
  </sheetViews>
  <sheetFormatPr defaultRowHeight="15" x14ac:dyDescent="0.25"/>
  <cols>
    <col min="1" max="1" width="42.5703125" style="12" customWidth="1"/>
    <col min="2" max="2" width="1.5703125" style="12" customWidth="1"/>
    <col min="3" max="15" width="19.7109375" style="12" customWidth="1"/>
    <col min="16" max="16" width="24.85546875" style="12" hidden="1" customWidth="1"/>
    <col min="17" max="16384" width="9.140625" style="12"/>
  </cols>
  <sheetData>
    <row r="1" spans="1:18" x14ac:dyDescent="0.25">
      <c r="A1" s="12" t="s">
        <v>87</v>
      </c>
      <c r="B1" s="13"/>
      <c r="C1" s="14">
        <f>'Financing inputs'!C1</f>
        <v>0</v>
      </c>
      <c r="D1" s="14">
        <f>'Financing inputs'!D1</f>
        <v>1</v>
      </c>
      <c r="E1" s="14">
        <f>'Financing inputs'!E1</f>
        <v>2</v>
      </c>
      <c r="F1" s="14">
        <f>'Financing inputs'!F1</f>
        <v>3</v>
      </c>
      <c r="G1" s="14">
        <f>'Financing inputs'!G1</f>
        <v>4</v>
      </c>
      <c r="H1" s="14">
        <f>'Financing inputs'!H1</f>
        <v>5</v>
      </c>
      <c r="I1" s="14">
        <f>'Financing inputs'!I1</f>
        <v>6</v>
      </c>
      <c r="J1" s="14">
        <f>'Financing inputs'!J1</f>
        <v>7</v>
      </c>
      <c r="K1" s="14">
        <f>'Financing inputs'!K1</f>
        <v>8</v>
      </c>
      <c r="L1" s="14">
        <f>'Financing inputs'!L1</f>
        <v>9</v>
      </c>
      <c r="M1" s="14">
        <f>'Financing inputs'!M1</f>
        <v>10</v>
      </c>
      <c r="N1" s="14">
        <f>'Financing inputs'!N1</f>
        <v>11</v>
      </c>
      <c r="O1" s="4" t="str">
        <f>'Financing inputs'!O1</f>
        <v>Total</v>
      </c>
    </row>
    <row r="2" spans="1:18" s="2" customFormat="1" ht="6" customHeight="1" x14ac:dyDescent="0.25">
      <c r="B2" s="142"/>
      <c r="C2" s="143"/>
      <c r="D2" s="143"/>
      <c r="E2" s="143"/>
      <c r="F2" s="143"/>
      <c r="G2" s="143"/>
      <c r="H2" s="143"/>
      <c r="I2" s="143"/>
      <c r="J2" s="143"/>
      <c r="K2" s="143"/>
      <c r="L2" s="143"/>
      <c r="M2" s="143"/>
      <c r="N2" s="143"/>
      <c r="O2" s="143"/>
      <c r="R2" s="155"/>
    </row>
    <row r="3" spans="1:18" x14ac:dyDescent="0.25">
      <c r="A3" s="174" t="str">
        <f>'Financing inputs'!A3:O3</f>
        <v>Autre 1</v>
      </c>
      <c r="B3" s="174"/>
      <c r="C3" s="174"/>
      <c r="D3" s="174"/>
      <c r="E3" s="174"/>
      <c r="F3" s="174"/>
      <c r="G3" s="174"/>
      <c r="H3" s="174"/>
      <c r="I3" s="174"/>
      <c r="J3" s="174"/>
      <c r="K3" s="174"/>
      <c r="L3" s="174"/>
      <c r="M3" s="174"/>
      <c r="N3" s="174"/>
      <c r="O3" s="174"/>
    </row>
    <row r="4" spans="1:18" x14ac:dyDescent="0.25">
      <c r="A4" s="24" t="str">
        <f>'Financing inputs'!A4</f>
        <v>Coûts du Plan PF Budgétisé</v>
      </c>
      <c r="B4" s="43"/>
      <c r="C4" s="59" t="str">
        <f>IF('Financing inputs'!C4="","",(IF('Financing inputs'!$B4="USD",'Financing inputs'!C4*Euro_USD,0)+IF('Financing inputs'!$B4="Local Currency",'Financing inputs'!C4/Loc_Euro,0)+IF('Financing inputs'!$B4="Euro",'Financing inputs'!C4,0)))</f>
        <v/>
      </c>
      <c r="D4" s="59" t="str">
        <f>IF('Financing inputs'!D4="","",(IF('Financing inputs'!$B4="USD",'Financing inputs'!D4*Euro_USD,0)+IF('Financing inputs'!$B4="Local Currency",'Financing inputs'!D4/Loc_Euro,0)+IF('Financing inputs'!$B4="Euro",'Financing inputs'!D4,0)))</f>
        <v/>
      </c>
      <c r="E4" s="59" t="str">
        <f>IF('Financing inputs'!E4="","",(IF('Financing inputs'!$B4="USD",'Financing inputs'!E4*Euro_USD,0)+IF('Financing inputs'!$B4="Local Currency",'Financing inputs'!E4/Loc_Euro,0)+IF('Financing inputs'!$B4="Euro",'Financing inputs'!E4,0)))</f>
        <v/>
      </c>
      <c r="F4" s="59" t="str">
        <f>IF('Financing inputs'!F4="","",(IF('Financing inputs'!$B4="USD",'Financing inputs'!F4*Euro_USD,0)+IF('Financing inputs'!$B4="Local Currency",'Financing inputs'!F4/Loc_Euro,0)+IF('Financing inputs'!$B4="Euro",'Financing inputs'!F4,0)))</f>
        <v/>
      </c>
      <c r="G4" s="59" t="str">
        <f>IF('Financing inputs'!G4="","",(IF('Financing inputs'!$B4="USD",'Financing inputs'!G4*Euro_USD,0)+IF('Financing inputs'!$B4="Local Currency",'Financing inputs'!G4/Loc_Euro,0)+IF('Financing inputs'!$B4="Euro",'Financing inputs'!G4,0)))</f>
        <v/>
      </c>
      <c r="H4" s="59" t="str">
        <f>IF('Financing inputs'!H4="","",(IF('Financing inputs'!$B4="USD",'Financing inputs'!H4*Euro_USD,0)+IF('Financing inputs'!$B4="Local Currency",'Financing inputs'!H4/Loc_Euro,0)+IF('Financing inputs'!$B4="Euro",'Financing inputs'!H4,0)))</f>
        <v/>
      </c>
      <c r="I4" s="59" t="str">
        <f>IF('Financing inputs'!I4="","",(IF('Financing inputs'!$B4="USD",'Financing inputs'!I4*Euro_USD,0)+IF('Financing inputs'!$B4="Local Currency",'Financing inputs'!I4/Loc_Euro,0)+IF('Financing inputs'!$B4="Euro",'Financing inputs'!I4,0)))</f>
        <v/>
      </c>
      <c r="J4" s="59" t="str">
        <f>IF('Financing inputs'!J4="","",(IF('Financing inputs'!$B4="USD",'Financing inputs'!J4*Euro_USD,0)+IF('Financing inputs'!$B4="Local Currency",'Financing inputs'!J4/Loc_Euro,0)+IF('Financing inputs'!$B4="Euro",'Financing inputs'!J4,0)))</f>
        <v/>
      </c>
      <c r="K4" s="59" t="str">
        <f>IF('Financing inputs'!K4="","",(IF('Financing inputs'!$B4="USD",'Financing inputs'!K4*Euro_USD,0)+IF('Financing inputs'!$B4="Local Currency",'Financing inputs'!K4/Loc_Euro,0)+IF('Financing inputs'!$B4="Euro",'Financing inputs'!K4,0)))</f>
        <v/>
      </c>
      <c r="L4" s="59" t="str">
        <f>IF('Financing inputs'!L4="","",(IF('Financing inputs'!$B4="USD",'Financing inputs'!L4*Euro_USD,0)+IF('Financing inputs'!$B4="Local Currency",'Financing inputs'!L4/Loc_Euro,0)+IF('Financing inputs'!$B4="Euro",'Financing inputs'!L4,0)))</f>
        <v/>
      </c>
      <c r="M4" s="59" t="str">
        <f>IF('Financing inputs'!M4="","",(IF('Financing inputs'!$B4="USD",'Financing inputs'!M4*Euro_USD,0)+IF('Financing inputs'!$B4="Local Currency",'Financing inputs'!M4/Loc_Euro,0)+IF('Financing inputs'!$B4="Euro",'Financing inputs'!M4,0)))</f>
        <v/>
      </c>
      <c r="N4" s="59" t="str">
        <f>IF('Financing inputs'!N4="","",(IF('Financing inputs'!$B4="USD",'Financing inputs'!N4*Euro_USD,0)+IF('Financing inputs'!$B4="Local Currency",'Financing inputs'!N4/Loc_Euro,0)+IF('Financing inputs'!$B4="Euro",'Financing inputs'!N4,0)))</f>
        <v/>
      </c>
      <c r="O4" s="60">
        <f>SUM(C4:N4)</f>
        <v>0</v>
      </c>
      <c r="P4" s="12" t="str">
        <f t="shared" ref="P4:P24" si="0">$A$3</f>
        <v>Autre 1</v>
      </c>
    </row>
    <row r="5" spans="1:18" x14ac:dyDescent="0.25">
      <c r="A5" s="24" t="str">
        <f>'Financing inputs'!A5</f>
        <v xml:space="preserve">Fonds alloués par le Gouvernement </v>
      </c>
      <c r="B5" s="43"/>
      <c r="C5" s="59" t="str">
        <f>IF('Financing inputs'!C5="","",(IF('Financing inputs'!$B5="USD",'Financing inputs'!C5*Euro_USD,0)+IF('Financing inputs'!$B5="Local Currency",'Financing inputs'!C5/Loc_Euro,0)+IF('Financing inputs'!$B5="Euro",'Financing inputs'!C5,0)))</f>
        <v/>
      </c>
      <c r="D5" s="59" t="str">
        <f>IF('Financing inputs'!D5="","",(IF('Financing inputs'!$B5="USD",'Financing inputs'!D5*Euro_USD,0)+IF('Financing inputs'!$B5="Local Currency",'Financing inputs'!D5/Loc_Euro,0)+IF('Financing inputs'!$B5="Euro",'Financing inputs'!D5,0)))</f>
        <v/>
      </c>
      <c r="E5" s="59" t="str">
        <f>IF('Financing inputs'!E5="","",(IF('Financing inputs'!$B5="USD",'Financing inputs'!E5*Euro_USD,0)+IF('Financing inputs'!$B5="Local Currency",'Financing inputs'!E5/Loc_Euro,0)+IF('Financing inputs'!$B5="Euro",'Financing inputs'!E5,0)))</f>
        <v/>
      </c>
      <c r="F5" s="59" t="str">
        <f>IF('Financing inputs'!F5="","",(IF('Financing inputs'!$B5="USD",'Financing inputs'!F5*Euro_USD,0)+IF('Financing inputs'!$B5="Local Currency",'Financing inputs'!F5/Loc_Euro,0)+IF('Financing inputs'!$B5="Euro",'Financing inputs'!F5,0)))</f>
        <v/>
      </c>
      <c r="G5" s="59" t="str">
        <f>IF('Financing inputs'!G5="","",(IF('Financing inputs'!$B5="USD",'Financing inputs'!G5*Euro_USD,0)+IF('Financing inputs'!$B5="Local Currency",'Financing inputs'!G5/Loc_Euro,0)+IF('Financing inputs'!$B5="Euro",'Financing inputs'!G5,0)))</f>
        <v/>
      </c>
      <c r="H5" s="59" t="str">
        <f>IF('Financing inputs'!H5="","",(IF('Financing inputs'!$B5="USD",'Financing inputs'!H5*Euro_USD,0)+IF('Financing inputs'!$B5="Local Currency",'Financing inputs'!H5/Loc_Euro,0)+IF('Financing inputs'!$B5="Euro",'Financing inputs'!H5,0)))</f>
        <v/>
      </c>
      <c r="I5" s="59" t="str">
        <f>IF('Financing inputs'!I5="","",(IF('Financing inputs'!$B5="USD",'Financing inputs'!I5*Euro_USD,0)+IF('Financing inputs'!$B5="Local Currency",'Financing inputs'!I5/Loc_Euro,0)+IF('Financing inputs'!$B5="Euro",'Financing inputs'!I5,0)))</f>
        <v/>
      </c>
      <c r="J5" s="59" t="str">
        <f>IF('Financing inputs'!J5="","",(IF('Financing inputs'!$B5="USD",'Financing inputs'!J5*Euro_USD,0)+IF('Financing inputs'!$B5="Local Currency",'Financing inputs'!J5/Loc_Euro,0)+IF('Financing inputs'!$B5="Euro",'Financing inputs'!J5,0)))</f>
        <v/>
      </c>
      <c r="K5" s="59" t="str">
        <f>IF('Financing inputs'!K5="","",(IF('Financing inputs'!$B5="USD",'Financing inputs'!K5*Euro_USD,0)+IF('Financing inputs'!$B5="Local Currency",'Financing inputs'!K5/Loc_Euro,0)+IF('Financing inputs'!$B5="Euro",'Financing inputs'!K5,0)))</f>
        <v/>
      </c>
      <c r="L5" s="59" t="str">
        <f>IF('Financing inputs'!L5="","",(IF('Financing inputs'!$B5="USD",'Financing inputs'!L5*Euro_USD,0)+IF('Financing inputs'!$B5="Local Currency",'Financing inputs'!L5/Loc_Euro,0)+IF('Financing inputs'!$B5="Euro",'Financing inputs'!L5,0)))</f>
        <v/>
      </c>
      <c r="M5" s="59" t="str">
        <f>IF('Financing inputs'!M5="","",(IF('Financing inputs'!$B5="USD",'Financing inputs'!M5*Euro_USD,0)+IF('Financing inputs'!$B5="Local Currency",'Financing inputs'!M5/Loc_Euro,0)+IF('Financing inputs'!$B5="Euro",'Financing inputs'!M5,0)))</f>
        <v/>
      </c>
      <c r="N5" s="59" t="str">
        <f>IF('Financing inputs'!N5="","",(IF('Financing inputs'!$B5="USD",'Financing inputs'!N5*Euro_USD,0)+IF('Financing inputs'!$B5="Local Currency",'Financing inputs'!N5/Loc_Euro,0)+IF('Financing inputs'!$B5="Euro",'Financing inputs'!N5,0)))</f>
        <v/>
      </c>
      <c r="O5" s="60">
        <f>SUM(C5:N5)</f>
        <v>0</v>
      </c>
      <c r="P5" s="12" t="str">
        <f t="shared" si="0"/>
        <v>Autre 1</v>
      </c>
    </row>
    <row r="6" spans="1:18" x14ac:dyDescent="0.25">
      <c r="A6" s="25" t="str">
        <f>'Financing inputs'!A6</f>
        <v xml:space="preserve">Fonds alloués par l'USAID </v>
      </c>
      <c r="B6" s="43"/>
      <c r="C6" s="59" t="str">
        <f>IF('Financing inputs'!C6="","",(IF('Financing inputs'!$B6="USD",'Financing inputs'!C6*Euro_USD,0)+IF('Financing inputs'!$B6="Local Currency",'Financing inputs'!C6/Loc_Euro,0)+IF('Financing inputs'!$B6="Euro",'Financing inputs'!C6,0)))</f>
        <v/>
      </c>
      <c r="D6" s="59" t="str">
        <f>IF('Financing inputs'!D6="","",(IF('Financing inputs'!$B6="USD",'Financing inputs'!D6*Euro_USD,0)+IF('Financing inputs'!$B6="Local Currency",'Financing inputs'!D6/Loc_Euro,0)+IF('Financing inputs'!$B6="Euro",'Financing inputs'!D6,0)))</f>
        <v/>
      </c>
      <c r="E6" s="59" t="str">
        <f>IF('Financing inputs'!E6="","",(IF('Financing inputs'!$B6="USD",'Financing inputs'!E6*Euro_USD,0)+IF('Financing inputs'!$B6="Local Currency",'Financing inputs'!E6/Loc_Euro,0)+IF('Financing inputs'!$B6="Euro",'Financing inputs'!E6,0)))</f>
        <v/>
      </c>
      <c r="F6" s="59" t="str">
        <f>IF('Financing inputs'!F6="","",(IF('Financing inputs'!$B6="USD",'Financing inputs'!F6*Euro_USD,0)+IF('Financing inputs'!$B6="Local Currency",'Financing inputs'!F6/Loc_Euro,0)+IF('Financing inputs'!$B6="Euro",'Financing inputs'!F6,0)))</f>
        <v/>
      </c>
      <c r="G6" s="59" t="str">
        <f>IF('Financing inputs'!G6="","",(IF('Financing inputs'!$B6="USD",'Financing inputs'!G6*Euro_USD,0)+IF('Financing inputs'!$B6="Local Currency",'Financing inputs'!G6/Loc_Euro,0)+IF('Financing inputs'!$B6="Euro",'Financing inputs'!G6,0)))</f>
        <v/>
      </c>
      <c r="H6" s="59" t="str">
        <f>IF('Financing inputs'!H6="","",(IF('Financing inputs'!$B6="USD",'Financing inputs'!H6*Euro_USD,0)+IF('Financing inputs'!$B6="Local Currency",'Financing inputs'!H6/Loc_Euro,0)+IF('Financing inputs'!$B6="Euro",'Financing inputs'!H6,0)))</f>
        <v/>
      </c>
      <c r="I6" s="59" t="str">
        <f>IF('Financing inputs'!I6="","",(IF('Financing inputs'!$B6="USD",'Financing inputs'!I6*Euro_USD,0)+IF('Financing inputs'!$B6="Local Currency",'Financing inputs'!I6/Loc_Euro,0)+IF('Financing inputs'!$B6="Euro",'Financing inputs'!I6,0)))</f>
        <v/>
      </c>
      <c r="J6" s="59" t="str">
        <f>IF('Financing inputs'!J6="","",(IF('Financing inputs'!$B6="USD",'Financing inputs'!J6*Euro_USD,0)+IF('Financing inputs'!$B6="Local Currency",'Financing inputs'!J6/Loc_Euro,0)+IF('Financing inputs'!$B6="Euro",'Financing inputs'!J6,0)))</f>
        <v/>
      </c>
      <c r="K6" s="59" t="str">
        <f>IF('Financing inputs'!K6="","",(IF('Financing inputs'!$B6="USD",'Financing inputs'!K6*Euro_USD,0)+IF('Financing inputs'!$B6="Local Currency",'Financing inputs'!K6/Loc_Euro,0)+IF('Financing inputs'!$B6="Euro",'Financing inputs'!K6,0)))</f>
        <v/>
      </c>
      <c r="L6" s="59" t="str">
        <f>IF('Financing inputs'!L6="","",(IF('Financing inputs'!$B6="USD",'Financing inputs'!L6*Euro_USD,0)+IF('Financing inputs'!$B6="Local Currency",'Financing inputs'!L6/Loc_Euro,0)+IF('Financing inputs'!$B6="Euro",'Financing inputs'!L6,0)))</f>
        <v/>
      </c>
      <c r="M6" s="59" t="str">
        <f>IF('Financing inputs'!M6="","",(IF('Financing inputs'!$B6="USD",'Financing inputs'!M6*Euro_USD,0)+IF('Financing inputs'!$B6="Local Currency",'Financing inputs'!M6/Loc_Euro,0)+IF('Financing inputs'!$B6="Euro",'Financing inputs'!M6,0)))</f>
        <v/>
      </c>
      <c r="N6" s="59" t="str">
        <f>IF('Financing inputs'!N6="","",(IF('Financing inputs'!$B6="USD",'Financing inputs'!N6*Euro_USD,0)+IF('Financing inputs'!$B6="Local Currency",'Financing inputs'!N6/Loc_Euro,0)+IF('Financing inputs'!$B6="Euro",'Financing inputs'!N6,0)))</f>
        <v/>
      </c>
      <c r="O6" s="59">
        <f t="shared" ref="O6:O24" si="1">SUM(C6:N6)</f>
        <v>0</v>
      </c>
      <c r="P6" s="12" t="str">
        <f t="shared" si="0"/>
        <v>Autre 1</v>
      </c>
    </row>
    <row r="7" spans="1:18" x14ac:dyDescent="0.25">
      <c r="A7" s="25" t="str">
        <f>'Financing inputs'!A7</f>
        <v>Fonds alloués par l'UNFPA</v>
      </c>
      <c r="B7" s="43"/>
      <c r="C7" s="59" t="str">
        <f>IF('Financing inputs'!C7="","",(IF('Financing inputs'!$B7="USD",'Financing inputs'!C7*Euro_USD,0)+IF('Financing inputs'!$B7="Local Currency",'Financing inputs'!C7/Loc_Euro,0)+IF('Financing inputs'!$B7="Euro",'Financing inputs'!C7,0)))</f>
        <v/>
      </c>
      <c r="D7" s="59" t="str">
        <f>IF('Financing inputs'!D7="","",(IF('Financing inputs'!$B7="USD",'Financing inputs'!D7*Euro_USD,0)+IF('Financing inputs'!$B7="Local Currency",'Financing inputs'!D7/Loc_Euro,0)+IF('Financing inputs'!$B7="Euro",'Financing inputs'!D7,0)))</f>
        <v/>
      </c>
      <c r="E7" s="59" t="str">
        <f>IF('Financing inputs'!E7="","",(IF('Financing inputs'!$B7="USD",'Financing inputs'!E7*Euro_USD,0)+IF('Financing inputs'!$B7="Local Currency",'Financing inputs'!E7/Loc_Euro,0)+IF('Financing inputs'!$B7="Euro",'Financing inputs'!E7,0)))</f>
        <v/>
      </c>
      <c r="F7" s="59" t="str">
        <f>IF('Financing inputs'!F7="","",(IF('Financing inputs'!$B7="USD",'Financing inputs'!F7*Euro_USD,0)+IF('Financing inputs'!$B7="Local Currency",'Financing inputs'!F7/Loc_Euro,0)+IF('Financing inputs'!$B7="Euro",'Financing inputs'!F7,0)))</f>
        <v/>
      </c>
      <c r="G7" s="59" t="str">
        <f>IF('Financing inputs'!G7="","",(IF('Financing inputs'!$B7="USD",'Financing inputs'!G7*Euro_USD,0)+IF('Financing inputs'!$B7="Local Currency",'Financing inputs'!G7/Loc_Euro,0)+IF('Financing inputs'!$B7="Euro",'Financing inputs'!G7,0)))</f>
        <v/>
      </c>
      <c r="H7" s="59" t="str">
        <f>IF('Financing inputs'!H7="","",(IF('Financing inputs'!$B7="USD",'Financing inputs'!H7*Euro_USD,0)+IF('Financing inputs'!$B7="Local Currency",'Financing inputs'!H7/Loc_Euro,0)+IF('Financing inputs'!$B7="Euro",'Financing inputs'!H7,0)))</f>
        <v/>
      </c>
      <c r="I7" s="59" t="str">
        <f>IF('Financing inputs'!I7="","",(IF('Financing inputs'!$B7="USD",'Financing inputs'!I7*Euro_USD,0)+IF('Financing inputs'!$B7="Local Currency",'Financing inputs'!I7/Loc_Euro,0)+IF('Financing inputs'!$B7="Euro",'Financing inputs'!I7,0)))</f>
        <v/>
      </c>
      <c r="J7" s="59" t="str">
        <f>IF('Financing inputs'!J7="","",(IF('Financing inputs'!$B7="USD",'Financing inputs'!J7*Euro_USD,0)+IF('Financing inputs'!$B7="Local Currency",'Financing inputs'!J7/Loc_Euro,0)+IF('Financing inputs'!$B7="Euro",'Financing inputs'!J7,0)))</f>
        <v/>
      </c>
      <c r="K7" s="59" t="str">
        <f>IF('Financing inputs'!K7="","",(IF('Financing inputs'!$B7="USD",'Financing inputs'!K7*Euro_USD,0)+IF('Financing inputs'!$B7="Local Currency",'Financing inputs'!K7/Loc_Euro,0)+IF('Financing inputs'!$B7="Euro",'Financing inputs'!K7,0)))</f>
        <v/>
      </c>
      <c r="L7" s="59" t="str">
        <f>IF('Financing inputs'!L7="","",(IF('Financing inputs'!$B7="USD",'Financing inputs'!L7*Euro_USD,0)+IF('Financing inputs'!$B7="Local Currency",'Financing inputs'!L7/Loc_Euro,0)+IF('Financing inputs'!$B7="Euro",'Financing inputs'!L7,0)))</f>
        <v/>
      </c>
      <c r="M7" s="59" t="str">
        <f>IF('Financing inputs'!M7="","",(IF('Financing inputs'!$B7="USD",'Financing inputs'!M7*Euro_USD,0)+IF('Financing inputs'!$B7="Local Currency",'Financing inputs'!M7/Loc_Euro,0)+IF('Financing inputs'!$B7="Euro",'Financing inputs'!M7,0)))</f>
        <v/>
      </c>
      <c r="N7" s="59" t="str">
        <f>IF('Financing inputs'!N7="","",(IF('Financing inputs'!$B7="USD",'Financing inputs'!N7*Euro_USD,0)+IF('Financing inputs'!$B7="Local Currency",'Financing inputs'!N7/Loc_Euro,0)+IF('Financing inputs'!$B7="Euro",'Financing inputs'!N7,0)))</f>
        <v/>
      </c>
      <c r="O7" s="59">
        <f t="shared" si="1"/>
        <v>0</v>
      </c>
      <c r="P7" s="12" t="str">
        <f t="shared" si="0"/>
        <v>Autre 1</v>
      </c>
    </row>
    <row r="8" spans="1:18" x14ac:dyDescent="0.25">
      <c r="A8" s="25" t="str">
        <f>'Financing inputs'!A8</f>
        <v>Fonds alloués par la KfW</v>
      </c>
      <c r="B8" s="43"/>
      <c r="C8" s="59" t="str">
        <f>IF('Financing inputs'!C8="","",(IF('Financing inputs'!$B8="USD",'Financing inputs'!C8*Euro_USD,0)+IF('Financing inputs'!$B8="Local Currency",'Financing inputs'!C8/Loc_Euro,0)+IF('Financing inputs'!$B8="Euro",'Financing inputs'!C8,0)))</f>
        <v/>
      </c>
      <c r="D8" s="59" t="str">
        <f>IF('Financing inputs'!D8="","",(IF('Financing inputs'!$B8="USD",'Financing inputs'!D8*Euro_USD,0)+IF('Financing inputs'!$B8="Local Currency",'Financing inputs'!D8/Loc_Euro,0)+IF('Financing inputs'!$B8="Euro",'Financing inputs'!D8,0)))</f>
        <v/>
      </c>
      <c r="E8" s="59" t="str">
        <f>IF('Financing inputs'!E8="","",(IF('Financing inputs'!$B8="USD",'Financing inputs'!E8*Euro_USD,0)+IF('Financing inputs'!$B8="Local Currency",'Financing inputs'!E8/Loc_Euro,0)+IF('Financing inputs'!$B8="Euro",'Financing inputs'!E8,0)))</f>
        <v/>
      </c>
      <c r="F8" s="59" t="str">
        <f>IF('Financing inputs'!F8="","",(IF('Financing inputs'!$B8="USD",'Financing inputs'!F8*Euro_USD,0)+IF('Financing inputs'!$B8="Local Currency",'Financing inputs'!F8/Loc_Euro,0)+IF('Financing inputs'!$B8="Euro",'Financing inputs'!F8,0)))</f>
        <v/>
      </c>
      <c r="G8" s="59" t="str">
        <f>IF('Financing inputs'!G8="","",(IF('Financing inputs'!$B8="USD",'Financing inputs'!G8*Euro_USD,0)+IF('Financing inputs'!$B8="Local Currency",'Financing inputs'!G8/Loc_Euro,0)+IF('Financing inputs'!$B8="Euro",'Financing inputs'!G8,0)))</f>
        <v/>
      </c>
      <c r="H8" s="59" t="str">
        <f>IF('Financing inputs'!H8="","",(IF('Financing inputs'!$B8="USD",'Financing inputs'!H8*Euro_USD,0)+IF('Financing inputs'!$B8="Local Currency",'Financing inputs'!H8/Loc_Euro,0)+IF('Financing inputs'!$B8="Euro",'Financing inputs'!H8,0)))</f>
        <v/>
      </c>
      <c r="I8" s="59" t="str">
        <f>IF('Financing inputs'!I8="","",(IF('Financing inputs'!$B8="USD",'Financing inputs'!I8*Euro_USD,0)+IF('Financing inputs'!$B8="Local Currency",'Financing inputs'!I8/Loc_Euro,0)+IF('Financing inputs'!$B8="Euro",'Financing inputs'!I8,0)))</f>
        <v/>
      </c>
      <c r="J8" s="59" t="str">
        <f>IF('Financing inputs'!J8="","",(IF('Financing inputs'!$B8="USD",'Financing inputs'!J8*Euro_USD,0)+IF('Financing inputs'!$B8="Local Currency",'Financing inputs'!J8/Loc_Euro,0)+IF('Financing inputs'!$B8="Euro",'Financing inputs'!J8,0)))</f>
        <v/>
      </c>
      <c r="K8" s="59" t="str">
        <f>IF('Financing inputs'!K8="","",(IF('Financing inputs'!$B8="USD",'Financing inputs'!K8*Euro_USD,0)+IF('Financing inputs'!$B8="Local Currency",'Financing inputs'!K8/Loc_Euro,0)+IF('Financing inputs'!$B8="Euro",'Financing inputs'!K8,0)))</f>
        <v/>
      </c>
      <c r="L8" s="59" t="str">
        <f>IF('Financing inputs'!L8="","",(IF('Financing inputs'!$B8="USD",'Financing inputs'!L8*Euro_USD,0)+IF('Financing inputs'!$B8="Local Currency",'Financing inputs'!L8/Loc_Euro,0)+IF('Financing inputs'!$B8="Euro",'Financing inputs'!L8,0)))</f>
        <v/>
      </c>
      <c r="M8" s="59" t="str">
        <f>IF('Financing inputs'!M8="","",(IF('Financing inputs'!$B8="USD",'Financing inputs'!M8*Euro_USD,0)+IF('Financing inputs'!$B8="Local Currency",'Financing inputs'!M8/Loc_Euro,0)+IF('Financing inputs'!$B8="Euro",'Financing inputs'!M8,0)))</f>
        <v/>
      </c>
      <c r="N8" s="59" t="str">
        <f>IF('Financing inputs'!N8="","",(IF('Financing inputs'!$B8="USD",'Financing inputs'!N8*Euro_USD,0)+IF('Financing inputs'!$B8="Local Currency",'Financing inputs'!N8/Loc_Euro,0)+IF('Financing inputs'!$B8="Euro",'Financing inputs'!N8,0)))</f>
        <v/>
      </c>
      <c r="O8" s="59">
        <f t="shared" si="1"/>
        <v>0</v>
      </c>
      <c r="P8" s="12" t="str">
        <f t="shared" si="0"/>
        <v>Autre 1</v>
      </c>
    </row>
    <row r="9" spans="1:18" x14ac:dyDescent="0.25">
      <c r="A9" s="25" t="str">
        <f>'Financing inputs'!A9</f>
        <v>Fonds alloués par DfID</v>
      </c>
      <c r="B9" s="43"/>
      <c r="C9" s="59" t="str">
        <f>IF('Financing inputs'!C9="","",(IF('Financing inputs'!$B9="USD",'Financing inputs'!C9*Euro_USD,0)+IF('Financing inputs'!$B9="Local Currency",'Financing inputs'!C9/Loc_Euro,0)+IF('Financing inputs'!$B9="Euro",'Financing inputs'!C9,0)))</f>
        <v/>
      </c>
      <c r="D9" s="59" t="str">
        <f>IF('Financing inputs'!D9="","",(IF('Financing inputs'!$B9="USD",'Financing inputs'!D9*Euro_USD,0)+IF('Financing inputs'!$B9="Local Currency",'Financing inputs'!D9/Loc_Euro,0)+IF('Financing inputs'!$B9="Euro",'Financing inputs'!D9,0)))</f>
        <v/>
      </c>
      <c r="E9" s="59" t="str">
        <f>IF('Financing inputs'!E9="","",(IF('Financing inputs'!$B9="USD",'Financing inputs'!E9*Euro_USD,0)+IF('Financing inputs'!$B9="Local Currency",'Financing inputs'!E9/Loc_Euro,0)+IF('Financing inputs'!$B9="Euro",'Financing inputs'!E9,0)))</f>
        <v/>
      </c>
      <c r="F9" s="59" t="str">
        <f>IF('Financing inputs'!F9="","",(IF('Financing inputs'!$B9="USD",'Financing inputs'!F9*Euro_USD,0)+IF('Financing inputs'!$B9="Local Currency",'Financing inputs'!F9/Loc_Euro,0)+IF('Financing inputs'!$B9="Euro",'Financing inputs'!F9,0)))</f>
        <v/>
      </c>
      <c r="G9" s="59" t="str">
        <f>IF('Financing inputs'!G9="","",(IF('Financing inputs'!$B9="USD",'Financing inputs'!G9*Euro_USD,0)+IF('Financing inputs'!$B9="Local Currency",'Financing inputs'!G9/Loc_Euro,0)+IF('Financing inputs'!$B9="Euro",'Financing inputs'!G9,0)))</f>
        <v/>
      </c>
      <c r="H9" s="59" t="str">
        <f>IF('Financing inputs'!H9="","",(IF('Financing inputs'!$B9="USD",'Financing inputs'!H9*Euro_USD,0)+IF('Financing inputs'!$B9="Local Currency",'Financing inputs'!H9/Loc_Euro,0)+IF('Financing inputs'!$B9="Euro",'Financing inputs'!H9,0)))</f>
        <v/>
      </c>
      <c r="I9" s="59" t="str">
        <f>IF('Financing inputs'!I9="","",(IF('Financing inputs'!$B9="USD",'Financing inputs'!I9*Euro_USD,0)+IF('Financing inputs'!$B9="Local Currency",'Financing inputs'!I9/Loc_Euro,0)+IF('Financing inputs'!$B9="Euro",'Financing inputs'!I9,0)))</f>
        <v/>
      </c>
      <c r="J9" s="59" t="str">
        <f>IF('Financing inputs'!J9="","",(IF('Financing inputs'!$B9="USD",'Financing inputs'!J9*Euro_USD,0)+IF('Financing inputs'!$B9="Local Currency",'Financing inputs'!J9/Loc_Euro,0)+IF('Financing inputs'!$B9="Euro",'Financing inputs'!J9,0)))</f>
        <v/>
      </c>
      <c r="K9" s="59" t="str">
        <f>IF('Financing inputs'!K9="","",(IF('Financing inputs'!$B9="USD",'Financing inputs'!K9*Euro_USD,0)+IF('Financing inputs'!$B9="Local Currency",'Financing inputs'!K9/Loc_Euro,0)+IF('Financing inputs'!$B9="Euro",'Financing inputs'!K9,0)))</f>
        <v/>
      </c>
      <c r="L9" s="59" t="str">
        <f>IF('Financing inputs'!L9="","",(IF('Financing inputs'!$B9="USD",'Financing inputs'!L9*Euro_USD,0)+IF('Financing inputs'!$B9="Local Currency",'Financing inputs'!L9/Loc_Euro,0)+IF('Financing inputs'!$B9="Euro",'Financing inputs'!L9,0)))</f>
        <v/>
      </c>
      <c r="M9" s="59" t="str">
        <f>IF('Financing inputs'!M9="","",(IF('Financing inputs'!$B9="USD",'Financing inputs'!M9*Euro_USD,0)+IF('Financing inputs'!$B9="Local Currency",'Financing inputs'!M9/Loc_Euro,0)+IF('Financing inputs'!$B9="Euro",'Financing inputs'!M9,0)))</f>
        <v/>
      </c>
      <c r="N9" s="59" t="str">
        <f>IF('Financing inputs'!N9="","",(IF('Financing inputs'!$B9="USD",'Financing inputs'!N9*Euro_USD,0)+IF('Financing inputs'!$B9="Local Currency",'Financing inputs'!N9/Loc_Euro,0)+IF('Financing inputs'!$B9="Euro",'Financing inputs'!N9,0)))</f>
        <v/>
      </c>
      <c r="O9" s="59">
        <f t="shared" si="1"/>
        <v>0</v>
      </c>
      <c r="P9" s="12" t="str">
        <f t="shared" si="0"/>
        <v>Autre 1</v>
      </c>
    </row>
    <row r="10" spans="1:18" x14ac:dyDescent="0.25">
      <c r="A10" s="25" t="str">
        <f>'Financing inputs'!A10</f>
        <v xml:space="preserve">Fonds alloués par l'EU </v>
      </c>
      <c r="B10" s="43"/>
      <c r="C10" s="59" t="str">
        <f>IF('Financing inputs'!C10="","",(IF('Financing inputs'!$B10="USD",'Financing inputs'!C10*Euro_USD,0)+IF('Financing inputs'!$B10="Local Currency",'Financing inputs'!C10/Loc_Euro,0)+IF('Financing inputs'!$B10="Euro",'Financing inputs'!C10,0)))</f>
        <v/>
      </c>
      <c r="D10" s="59" t="str">
        <f>IF('Financing inputs'!D10="","",(IF('Financing inputs'!$B10="USD",'Financing inputs'!D10*Euro_USD,0)+IF('Financing inputs'!$B10="Local Currency",'Financing inputs'!D10/Loc_Euro,0)+IF('Financing inputs'!$B10="Euro",'Financing inputs'!D10,0)))</f>
        <v/>
      </c>
      <c r="E10" s="59" t="str">
        <f>IF('Financing inputs'!E10="","",(IF('Financing inputs'!$B10="USD",'Financing inputs'!E10*Euro_USD,0)+IF('Financing inputs'!$B10="Local Currency",'Financing inputs'!E10/Loc_Euro,0)+IF('Financing inputs'!$B10="Euro",'Financing inputs'!E10,0)))</f>
        <v/>
      </c>
      <c r="F10" s="59" t="str">
        <f>IF('Financing inputs'!F10="","",(IF('Financing inputs'!$B10="USD",'Financing inputs'!F10*Euro_USD,0)+IF('Financing inputs'!$B10="Local Currency",'Financing inputs'!F10/Loc_Euro,0)+IF('Financing inputs'!$B10="Euro",'Financing inputs'!F10,0)))</f>
        <v/>
      </c>
      <c r="G10" s="59" t="str">
        <f>IF('Financing inputs'!G10="","",(IF('Financing inputs'!$B10="USD",'Financing inputs'!G10*Euro_USD,0)+IF('Financing inputs'!$B10="Local Currency",'Financing inputs'!G10/Loc_Euro,0)+IF('Financing inputs'!$B10="Euro",'Financing inputs'!G10,0)))</f>
        <v/>
      </c>
      <c r="H10" s="59" t="str">
        <f>IF('Financing inputs'!H10="","",(IF('Financing inputs'!$B10="USD",'Financing inputs'!H10*Euro_USD,0)+IF('Financing inputs'!$B10="Local Currency",'Financing inputs'!H10/Loc_Euro,0)+IF('Financing inputs'!$B10="Euro",'Financing inputs'!H10,0)))</f>
        <v/>
      </c>
      <c r="I10" s="59" t="str">
        <f>IF('Financing inputs'!I10="","",(IF('Financing inputs'!$B10="USD",'Financing inputs'!I10*Euro_USD,0)+IF('Financing inputs'!$B10="Local Currency",'Financing inputs'!I10/Loc_Euro,0)+IF('Financing inputs'!$B10="Euro",'Financing inputs'!I10,0)))</f>
        <v/>
      </c>
      <c r="J10" s="59" t="str">
        <f>IF('Financing inputs'!J10="","",(IF('Financing inputs'!$B10="USD",'Financing inputs'!J10*Euro_USD,0)+IF('Financing inputs'!$B10="Local Currency",'Financing inputs'!J10/Loc_Euro,0)+IF('Financing inputs'!$B10="Euro",'Financing inputs'!J10,0)))</f>
        <v/>
      </c>
      <c r="K10" s="59" t="str">
        <f>IF('Financing inputs'!K10="","",(IF('Financing inputs'!$B10="USD",'Financing inputs'!K10*Euro_USD,0)+IF('Financing inputs'!$B10="Local Currency",'Financing inputs'!K10/Loc_Euro,0)+IF('Financing inputs'!$B10="Euro",'Financing inputs'!K10,0)))</f>
        <v/>
      </c>
      <c r="L10" s="59" t="str">
        <f>IF('Financing inputs'!L10="","",(IF('Financing inputs'!$B10="USD",'Financing inputs'!L10*Euro_USD,0)+IF('Financing inputs'!$B10="Local Currency",'Financing inputs'!L10/Loc_Euro,0)+IF('Financing inputs'!$B10="Euro",'Financing inputs'!L10,0)))</f>
        <v/>
      </c>
      <c r="M10" s="59" t="str">
        <f>IF('Financing inputs'!M10="","",(IF('Financing inputs'!$B10="USD",'Financing inputs'!M10*Euro_USD,0)+IF('Financing inputs'!$B10="Local Currency",'Financing inputs'!M10/Loc_Euro,0)+IF('Financing inputs'!$B10="Euro",'Financing inputs'!M10,0)))</f>
        <v/>
      </c>
      <c r="N10" s="59" t="str">
        <f>IF('Financing inputs'!N10="","",(IF('Financing inputs'!$B10="USD",'Financing inputs'!N10*Euro_USD,0)+IF('Financing inputs'!$B10="Local Currency",'Financing inputs'!N10/Loc_Euro,0)+IF('Financing inputs'!$B10="Euro",'Financing inputs'!N10,0)))</f>
        <v/>
      </c>
      <c r="O10" s="59">
        <f t="shared" si="1"/>
        <v>0</v>
      </c>
      <c r="P10" s="12" t="str">
        <f t="shared" si="0"/>
        <v>Autre 1</v>
      </c>
    </row>
    <row r="11" spans="1:18" x14ac:dyDescent="0.25">
      <c r="A11" s="25" t="str">
        <f>'Financing inputs'!A11</f>
        <v>Fonds alloués par l'ACDI</v>
      </c>
      <c r="B11" s="43"/>
      <c r="C11" s="59" t="str">
        <f>IF('Financing inputs'!C11="","",(IF('Financing inputs'!$B11="USD",'Financing inputs'!C11*Euro_USD,0)+IF('Financing inputs'!$B11="Local Currency",'Financing inputs'!C11/Loc_Euro,0)+IF('Financing inputs'!$B11="Euro",'Financing inputs'!C11,0)))</f>
        <v/>
      </c>
      <c r="D11" s="59" t="str">
        <f>IF('Financing inputs'!D11="","",(IF('Financing inputs'!$B11="USD",'Financing inputs'!D11*Euro_USD,0)+IF('Financing inputs'!$B11="Local Currency",'Financing inputs'!D11/Loc_Euro,0)+IF('Financing inputs'!$B11="Euro",'Financing inputs'!D11,0)))</f>
        <v/>
      </c>
      <c r="E11" s="59" t="str">
        <f>IF('Financing inputs'!E11="","",(IF('Financing inputs'!$B11="USD",'Financing inputs'!E11*Euro_USD,0)+IF('Financing inputs'!$B11="Local Currency",'Financing inputs'!E11/Loc_Euro,0)+IF('Financing inputs'!$B11="Euro",'Financing inputs'!E11,0)))</f>
        <v/>
      </c>
      <c r="F11" s="59" t="str">
        <f>IF('Financing inputs'!F11="","",(IF('Financing inputs'!$B11="USD",'Financing inputs'!F11*Euro_USD,0)+IF('Financing inputs'!$B11="Local Currency",'Financing inputs'!F11/Loc_Euro,0)+IF('Financing inputs'!$B11="Euro",'Financing inputs'!F11,0)))</f>
        <v/>
      </c>
      <c r="G11" s="59" t="str">
        <f>IF('Financing inputs'!G11="","",(IF('Financing inputs'!$B11="USD",'Financing inputs'!G11*Euro_USD,0)+IF('Financing inputs'!$B11="Local Currency",'Financing inputs'!G11/Loc_Euro,0)+IF('Financing inputs'!$B11="Euro",'Financing inputs'!G11,0)))</f>
        <v/>
      </c>
      <c r="H11" s="59" t="str">
        <f>IF('Financing inputs'!H11="","",(IF('Financing inputs'!$B11="USD",'Financing inputs'!H11*Euro_USD,0)+IF('Financing inputs'!$B11="Local Currency",'Financing inputs'!H11/Loc_Euro,0)+IF('Financing inputs'!$B11="Euro",'Financing inputs'!H11,0)))</f>
        <v/>
      </c>
      <c r="I11" s="59" t="str">
        <f>IF('Financing inputs'!I11="","",(IF('Financing inputs'!$B11="USD",'Financing inputs'!I11*Euro_USD,0)+IF('Financing inputs'!$B11="Local Currency",'Financing inputs'!I11/Loc_Euro,0)+IF('Financing inputs'!$B11="Euro",'Financing inputs'!I11,0)))</f>
        <v/>
      </c>
      <c r="J11" s="59" t="str">
        <f>IF('Financing inputs'!J11="","",(IF('Financing inputs'!$B11="USD",'Financing inputs'!J11*Euro_USD,0)+IF('Financing inputs'!$B11="Local Currency",'Financing inputs'!J11/Loc_Euro,0)+IF('Financing inputs'!$B11="Euro",'Financing inputs'!J11,0)))</f>
        <v/>
      </c>
      <c r="K11" s="59" t="str">
        <f>IF('Financing inputs'!K11="","",(IF('Financing inputs'!$B11="USD",'Financing inputs'!K11*Euro_USD,0)+IF('Financing inputs'!$B11="Local Currency",'Financing inputs'!K11/Loc_Euro,0)+IF('Financing inputs'!$B11="Euro",'Financing inputs'!K11,0)))</f>
        <v/>
      </c>
      <c r="L11" s="59" t="str">
        <f>IF('Financing inputs'!L11="","",(IF('Financing inputs'!$B11="USD",'Financing inputs'!L11*Euro_USD,0)+IF('Financing inputs'!$B11="Local Currency",'Financing inputs'!L11/Loc_Euro,0)+IF('Financing inputs'!$B11="Euro",'Financing inputs'!L11,0)))</f>
        <v/>
      </c>
      <c r="M11" s="59" t="str">
        <f>IF('Financing inputs'!M11="","",(IF('Financing inputs'!$B11="USD",'Financing inputs'!M11*Euro_USD,0)+IF('Financing inputs'!$B11="Local Currency",'Financing inputs'!M11/Loc_Euro,0)+IF('Financing inputs'!$B11="Euro",'Financing inputs'!M11,0)))</f>
        <v/>
      </c>
      <c r="N11" s="59" t="str">
        <f>IF('Financing inputs'!N11="","",(IF('Financing inputs'!$B11="USD",'Financing inputs'!N11*Euro_USD,0)+IF('Financing inputs'!$B11="Local Currency",'Financing inputs'!N11/Loc_Euro,0)+IF('Financing inputs'!$B11="Euro",'Financing inputs'!N11,0)))</f>
        <v/>
      </c>
      <c r="O11" s="59">
        <f t="shared" si="1"/>
        <v>0</v>
      </c>
      <c r="P11" s="12" t="str">
        <f t="shared" si="0"/>
        <v>Autre 1</v>
      </c>
    </row>
    <row r="12" spans="1:18" x14ac:dyDescent="0.25">
      <c r="A12" s="25" t="str">
        <f>'Financing inputs'!A12</f>
        <v>Fonds alloués par PSI</v>
      </c>
      <c r="B12" s="43"/>
      <c r="C12" s="59" t="str">
        <f>IF('Financing inputs'!C12="","",(IF('Financing inputs'!$B12="USD",'Financing inputs'!C12*Euro_USD,0)+IF('Financing inputs'!$B12="Local Currency",'Financing inputs'!C12/Loc_Euro,0)+IF('Financing inputs'!$B12="Euro",'Financing inputs'!C12,0)))</f>
        <v/>
      </c>
      <c r="D12" s="59" t="str">
        <f>IF('Financing inputs'!D12="","",(IF('Financing inputs'!$B12="USD",'Financing inputs'!D12*Euro_USD,0)+IF('Financing inputs'!$B12="Local Currency",'Financing inputs'!D12/Loc_Euro,0)+IF('Financing inputs'!$B12="Euro",'Financing inputs'!D12,0)))</f>
        <v/>
      </c>
      <c r="E12" s="59" t="str">
        <f>IF('Financing inputs'!E12="","",(IF('Financing inputs'!$B12="USD",'Financing inputs'!E12*Euro_USD,0)+IF('Financing inputs'!$B12="Local Currency",'Financing inputs'!E12/Loc_Euro,0)+IF('Financing inputs'!$B12="Euro",'Financing inputs'!E12,0)))</f>
        <v/>
      </c>
      <c r="F12" s="59" t="str">
        <f>IF('Financing inputs'!F12="","",(IF('Financing inputs'!$B12="USD",'Financing inputs'!F12*Euro_USD,0)+IF('Financing inputs'!$B12="Local Currency",'Financing inputs'!F12/Loc_Euro,0)+IF('Financing inputs'!$B12="Euro",'Financing inputs'!F12,0)))</f>
        <v/>
      </c>
      <c r="G12" s="59" t="str">
        <f>IF('Financing inputs'!G12="","",(IF('Financing inputs'!$B12="USD",'Financing inputs'!G12*Euro_USD,0)+IF('Financing inputs'!$B12="Local Currency",'Financing inputs'!G12/Loc_Euro,0)+IF('Financing inputs'!$B12="Euro",'Financing inputs'!G12,0)))</f>
        <v/>
      </c>
      <c r="H12" s="59" t="str">
        <f>IF('Financing inputs'!H12="","",(IF('Financing inputs'!$B12="USD",'Financing inputs'!H12*Euro_USD,0)+IF('Financing inputs'!$B12="Local Currency",'Financing inputs'!H12/Loc_Euro,0)+IF('Financing inputs'!$B12="Euro",'Financing inputs'!H12,0)))</f>
        <v/>
      </c>
      <c r="I12" s="59" t="str">
        <f>IF('Financing inputs'!I12="","",(IF('Financing inputs'!$B12="USD",'Financing inputs'!I12*Euro_USD,0)+IF('Financing inputs'!$B12="Local Currency",'Financing inputs'!I12/Loc_Euro,0)+IF('Financing inputs'!$B12="Euro",'Financing inputs'!I12,0)))</f>
        <v/>
      </c>
      <c r="J12" s="59" t="str">
        <f>IF('Financing inputs'!J12="","",(IF('Financing inputs'!$B12="USD",'Financing inputs'!J12*Euro_USD,0)+IF('Financing inputs'!$B12="Local Currency",'Financing inputs'!J12/Loc_Euro,0)+IF('Financing inputs'!$B12="Euro",'Financing inputs'!J12,0)))</f>
        <v/>
      </c>
      <c r="K12" s="59" t="str">
        <f>IF('Financing inputs'!K12="","",(IF('Financing inputs'!$B12="USD",'Financing inputs'!K12*Euro_USD,0)+IF('Financing inputs'!$B12="Local Currency",'Financing inputs'!K12/Loc_Euro,0)+IF('Financing inputs'!$B12="Euro",'Financing inputs'!K12,0)))</f>
        <v/>
      </c>
      <c r="L12" s="59" t="str">
        <f>IF('Financing inputs'!L12="","",(IF('Financing inputs'!$B12="USD",'Financing inputs'!L12*Euro_USD,0)+IF('Financing inputs'!$B12="Local Currency",'Financing inputs'!L12/Loc_Euro,0)+IF('Financing inputs'!$B12="Euro",'Financing inputs'!L12,0)))</f>
        <v/>
      </c>
      <c r="M12" s="59" t="str">
        <f>IF('Financing inputs'!M12="","",(IF('Financing inputs'!$B12="USD",'Financing inputs'!M12*Euro_USD,0)+IF('Financing inputs'!$B12="Local Currency",'Financing inputs'!M12/Loc_Euro,0)+IF('Financing inputs'!$B12="Euro",'Financing inputs'!M12,0)))</f>
        <v/>
      </c>
      <c r="N12" s="59" t="str">
        <f>IF('Financing inputs'!N12="","",(IF('Financing inputs'!$B12="USD",'Financing inputs'!N12*Euro_USD,0)+IF('Financing inputs'!$B12="Local Currency",'Financing inputs'!N12/Loc_Euro,0)+IF('Financing inputs'!$B12="Euro",'Financing inputs'!N12,0)))</f>
        <v/>
      </c>
      <c r="O12" s="59">
        <f t="shared" si="1"/>
        <v>0</v>
      </c>
      <c r="P12" s="12" t="str">
        <f t="shared" si="0"/>
        <v>Autre 1</v>
      </c>
    </row>
    <row r="13" spans="1:18" x14ac:dyDescent="0.25">
      <c r="A13" s="25" t="str">
        <f>'Financing inputs'!A13</f>
        <v xml:space="preserve">Fonds alloués par DKT International </v>
      </c>
      <c r="B13" s="43"/>
      <c r="C13" s="59" t="str">
        <f>IF('Financing inputs'!C13="","",(IF('Financing inputs'!$B13="USD",'Financing inputs'!C13*Euro_USD,0)+IF('Financing inputs'!$B13="Local Currency",'Financing inputs'!C13/Loc_Euro,0)+IF('Financing inputs'!$B13="Euro",'Financing inputs'!C13,0)))</f>
        <v/>
      </c>
      <c r="D13" s="59" t="str">
        <f>IF('Financing inputs'!D13="","",(IF('Financing inputs'!$B13="USD",'Financing inputs'!D13*Euro_USD,0)+IF('Financing inputs'!$B13="Local Currency",'Financing inputs'!D13/Loc_Euro,0)+IF('Financing inputs'!$B13="Euro",'Financing inputs'!D13,0)))</f>
        <v/>
      </c>
      <c r="E13" s="59" t="str">
        <f>IF('Financing inputs'!E13="","",(IF('Financing inputs'!$B13="USD",'Financing inputs'!E13*Euro_USD,0)+IF('Financing inputs'!$B13="Local Currency",'Financing inputs'!E13/Loc_Euro,0)+IF('Financing inputs'!$B13="Euro",'Financing inputs'!E13,0)))</f>
        <v/>
      </c>
      <c r="F13" s="59" t="str">
        <f>IF('Financing inputs'!F13="","",(IF('Financing inputs'!$B13="USD",'Financing inputs'!F13*Euro_USD,0)+IF('Financing inputs'!$B13="Local Currency",'Financing inputs'!F13/Loc_Euro,0)+IF('Financing inputs'!$B13="Euro",'Financing inputs'!F13,0)))</f>
        <v/>
      </c>
      <c r="G13" s="59" t="str">
        <f>IF('Financing inputs'!G13="","",(IF('Financing inputs'!$B13="USD",'Financing inputs'!G13*Euro_USD,0)+IF('Financing inputs'!$B13="Local Currency",'Financing inputs'!G13/Loc_Euro,0)+IF('Financing inputs'!$B13="Euro",'Financing inputs'!G13,0)))</f>
        <v/>
      </c>
      <c r="H13" s="59" t="str">
        <f>IF('Financing inputs'!H13="","",(IF('Financing inputs'!$B13="USD",'Financing inputs'!H13*Euro_USD,0)+IF('Financing inputs'!$B13="Local Currency",'Financing inputs'!H13/Loc_Euro,0)+IF('Financing inputs'!$B13="Euro",'Financing inputs'!H13,0)))</f>
        <v/>
      </c>
      <c r="I13" s="59" t="str">
        <f>IF('Financing inputs'!I13="","",(IF('Financing inputs'!$B13="USD",'Financing inputs'!I13*Euro_USD,0)+IF('Financing inputs'!$B13="Local Currency",'Financing inputs'!I13/Loc_Euro,0)+IF('Financing inputs'!$B13="Euro",'Financing inputs'!I13,0)))</f>
        <v/>
      </c>
      <c r="J13" s="59" t="str">
        <f>IF('Financing inputs'!J13="","",(IF('Financing inputs'!$B13="USD",'Financing inputs'!J13*Euro_USD,0)+IF('Financing inputs'!$B13="Local Currency",'Financing inputs'!J13/Loc_Euro,0)+IF('Financing inputs'!$B13="Euro",'Financing inputs'!J13,0)))</f>
        <v/>
      </c>
      <c r="K13" s="59" t="str">
        <f>IF('Financing inputs'!K13="","",(IF('Financing inputs'!$B13="USD",'Financing inputs'!K13*Euro_USD,0)+IF('Financing inputs'!$B13="Local Currency",'Financing inputs'!K13/Loc_Euro,0)+IF('Financing inputs'!$B13="Euro",'Financing inputs'!K13,0)))</f>
        <v/>
      </c>
      <c r="L13" s="59" t="str">
        <f>IF('Financing inputs'!L13="","",(IF('Financing inputs'!$B13="USD",'Financing inputs'!L13*Euro_USD,0)+IF('Financing inputs'!$B13="Local Currency",'Financing inputs'!L13/Loc_Euro,0)+IF('Financing inputs'!$B13="Euro",'Financing inputs'!L13,0)))</f>
        <v/>
      </c>
      <c r="M13" s="59" t="str">
        <f>IF('Financing inputs'!M13="","",(IF('Financing inputs'!$B13="USD",'Financing inputs'!M13*Euro_USD,0)+IF('Financing inputs'!$B13="Local Currency",'Financing inputs'!M13/Loc_Euro,0)+IF('Financing inputs'!$B13="Euro",'Financing inputs'!M13,0)))</f>
        <v/>
      </c>
      <c r="N13" s="59" t="str">
        <f>IF('Financing inputs'!N13="","",(IF('Financing inputs'!$B13="USD",'Financing inputs'!N13*Euro_USD,0)+IF('Financing inputs'!$B13="Local Currency",'Financing inputs'!N13/Loc_Euro,0)+IF('Financing inputs'!$B13="Euro",'Financing inputs'!N13,0)))</f>
        <v/>
      </c>
      <c r="O13" s="59">
        <f t="shared" si="1"/>
        <v>0</v>
      </c>
      <c r="P13" s="12" t="str">
        <f t="shared" si="0"/>
        <v>Autre 1</v>
      </c>
    </row>
    <row r="14" spans="1:18" x14ac:dyDescent="0.25">
      <c r="A14" s="25" t="str">
        <f>'Financing inputs'!A14</f>
        <v>Fonds alloués par MSI</v>
      </c>
      <c r="B14" s="43"/>
      <c r="C14" s="59" t="str">
        <f>IF('Financing inputs'!C14="","",(IF('Financing inputs'!$B14="USD",'Financing inputs'!C14*Euro_USD,0)+IF('Financing inputs'!$B14="Local Currency",'Financing inputs'!C14/Loc_Euro,0)+IF('Financing inputs'!$B14="Euro",'Financing inputs'!C14,0)))</f>
        <v/>
      </c>
      <c r="D14" s="59" t="str">
        <f>IF('Financing inputs'!D14="","",(IF('Financing inputs'!$B14="USD",'Financing inputs'!D14*Euro_USD,0)+IF('Financing inputs'!$B14="Local Currency",'Financing inputs'!D14/Loc_Euro,0)+IF('Financing inputs'!$B14="Euro",'Financing inputs'!D14,0)))</f>
        <v/>
      </c>
      <c r="E14" s="59" t="str">
        <f>IF('Financing inputs'!E14="","",(IF('Financing inputs'!$B14="USD",'Financing inputs'!E14*Euro_USD,0)+IF('Financing inputs'!$B14="Local Currency",'Financing inputs'!E14/Loc_Euro,0)+IF('Financing inputs'!$B14="Euro",'Financing inputs'!E14,0)))</f>
        <v/>
      </c>
      <c r="F14" s="59" t="str">
        <f>IF('Financing inputs'!F14="","",(IF('Financing inputs'!$B14="USD",'Financing inputs'!F14*Euro_USD,0)+IF('Financing inputs'!$B14="Local Currency",'Financing inputs'!F14/Loc_Euro,0)+IF('Financing inputs'!$B14="Euro",'Financing inputs'!F14,0)))</f>
        <v/>
      </c>
      <c r="G14" s="59" t="str">
        <f>IF('Financing inputs'!G14="","",(IF('Financing inputs'!$B14="USD",'Financing inputs'!G14*Euro_USD,0)+IF('Financing inputs'!$B14="Local Currency",'Financing inputs'!G14/Loc_Euro,0)+IF('Financing inputs'!$B14="Euro",'Financing inputs'!G14,0)))</f>
        <v/>
      </c>
      <c r="H14" s="59" t="str">
        <f>IF('Financing inputs'!H14="","",(IF('Financing inputs'!$B14="USD",'Financing inputs'!H14*Euro_USD,0)+IF('Financing inputs'!$B14="Local Currency",'Financing inputs'!H14/Loc_Euro,0)+IF('Financing inputs'!$B14="Euro",'Financing inputs'!H14,0)))</f>
        <v/>
      </c>
      <c r="I14" s="59" t="str">
        <f>IF('Financing inputs'!I14="","",(IF('Financing inputs'!$B14="USD",'Financing inputs'!I14*Euro_USD,0)+IF('Financing inputs'!$B14="Local Currency",'Financing inputs'!I14/Loc_Euro,0)+IF('Financing inputs'!$B14="Euro",'Financing inputs'!I14,0)))</f>
        <v/>
      </c>
      <c r="J14" s="59" t="str">
        <f>IF('Financing inputs'!J14="","",(IF('Financing inputs'!$B14="USD",'Financing inputs'!J14*Euro_USD,0)+IF('Financing inputs'!$B14="Local Currency",'Financing inputs'!J14/Loc_Euro,0)+IF('Financing inputs'!$B14="Euro",'Financing inputs'!J14,0)))</f>
        <v/>
      </c>
      <c r="K14" s="59" t="str">
        <f>IF('Financing inputs'!K14="","",(IF('Financing inputs'!$B14="USD",'Financing inputs'!K14*Euro_USD,0)+IF('Financing inputs'!$B14="Local Currency",'Financing inputs'!K14/Loc_Euro,0)+IF('Financing inputs'!$B14="Euro",'Financing inputs'!K14,0)))</f>
        <v/>
      </c>
      <c r="L14" s="59" t="str">
        <f>IF('Financing inputs'!L14="","",(IF('Financing inputs'!$B14="USD",'Financing inputs'!L14*Euro_USD,0)+IF('Financing inputs'!$B14="Local Currency",'Financing inputs'!L14/Loc_Euro,0)+IF('Financing inputs'!$B14="Euro",'Financing inputs'!L14,0)))</f>
        <v/>
      </c>
      <c r="M14" s="59" t="str">
        <f>IF('Financing inputs'!M14="","",(IF('Financing inputs'!$B14="USD",'Financing inputs'!M14*Euro_USD,0)+IF('Financing inputs'!$B14="Local Currency",'Financing inputs'!M14/Loc_Euro,0)+IF('Financing inputs'!$B14="Euro",'Financing inputs'!M14,0)))</f>
        <v/>
      </c>
      <c r="N14" s="59" t="str">
        <f>IF('Financing inputs'!N14="","",(IF('Financing inputs'!$B14="USD",'Financing inputs'!N14*Euro_USD,0)+IF('Financing inputs'!$B14="Local Currency",'Financing inputs'!N14/Loc_Euro,0)+IF('Financing inputs'!$B14="Euro",'Financing inputs'!N14,0)))</f>
        <v/>
      </c>
      <c r="O14" s="59">
        <f t="shared" si="1"/>
        <v>0</v>
      </c>
      <c r="P14" s="12" t="str">
        <f t="shared" si="0"/>
        <v>Autre 1</v>
      </c>
    </row>
    <row r="15" spans="1:18" x14ac:dyDescent="0.25">
      <c r="A15" s="25" t="str">
        <f>'Financing inputs'!A15</f>
        <v>Fonds alloués par la Fondation Gates</v>
      </c>
      <c r="B15" s="43"/>
      <c r="C15" s="59" t="str">
        <f>IF('Financing inputs'!C15="","",(IF('Financing inputs'!$B15="USD",'Financing inputs'!C15*Euro_USD,0)+IF('Financing inputs'!$B15="Local Currency",'Financing inputs'!C15/Loc_Euro,0)+IF('Financing inputs'!$B15="Euro",'Financing inputs'!C15,0)))</f>
        <v/>
      </c>
      <c r="D15" s="59" t="str">
        <f>IF('Financing inputs'!D15="","",(IF('Financing inputs'!$B15="USD",'Financing inputs'!D15*Euro_USD,0)+IF('Financing inputs'!$B15="Local Currency",'Financing inputs'!D15/Loc_Euro,0)+IF('Financing inputs'!$B15="Euro",'Financing inputs'!D15,0)))</f>
        <v/>
      </c>
      <c r="E15" s="59" t="str">
        <f>IF('Financing inputs'!E15="","",(IF('Financing inputs'!$B15="USD",'Financing inputs'!E15*Euro_USD,0)+IF('Financing inputs'!$B15="Local Currency",'Financing inputs'!E15/Loc_Euro,0)+IF('Financing inputs'!$B15="Euro",'Financing inputs'!E15,0)))</f>
        <v/>
      </c>
      <c r="F15" s="59" t="str">
        <f>IF('Financing inputs'!F15="","",(IF('Financing inputs'!$B15="USD",'Financing inputs'!F15*Euro_USD,0)+IF('Financing inputs'!$B15="Local Currency",'Financing inputs'!F15/Loc_Euro,0)+IF('Financing inputs'!$B15="Euro",'Financing inputs'!F15,0)))</f>
        <v/>
      </c>
      <c r="G15" s="59" t="str">
        <f>IF('Financing inputs'!G15="","",(IF('Financing inputs'!$B15="USD",'Financing inputs'!G15*Euro_USD,0)+IF('Financing inputs'!$B15="Local Currency",'Financing inputs'!G15/Loc_Euro,0)+IF('Financing inputs'!$B15="Euro",'Financing inputs'!G15,0)))</f>
        <v/>
      </c>
      <c r="H15" s="59" t="str">
        <f>IF('Financing inputs'!H15="","",(IF('Financing inputs'!$B15="USD",'Financing inputs'!H15*Euro_USD,0)+IF('Financing inputs'!$B15="Local Currency",'Financing inputs'!H15/Loc_Euro,0)+IF('Financing inputs'!$B15="Euro",'Financing inputs'!H15,0)))</f>
        <v/>
      </c>
      <c r="I15" s="59" t="str">
        <f>IF('Financing inputs'!I15="","",(IF('Financing inputs'!$B15="USD",'Financing inputs'!I15*Euro_USD,0)+IF('Financing inputs'!$B15="Local Currency",'Financing inputs'!I15/Loc_Euro,0)+IF('Financing inputs'!$B15="Euro",'Financing inputs'!I15,0)))</f>
        <v/>
      </c>
      <c r="J15" s="59" t="str">
        <f>IF('Financing inputs'!J15="","",(IF('Financing inputs'!$B15="USD",'Financing inputs'!J15*Euro_USD,0)+IF('Financing inputs'!$B15="Local Currency",'Financing inputs'!J15/Loc_Euro,0)+IF('Financing inputs'!$B15="Euro",'Financing inputs'!J15,0)))</f>
        <v/>
      </c>
      <c r="K15" s="59" t="str">
        <f>IF('Financing inputs'!K15="","",(IF('Financing inputs'!$B15="USD",'Financing inputs'!K15*Euro_USD,0)+IF('Financing inputs'!$B15="Local Currency",'Financing inputs'!K15/Loc_Euro,0)+IF('Financing inputs'!$B15="Euro",'Financing inputs'!K15,0)))</f>
        <v/>
      </c>
      <c r="L15" s="59" t="str">
        <f>IF('Financing inputs'!L15="","",(IF('Financing inputs'!$B15="USD",'Financing inputs'!L15*Euro_USD,0)+IF('Financing inputs'!$B15="Local Currency",'Financing inputs'!L15/Loc_Euro,0)+IF('Financing inputs'!$B15="Euro",'Financing inputs'!L15,0)))</f>
        <v/>
      </c>
      <c r="M15" s="59" t="str">
        <f>IF('Financing inputs'!M15="","",(IF('Financing inputs'!$B15="USD",'Financing inputs'!M15*Euro_USD,0)+IF('Financing inputs'!$B15="Local Currency",'Financing inputs'!M15/Loc_Euro,0)+IF('Financing inputs'!$B15="Euro",'Financing inputs'!M15,0)))</f>
        <v/>
      </c>
      <c r="N15" s="59" t="str">
        <f>IF('Financing inputs'!N15="","",(IF('Financing inputs'!$B15="USD",'Financing inputs'!N15*Euro_USD,0)+IF('Financing inputs'!$B15="Local Currency",'Financing inputs'!N15/Loc_Euro,0)+IF('Financing inputs'!$B15="Euro",'Financing inputs'!N15,0)))</f>
        <v/>
      </c>
      <c r="O15" s="59">
        <f t="shared" si="1"/>
        <v>0</v>
      </c>
      <c r="P15" s="12" t="str">
        <f t="shared" si="0"/>
        <v>Autre 1</v>
      </c>
    </row>
    <row r="16" spans="1:18" x14ac:dyDescent="0.25">
      <c r="A16" s="25" t="str">
        <f>'Financing inputs'!A16</f>
        <v>Fonds alloués par la fondation Packard</v>
      </c>
      <c r="B16" s="43"/>
      <c r="C16" s="59" t="str">
        <f>IF('Financing inputs'!C16="","",(IF('Financing inputs'!$B16="USD",'Financing inputs'!C16*Euro_USD,0)+IF('Financing inputs'!$B16="Local Currency",'Financing inputs'!C16/Loc_Euro,0)+IF('Financing inputs'!$B16="Euro",'Financing inputs'!C16,0)))</f>
        <v/>
      </c>
      <c r="D16" s="59" t="str">
        <f>IF('Financing inputs'!D16="","",(IF('Financing inputs'!$B16="USD",'Financing inputs'!D16*Euro_USD,0)+IF('Financing inputs'!$B16="Local Currency",'Financing inputs'!D16/Loc_Euro,0)+IF('Financing inputs'!$B16="Euro",'Financing inputs'!D16,0)))</f>
        <v/>
      </c>
      <c r="E16" s="59" t="str">
        <f>IF('Financing inputs'!E16="","",(IF('Financing inputs'!$B16="USD",'Financing inputs'!E16*Euro_USD,0)+IF('Financing inputs'!$B16="Local Currency",'Financing inputs'!E16/Loc_Euro,0)+IF('Financing inputs'!$B16="Euro",'Financing inputs'!E16,0)))</f>
        <v/>
      </c>
      <c r="F16" s="59" t="str">
        <f>IF('Financing inputs'!F16="","",(IF('Financing inputs'!$B16="USD",'Financing inputs'!F16*Euro_USD,0)+IF('Financing inputs'!$B16="Local Currency",'Financing inputs'!F16/Loc_Euro,0)+IF('Financing inputs'!$B16="Euro",'Financing inputs'!F16,0)))</f>
        <v/>
      </c>
      <c r="G16" s="59" t="str">
        <f>IF('Financing inputs'!G16="","",(IF('Financing inputs'!$B16="USD",'Financing inputs'!G16*Euro_USD,0)+IF('Financing inputs'!$B16="Local Currency",'Financing inputs'!G16/Loc_Euro,0)+IF('Financing inputs'!$B16="Euro",'Financing inputs'!G16,0)))</f>
        <v/>
      </c>
      <c r="H16" s="59" t="str">
        <f>IF('Financing inputs'!H16="","",(IF('Financing inputs'!$B16="USD",'Financing inputs'!H16*Euro_USD,0)+IF('Financing inputs'!$B16="Local Currency",'Financing inputs'!H16/Loc_Euro,0)+IF('Financing inputs'!$B16="Euro",'Financing inputs'!H16,0)))</f>
        <v/>
      </c>
      <c r="I16" s="59" t="str">
        <f>IF('Financing inputs'!I16="","",(IF('Financing inputs'!$B16="USD",'Financing inputs'!I16*Euro_USD,0)+IF('Financing inputs'!$B16="Local Currency",'Financing inputs'!I16/Loc_Euro,0)+IF('Financing inputs'!$B16="Euro",'Financing inputs'!I16,0)))</f>
        <v/>
      </c>
      <c r="J16" s="59" t="str">
        <f>IF('Financing inputs'!J16="","",(IF('Financing inputs'!$B16="USD",'Financing inputs'!J16*Euro_USD,0)+IF('Financing inputs'!$B16="Local Currency",'Financing inputs'!J16/Loc_Euro,0)+IF('Financing inputs'!$B16="Euro",'Financing inputs'!J16,0)))</f>
        <v/>
      </c>
      <c r="K16" s="59" t="str">
        <f>IF('Financing inputs'!K16="","",(IF('Financing inputs'!$B16="USD",'Financing inputs'!K16*Euro_USD,0)+IF('Financing inputs'!$B16="Local Currency",'Financing inputs'!K16/Loc_Euro,0)+IF('Financing inputs'!$B16="Euro",'Financing inputs'!K16,0)))</f>
        <v/>
      </c>
      <c r="L16" s="59" t="str">
        <f>IF('Financing inputs'!L16="","",(IF('Financing inputs'!$B16="USD",'Financing inputs'!L16*Euro_USD,0)+IF('Financing inputs'!$B16="Local Currency",'Financing inputs'!L16/Loc_Euro,0)+IF('Financing inputs'!$B16="Euro",'Financing inputs'!L16,0)))</f>
        <v/>
      </c>
      <c r="M16" s="59" t="str">
        <f>IF('Financing inputs'!M16="","",(IF('Financing inputs'!$B16="USD",'Financing inputs'!M16*Euro_USD,0)+IF('Financing inputs'!$B16="Local Currency",'Financing inputs'!M16/Loc_Euro,0)+IF('Financing inputs'!$B16="Euro",'Financing inputs'!M16,0)))</f>
        <v/>
      </c>
      <c r="N16" s="59" t="str">
        <f>IF('Financing inputs'!N16="","",(IF('Financing inputs'!$B16="USD",'Financing inputs'!N16*Euro_USD,0)+IF('Financing inputs'!$B16="Local Currency",'Financing inputs'!N16/Loc_Euro,0)+IF('Financing inputs'!$B16="Euro",'Financing inputs'!N16,0)))</f>
        <v/>
      </c>
      <c r="O16" s="59">
        <f t="shared" si="1"/>
        <v>0</v>
      </c>
      <c r="P16" s="12" t="str">
        <f t="shared" si="0"/>
        <v>Autre 1</v>
      </c>
    </row>
    <row r="17" spans="1:16" x14ac:dyDescent="0.25">
      <c r="A17" s="25" t="str">
        <f>'Financing inputs'!A17</f>
        <v>Other</v>
      </c>
      <c r="B17" s="43"/>
      <c r="C17" s="59" t="str">
        <f>IF('Financing inputs'!C17="","",(IF('Financing inputs'!$B17="USD",'Financing inputs'!C17*Euro_USD,0)+IF('Financing inputs'!$B17="Local Currency",'Financing inputs'!C17/Loc_Euro,0)+IF('Financing inputs'!$B17="Euro",'Financing inputs'!C17,0)))</f>
        <v/>
      </c>
      <c r="D17" s="59" t="str">
        <f>IF('Financing inputs'!D17="","",(IF('Financing inputs'!$B17="USD",'Financing inputs'!D17*Euro_USD,0)+IF('Financing inputs'!$B17="Local Currency",'Financing inputs'!D17/Loc_Euro,0)+IF('Financing inputs'!$B17="Euro",'Financing inputs'!D17,0)))</f>
        <v/>
      </c>
      <c r="E17" s="59" t="str">
        <f>IF('Financing inputs'!E17="","",(IF('Financing inputs'!$B17="USD",'Financing inputs'!E17*Euro_USD,0)+IF('Financing inputs'!$B17="Local Currency",'Financing inputs'!E17/Loc_Euro,0)+IF('Financing inputs'!$B17="Euro",'Financing inputs'!E17,0)))</f>
        <v/>
      </c>
      <c r="F17" s="59" t="str">
        <f>IF('Financing inputs'!F17="","",(IF('Financing inputs'!$B17="USD",'Financing inputs'!F17*Euro_USD,0)+IF('Financing inputs'!$B17="Local Currency",'Financing inputs'!F17/Loc_Euro,0)+IF('Financing inputs'!$B17="Euro",'Financing inputs'!F17,0)))</f>
        <v/>
      </c>
      <c r="G17" s="59" t="str">
        <f>IF('Financing inputs'!G17="","",(IF('Financing inputs'!$B17="USD",'Financing inputs'!G17*Euro_USD,0)+IF('Financing inputs'!$B17="Local Currency",'Financing inputs'!G17/Loc_Euro,0)+IF('Financing inputs'!$B17="Euro",'Financing inputs'!G17,0)))</f>
        <v/>
      </c>
      <c r="H17" s="59" t="str">
        <f>IF('Financing inputs'!H17="","",(IF('Financing inputs'!$B17="USD",'Financing inputs'!H17*Euro_USD,0)+IF('Financing inputs'!$B17="Local Currency",'Financing inputs'!H17/Loc_Euro,0)+IF('Financing inputs'!$B17="Euro",'Financing inputs'!H17,0)))</f>
        <v/>
      </c>
      <c r="I17" s="59" t="str">
        <f>IF('Financing inputs'!I17="","",(IF('Financing inputs'!$B17="USD",'Financing inputs'!I17*Euro_USD,0)+IF('Financing inputs'!$B17="Local Currency",'Financing inputs'!I17/Loc_Euro,0)+IF('Financing inputs'!$B17="Euro",'Financing inputs'!I17,0)))</f>
        <v/>
      </c>
      <c r="J17" s="59" t="str">
        <f>IF('Financing inputs'!J17="","",(IF('Financing inputs'!$B17="USD",'Financing inputs'!J17*Euro_USD,0)+IF('Financing inputs'!$B17="Local Currency",'Financing inputs'!J17/Loc_Euro,0)+IF('Financing inputs'!$B17="Euro",'Financing inputs'!J17,0)))</f>
        <v/>
      </c>
      <c r="K17" s="59" t="str">
        <f>IF('Financing inputs'!K17="","",(IF('Financing inputs'!$B17="USD",'Financing inputs'!K17*Euro_USD,0)+IF('Financing inputs'!$B17="Local Currency",'Financing inputs'!K17/Loc_Euro,0)+IF('Financing inputs'!$B17="Euro",'Financing inputs'!K17,0)))</f>
        <v/>
      </c>
      <c r="L17" s="59" t="str">
        <f>IF('Financing inputs'!L17="","",(IF('Financing inputs'!$B17="USD",'Financing inputs'!L17*Euro_USD,0)+IF('Financing inputs'!$B17="Local Currency",'Financing inputs'!L17/Loc_Euro,0)+IF('Financing inputs'!$B17="Euro",'Financing inputs'!L17,0)))</f>
        <v/>
      </c>
      <c r="M17" s="59" t="str">
        <f>IF('Financing inputs'!M17="","",(IF('Financing inputs'!$B17="USD",'Financing inputs'!M17*Euro_USD,0)+IF('Financing inputs'!$B17="Local Currency",'Financing inputs'!M17/Loc_Euro,0)+IF('Financing inputs'!$B17="Euro",'Financing inputs'!M17,0)))</f>
        <v/>
      </c>
      <c r="N17" s="59" t="str">
        <f>IF('Financing inputs'!N17="","",(IF('Financing inputs'!$B17="USD",'Financing inputs'!N17*Euro_USD,0)+IF('Financing inputs'!$B17="Local Currency",'Financing inputs'!N17/Loc_Euro,0)+IF('Financing inputs'!$B17="Euro",'Financing inputs'!N17,0)))</f>
        <v/>
      </c>
      <c r="O17" s="59">
        <f t="shared" si="1"/>
        <v>0</v>
      </c>
      <c r="P17" s="12" t="str">
        <f t="shared" si="0"/>
        <v>Autre 1</v>
      </c>
    </row>
    <row r="18" spans="1:16" x14ac:dyDescent="0.25">
      <c r="A18" s="25" t="str">
        <f>'Financing inputs'!A18</f>
        <v>Other</v>
      </c>
      <c r="B18" s="43"/>
      <c r="C18" s="59" t="str">
        <f>IF('Financing inputs'!C18="","",(IF('Financing inputs'!$B18="USD",'Financing inputs'!C18*Euro_USD,0)+IF('Financing inputs'!$B18="Local Currency",'Financing inputs'!C18/Loc_Euro,0)+IF('Financing inputs'!$B18="Euro",'Financing inputs'!C18,0)))</f>
        <v/>
      </c>
      <c r="D18" s="59" t="str">
        <f>IF('Financing inputs'!D18="","",(IF('Financing inputs'!$B18="USD",'Financing inputs'!D18*Euro_USD,0)+IF('Financing inputs'!$B18="Local Currency",'Financing inputs'!D18/Loc_Euro,0)+IF('Financing inputs'!$B18="Euro",'Financing inputs'!D18,0)))</f>
        <v/>
      </c>
      <c r="E18" s="59" t="str">
        <f>IF('Financing inputs'!E18="","",(IF('Financing inputs'!$B18="USD",'Financing inputs'!E18*Euro_USD,0)+IF('Financing inputs'!$B18="Local Currency",'Financing inputs'!E18/Loc_Euro,0)+IF('Financing inputs'!$B18="Euro",'Financing inputs'!E18,0)))</f>
        <v/>
      </c>
      <c r="F18" s="59" t="str">
        <f>IF('Financing inputs'!F18="","",(IF('Financing inputs'!$B18="USD",'Financing inputs'!F18*Euro_USD,0)+IF('Financing inputs'!$B18="Local Currency",'Financing inputs'!F18/Loc_Euro,0)+IF('Financing inputs'!$B18="Euro",'Financing inputs'!F18,0)))</f>
        <v/>
      </c>
      <c r="G18" s="59" t="str">
        <f>IF('Financing inputs'!G18="","",(IF('Financing inputs'!$B18="USD",'Financing inputs'!G18*Euro_USD,0)+IF('Financing inputs'!$B18="Local Currency",'Financing inputs'!G18/Loc_Euro,0)+IF('Financing inputs'!$B18="Euro",'Financing inputs'!G18,0)))</f>
        <v/>
      </c>
      <c r="H18" s="59" t="str">
        <f>IF('Financing inputs'!H18="","",(IF('Financing inputs'!$B18="USD",'Financing inputs'!H18*Euro_USD,0)+IF('Financing inputs'!$B18="Local Currency",'Financing inputs'!H18/Loc_Euro,0)+IF('Financing inputs'!$B18="Euro",'Financing inputs'!H18,0)))</f>
        <v/>
      </c>
      <c r="I18" s="59" t="str">
        <f>IF('Financing inputs'!I18="","",(IF('Financing inputs'!$B18="USD",'Financing inputs'!I18*Euro_USD,0)+IF('Financing inputs'!$B18="Local Currency",'Financing inputs'!I18/Loc_Euro,0)+IF('Financing inputs'!$B18="Euro",'Financing inputs'!I18,0)))</f>
        <v/>
      </c>
      <c r="J18" s="59" t="str">
        <f>IF('Financing inputs'!J18="","",(IF('Financing inputs'!$B18="USD",'Financing inputs'!J18*Euro_USD,0)+IF('Financing inputs'!$B18="Local Currency",'Financing inputs'!J18/Loc_Euro,0)+IF('Financing inputs'!$B18="Euro",'Financing inputs'!J18,0)))</f>
        <v/>
      </c>
      <c r="K18" s="59" t="str">
        <f>IF('Financing inputs'!K18="","",(IF('Financing inputs'!$B18="USD",'Financing inputs'!K18*Euro_USD,0)+IF('Financing inputs'!$B18="Local Currency",'Financing inputs'!K18/Loc_Euro,0)+IF('Financing inputs'!$B18="Euro",'Financing inputs'!K18,0)))</f>
        <v/>
      </c>
      <c r="L18" s="59" t="str">
        <f>IF('Financing inputs'!L18="","",(IF('Financing inputs'!$B18="USD",'Financing inputs'!L18*Euro_USD,0)+IF('Financing inputs'!$B18="Local Currency",'Financing inputs'!L18/Loc_Euro,0)+IF('Financing inputs'!$B18="Euro",'Financing inputs'!L18,0)))</f>
        <v/>
      </c>
      <c r="M18" s="59" t="str">
        <f>IF('Financing inputs'!M18="","",(IF('Financing inputs'!$B18="USD",'Financing inputs'!M18*Euro_USD,0)+IF('Financing inputs'!$B18="Local Currency",'Financing inputs'!M18/Loc_Euro,0)+IF('Financing inputs'!$B18="Euro",'Financing inputs'!M18,0)))</f>
        <v/>
      </c>
      <c r="N18" s="59" t="str">
        <f>IF('Financing inputs'!N18="","",(IF('Financing inputs'!$B18="USD",'Financing inputs'!N18*Euro_USD,0)+IF('Financing inputs'!$B18="Local Currency",'Financing inputs'!N18/Loc_Euro,0)+IF('Financing inputs'!$B18="Euro",'Financing inputs'!N18,0)))</f>
        <v/>
      </c>
      <c r="O18" s="60">
        <f t="shared" si="1"/>
        <v>0</v>
      </c>
      <c r="P18" s="12" t="str">
        <f t="shared" si="0"/>
        <v>Autre 1</v>
      </c>
    </row>
    <row r="19" spans="1:16" x14ac:dyDescent="0.25">
      <c r="A19" s="25" t="str">
        <f>'Financing inputs'!A19</f>
        <v>Other</v>
      </c>
      <c r="B19" s="43"/>
      <c r="C19" s="59" t="str">
        <f>IF('Financing inputs'!C19="","",(IF('Financing inputs'!$B19="USD",'Financing inputs'!C19*Euro_USD,0)+IF('Financing inputs'!$B19="Local Currency",'Financing inputs'!C19/Loc_Euro,0)+IF('Financing inputs'!$B19="Euro",'Financing inputs'!C19,0)))</f>
        <v/>
      </c>
      <c r="D19" s="59" t="str">
        <f>IF('Financing inputs'!D19="","",(IF('Financing inputs'!$B19="USD",'Financing inputs'!D19*Euro_USD,0)+IF('Financing inputs'!$B19="Local Currency",'Financing inputs'!D19/Loc_Euro,0)+IF('Financing inputs'!$B19="Euro",'Financing inputs'!D19,0)))</f>
        <v/>
      </c>
      <c r="E19" s="59" t="str">
        <f>IF('Financing inputs'!E19="","",(IF('Financing inputs'!$B19="USD",'Financing inputs'!E19*Euro_USD,0)+IF('Financing inputs'!$B19="Local Currency",'Financing inputs'!E19/Loc_Euro,0)+IF('Financing inputs'!$B19="Euro",'Financing inputs'!E19,0)))</f>
        <v/>
      </c>
      <c r="F19" s="59" t="str">
        <f>IF('Financing inputs'!F19="","",(IF('Financing inputs'!$B19="USD",'Financing inputs'!F19*Euro_USD,0)+IF('Financing inputs'!$B19="Local Currency",'Financing inputs'!F19/Loc_Euro,0)+IF('Financing inputs'!$B19="Euro",'Financing inputs'!F19,0)))</f>
        <v/>
      </c>
      <c r="G19" s="59" t="str">
        <f>IF('Financing inputs'!G19="","",(IF('Financing inputs'!$B19="USD",'Financing inputs'!G19*Euro_USD,0)+IF('Financing inputs'!$B19="Local Currency",'Financing inputs'!G19/Loc_Euro,0)+IF('Financing inputs'!$B19="Euro",'Financing inputs'!G19,0)))</f>
        <v/>
      </c>
      <c r="H19" s="59" t="str">
        <f>IF('Financing inputs'!H19="","",(IF('Financing inputs'!$B19="USD",'Financing inputs'!H19*Euro_USD,0)+IF('Financing inputs'!$B19="Local Currency",'Financing inputs'!H19/Loc_Euro,0)+IF('Financing inputs'!$B19="Euro",'Financing inputs'!H19,0)))</f>
        <v/>
      </c>
      <c r="I19" s="59" t="str">
        <f>IF('Financing inputs'!I19="","",(IF('Financing inputs'!$B19="USD",'Financing inputs'!I19*Euro_USD,0)+IF('Financing inputs'!$B19="Local Currency",'Financing inputs'!I19/Loc_Euro,0)+IF('Financing inputs'!$B19="Euro",'Financing inputs'!I19,0)))</f>
        <v/>
      </c>
      <c r="J19" s="59" t="str">
        <f>IF('Financing inputs'!J19="","",(IF('Financing inputs'!$B19="USD",'Financing inputs'!J19*Euro_USD,0)+IF('Financing inputs'!$B19="Local Currency",'Financing inputs'!J19/Loc_Euro,0)+IF('Financing inputs'!$B19="Euro",'Financing inputs'!J19,0)))</f>
        <v/>
      </c>
      <c r="K19" s="59" t="str">
        <f>IF('Financing inputs'!K19="","",(IF('Financing inputs'!$B19="USD",'Financing inputs'!K19*Euro_USD,0)+IF('Financing inputs'!$B19="Local Currency",'Financing inputs'!K19/Loc_Euro,0)+IF('Financing inputs'!$B19="Euro",'Financing inputs'!K19,0)))</f>
        <v/>
      </c>
      <c r="L19" s="59" t="str">
        <f>IF('Financing inputs'!L19="","",(IF('Financing inputs'!$B19="USD",'Financing inputs'!L19*Euro_USD,0)+IF('Financing inputs'!$B19="Local Currency",'Financing inputs'!L19/Loc_Euro,0)+IF('Financing inputs'!$B19="Euro",'Financing inputs'!L19,0)))</f>
        <v/>
      </c>
      <c r="M19" s="59" t="str">
        <f>IF('Financing inputs'!M19="","",(IF('Financing inputs'!$B19="USD",'Financing inputs'!M19*Euro_USD,0)+IF('Financing inputs'!$B19="Local Currency",'Financing inputs'!M19/Loc_Euro,0)+IF('Financing inputs'!$B19="Euro",'Financing inputs'!M19,0)))</f>
        <v/>
      </c>
      <c r="N19" s="59" t="str">
        <f>IF('Financing inputs'!N19="","",(IF('Financing inputs'!$B19="USD",'Financing inputs'!N19*Euro_USD,0)+IF('Financing inputs'!$B19="Local Currency",'Financing inputs'!N19/Loc_Euro,0)+IF('Financing inputs'!$B19="Euro",'Financing inputs'!N19,0)))</f>
        <v/>
      </c>
      <c r="O19" s="60">
        <f t="shared" si="1"/>
        <v>0</v>
      </c>
      <c r="P19" s="12" t="str">
        <f t="shared" si="0"/>
        <v>Autre 1</v>
      </c>
    </row>
    <row r="20" spans="1:16" x14ac:dyDescent="0.25">
      <c r="A20" s="25" t="str">
        <f>'Financing inputs'!A20</f>
        <v>Other</v>
      </c>
      <c r="B20" s="43"/>
      <c r="C20" s="59" t="str">
        <f>IF('Financing inputs'!C20="","",(IF('Financing inputs'!$B20="USD",'Financing inputs'!C20*Euro_USD,0)+IF('Financing inputs'!$B20="Local Currency",'Financing inputs'!C20/Loc_Euro,0)+IF('Financing inputs'!$B20="Euro",'Financing inputs'!C20,0)))</f>
        <v/>
      </c>
      <c r="D20" s="59" t="str">
        <f>IF('Financing inputs'!D20="","",(IF('Financing inputs'!$B20="USD",'Financing inputs'!D20*Euro_USD,0)+IF('Financing inputs'!$B20="Local Currency",'Financing inputs'!D20/Loc_Euro,0)+IF('Financing inputs'!$B20="Euro",'Financing inputs'!D20,0)))</f>
        <v/>
      </c>
      <c r="E20" s="59" t="str">
        <f>IF('Financing inputs'!E20="","",(IF('Financing inputs'!$B20="USD",'Financing inputs'!E20*Euro_USD,0)+IF('Financing inputs'!$B20="Local Currency",'Financing inputs'!E20/Loc_Euro,0)+IF('Financing inputs'!$B20="Euro",'Financing inputs'!E20,0)))</f>
        <v/>
      </c>
      <c r="F20" s="59" t="str">
        <f>IF('Financing inputs'!F20="","",(IF('Financing inputs'!$B20="USD",'Financing inputs'!F20*Euro_USD,0)+IF('Financing inputs'!$B20="Local Currency",'Financing inputs'!F20/Loc_Euro,0)+IF('Financing inputs'!$B20="Euro",'Financing inputs'!F20,0)))</f>
        <v/>
      </c>
      <c r="G20" s="59" t="str">
        <f>IF('Financing inputs'!G20="","",(IF('Financing inputs'!$B20="USD",'Financing inputs'!G20*Euro_USD,0)+IF('Financing inputs'!$B20="Local Currency",'Financing inputs'!G20/Loc_Euro,0)+IF('Financing inputs'!$B20="Euro",'Financing inputs'!G20,0)))</f>
        <v/>
      </c>
      <c r="H20" s="59" t="str">
        <f>IF('Financing inputs'!H20="","",(IF('Financing inputs'!$B20="USD",'Financing inputs'!H20*Euro_USD,0)+IF('Financing inputs'!$B20="Local Currency",'Financing inputs'!H20/Loc_Euro,0)+IF('Financing inputs'!$B20="Euro",'Financing inputs'!H20,0)))</f>
        <v/>
      </c>
      <c r="I20" s="59" t="str">
        <f>IF('Financing inputs'!I20="","",(IF('Financing inputs'!$B20="USD",'Financing inputs'!I20*Euro_USD,0)+IF('Financing inputs'!$B20="Local Currency",'Financing inputs'!I20/Loc_Euro,0)+IF('Financing inputs'!$B20="Euro",'Financing inputs'!I20,0)))</f>
        <v/>
      </c>
      <c r="J20" s="59" t="str">
        <f>IF('Financing inputs'!J20="","",(IF('Financing inputs'!$B20="USD",'Financing inputs'!J20*Euro_USD,0)+IF('Financing inputs'!$B20="Local Currency",'Financing inputs'!J20/Loc_Euro,0)+IF('Financing inputs'!$B20="Euro",'Financing inputs'!J20,0)))</f>
        <v/>
      </c>
      <c r="K20" s="59" t="str">
        <f>IF('Financing inputs'!K20="","",(IF('Financing inputs'!$B20="USD",'Financing inputs'!K20*Euro_USD,0)+IF('Financing inputs'!$B20="Local Currency",'Financing inputs'!K20/Loc_Euro,0)+IF('Financing inputs'!$B20="Euro",'Financing inputs'!K20,0)))</f>
        <v/>
      </c>
      <c r="L20" s="59" t="str">
        <f>IF('Financing inputs'!L20="","",(IF('Financing inputs'!$B20="USD",'Financing inputs'!L20*Euro_USD,0)+IF('Financing inputs'!$B20="Local Currency",'Financing inputs'!L20/Loc_Euro,0)+IF('Financing inputs'!$B20="Euro",'Financing inputs'!L20,0)))</f>
        <v/>
      </c>
      <c r="M20" s="59" t="str">
        <f>IF('Financing inputs'!M20="","",(IF('Financing inputs'!$B20="USD",'Financing inputs'!M20*Euro_USD,0)+IF('Financing inputs'!$B20="Local Currency",'Financing inputs'!M20/Loc_Euro,0)+IF('Financing inputs'!$B20="Euro",'Financing inputs'!M20,0)))</f>
        <v/>
      </c>
      <c r="N20" s="59" t="str">
        <f>IF('Financing inputs'!N20="","",(IF('Financing inputs'!$B20="USD",'Financing inputs'!N20*Euro_USD,0)+IF('Financing inputs'!$B20="Local Currency",'Financing inputs'!N20/Loc_Euro,0)+IF('Financing inputs'!$B20="Euro",'Financing inputs'!N20,0)))</f>
        <v/>
      </c>
      <c r="O20" s="60">
        <f t="shared" si="1"/>
        <v>0</v>
      </c>
      <c r="P20" s="12" t="str">
        <f t="shared" si="0"/>
        <v>Autre 1</v>
      </c>
    </row>
    <row r="21" spans="1:16" x14ac:dyDescent="0.25">
      <c r="A21" s="25" t="str">
        <f>'Financing inputs'!A21</f>
        <v>Other</v>
      </c>
      <c r="B21" s="43"/>
      <c r="C21" s="59" t="str">
        <f>IF('Financing inputs'!C21="","",(IF('Financing inputs'!$B21="USD",'Financing inputs'!C21*Euro_USD,0)+IF('Financing inputs'!$B21="Local Currency",'Financing inputs'!C21/Loc_Euro,0)+IF('Financing inputs'!$B21="Euro",'Financing inputs'!C21,0)))</f>
        <v/>
      </c>
      <c r="D21" s="59" t="str">
        <f>IF('Financing inputs'!D21="","",(IF('Financing inputs'!$B21="USD",'Financing inputs'!D21*Euro_USD,0)+IF('Financing inputs'!$B21="Local Currency",'Financing inputs'!D21/Loc_Euro,0)+IF('Financing inputs'!$B21="Euro",'Financing inputs'!D21,0)))</f>
        <v/>
      </c>
      <c r="E21" s="59" t="str">
        <f>IF('Financing inputs'!E21="","",(IF('Financing inputs'!$B21="USD",'Financing inputs'!E21*Euro_USD,0)+IF('Financing inputs'!$B21="Local Currency",'Financing inputs'!E21/Loc_Euro,0)+IF('Financing inputs'!$B21="Euro",'Financing inputs'!E21,0)))</f>
        <v/>
      </c>
      <c r="F21" s="59" t="str">
        <f>IF('Financing inputs'!F21="","",(IF('Financing inputs'!$B21="USD",'Financing inputs'!F21*Euro_USD,0)+IF('Financing inputs'!$B21="Local Currency",'Financing inputs'!F21/Loc_Euro,0)+IF('Financing inputs'!$B21="Euro",'Financing inputs'!F21,0)))</f>
        <v/>
      </c>
      <c r="G21" s="59" t="str">
        <f>IF('Financing inputs'!G21="","",(IF('Financing inputs'!$B21="USD",'Financing inputs'!G21*Euro_USD,0)+IF('Financing inputs'!$B21="Local Currency",'Financing inputs'!G21/Loc_Euro,0)+IF('Financing inputs'!$B21="Euro",'Financing inputs'!G21,0)))</f>
        <v/>
      </c>
      <c r="H21" s="59" t="str">
        <f>IF('Financing inputs'!H21="","",(IF('Financing inputs'!$B21="USD",'Financing inputs'!H21*Euro_USD,0)+IF('Financing inputs'!$B21="Local Currency",'Financing inputs'!H21/Loc_Euro,0)+IF('Financing inputs'!$B21="Euro",'Financing inputs'!H21,0)))</f>
        <v/>
      </c>
      <c r="I21" s="59" t="str">
        <f>IF('Financing inputs'!I21="","",(IF('Financing inputs'!$B21="USD",'Financing inputs'!I21*Euro_USD,0)+IF('Financing inputs'!$B21="Local Currency",'Financing inputs'!I21/Loc_Euro,0)+IF('Financing inputs'!$B21="Euro",'Financing inputs'!I21,0)))</f>
        <v/>
      </c>
      <c r="J21" s="59" t="str">
        <f>IF('Financing inputs'!J21="","",(IF('Financing inputs'!$B21="USD",'Financing inputs'!J21*Euro_USD,0)+IF('Financing inputs'!$B21="Local Currency",'Financing inputs'!J21/Loc_Euro,0)+IF('Financing inputs'!$B21="Euro",'Financing inputs'!J21,0)))</f>
        <v/>
      </c>
      <c r="K21" s="59" t="str">
        <f>IF('Financing inputs'!K21="","",(IF('Financing inputs'!$B21="USD",'Financing inputs'!K21*Euro_USD,0)+IF('Financing inputs'!$B21="Local Currency",'Financing inputs'!K21/Loc_Euro,0)+IF('Financing inputs'!$B21="Euro",'Financing inputs'!K21,0)))</f>
        <v/>
      </c>
      <c r="L21" s="59" t="str">
        <f>IF('Financing inputs'!L21="","",(IF('Financing inputs'!$B21="USD",'Financing inputs'!L21*Euro_USD,0)+IF('Financing inputs'!$B21="Local Currency",'Financing inputs'!L21/Loc_Euro,0)+IF('Financing inputs'!$B21="Euro",'Financing inputs'!L21,0)))</f>
        <v/>
      </c>
      <c r="M21" s="59" t="str">
        <f>IF('Financing inputs'!M21="","",(IF('Financing inputs'!$B21="USD",'Financing inputs'!M21*Euro_USD,0)+IF('Financing inputs'!$B21="Local Currency",'Financing inputs'!M21/Loc_Euro,0)+IF('Financing inputs'!$B21="Euro",'Financing inputs'!M21,0)))</f>
        <v/>
      </c>
      <c r="N21" s="59" t="str">
        <f>IF('Financing inputs'!N21="","",(IF('Financing inputs'!$B21="USD",'Financing inputs'!N21*Euro_USD,0)+IF('Financing inputs'!$B21="Local Currency",'Financing inputs'!N21/Loc_Euro,0)+IF('Financing inputs'!$B21="Euro",'Financing inputs'!N21,0)))</f>
        <v/>
      </c>
      <c r="O21" s="59">
        <f t="shared" si="1"/>
        <v>0</v>
      </c>
      <c r="P21" s="12" t="str">
        <f t="shared" si="0"/>
        <v>Autre 1</v>
      </c>
    </row>
    <row r="22" spans="1:16" x14ac:dyDescent="0.25">
      <c r="A22" s="25" t="str">
        <f>'Financing inputs'!A22</f>
        <v>Other</v>
      </c>
      <c r="B22" s="43"/>
      <c r="C22" s="59" t="str">
        <f>IF('Financing inputs'!C22="","",(IF('Financing inputs'!$B22="USD",'Financing inputs'!C22*Euro_USD,0)+IF('Financing inputs'!$B22="Local Currency",'Financing inputs'!C22/Loc_Euro,0)+IF('Financing inputs'!$B22="Euro",'Financing inputs'!C22,0)))</f>
        <v/>
      </c>
      <c r="D22" s="59" t="str">
        <f>IF('Financing inputs'!D22="","",(IF('Financing inputs'!$B22="USD",'Financing inputs'!D22*Euro_USD,0)+IF('Financing inputs'!$B22="Local Currency",'Financing inputs'!D22/Loc_Euro,0)+IF('Financing inputs'!$B22="Euro",'Financing inputs'!D22,0)))</f>
        <v/>
      </c>
      <c r="E22" s="59" t="str">
        <f>IF('Financing inputs'!E22="","",(IF('Financing inputs'!$B22="USD",'Financing inputs'!E22*Euro_USD,0)+IF('Financing inputs'!$B22="Local Currency",'Financing inputs'!E22/Loc_Euro,0)+IF('Financing inputs'!$B22="Euro",'Financing inputs'!E22,0)))</f>
        <v/>
      </c>
      <c r="F22" s="59" t="str">
        <f>IF('Financing inputs'!F22="","",(IF('Financing inputs'!$B22="USD",'Financing inputs'!F22*Euro_USD,0)+IF('Financing inputs'!$B22="Local Currency",'Financing inputs'!F22/Loc_Euro,0)+IF('Financing inputs'!$B22="Euro",'Financing inputs'!F22,0)))</f>
        <v/>
      </c>
      <c r="G22" s="59" t="str">
        <f>IF('Financing inputs'!G22="","",(IF('Financing inputs'!$B22="USD",'Financing inputs'!G22*Euro_USD,0)+IF('Financing inputs'!$B22="Local Currency",'Financing inputs'!G22/Loc_Euro,0)+IF('Financing inputs'!$B22="Euro",'Financing inputs'!G22,0)))</f>
        <v/>
      </c>
      <c r="H22" s="59" t="str">
        <f>IF('Financing inputs'!H22="","",(IF('Financing inputs'!$B22="USD",'Financing inputs'!H22*Euro_USD,0)+IF('Financing inputs'!$B22="Local Currency",'Financing inputs'!H22/Loc_Euro,0)+IF('Financing inputs'!$B22="Euro",'Financing inputs'!H22,0)))</f>
        <v/>
      </c>
      <c r="I22" s="59" t="str">
        <f>IF('Financing inputs'!I22="","",(IF('Financing inputs'!$B22="USD",'Financing inputs'!I22*Euro_USD,0)+IF('Financing inputs'!$B22="Local Currency",'Financing inputs'!I22/Loc_Euro,0)+IF('Financing inputs'!$B22="Euro",'Financing inputs'!I22,0)))</f>
        <v/>
      </c>
      <c r="J22" s="59" t="str">
        <f>IF('Financing inputs'!J22="","",(IF('Financing inputs'!$B22="USD",'Financing inputs'!J22*Euro_USD,0)+IF('Financing inputs'!$B22="Local Currency",'Financing inputs'!J22/Loc_Euro,0)+IF('Financing inputs'!$B22="Euro",'Financing inputs'!J22,0)))</f>
        <v/>
      </c>
      <c r="K22" s="59" t="str">
        <f>IF('Financing inputs'!K22="","",(IF('Financing inputs'!$B22="USD",'Financing inputs'!K22*Euro_USD,0)+IF('Financing inputs'!$B22="Local Currency",'Financing inputs'!K22/Loc_Euro,0)+IF('Financing inputs'!$B22="Euro",'Financing inputs'!K22,0)))</f>
        <v/>
      </c>
      <c r="L22" s="59" t="str">
        <f>IF('Financing inputs'!L22="","",(IF('Financing inputs'!$B22="USD",'Financing inputs'!L22*Euro_USD,0)+IF('Financing inputs'!$B22="Local Currency",'Financing inputs'!L22/Loc_Euro,0)+IF('Financing inputs'!$B22="Euro",'Financing inputs'!L22,0)))</f>
        <v/>
      </c>
      <c r="M22" s="59" t="str">
        <f>IF('Financing inputs'!M22="","",(IF('Financing inputs'!$B22="USD",'Financing inputs'!M22*Euro_USD,0)+IF('Financing inputs'!$B22="Local Currency",'Financing inputs'!M22/Loc_Euro,0)+IF('Financing inputs'!$B22="Euro",'Financing inputs'!M22,0)))</f>
        <v/>
      </c>
      <c r="N22" s="59" t="str">
        <f>IF('Financing inputs'!N22="","",(IF('Financing inputs'!$B22="USD",'Financing inputs'!N22*Euro_USD,0)+IF('Financing inputs'!$B22="Local Currency",'Financing inputs'!N22/Loc_Euro,0)+IF('Financing inputs'!$B22="Euro",'Financing inputs'!N22,0)))</f>
        <v/>
      </c>
      <c r="O22" s="59">
        <f t="shared" si="1"/>
        <v>0</v>
      </c>
      <c r="P22" s="12" t="str">
        <f t="shared" si="0"/>
        <v>Autre 1</v>
      </c>
    </row>
    <row r="23" spans="1:16" x14ac:dyDescent="0.25">
      <c r="A23" s="25" t="str">
        <f>'Financing inputs'!A23</f>
        <v>Other</v>
      </c>
      <c r="B23" s="43"/>
      <c r="C23" s="59" t="str">
        <f>IF('Financing inputs'!C23="","",(IF('Financing inputs'!$B23="USD",'Financing inputs'!C23*Euro_USD,0)+IF('Financing inputs'!$B23="Local Currency",'Financing inputs'!C23/Loc_Euro,0)+IF('Financing inputs'!$B23="Euro",'Financing inputs'!C23,0)))</f>
        <v/>
      </c>
      <c r="D23" s="59" t="str">
        <f>IF('Financing inputs'!D23="","",(IF('Financing inputs'!$B23="USD",'Financing inputs'!D23*Euro_USD,0)+IF('Financing inputs'!$B23="Local Currency",'Financing inputs'!D23/Loc_Euro,0)+IF('Financing inputs'!$B23="Euro",'Financing inputs'!D23,0)))</f>
        <v/>
      </c>
      <c r="E23" s="59" t="str">
        <f>IF('Financing inputs'!E23="","",(IF('Financing inputs'!$B23="USD",'Financing inputs'!E23*Euro_USD,0)+IF('Financing inputs'!$B23="Local Currency",'Financing inputs'!E23/Loc_Euro,0)+IF('Financing inputs'!$B23="Euro",'Financing inputs'!E23,0)))</f>
        <v/>
      </c>
      <c r="F23" s="59" t="str">
        <f>IF('Financing inputs'!F23="","",(IF('Financing inputs'!$B23="USD",'Financing inputs'!F23*Euro_USD,0)+IF('Financing inputs'!$B23="Local Currency",'Financing inputs'!F23/Loc_Euro,0)+IF('Financing inputs'!$B23="Euro",'Financing inputs'!F23,0)))</f>
        <v/>
      </c>
      <c r="G23" s="59" t="str">
        <f>IF('Financing inputs'!G23="","",(IF('Financing inputs'!$B23="USD",'Financing inputs'!G23*Euro_USD,0)+IF('Financing inputs'!$B23="Local Currency",'Financing inputs'!G23/Loc_Euro,0)+IF('Financing inputs'!$B23="Euro",'Financing inputs'!G23,0)))</f>
        <v/>
      </c>
      <c r="H23" s="59" t="str">
        <f>IF('Financing inputs'!H23="","",(IF('Financing inputs'!$B23="USD",'Financing inputs'!H23*Euro_USD,0)+IF('Financing inputs'!$B23="Local Currency",'Financing inputs'!H23/Loc_Euro,0)+IF('Financing inputs'!$B23="Euro",'Financing inputs'!H23,0)))</f>
        <v/>
      </c>
      <c r="I23" s="59" t="str">
        <f>IF('Financing inputs'!I23="","",(IF('Financing inputs'!$B23="USD",'Financing inputs'!I23*Euro_USD,0)+IF('Financing inputs'!$B23="Local Currency",'Financing inputs'!I23/Loc_Euro,0)+IF('Financing inputs'!$B23="Euro",'Financing inputs'!I23,0)))</f>
        <v/>
      </c>
      <c r="J23" s="59" t="str">
        <f>IF('Financing inputs'!J23="","",(IF('Financing inputs'!$B23="USD",'Financing inputs'!J23*Euro_USD,0)+IF('Financing inputs'!$B23="Local Currency",'Financing inputs'!J23/Loc_Euro,0)+IF('Financing inputs'!$B23="Euro",'Financing inputs'!J23,0)))</f>
        <v/>
      </c>
      <c r="K23" s="59" t="str">
        <f>IF('Financing inputs'!K23="","",(IF('Financing inputs'!$B23="USD",'Financing inputs'!K23*Euro_USD,0)+IF('Financing inputs'!$B23="Local Currency",'Financing inputs'!K23/Loc_Euro,0)+IF('Financing inputs'!$B23="Euro",'Financing inputs'!K23,0)))</f>
        <v/>
      </c>
      <c r="L23" s="59" t="str">
        <f>IF('Financing inputs'!L23="","",(IF('Financing inputs'!$B23="USD",'Financing inputs'!L23*Euro_USD,0)+IF('Financing inputs'!$B23="Local Currency",'Financing inputs'!L23/Loc_Euro,0)+IF('Financing inputs'!$B23="Euro",'Financing inputs'!L23,0)))</f>
        <v/>
      </c>
      <c r="M23" s="59" t="str">
        <f>IF('Financing inputs'!M23="","",(IF('Financing inputs'!$B23="USD",'Financing inputs'!M23*Euro_USD,0)+IF('Financing inputs'!$B23="Local Currency",'Financing inputs'!M23/Loc_Euro,0)+IF('Financing inputs'!$B23="Euro",'Financing inputs'!M23,0)))</f>
        <v/>
      </c>
      <c r="N23" s="59" t="str">
        <f>IF('Financing inputs'!N23="","",(IF('Financing inputs'!$B23="USD",'Financing inputs'!N23*Euro_USD,0)+IF('Financing inputs'!$B23="Local Currency",'Financing inputs'!N23/Loc_Euro,0)+IF('Financing inputs'!$B23="Euro",'Financing inputs'!N23,0)))</f>
        <v/>
      </c>
      <c r="O23" s="59">
        <f t="shared" si="1"/>
        <v>0</v>
      </c>
      <c r="P23" s="12" t="str">
        <f t="shared" si="0"/>
        <v>Autre 1</v>
      </c>
    </row>
    <row r="24" spans="1:16" x14ac:dyDescent="0.25">
      <c r="A24" s="25" t="str">
        <f>'Financing inputs'!A24</f>
        <v>Other</v>
      </c>
      <c r="B24" s="43"/>
      <c r="C24" s="59" t="str">
        <f>IF('Financing inputs'!C24="","",(IF('Financing inputs'!$B24="USD",'Financing inputs'!C24*Euro_USD,0)+IF('Financing inputs'!$B24="Local Currency",'Financing inputs'!C24/Loc_Euro,0)+IF('Financing inputs'!$B24="Euro",'Financing inputs'!C24,0)))</f>
        <v/>
      </c>
      <c r="D24" s="59" t="str">
        <f>IF('Financing inputs'!D24="","",(IF('Financing inputs'!$B24="USD",'Financing inputs'!D24*Euro_USD,0)+IF('Financing inputs'!$B24="Local Currency",'Financing inputs'!D24/Loc_Euro,0)+IF('Financing inputs'!$B24="Euro",'Financing inputs'!D24,0)))</f>
        <v/>
      </c>
      <c r="E24" s="59" t="str">
        <f>IF('Financing inputs'!E24="","",(IF('Financing inputs'!$B24="USD",'Financing inputs'!E24*Euro_USD,0)+IF('Financing inputs'!$B24="Local Currency",'Financing inputs'!E24/Loc_Euro,0)+IF('Financing inputs'!$B24="Euro",'Financing inputs'!E24,0)))</f>
        <v/>
      </c>
      <c r="F24" s="59" t="str">
        <f>IF('Financing inputs'!F24="","",(IF('Financing inputs'!$B24="USD",'Financing inputs'!F24*Euro_USD,0)+IF('Financing inputs'!$B24="Local Currency",'Financing inputs'!F24/Loc_Euro,0)+IF('Financing inputs'!$B24="Euro",'Financing inputs'!F24,0)))</f>
        <v/>
      </c>
      <c r="G24" s="59" t="str">
        <f>IF('Financing inputs'!G24="","",(IF('Financing inputs'!$B24="USD",'Financing inputs'!G24*Euro_USD,0)+IF('Financing inputs'!$B24="Local Currency",'Financing inputs'!G24/Loc_Euro,0)+IF('Financing inputs'!$B24="Euro",'Financing inputs'!G24,0)))</f>
        <v/>
      </c>
      <c r="H24" s="59" t="str">
        <f>IF('Financing inputs'!H24="","",(IF('Financing inputs'!$B24="USD",'Financing inputs'!H24*Euro_USD,0)+IF('Financing inputs'!$B24="Local Currency",'Financing inputs'!H24/Loc_Euro,0)+IF('Financing inputs'!$B24="Euro",'Financing inputs'!H24,0)))</f>
        <v/>
      </c>
      <c r="I24" s="59" t="str">
        <f>IF('Financing inputs'!I24="","",(IF('Financing inputs'!$B24="USD",'Financing inputs'!I24*Euro_USD,0)+IF('Financing inputs'!$B24="Local Currency",'Financing inputs'!I24/Loc_Euro,0)+IF('Financing inputs'!$B24="Euro",'Financing inputs'!I24,0)))</f>
        <v/>
      </c>
      <c r="J24" s="59" t="str">
        <f>IF('Financing inputs'!J24="","",(IF('Financing inputs'!$B24="USD",'Financing inputs'!J24*Euro_USD,0)+IF('Financing inputs'!$B24="Local Currency",'Financing inputs'!J24/Loc_Euro,0)+IF('Financing inputs'!$B24="Euro",'Financing inputs'!J24,0)))</f>
        <v/>
      </c>
      <c r="K24" s="59" t="str">
        <f>IF('Financing inputs'!K24="","",(IF('Financing inputs'!$B24="USD",'Financing inputs'!K24*Euro_USD,0)+IF('Financing inputs'!$B24="Local Currency",'Financing inputs'!K24/Loc_Euro,0)+IF('Financing inputs'!$B24="Euro",'Financing inputs'!K24,0)))</f>
        <v/>
      </c>
      <c r="L24" s="59" t="str">
        <f>IF('Financing inputs'!L24="","",(IF('Financing inputs'!$B24="USD",'Financing inputs'!L24*Euro_USD,0)+IF('Financing inputs'!$B24="Local Currency",'Financing inputs'!L24/Loc_Euro,0)+IF('Financing inputs'!$B24="Euro",'Financing inputs'!L24,0)))</f>
        <v/>
      </c>
      <c r="M24" s="59" t="str">
        <f>IF('Financing inputs'!M24="","",(IF('Financing inputs'!$B24="USD",'Financing inputs'!M24*Euro_USD,0)+IF('Financing inputs'!$B24="Local Currency",'Financing inputs'!M24/Loc_Euro,0)+IF('Financing inputs'!$B24="Euro",'Financing inputs'!M24,0)))</f>
        <v/>
      </c>
      <c r="N24" s="59" t="str">
        <f>IF('Financing inputs'!N24="","",(IF('Financing inputs'!$B24="USD",'Financing inputs'!N24*Euro_USD,0)+IF('Financing inputs'!$B24="Local Currency",'Financing inputs'!N24/Loc_Euro,0)+IF('Financing inputs'!$B24="Euro",'Financing inputs'!N24,0)))</f>
        <v/>
      </c>
      <c r="O24" s="59">
        <f t="shared" si="1"/>
        <v>0</v>
      </c>
      <c r="P24" s="12" t="str">
        <f t="shared" si="0"/>
        <v>Autre 1</v>
      </c>
    </row>
    <row r="25" spans="1:16" x14ac:dyDescent="0.25">
      <c r="A25" s="27" t="s">
        <v>42</v>
      </c>
      <c r="B25" s="28"/>
      <c r="C25" s="46">
        <f>SUM(C6:C24)</f>
        <v>0</v>
      </c>
      <c r="D25" s="46">
        <f t="shared" ref="D25:O25" si="2">SUM(D6:D24)</f>
        <v>0</v>
      </c>
      <c r="E25" s="46">
        <f t="shared" si="2"/>
        <v>0</v>
      </c>
      <c r="F25" s="46">
        <f t="shared" si="2"/>
        <v>0</v>
      </c>
      <c r="G25" s="46">
        <f t="shared" si="2"/>
        <v>0</v>
      </c>
      <c r="H25" s="46">
        <f t="shared" si="2"/>
        <v>0</v>
      </c>
      <c r="I25" s="46">
        <f t="shared" si="2"/>
        <v>0</v>
      </c>
      <c r="J25" s="46">
        <f t="shared" si="2"/>
        <v>0</v>
      </c>
      <c r="K25" s="46">
        <f t="shared" si="2"/>
        <v>0</v>
      </c>
      <c r="L25" s="46">
        <f t="shared" si="2"/>
        <v>0</v>
      </c>
      <c r="M25" s="46">
        <f t="shared" si="2"/>
        <v>0</v>
      </c>
      <c r="N25" s="46">
        <f t="shared" si="2"/>
        <v>0</v>
      </c>
      <c r="O25" s="46">
        <f t="shared" si="2"/>
        <v>0</v>
      </c>
      <c r="P25" s="12" t="str">
        <f>$A$3</f>
        <v>Autre 1</v>
      </c>
    </row>
    <row r="26" spans="1:16" x14ac:dyDescent="0.25">
      <c r="A26" s="174" t="str">
        <f>'Financing inputs'!A26:O26</f>
        <v>Autre 2</v>
      </c>
      <c r="B26" s="174"/>
      <c r="C26" s="174"/>
      <c r="D26" s="174"/>
      <c r="E26" s="174"/>
      <c r="F26" s="174"/>
      <c r="G26" s="174"/>
      <c r="H26" s="174"/>
      <c r="I26" s="174"/>
      <c r="J26" s="174"/>
      <c r="K26" s="174"/>
      <c r="L26" s="174"/>
      <c r="M26" s="174"/>
      <c r="N26" s="174"/>
      <c r="O26" s="174"/>
    </row>
    <row r="27" spans="1:16" x14ac:dyDescent="0.25">
      <c r="A27" s="24" t="str">
        <f>'Financing inputs'!A27</f>
        <v>Coûts du Plan PF Budgétisé</v>
      </c>
      <c r="B27" s="43"/>
      <c r="C27" s="59" t="str">
        <f>IF('Financing inputs'!C27="","",(IF('Financing inputs'!$B27="USD",'Financing inputs'!C27*Euro_USD,0)+IF('Financing inputs'!$B27="Local Currency",'Financing inputs'!C27/Loc_Euro,0)+IF('Financing inputs'!$B27="Euro",'Financing inputs'!C27,0)))</f>
        <v/>
      </c>
      <c r="D27" s="59" t="str">
        <f>IF('Financing inputs'!D27="","",(IF('Financing inputs'!$B27="USD",'Financing inputs'!D27*Euro_USD,0)+IF('Financing inputs'!$B27="Local Currency",'Financing inputs'!D27/Loc_Euro,0)+IF('Financing inputs'!$B27="Euro",'Financing inputs'!D27,0)))</f>
        <v/>
      </c>
      <c r="E27" s="59" t="str">
        <f>IF('Financing inputs'!E27="","",(IF('Financing inputs'!$B27="USD",'Financing inputs'!E27*Euro_USD,0)+IF('Financing inputs'!$B27="Local Currency",'Financing inputs'!E27/Loc_Euro,0)+IF('Financing inputs'!$B27="Euro",'Financing inputs'!E27,0)))</f>
        <v/>
      </c>
      <c r="F27" s="59" t="str">
        <f>IF('Financing inputs'!F27="","",(IF('Financing inputs'!$B27="USD",'Financing inputs'!F27*Euro_USD,0)+IF('Financing inputs'!$B27="Local Currency",'Financing inputs'!F27/Loc_Euro,0)+IF('Financing inputs'!$B27="Euro",'Financing inputs'!F27,0)))</f>
        <v/>
      </c>
      <c r="G27" s="59" t="str">
        <f>IF('Financing inputs'!G27="","",(IF('Financing inputs'!$B27="USD",'Financing inputs'!G27*Euro_USD,0)+IF('Financing inputs'!$B27="Local Currency",'Financing inputs'!G27/Loc_Euro,0)+IF('Financing inputs'!$B27="Euro",'Financing inputs'!G27,0)))</f>
        <v/>
      </c>
      <c r="H27" s="59" t="str">
        <f>IF('Financing inputs'!H27="","",(IF('Financing inputs'!$B27="USD",'Financing inputs'!H27*Euro_USD,0)+IF('Financing inputs'!$B27="Local Currency",'Financing inputs'!H27/Loc_Euro,0)+IF('Financing inputs'!$B27="Euro",'Financing inputs'!H27,0)))</f>
        <v/>
      </c>
      <c r="I27" s="59" t="str">
        <f>IF('Financing inputs'!I27="","",(IF('Financing inputs'!$B27="USD",'Financing inputs'!I27*Euro_USD,0)+IF('Financing inputs'!$B27="Local Currency",'Financing inputs'!I27/Loc_Euro,0)+IF('Financing inputs'!$B27="Euro",'Financing inputs'!I27,0)))</f>
        <v/>
      </c>
      <c r="J27" s="59" t="str">
        <f>IF('Financing inputs'!J27="","",(IF('Financing inputs'!$B27="USD",'Financing inputs'!J27*Euro_USD,0)+IF('Financing inputs'!$B27="Local Currency",'Financing inputs'!J27/Loc_Euro,0)+IF('Financing inputs'!$B27="Euro",'Financing inputs'!J27,0)))</f>
        <v/>
      </c>
      <c r="K27" s="59" t="str">
        <f>IF('Financing inputs'!K27="","",(IF('Financing inputs'!$B27="USD",'Financing inputs'!K27*Euro_USD,0)+IF('Financing inputs'!$B27="Local Currency",'Financing inputs'!K27/Loc_Euro,0)+IF('Financing inputs'!$B27="Euro",'Financing inputs'!K27,0)))</f>
        <v/>
      </c>
      <c r="L27" s="59" t="str">
        <f>IF('Financing inputs'!L27="","",(IF('Financing inputs'!$B27="USD",'Financing inputs'!L27*Euro_USD,0)+IF('Financing inputs'!$B27="Local Currency",'Financing inputs'!L27/Loc_Euro,0)+IF('Financing inputs'!$B27="Euro",'Financing inputs'!L27,0)))</f>
        <v/>
      </c>
      <c r="M27" s="59" t="str">
        <f>IF('Financing inputs'!M27="","",(IF('Financing inputs'!$B27="USD",'Financing inputs'!M27*Euro_USD,0)+IF('Financing inputs'!$B27="Local Currency",'Financing inputs'!M27/Loc_Euro,0)+IF('Financing inputs'!$B27="Euro",'Financing inputs'!M27,0)))</f>
        <v/>
      </c>
      <c r="N27" s="59" t="str">
        <f>IF('Financing inputs'!N27="","",(IF('Financing inputs'!$B27="USD",'Financing inputs'!N27*Euro_USD,0)+IF('Financing inputs'!$B27="Local Currency",'Financing inputs'!N27/Loc_Euro,0)+IF('Financing inputs'!$B27="Euro",'Financing inputs'!N27,0)))</f>
        <v/>
      </c>
      <c r="O27" s="60">
        <f>SUM(C27:N27)</f>
        <v>0</v>
      </c>
      <c r="P27" s="12" t="str">
        <f t="shared" ref="P27:P47" si="3">$A$26</f>
        <v>Autre 2</v>
      </c>
    </row>
    <row r="28" spans="1:16" x14ac:dyDescent="0.25">
      <c r="A28" s="24" t="str">
        <f>'Financing inputs'!A28</f>
        <v xml:space="preserve">Fonds alloués par le Gouvernement </v>
      </c>
      <c r="B28" s="43"/>
      <c r="C28" s="59" t="str">
        <f>IF('Financing inputs'!C28="","",(IF('Financing inputs'!$B28="USD",'Financing inputs'!C28*Euro_USD,0)+IF('Financing inputs'!$B28="Local Currency",'Financing inputs'!C28/Loc_Euro,0)+IF('Financing inputs'!$B28="Euro",'Financing inputs'!C28,0)))</f>
        <v/>
      </c>
      <c r="D28" s="59" t="str">
        <f>IF('Financing inputs'!D28="","",(IF('Financing inputs'!$B28="USD",'Financing inputs'!D28*Euro_USD,0)+IF('Financing inputs'!$B28="Local Currency",'Financing inputs'!D28/Loc_Euro,0)+IF('Financing inputs'!$B28="Euro",'Financing inputs'!D28,0)))</f>
        <v/>
      </c>
      <c r="E28" s="59" t="str">
        <f>IF('Financing inputs'!E28="","",(IF('Financing inputs'!$B28="USD",'Financing inputs'!E28*Euro_USD,0)+IF('Financing inputs'!$B28="Local Currency",'Financing inputs'!E28/Loc_Euro,0)+IF('Financing inputs'!$B28="Euro",'Financing inputs'!E28,0)))</f>
        <v/>
      </c>
      <c r="F28" s="59" t="str">
        <f>IF('Financing inputs'!F28="","",(IF('Financing inputs'!$B28="USD",'Financing inputs'!F28*Euro_USD,0)+IF('Financing inputs'!$B28="Local Currency",'Financing inputs'!F28/Loc_Euro,0)+IF('Financing inputs'!$B28="Euro",'Financing inputs'!F28,0)))</f>
        <v/>
      </c>
      <c r="G28" s="59" t="str">
        <f>IF('Financing inputs'!G28="","",(IF('Financing inputs'!$B28="USD",'Financing inputs'!G28*Euro_USD,0)+IF('Financing inputs'!$B28="Local Currency",'Financing inputs'!G28/Loc_Euro,0)+IF('Financing inputs'!$B28="Euro",'Financing inputs'!G28,0)))</f>
        <v/>
      </c>
      <c r="H28" s="59" t="str">
        <f>IF('Financing inputs'!H28="","",(IF('Financing inputs'!$B28="USD",'Financing inputs'!H28*Euro_USD,0)+IF('Financing inputs'!$B28="Local Currency",'Financing inputs'!H28/Loc_Euro,0)+IF('Financing inputs'!$B28="Euro",'Financing inputs'!H28,0)))</f>
        <v/>
      </c>
      <c r="I28" s="59" t="str">
        <f>IF('Financing inputs'!I28="","",(IF('Financing inputs'!$B28="USD",'Financing inputs'!I28*Euro_USD,0)+IF('Financing inputs'!$B28="Local Currency",'Financing inputs'!I28/Loc_Euro,0)+IF('Financing inputs'!$B28="Euro",'Financing inputs'!I28,0)))</f>
        <v/>
      </c>
      <c r="J28" s="59" t="str">
        <f>IF('Financing inputs'!J28="","",(IF('Financing inputs'!$B28="USD",'Financing inputs'!J28*Euro_USD,0)+IF('Financing inputs'!$B28="Local Currency",'Financing inputs'!J28/Loc_Euro,0)+IF('Financing inputs'!$B28="Euro",'Financing inputs'!J28,0)))</f>
        <v/>
      </c>
      <c r="K28" s="59" t="str">
        <f>IF('Financing inputs'!K28="","",(IF('Financing inputs'!$B28="USD",'Financing inputs'!K28*Euro_USD,0)+IF('Financing inputs'!$B28="Local Currency",'Financing inputs'!K28/Loc_Euro,0)+IF('Financing inputs'!$B28="Euro",'Financing inputs'!K28,0)))</f>
        <v/>
      </c>
      <c r="L28" s="59" t="str">
        <f>IF('Financing inputs'!L28="","",(IF('Financing inputs'!$B28="USD",'Financing inputs'!L28*Euro_USD,0)+IF('Financing inputs'!$B28="Local Currency",'Financing inputs'!L28/Loc_Euro,0)+IF('Financing inputs'!$B28="Euro",'Financing inputs'!L28,0)))</f>
        <v/>
      </c>
      <c r="M28" s="59" t="str">
        <f>IF('Financing inputs'!M28="","",(IF('Financing inputs'!$B28="USD",'Financing inputs'!M28*Euro_USD,0)+IF('Financing inputs'!$B28="Local Currency",'Financing inputs'!M28/Loc_Euro,0)+IF('Financing inputs'!$B28="Euro",'Financing inputs'!M28,0)))</f>
        <v/>
      </c>
      <c r="N28" s="59" t="str">
        <f>IF('Financing inputs'!N28="","",(IF('Financing inputs'!$B28="USD",'Financing inputs'!N28*Euro_USD,0)+IF('Financing inputs'!$B28="Local Currency",'Financing inputs'!N28/Loc_Euro,0)+IF('Financing inputs'!$B28="Euro",'Financing inputs'!N28,0)))</f>
        <v/>
      </c>
      <c r="O28" s="60">
        <f>SUM(C28:N28)</f>
        <v>0</v>
      </c>
      <c r="P28" s="12" t="str">
        <f t="shared" si="3"/>
        <v>Autre 2</v>
      </c>
    </row>
    <row r="29" spans="1:16" x14ac:dyDescent="0.25">
      <c r="A29" s="25" t="str">
        <f>'Financing inputs'!A29</f>
        <v xml:space="preserve">Fonds alloués par l'USAID </v>
      </c>
      <c r="B29" s="43"/>
      <c r="C29" s="59" t="str">
        <f>IF('Financing inputs'!C29="","",(IF('Financing inputs'!$B29="USD",'Financing inputs'!C29*Euro_USD,0)+IF('Financing inputs'!$B29="Local Currency",'Financing inputs'!C29/Loc_Euro,0)+IF('Financing inputs'!$B29="Euro",'Financing inputs'!C29,0)))</f>
        <v/>
      </c>
      <c r="D29" s="59" t="str">
        <f>IF('Financing inputs'!D29="","",(IF('Financing inputs'!$B29="USD",'Financing inputs'!D29*Euro_USD,0)+IF('Financing inputs'!$B29="Local Currency",'Financing inputs'!D29/Loc_Euro,0)+IF('Financing inputs'!$B29="Euro",'Financing inputs'!D29,0)))</f>
        <v/>
      </c>
      <c r="E29" s="59" t="str">
        <f>IF('Financing inputs'!E29="","",(IF('Financing inputs'!$B29="USD",'Financing inputs'!E29*Euro_USD,0)+IF('Financing inputs'!$B29="Local Currency",'Financing inputs'!E29/Loc_Euro,0)+IF('Financing inputs'!$B29="Euro",'Financing inputs'!E29,0)))</f>
        <v/>
      </c>
      <c r="F29" s="59" t="str">
        <f>IF('Financing inputs'!F29="","",(IF('Financing inputs'!$B29="USD",'Financing inputs'!F29*Euro_USD,0)+IF('Financing inputs'!$B29="Local Currency",'Financing inputs'!F29/Loc_Euro,0)+IF('Financing inputs'!$B29="Euro",'Financing inputs'!F29,0)))</f>
        <v/>
      </c>
      <c r="G29" s="59" t="str">
        <f>IF('Financing inputs'!G29="","",(IF('Financing inputs'!$B29="USD",'Financing inputs'!G29*Euro_USD,0)+IF('Financing inputs'!$B29="Local Currency",'Financing inputs'!G29/Loc_Euro,0)+IF('Financing inputs'!$B29="Euro",'Financing inputs'!G29,0)))</f>
        <v/>
      </c>
      <c r="H29" s="59" t="str">
        <f>IF('Financing inputs'!H29="","",(IF('Financing inputs'!$B29="USD",'Financing inputs'!H29*Euro_USD,0)+IF('Financing inputs'!$B29="Local Currency",'Financing inputs'!H29/Loc_Euro,0)+IF('Financing inputs'!$B29="Euro",'Financing inputs'!H29,0)))</f>
        <v/>
      </c>
      <c r="I29" s="59" t="str">
        <f>IF('Financing inputs'!I29="","",(IF('Financing inputs'!$B29="USD",'Financing inputs'!I29*Euro_USD,0)+IF('Financing inputs'!$B29="Local Currency",'Financing inputs'!I29/Loc_Euro,0)+IF('Financing inputs'!$B29="Euro",'Financing inputs'!I29,0)))</f>
        <v/>
      </c>
      <c r="J29" s="59" t="str">
        <f>IF('Financing inputs'!J29="","",(IF('Financing inputs'!$B29="USD",'Financing inputs'!J29*Euro_USD,0)+IF('Financing inputs'!$B29="Local Currency",'Financing inputs'!J29/Loc_Euro,0)+IF('Financing inputs'!$B29="Euro",'Financing inputs'!J29,0)))</f>
        <v/>
      </c>
      <c r="K29" s="59" t="str">
        <f>IF('Financing inputs'!K29="","",(IF('Financing inputs'!$B29="USD",'Financing inputs'!K29*Euro_USD,0)+IF('Financing inputs'!$B29="Local Currency",'Financing inputs'!K29/Loc_Euro,0)+IF('Financing inputs'!$B29="Euro",'Financing inputs'!K29,0)))</f>
        <v/>
      </c>
      <c r="L29" s="59" t="str">
        <f>IF('Financing inputs'!L29="","",(IF('Financing inputs'!$B29="USD",'Financing inputs'!L29*Euro_USD,0)+IF('Financing inputs'!$B29="Local Currency",'Financing inputs'!L29/Loc_Euro,0)+IF('Financing inputs'!$B29="Euro",'Financing inputs'!L29,0)))</f>
        <v/>
      </c>
      <c r="M29" s="59" t="str">
        <f>IF('Financing inputs'!M29="","",(IF('Financing inputs'!$B29="USD",'Financing inputs'!M29*Euro_USD,0)+IF('Financing inputs'!$B29="Local Currency",'Financing inputs'!M29/Loc_Euro,0)+IF('Financing inputs'!$B29="Euro",'Financing inputs'!M29,0)))</f>
        <v/>
      </c>
      <c r="N29" s="59" t="str">
        <f>IF('Financing inputs'!N29="","",(IF('Financing inputs'!$B29="USD",'Financing inputs'!N29*Euro_USD,0)+IF('Financing inputs'!$B29="Local Currency",'Financing inputs'!N29/Loc_Euro,0)+IF('Financing inputs'!$B29="Euro",'Financing inputs'!N29,0)))</f>
        <v/>
      </c>
      <c r="O29" s="59">
        <f t="shared" ref="O29:O47" si="4">SUM(C29:N29)</f>
        <v>0</v>
      </c>
      <c r="P29" s="12" t="str">
        <f t="shared" si="3"/>
        <v>Autre 2</v>
      </c>
    </row>
    <row r="30" spans="1:16" x14ac:dyDescent="0.25">
      <c r="A30" s="25" t="str">
        <f>'Financing inputs'!A30</f>
        <v>Fonds alloués par l'UNFPA</v>
      </c>
      <c r="B30" s="43"/>
      <c r="C30" s="59" t="str">
        <f>IF('Financing inputs'!C30="","",(IF('Financing inputs'!$B30="USD",'Financing inputs'!C30*Euro_USD,0)+IF('Financing inputs'!$B30="Local Currency",'Financing inputs'!C30/Loc_Euro,0)+IF('Financing inputs'!$B30="Euro",'Financing inputs'!C30,0)))</f>
        <v/>
      </c>
      <c r="D30" s="59" t="str">
        <f>IF('Financing inputs'!D30="","",(IF('Financing inputs'!$B30="USD",'Financing inputs'!D30*Euro_USD,0)+IF('Financing inputs'!$B30="Local Currency",'Financing inputs'!D30/Loc_Euro,0)+IF('Financing inputs'!$B30="Euro",'Financing inputs'!D30,0)))</f>
        <v/>
      </c>
      <c r="E30" s="59" t="str">
        <f>IF('Financing inputs'!E30="","",(IF('Financing inputs'!$B30="USD",'Financing inputs'!E30*Euro_USD,0)+IF('Financing inputs'!$B30="Local Currency",'Financing inputs'!E30/Loc_Euro,0)+IF('Financing inputs'!$B30="Euro",'Financing inputs'!E30,0)))</f>
        <v/>
      </c>
      <c r="F30" s="59" t="str">
        <f>IF('Financing inputs'!F30="","",(IF('Financing inputs'!$B30="USD",'Financing inputs'!F30*Euro_USD,0)+IF('Financing inputs'!$B30="Local Currency",'Financing inputs'!F30/Loc_Euro,0)+IF('Financing inputs'!$B30="Euro",'Financing inputs'!F30,0)))</f>
        <v/>
      </c>
      <c r="G30" s="59" t="str">
        <f>IF('Financing inputs'!G30="","",(IF('Financing inputs'!$B30="USD",'Financing inputs'!G30*Euro_USD,0)+IF('Financing inputs'!$B30="Local Currency",'Financing inputs'!G30/Loc_Euro,0)+IF('Financing inputs'!$B30="Euro",'Financing inputs'!G30,0)))</f>
        <v/>
      </c>
      <c r="H30" s="59" t="str">
        <f>IF('Financing inputs'!H30="","",(IF('Financing inputs'!$B30="USD",'Financing inputs'!H30*Euro_USD,0)+IF('Financing inputs'!$B30="Local Currency",'Financing inputs'!H30/Loc_Euro,0)+IF('Financing inputs'!$B30="Euro",'Financing inputs'!H30,0)))</f>
        <v/>
      </c>
      <c r="I30" s="59" t="str">
        <f>IF('Financing inputs'!I30="","",(IF('Financing inputs'!$B30="USD",'Financing inputs'!I30*Euro_USD,0)+IF('Financing inputs'!$B30="Local Currency",'Financing inputs'!I30/Loc_Euro,0)+IF('Financing inputs'!$B30="Euro",'Financing inputs'!I30,0)))</f>
        <v/>
      </c>
      <c r="J30" s="59" t="str">
        <f>IF('Financing inputs'!J30="","",(IF('Financing inputs'!$B30="USD",'Financing inputs'!J30*Euro_USD,0)+IF('Financing inputs'!$B30="Local Currency",'Financing inputs'!J30/Loc_Euro,0)+IF('Financing inputs'!$B30="Euro",'Financing inputs'!J30,0)))</f>
        <v/>
      </c>
      <c r="K30" s="59" t="str">
        <f>IF('Financing inputs'!K30="","",(IF('Financing inputs'!$B30="USD",'Financing inputs'!K30*Euro_USD,0)+IF('Financing inputs'!$B30="Local Currency",'Financing inputs'!K30/Loc_Euro,0)+IF('Financing inputs'!$B30="Euro",'Financing inputs'!K30,0)))</f>
        <v/>
      </c>
      <c r="L30" s="59" t="str">
        <f>IF('Financing inputs'!L30="","",(IF('Financing inputs'!$B30="USD",'Financing inputs'!L30*Euro_USD,0)+IF('Financing inputs'!$B30="Local Currency",'Financing inputs'!L30/Loc_Euro,0)+IF('Financing inputs'!$B30="Euro",'Financing inputs'!L30,0)))</f>
        <v/>
      </c>
      <c r="M30" s="59" t="str">
        <f>IF('Financing inputs'!M30="","",(IF('Financing inputs'!$B30="USD",'Financing inputs'!M30*Euro_USD,0)+IF('Financing inputs'!$B30="Local Currency",'Financing inputs'!M30/Loc_Euro,0)+IF('Financing inputs'!$B30="Euro",'Financing inputs'!M30,0)))</f>
        <v/>
      </c>
      <c r="N30" s="59" t="str">
        <f>IF('Financing inputs'!N30="","",(IF('Financing inputs'!$B30="USD",'Financing inputs'!N30*Euro_USD,0)+IF('Financing inputs'!$B30="Local Currency",'Financing inputs'!N30/Loc_Euro,0)+IF('Financing inputs'!$B30="Euro",'Financing inputs'!N30,0)))</f>
        <v/>
      </c>
      <c r="O30" s="59">
        <f t="shared" si="4"/>
        <v>0</v>
      </c>
      <c r="P30" s="12" t="str">
        <f t="shared" si="3"/>
        <v>Autre 2</v>
      </c>
    </row>
    <row r="31" spans="1:16" x14ac:dyDescent="0.25">
      <c r="A31" s="25" t="str">
        <f>'Financing inputs'!A31</f>
        <v>Fonds alloués par la KfW</v>
      </c>
      <c r="B31" s="43"/>
      <c r="C31" s="59" t="str">
        <f>IF('Financing inputs'!C31="","",(IF('Financing inputs'!$B31="USD",'Financing inputs'!C31*Euro_USD,0)+IF('Financing inputs'!$B31="Local Currency",'Financing inputs'!C31/Loc_Euro,0)+IF('Financing inputs'!$B31="Euro",'Financing inputs'!C31,0)))</f>
        <v/>
      </c>
      <c r="D31" s="59" t="str">
        <f>IF('Financing inputs'!D31="","",(IF('Financing inputs'!$B31="USD",'Financing inputs'!D31*Euro_USD,0)+IF('Financing inputs'!$B31="Local Currency",'Financing inputs'!D31/Loc_Euro,0)+IF('Financing inputs'!$B31="Euro",'Financing inputs'!D31,0)))</f>
        <v/>
      </c>
      <c r="E31" s="59" t="str">
        <f>IF('Financing inputs'!E31="","",(IF('Financing inputs'!$B31="USD",'Financing inputs'!E31*Euro_USD,0)+IF('Financing inputs'!$B31="Local Currency",'Financing inputs'!E31/Loc_Euro,0)+IF('Financing inputs'!$B31="Euro",'Financing inputs'!E31,0)))</f>
        <v/>
      </c>
      <c r="F31" s="59" t="str">
        <f>IF('Financing inputs'!F31="","",(IF('Financing inputs'!$B31="USD",'Financing inputs'!F31*Euro_USD,0)+IF('Financing inputs'!$B31="Local Currency",'Financing inputs'!F31/Loc_Euro,0)+IF('Financing inputs'!$B31="Euro",'Financing inputs'!F31,0)))</f>
        <v/>
      </c>
      <c r="G31" s="59" t="str">
        <f>IF('Financing inputs'!G31="","",(IF('Financing inputs'!$B31="USD",'Financing inputs'!G31*Euro_USD,0)+IF('Financing inputs'!$B31="Local Currency",'Financing inputs'!G31/Loc_Euro,0)+IF('Financing inputs'!$B31="Euro",'Financing inputs'!G31,0)))</f>
        <v/>
      </c>
      <c r="H31" s="59" t="str">
        <f>IF('Financing inputs'!H31="","",(IF('Financing inputs'!$B31="USD",'Financing inputs'!H31*Euro_USD,0)+IF('Financing inputs'!$B31="Local Currency",'Financing inputs'!H31/Loc_Euro,0)+IF('Financing inputs'!$B31="Euro",'Financing inputs'!H31,0)))</f>
        <v/>
      </c>
      <c r="I31" s="59" t="str">
        <f>IF('Financing inputs'!I31="","",(IF('Financing inputs'!$B31="USD",'Financing inputs'!I31*Euro_USD,0)+IF('Financing inputs'!$B31="Local Currency",'Financing inputs'!I31/Loc_Euro,0)+IF('Financing inputs'!$B31="Euro",'Financing inputs'!I31,0)))</f>
        <v/>
      </c>
      <c r="J31" s="59" t="str">
        <f>IF('Financing inputs'!J31="","",(IF('Financing inputs'!$B31="USD",'Financing inputs'!J31*Euro_USD,0)+IF('Financing inputs'!$B31="Local Currency",'Financing inputs'!J31/Loc_Euro,0)+IF('Financing inputs'!$B31="Euro",'Financing inputs'!J31,0)))</f>
        <v/>
      </c>
      <c r="K31" s="59" t="str">
        <f>IF('Financing inputs'!K31="","",(IF('Financing inputs'!$B31="USD",'Financing inputs'!K31*Euro_USD,0)+IF('Financing inputs'!$B31="Local Currency",'Financing inputs'!K31/Loc_Euro,0)+IF('Financing inputs'!$B31="Euro",'Financing inputs'!K31,0)))</f>
        <v/>
      </c>
      <c r="L31" s="59" t="str">
        <f>IF('Financing inputs'!L31="","",(IF('Financing inputs'!$B31="USD",'Financing inputs'!L31*Euro_USD,0)+IF('Financing inputs'!$B31="Local Currency",'Financing inputs'!L31/Loc_Euro,0)+IF('Financing inputs'!$B31="Euro",'Financing inputs'!L31,0)))</f>
        <v/>
      </c>
      <c r="M31" s="59" t="str">
        <f>IF('Financing inputs'!M31="","",(IF('Financing inputs'!$B31="USD",'Financing inputs'!M31*Euro_USD,0)+IF('Financing inputs'!$B31="Local Currency",'Financing inputs'!M31/Loc_Euro,0)+IF('Financing inputs'!$B31="Euro",'Financing inputs'!M31,0)))</f>
        <v/>
      </c>
      <c r="N31" s="59" t="str">
        <f>IF('Financing inputs'!N31="","",(IF('Financing inputs'!$B31="USD",'Financing inputs'!N31*Euro_USD,0)+IF('Financing inputs'!$B31="Local Currency",'Financing inputs'!N31/Loc_Euro,0)+IF('Financing inputs'!$B31="Euro",'Financing inputs'!N31,0)))</f>
        <v/>
      </c>
      <c r="O31" s="59">
        <f t="shared" si="4"/>
        <v>0</v>
      </c>
      <c r="P31" s="12" t="str">
        <f t="shared" si="3"/>
        <v>Autre 2</v>
      </c>
    </row>
    <row r="32" spans="1:16" x14ac:dyDescent="0.25">
      <c r="A32" s="25" t="str">
        <f>'Financing inputs'!A32</f>
        <v>Fonds alloués par DfID</v>
      </c>
      <c r="B32" s="43"/>
      <c r="C32" s="59" t="str">
        <f>IF('Financing inputs'!C32="","",(IF('Financing inputs'!$B32="USD",'Financing inputs'!C32*Euro_USD,0)+IF('Financing inputs'!$B32="Local Currency",'Financing inputs'!C32/Loc_Euro,0)+IF('Financing inputs'!$B32="Euro",'Financing inputs'!C32,0)))</f>
        <v/>
      </c>
      <c r="D32" s="59" t="str">
        <f>IF('Financing inputs'!D32="","",(IF('Financing inputs'!$B32="USD",'Financing inputs'!D32*Euro_USD,0)+IF('Financing inputs'!$B32="Local Currency",'Financing inputs'!D32/Loc_Euro,0)+IF('Financing inputs'!$B32="Euro",'Financing inputs'!D32,0)))</f>
        <v/>
      </c>
      <c r="E32" s="59" t="str">
        <f>IF('Financing inputs'!E32="","",(IF('Financing inputs'!$B32="USD",'Financing inputs'!E32*Euro_USD,0)+IF('Financing inputs'!$B32="Local Currency",'Financing inputs'!E32/Loc_Euro,0)+IF('Financing inputs'!$B32="Euro",'Financing inputs'!E32,0)))</f>
        <v/>
      </c>
      <c r="F32" s="59" t="str">
        <f>IF('Financing inputs'!F32="","",(IF('Financing inputs'!$B32="USD",'Financing inputs'!F32*Euro_USD,0)+IF('Financing inputs'!$B32="Local Currency",'Financing inputs'!F32/Loc_Euro,0)+IF('Financing inputs'!$B32="Euro",'Financing inputs'!F32,0)))</f>
        <v/>
      </c>
      <c r="G32" s="59" t="str">
        <f>IF('Financing inputs'!G32="","",(IF('Financing inputs'!$B32="USD",'Financing inputs'!G32*Euro_USD,0)+IF('Financing inputs'!$B32="Local Currency",'Financing inputs'!G32/Loc_Euro,0)+IF('Financing inputs'!$B32="Euro",'Financing inputs'!G32,0)))</f>
        <v/>
      </c>
      <c r="H32" s="59" t="str">
        <f>IF('Financing inputs'!H32="","",(IF('Financing inputs'!$B32="USD",'Financing inputs'!H32*Euro_USD,0)+IF('Financing inputs'!$B32="Local Currency",'Financing inputs'!H32/Loc_Euro,0)+IF('Financing inputs'!$B32="Euro",'Financing inputs'!H32,0)))</f>
        <v/>
      </c>
      <c r="I32" s="59" t="str">
        <f>IF('Financing inputs'!I32="","",(IF('Financing inputs'!$B32="USD",'Financing inputs'!I32*Euro_USD,0)+IF('Financing inputs'!$B32="Local Currency",'Financing inputs'!I32/Loc_Euro,0)+IF('Financing inputs'!$B32="Euro",'Financing inputs'!I32,0)))</f>
        <v/>
      </c>
      <c r="J32" s="59" t="str">
        <f>IF('Financing inputs'!J32="","",(IF('Financing inputs'!$B32="USD",'Financing inputs'!J32*Euro_USD,0)+IF('Financing inputs'!$B32="Local Currency",'Financing inputs'!J32/Loc_Euro,0)+IF('Financing inputs'!$B32="Euro",'Financing inputs'!J32,0)))</f>
        <v/>
      </c>
      <c r="K32" s="59" t="str">
        <f>IF('Financing inputs'!K32="","",(IF('Financing inputs'!$B32="USD",'Financing inputs'!K32*Euro_USD,0)+IF('Financing inputs'!$B32="Local Currency",'Financing inputs'!K32/Loc_Euro,0)+IF('Financing inputs'!$B32="Euro",'Financing inputs'!K32,0)))</f>
        <v/>
      </c>
      <c r="L32" s="59" t="str">
        <f>IF('Financing inputs'!L32="","",(IF('Financing inputs'!$B32="USD",'Financing inputs'!L32*Euro_USD,0)+IF('Financing inputs'!$B32="Local Currency",'Financing inputs'!L32/Loc_Euro,0)+IF('Financing inputs'!$B32="Euro",'Financing inputs'!L32,0)))</f>
        <v/>
      </c>
      <c r="M32" s="59" t="str">
        <f>IF('Financing inputs'!M32="","",(IF('Financing inputs'!$B32="USD",'Financing inputs'!M32*Euro_USD,0)+IF('Financing inputs'!$B32="Local Currency",'Financing inputs'!M32/Loc_Euro,0)+IF('Financing inputs'!$B32="Euro",'Financing inputs'!M32,0)))</f>
        <v/>
      </c>
      <c r="N32" s="59" t="str">
        <f>IF('Financing inputs'!N32="","",(IF('Financing inputs'!$B32="USD",'Financing inputs'!N32*Euro_USD,0)+IF('Financing inputs'!$B32="Local Currency",'Financing inputs'!N32/Loc_Euro,0)+IF('Financing inputs'!$B32="Euro",'Financing inputs'!N32,0)))</f>
        <v/>
      </c>
      <c r="O32" s="59">
        <f t="shared" si="4"/>
        <v>0</v>
      </c>
      <c r="P32" s="12" t="str">
        <f t="shared" si="3"/>
        <v>Autre 2</v>
      </c>
    </row>
    <row r="33" spans="1:16" x14ac:dyDescent="0.25">
      <c r="A33" s="25" t="str">
        <f>'Financing inputs'!A33</f>
        <v xml:space="preserve">Fonds alloués par l'EU </v>
      </c>
      <c r="B33" s="43"/>
      <c r="C33" s="59" t="str">
        <f>IF('Financing inputs'!C33="","",(IF('Financing inputs'!$B33="USD",'Financing inputs'!C33*Euro_USD,0)+IF('Financing inputs'!$B33="Local Currency",'Financing inputs'!C33/Loc_Euro,0)+IF('Financing inputs'!$B33="Euro",'Financing inputs'!C33,0)))</f>
        <v/>
      </c>
      <c r="D33" s="59" t="str">
        <f>IF('Financing inputs'!D33="","",(IF('Financing inputs'!$B33="USD",'Financing inputs'!D33*Euro_USD,0)+IF('Financing inputs'!$B33="Local Currency",'Financing inputs'!D33/Loc_Euro,0)+IF('Financing inputs'!$B33="Euro",'Financing inputs'!D33,0)))</f>
        <v/>
      </c>
      <c r="E33" s="59" t="str">
        <f>IF('Financing inputs'!E33="","",(IF('Financing inputs'!$B33="USD",'Financing inputs'!E33*Euro_USD,0)+IF('Financing inputs'!$B33="Local Currency",'Financing inputs'!E33/Loc_Euro,0)+IF('Financing inputs'!$B33="Euro",'Financing inputs'!E33,0)))</f>
        <v/>
      </c>
      <c r="F33" s="59" t="str">
        <f>IF('Financing inputs'!F33="","",(IF('Financing inputs'!$B33="USD",'Financing inputs'!F33*Euro_USD,0)+IF('Financing inputs'!$B33="Local Currency",'Financing inputs'!F33/Loc_Euro,0)+IF('Financing inputs'!$B33="Euro",'Financing inputs'!F33,0)))</f>
        <v/>
      </c>
      <c r="G33" s="59" t="str">
        <f>IF('Financing inputs'!G33="","",(IF('Financing inputs'!$B33="USD",'Financing inputs'!G33*Euro_USD,0)+IF('Financing inputs'!$B33="Local Currency",'Financing inputs'!G33/Loc_Euro,0)+IF('Financing inputs'!$B33="Euro",'Financing inputs'!G33,0)))</f>
        <v/>
      </c>
      <c r="H33" s="59" t="str">
        <f>IF('Financing inputs'!H33="","",(IF('Financing inputs'!$B33="USD",'Financing inputs'!H33*Euro_USD,0)+IF('Financing inputs'!$B33="Local Currency",'Financing inputs'!H33/Loc_Euro,0)+IF('Financing inputs'!$B33="Euro",'Financing inputs'!H33,0)))</f>
        <v/>
      </c>
      <c r="I33" s="59" t="str">
        <f>IF('Financing inputs'!I33="","",(IF('Financing inputs'!$B33="USD",'Financing inputs'!I33*Euro_USD,0)+IF('Financing inputs'!$B33="Local Currency",'Financing inputs'!I33/Loc_Euro,0)+IF('Financing inputs'!$B33="Euro",'Financing inputs'!I33,0)))</f>
        <v/>
      </c>
      <c r="J33" s="59" t="str">
        <f>IF('Financing inputs'!J33="","",(IF('Financing inputs'!$B33="USD",'Financing inputs'!J33*Euro_USD,0)+IF('Financing inputs'!$B33="Local Currency",'Financing inputs'!J33/Loc_Euro,0)+IF('Financing inputs'!$B33="Euro",'Financing inputs'!J33,0)))</f>
        <v/>
      </c>
      <c r="K33" s="59" t="str">
        <f>IF('Financing inputs'!K33="","",(IF('Financing inputs'!$B33="USD",'Financing inputs'!K33*Euro_USD,0)+IF('Financing inputs'!$B33="Local Currency",'Financing inputs'!K33/Loc_Euro,0)+IF('Financing inputs'!$B33="Euro",'Financing inputs'!K33,0)))</f>
        <v/>
      </c>
      <c r="L33" s="59" t="str">
        <f>IF('Financing inputs'!L33="","",(IF('Financing inputs'!$B33="USD",'Financing inputs'!L33*Euro_USD,0)+IF('Financing inputs'!$B33="Local Currency",'Financing inputs'!L33/Loc_Euro,0)+IF('Financing inputs'!$B33="Euro",'Financing inputs'!L33,0)))</f>
        <v/>
      </c>
      <c r="M33" s="59" t="str">
        <f>IF('Financing inputs'!M33="","",(IF('Financing inputs'!$B33="USD",'Financing inputs'!M33*Euro_USD,0)+IF('Financing inputs'!$B33="Local Currency",'Financing inputs'!M33/Loc_Euro,0)+IF('Financing inputs'!$B33="Euro",'Financing inputs'!M33,0)))</f>
        <v/>
      </c>
      <c r="N33" s="59" t="str">
        <f>IF('Financing inputs'!N33="","",(IF('Financing inputs'!$B33="USD",'Financing inputs'!N33*Euro_USD,0)+IF('Financing inputs'!$B33="Local Currency",'Financing inputs'!N33/Loc_Euro,0)+IF('Financing inputs'!$B33="Euro",'Financing inputs'!N33,0)))</f>
        <v/>
      </c>
      <c r="O33" s="59">
        <f t="shared" si="4"/>
        <v>0</v>
      </c>
      <c r="P33" s="12" t="str">
        <f t="shared" si="3"/>
        <v>Autre 2</v>
      </c>
    </row>
    <row r="34" spans="1:16" x14ac:dyDescent="0.25">
      <c r="A34" s="25" t="str">
        <f>'Financing inputs'!A34</f>
        <v>Fonds alloués par l'ACDI</v>
      </c>
      <c r="B34" s="43"/>
      <c r="C34" s="59" t="str">
        <f>IF('Financing inputs'!C34="","",(IF('Financing inputs'!$B34="USD",'Financing inputs'!C34*Euro_USD,0)+IF('Financing inputs'!$B34="Local Currency",'Financing inputs'!C34/Loc_Euro,0)+IF('Financing inputs'!$B34="Euro",'Financing inputs'!C34,0)))</f>
        <v/>
      </c>
      <c r="D34" s="59" t="str">
        <f>IF('Financing inputs'!D34="","",(IF('Financing inputs'!$B34="USD",'Financing inputs'!D34*Euro_USD,0)+IF('Financing inputs'!$B34="Local Currency",'Financing inputs'!D34/Loc_Euro,0)+IF('Financing inputs'!$B34="Euro",'Financing inputs'!D34,0)))</f>
        <v/>
      </c>
      <c r="E34" s="59" t="str">
        <f>IF('Financing inputs'!E34="","",(IF('Financing inputs'!$B34="USD",'Financing inputs'!E34*Euro_USD,0)+IF('Financing inputs'!$B34="Local Currency",'Financing inputs'!E34/Loc_Euro,0)+IF('Financing inputs'!$B34="Euro",'Financing inputs'!E34,0)))</f>
        <v/>
      </c>
      <c r="F34" s="59" t="str">
        <f>IF('Financing inputs'!F34="","",(IF('Financing inputs'!$B34="USD",'Financing inputs'!F34*Euro_USD,0)+IF('Financing inputs'!$B34="Local Currency",'Financing inputs'!F34/Loc_Euro,0)+IF('Financing inputs'!$B34="Euro",'Financing inputs'!F34,0)))</f>
        <v/>
      </c>
      <c r="G34" s="59" t="str">
        <f>IF('Financing inputs'!G34="","",(IF('Financing inputs'!$B34="USD",'Financing inputs'!G34*Euro_USD,0)+IF('Financing inputs'!$B34="Local Currency",'Financing inputs'!G34/Loc_Euro,0)+IF('Financing inputs'!$B34="Euro",'Financing inputs'!G34,0)))</f>
        <v/>
      </c>
      <c r="H34" s="59" t="str">
        <f>IF('Financing inputs'!H34="","",(IF('Financing inputs'!$B34="USD",'Financing inputs'!H34*Euro_USD,0)+IF('Financing inputs'!$B34="Local Currency",'Financing inputs'!H34/Loc_Euro,0)+IF('Financing inputs'!$B34="Euro",'Financing inputs'!H34,0)))</f>
        <v/>
      </c>
      <c r="I34" s="59" t="str">
        <f>IF('Financing inputs'!I34="","",(IF('Financing inputs'!$B34="USD",'Financing inputs'!I34*Euro_USD,0)+IF('Financing inputs'!$B34="Local Currency",'Financing inputs'!I34/Loc_Euro,0)+IF('Financing inputs'!$B34="Euro",'Financing inputs'!I34,0)))</f>
        <v/>
      </c>
      <c r="J34" s="59" t="str">
        <f>IF('Financing inputs'!J34="","",(IF('Financing inputs'!$B34="USD",'Financing inputs'!J34*Euro_USD,0)+IF('Financing inputs'!$B34="Local Currency",'Financing inputs'!J34/Loc_Euro,0)+IF('Financing inputs'!$B34="Euro",'Financing inputs'!J34,0)))</f>
        <v/>
      </c>
      <c r="K34" s="59" t="str">
        <f>IF('Financing inputs'!K34="","",(IF('Financing inputs'!$B34="USD",'Financing inputs'!K34*Euro_USD,0)+IF('Financing inputs'!$B34="Local Currency",'Financing inputs'!K34/Loc_Euro,0)+IF('Financing inputs'!$B34="Euro",'Financing inputs'!K34,0)))</f>
        <v/>
      </c>
      <c r="L34" s="59" t="str">
        <f>IF('Financing inputs'!L34="","",(IF('Financing inputs'!$B34="USD",'Financing inputs'!L34*Euro_USD,0)+IF('Financing inputs'!$B34="Local Currency",'Financing inputs'!L34/Loc_Euro,0)+IF('Financing inputs'!$B34="Euro",'Financing inputs'!L34,0)))</f>
        <v/>
      </c>
      <c r="M34" s="59" t="str">
        <f>IF('Financing inputs'!M34="","",(IF('Financing inputs'!$B34="USD",'Financing inputs'!M34*Euro_USD,0)+IF('Financing inputs'!$B34="Local Currency",'Financing inputs'!M34/Loc_Euro,0)+IF('Financing inputs'!$B34="Euro",'Financing inputs'!M34,0)))</f>
        <v/>
      </c>
      <c r="N34" s="59" t="str">
        <f>IF('Financing inputs'!N34="","",(IF('Financing inputs'!$B34="USD",'Financing inputs'!N34*Euro_USD,0)+IF('Financing inputs'!$B34="Local Currency",'Financing inputs'!N34/Loc_Euro,0)+IF('Financing inputs'!$B34="Euro",'Financing inputs'!N34,0)))</f>
        <v/>
      </c>
      <c r="O34" s="59">
        <f t="shared" si="4"/>
        <v>0</v>
      </c>
      <c r="P34" s="12" t="str">
        <f t="shared" si="3"/>
        <v>Autre 2</v>
      </c>
    </row>
    <row r="35" spans="1:16" x14ac:dyDescent="0.25">
      <c r="A35" s="25" t="str">
        <f>'Financing inputs'!A35</f>
        <v>Fonds alloués par PSI</v>
      </c>
      <c r="B35" s="43"/>
      <c r="C35" s="59" t="str">
        <f>IF('Financing inputs'!C35="","",(IF('Financing inputs'!$B35="USD",'Financing inputs'!C35*Euro_USD,0)+IF('Financing inputs'!$B35="Local Currency",'Financing inputs'!C35/Loc_Euro,0)+IF('Financing inputs'!$B35="Euro",'Financing inputs'!C35,0)))</f>
        <v/>
      </c>
      <c r="D35" s="59" t="str">
        <f>IF('Financing inputs'!D35="","",(IF('Financing inputs'!$B35="USD",'Financing inputs'!D35*Euro_USD,0)+IF('Financing inputs'!$B35="Local Currency",'Financing inputs'!D35/Loc_Euro,0)+IF('Financing inputs'!$B35="Euro",'Financing inputs'!D35,0)))</f>
        <v/>
      </c>
      <c r="E35" s="59" t="str">
        <f>IF('Financing inputs'!E35="","",(IF('Financing inputs'!$B35="USD",'Financing inputs'!E35*Euro_USD,0)+IF('Financing inputs'!$B35="Local Currency",'Financing inputs'!E35/Loc_Euro,0)+IF('Financing inputs'!$B35="Euro",'Financing inputs'!E35,0)))</f>
        <v/>
      </c>
      <c r="F35" s="59" t="str">
        <f>IF('Financing inputs'!F35="","",(IF('Financing inputs'!$B35="USD",'Financing inputs'!F35*Euro_USD,0)+IF('Financing inputs'!$B35="Local Currency",'Financing inputs'!F35/Loc_Euro,0)+IF('Financing inputs'!$B35="Euro",'Financing inputs'!F35,0)))</f>
        <v/>
      </c>
      <c r="G35" s="59" t="str">
        <f>IF('Financing inputs'!G35="","",(IF('Financing inputs'!$B35="USD",'Financing inputs'!G35*Euro_USD,0)+IF('Financing inputs'!$B35="Local Currency",'Financing inputs'!G35/Loc_Euro,0)+IF('Financing inputs'!$B35="Euro",'Financing inputs'!G35,0)))</f>
        <v/>
      </c>
      <c r="H35" s="59" t="str">
        <f>IF('Financing inputs'!H35="","",(IF('Financing inputs'!$B35="USD",'Financing inputs'!H35*Euro_USD,0)+IF('Financing inputs'!$B35="Local Currency",'Financing inputs'!H35/Loc_Euro,0)+IF('Financing inputs'!$B35="Euro",'Financing inputs'!H35,0)))</f>
        <v/>
      </c>
      <c r="I35" s="59" t="str">
        <f>IF('Financing inputs'!I35="","",(IF('Financing inputs'!$B35="USD",'Financing inputs'!I35*Euro_USD,0)+IF('Financing inputs'!$B35="Local Currency",'Financing inputs'!I35/Loc_Euro,0)+IF('Financing inputs'!$B35="Euro",'Financing inputs'!I35,0)))</f>
        <v/>
      </c>
      <c r="J35" s="59" t="str">
        <f>IF('Financing inputs'!J35="","",(IF('Financing inputs'!$B35="USD",'Financing inputs'!J35*Euro_USD,0)+IF('Financing inputs'!$B35="Local Currency",'Financing inputs'!J35/Loc_Euro,0)+IF('Financing inputs'!$B35="Euro",'Financing inputs'!J35,0)))</f>
        <v/>
      </c>
      <c r="K35" s="59" t="str">
        <f>IF('Financing inputs'!K35="","",(IF('Financing inputs'!$B35="USD",'Financing inputs'!K35*Euro_USD,0)+IF('Financing inputs'!$B35="Local Currency",'Financing inputs'!K35/Loc_Euro,0)+IF('Financing inputs'!$B35="Euro",'Financing inputs'!K35,0)))</f>
        <v/>
      </c>
      <c r="L35" s="59" t="str">
        <f>IF('Financing inputs'!L35="","",(IF('Financing inputs'!$B35="USD",'Financing inputs'!L35*Euro_USD,0)+IF('Financing inputs'!$B35="Local Currency",'Financing inputs'!L35/Loc_Euro,0)+IF('Financing inputs'!$B35="Euro",'Financing inputs'!L35,0)))</f>
        <v/>
      </c>
      <c r="M35" s="59" t="str">
        <f>IF('Financing inputs'!M35="","",(IF('Financing inputs'!$B35="USD",'Financing inputs'!M35*Euro_USD,0)+IF('Financing inputs'!$B35="Local Currency",'Financing inputs'!M35/Loc_Euro,0)+IF('Financing inputs'!$B35="Euro",'Financing inputs'!M35,0)))</f>
        <v/>
      </c>
      <c r="N35" s="59" t="str">
        <f>IF('Financing inputs'!N35="","",(IF('Financing inputs'!$B35="USD",'Financing inputs'!N35*Euro_USD,0)+IF('Financing inputs'!$B35="Local Currency",'Financing inputs'!N35/Loc_Euro,0)+IF('Financing inputs'!$B35="Euro",'Financing inputs'!N35,0)))</f>
        <v/>
      </c>
      <c r="O35" s="59">
        <f t="shared" si="4"/>
        <v>0</v>
      </c>
      <c r="P35" s="12" t="str">
        <f t="shared" si="3"/>
        <v>Autre 2</v>
      </c>
    </row>
    <row r="36" spans="1:16" x14ac:dyDescent="0.25">
      <c r="A36" s="25" t="str">
        <f>'Financing inputs'!A36</f>
        <v xml:space="preserve">Fonds alloués par DKT International </v>
      </c>
      <c r="B36" s="43"/>
      <c r="C36" s="59" t="str">
        <f>IF('Financing inputs'!C36="","",(IF('Financing inputs'!$B36="USD",'Financing inputs'!C36*Euro_USD,0)+IF('Financing inputs'!$B36="Local Currency",'Financing inputs'!C36/Loc_Euro,0)+IF('Financing inputs'!$B36="Euro",'Financing inputs'!C36,0)))</f>
        <v/>
      </c>
      <c r="D36" s="59" t="str">
        <f>IF('Financing inputs'!D36="","",(IF('Financing inputs'!$B36="USD",'Financing inputs'!D36*Euro_USD,0)+IF('Financing inputs'!$B36="Local Currency",'Financing inputs'!D36/Loc_Euro,0)+IF('Financing inputs'!$B36="Euro",'Financing inputs'!D36,0)))</f>
        <v/>
      </c>
      <c r="E36" s="59" t="str">
        <f>IF('Financing inputs'!E36="","",(IF('Financing inputs'!$B36="USD",'Financing inputs'!E36*Euro_USD,0)+IF('Financing inputs'!$B36="Local Currency",'Financing inputs'!E36/Loc_Euro,0)+IF('Financing inputs'!$B36="Euro",'Financing inputs'!E36,0)))</f>
        <v/>
      </c>
      <c r="F36" s="59" t="str">
        <f>IF('Financing inputs'!F36="","",(IF('Financing inputs'!$B36="USD",'Financing inputs'!F36*Euro_USD,0)+IF('Financing inputs'!$B36="Local Currency",'Financing inputs'!F36/Loc_Euro,0)+IF('Financing inputs'!$B36="Euro",'Financing inputs'!F36,0)))</f>
        <v/>
      </c>
      <c r="G36" s="59" t="str">
        <f>IF('Financing inputs'!G36="","",(IF('Financing inputs'!$B36="USD",'Financing inputs'!G36*Euro_USD,0)+IF('Financing inputs'!$B36="Local Currency",'Financing inputs'!G36/Loc_Euro,0)+IF('Financing inputs'!$B36="Euro",'Financing inputs'!G36,0)))</f>
        <v/>
      </c>
      <c r="H36" s="59" t="str">
        <f>IF('Financing inputs'!H36="","",(IF('Financing inputs'!$B36="USD",'Financing inputs'!H36*Euro_USD,0)+IF('Financing inputs'!$B36="Local Currency",'Financing inputs'!H36/Loc_Euro,0)+IF('Financing inputs'!$B36="Euro",'Financing inputs'!H36,0)))</f>
        <v/>
      </c>
      <c r="I36" s="59" t="str">
        <f>IF('Financing inputs'!I36="","",(IF('Financing inputs'!$B36="USD",'Financing inputs'!I36*Euro_USD,0)+IF('Financing inputs'!$B36="Local Currency",'Financing inputs'!I36/Loc_Euro,0)+IF('Financing inputs'!$B36="Euro",'Financing inputs'!I36,0)))</f>
        <v/>
      </c>
      <c r="J36" s="59" t="str">
        <f>IF('Financing inputs'!J36="","",(IF('Financing inputs'!$B36="USD",'Financing inputs'!J36*Euro_USD,0)+IF('Financing inputs'!$B36="Local Currency",'Financing inputs'!J36/Loc_Euro,0)+IF('Financing inputs'!$B36="Euro",'Financing inputs'!J36,0)))</f>
        <v/>
      </c>
      <c r="K36" s="59" t="str">
        <f>IF('Financing inputs'!K36="","",(IF('Financing inputs'!$B36="USD",'Financing inputs'!K36*Euro_USD,0)+IF('Financing inputs'!$B36="Local Currency",'Financing inputs'!K36/Loc_Euro,0)+IF('Financing inputs'!$B36="Euro",'Financing inputs'!K36,0)))</f>
        <v/>
      </c>
      <c r="L36" s="59" t="str">
        <f>IF('Financing inputs'!L36="","",(IF('Financing inputs'!$B36="USD",'Financing inputs'!L36*Euro_USD,0)+IF('Financing inputs'!$B36="Local Currency",'Financing inputs'!L36/Loc_Euro,0)+IF('Financing inputs'!$B36="Euro",'Financing inputs'!L36,0)))</f>
        <v/>
      </c>
      <c r="M36" s="59" t="str">
        <f>IF('Financing inputs'!M36="","",(IF('Financing inputs'!$B36="USD",'Financing inputs'!M36*Euro_USD,0)+IF('Financing inputs'!$B36="Local Currency",'Financing inputs'!M36/Loc_Euro,0)+IF('Financing inputs'!$B36="Euro",'Financing inputs'!M36,0)))</f>
        <v/>
      </c>
      <c r="N36" s="59" t="str">
        <f>IF('Financing inputs'!N36="","",(IF('Financing inputs'!$B36="USD",'Financing inputs'!N36*Euro_USD,0)+IF('Financing inputs'!$B36="Local Currency",'Financing inputs'!N36/Loc_Euro,0)+IF('Financing inputs'!$B36="Euro",'Financing inputs'!N36,0)))</f>
        <v/>
      </c>
      <c r="O36" s="59">
        <f t="shared" si="4"/>
        <v>0</v>
      </c>
      <c r="P36" s="12" t="str">
        <f t="shared" si="3"/>
        <v>Autre 2</v>
      </c>
    </row>
    <row r="37" spans="1:16" x14ac:dyDescent="0.25">
      <c r="A37" s="25" t="str">
        <f>'Financing inputs'!A37</f>
        <v>Fonds alloués par MSI</v>
      </c>
      <c r="B37" s="43"/>
      <c r="C37" s="59" t="str">
        <f>IF('Financing inputs'!C37="","",(IF('Financing inputs'!$B37="USD",'Financing inputs'!C37*Euro_USD,0)+IF('Financing inputs'!$B37="Local Currency",'Financing inputs'!C37/Loc_Euro,0)+IF('Financing inputs'!$B37="Euro",'Financing inputs'!C37,0)))</f>
        <v/>
      </c>
      <c r="D37" s="59" t="str">
        <f>IF('Financing inputs'!D37="","",(IF('Financing inputs'!$B37="USD",'Financing inputs'!D37*Euro_USD,0)+IF('Financing inputs'!$B37="Local Currency",'Financing inputs'!D37/Loc_Euro,0)+IF('Financing inputs'!$B37="Euro",'Financing inputs'!D37,0)))</f>
        <v/>
      </c>
      <c r="E37" s="59" t="str">
        <f>IF('Financing inputs'!E37="","",(IF('Financing inputs'!$B37="USD",'Financing inputs'!E37*Euro_USD,0)+IF('Financing inputs'!$B37="Local Currency",'Financing inputs'!E37/Loc_Euro,0)+IF('Financing inputs'!$B37="Euro",'Financing inputs'!E37,0)))</f>
        <v/>
      </c>
      <c r="F37" s="59" t="str">
        <f>IF('Financing inputs'!F37="","",(IF('Financing inputs'!$B37="USD",'Financing inputs'!F37*Euro_USD,0)+IF('Financing inputs'!$B37="Local Currency",'Financing inputs'!F37/Loc_Euro,0)+IF('Financing inputs'!$B37="Euro",'Financing inputs'!F37,0)))</f>
        <v/>
      </c>
      <c r="G37" s="59" t="str">
        <f>IF('Financing inputs'!G37="","",(IF('Financing inputs'!$B37="USD",'Financing inputs'!G37*Euro_USD,0)+IF('Financing inputs'!$B37="Local Currency",'Financing inputs'!G37/Loc_Euro,0)+IF('Financing inputs'!$B37="Euro",'Financing inputs'!G37,0)))</f>
        <v/>
      </c>
      <c r="H37" s="59" t="str">
        <f>IF('Financing inputs'!H37="","",(IF('Financing inputs'!$B37="USD",'Financing inputs'!H37*Euro_USD,0)+IF('Financing inputs'!$B37="Local Currency",'Financing inputs'!H37/Loc_Euro,0)+IF('Financing inputs'!$B37="Euro",'Financing inputs'!H37,0)))</f>
        <v/>
      </c>
      <c r="I37" s="59" t="str">
        <f>IF('Financing inputs'!I37="","",(IF('Financing inputs'!$B37="USD",'Financing inputs'!I37*Euro_USD,0)+IF('Financing inputs'!$B37="Local Currency",'Financing inputs'!I37/Loc_Euro,0)+IF('Financing inputs'!$B37="Euro",'Financing inputs'!I37,0)))</f>
        <v/>
      </c>
      <c r="J37" s="59" t="str">
        <f>IF('Financing inputs'!J37="","",(IF('Financing inputs'!$B37="USD",'Financing inputs'!J37*Euro_USD,0)+IF('Financing inputs'!$B37="Local Currency",'Financing inputs'!J37/Loc_Euro,0)+IF('Financing inputs'!$B37="Euro",'Financing inputs'!J37,0)))</f>
        <v/>
      </c>
      <c r="K37" s="59" t="str">
        <f>IF('Financing inputs'!K37="","",(IF('Financing inputs'!$B37="USD",'Financing inputs'!K37*Euro_USD,0)+IF('Financing inputs'!$B37="Local Currency",'Financing inputs'!K37/Loc_Euro,0)+IF('Financing inputs'!$B37="Euro",'Financing inputs'!K37,0)))</f>
        <v/>
      </c>
      <c r="L37" s="59" t="str">
        <f>IF('Financing inputs'!L37="","",(IF('Financing inputs'!$B37="USD",'Financing inputs'!L37*Euro_USD,0)+IF('Financing inputs'!$B37="Local Currency",'Financing inputs'!L37/Loc_Euro,0)+IF('Financing inputs'!$B37="Euro",'Financing inputs'!L37,0)))</f>
        <v/>
      </c>
      <c r="M37" s="59" t="str">
        <f>IF('Financing inputs'!M37="","",(IF('Financing inputs'!$B37="USD",'Financing inputs'!M37*Euro_USD,0)+IF('Financing inputs'!$B37="Local Currency",'Financing inputs'!M37/Loc_Euro,0)+IF('Financing inputs'!$B37="Euro",'Financing inputs'!M37,0)))</f>
        <v/>
      </c>
      <c r="N37" s="59" t="str">
        <f>IF('Financing inputs'!N37="","",(IF('Financing inputs'!$B37="USD",'Financing inputs'!N37*Euro_USD,0)+IF('Financing inputs'!$B37="Local Currency",'Financing inputs'!N37/Loc_Euro,0)+IF('Financing inputs'!$B37="Euro",'Financing inputs'!N37,0)))</f>
        <v/>
      </c>
      <c r="O37" s="59">
        <f t="shared" si="4"/>
        <v>0</v>
      </c>
      <c r="P37" s="12" t="str">
        <f t="shared" si="3"/>
        <v>Autre 2</v>
      </c>
    </row>
    <row r="38" spans="1:16" x14ac:dyDescent="0.25">
      <c r="A38" s="25" t="str">
        <f>'Financing inputs'!A38</f>
        <v>Fonds alloués par la Fondation Gates</v>
      </c>
      <c r="B38" s="43"/>
      <c r="C38" s="59" t="str">
        <f>IF('Financing inputs'!C38="","",(IF('Financing inputs'!$B38="USD",'Financing inputs'!C38*Euro_USD,0)+IF('Financing inputs'!$B38="Local Currency",'Financing inputs'!C38/Loc_Euro,0)+IF('Financing inputs'!$B38="Euro",'Financing inputs'!C38,0)))</f>
        <v/>
      </c>
      <c r="D38" s="59" t="str">
        <f>IF('Financing inputs'!D38="","",(IF('Financing inputs'!$B38="USD",'Financing inputs'!D38*Euro_USD,0)+IF('Financing inputs'!$B38="Local Currency",'Financing inputs'!D38/Loc_Euro,0)+IF('Financing inputs'!$B38="Euro",'Financing inputs'!D38,0)))</f>
        <v/>
      </c>
      <c r="E38" s="59" t="str">
        <f>IF('Financing inputs'!E38="","",(IF('Financing inputs'!$B38="USD",'Financing inputs'!E38*Euro_USD,0)+IF('Financing inputs'!$B38="Local Currency",'Financing inputs'!E38/Loc_Euro,0)+IF('Financing inputs'!$B38="Euro",'Financing inputs'!E38,0)))</f>
        <v/>
      </c>
      <c r="F38" s="59" t="str">
        <f>IF('Financing inputs'!F38="","",(IF('Financing inputs'!$B38="USD",'Financing inputs'!F38*Euro_USD,0)+IF('Financing inputs'!$B38="Local Currency",'Financing inputs'!F38/Loc_Euro,0)+IF('Financing inputs'!$B38="Euro",'Financing inputs'!F38,0)))</f>
        <v/>
      </c>
      <c r="G38" s="59" t="str">
        <f>IF('Financing inputs'!G38="","",(IF('Financing inputs'!$B38="USD",'Financing inputs'!G38*Euro_USD,0)+IF('Financing inputs'!$B38="Local Currency",'Financing inputs'!G38/Loc_Euro,0)+IF('Financing inputs'!$B38="Euro",'Financing inputs'!G38,0)))</f>
        <v/>
      </c>
      <c r="H38" s="59" t="str">
        <f>IF('Financing inputs'!H38="","",(IF('Financing inputs'!$B38="USD",'Financing inputs'!H38*Euro_USD,0)+IF('Financing inputs'!$B38="Local Currency",'Financing inputs'!H38/Loc_Euro,0)+IF('Financing inputs'!$B38="Euro",'Financing inputs'!H38,0)))</f>
        <v/>
      </c>
      <c r="I38" s="59" t="str">
        <f>IF('Financing inputs'!I38="","",(IF('Financing inputs'!$B38="USD",'Financing inputs'!I38*Euro_USD,0)+IF('Financing inputs'!$B38="Local Currency",'Financing inputs'!I38/Loc_Euro,0)+IF('Financing inputs'!$B38="Euro",'Financing inputs'!I38,0)))</f>
        <v/>
      </c>
      <c r="J38" s="59" t="str">
        <f>IF('Financing inputs'!J38="","",(IF('Financing inputs'!$B38="USD",'Financing inputs'!J38*Euro_USD,0)+IF('Financing inputs'!$B38="Local Currency",'Financing inputs'!J38/Loc_Euro,0)+IF('Financing inputs'!$B38="Euro",'Financing inputs'!J38,0)))</f>
        <v/>
      </c>
      <c r="K38" s="59" t="str">
        <f>IF('Financing inputs'!K38="","",(IF('Financing inputs'!$B38="USD",'Financing inputs'!K38*Euro_USD,0)+IF('Financing inputs'!$B38="Local Currency",'Financing inputs'!K38/Loc_Euro,0)+IF('Financing inputs'!$B38="Euro",'Financing inputs'!K38,0)))</f>
        <v/>
      </c>
      <c r="L38" s="59" t="str">
        <f>IF('Financing inputs'!L38="","",(IF('Financing inputs'!$B38="USD",'Financing inputs'!L38*Euro_USD,0)+IF('Financing inputs'!$B38="Local Currency",'Financing inputs'!L38/Loc_Euro,0)+IF('Financing inputs'!$B38="Euro",'Financing inputs'!L38,0)))</f>
        <v/>
      </c>
      <c r="M38" s="59" t="str">
        <f>IF('Financing inputs'!M38="","",(IF('Financing inputs'!$B38="USD",'Financing inputs'!M38*Euro_USD,0)+IF('Financing inputs'!$B38="Local Currency",'Financing inputs'!M38/Loc_Euro,0)+IF('Financing inputs'!$B38="Euro",'Financing inputs'!M38,0)))</f>
        <v/>
      </c>
      <c r="N38" s="59" t="str">
        <f>IF('Financing inputs'!N38="","",(IF('Financing inputs'!$B38="USD",'Financing inputs'!N38*Euro_USD,0)+IF('Financing inputs'!$B38="Local Currency",'Financing inputs'!N38/Loc_Euro,0)+IF('Financing inputs'!$B38="Euro",'Financing inputs'!N38,0)))</f>
        <v/>
      </c>
      <c r="O38" s="59">
        <f t="shared" si="4"/>
        <v>0</v>
      </c>
      <c r="P38" s="12" t="str">
        <f t="shared" si="3"/>
        <v>Autre 2</v>
      </c>
    </row>
    <row r="39" spans="1:16" x14ac:dyDescent="0.25">
      <c r="A39" s="25" t="str">
        <f>'Financing inputs'!A39</f>
        <v>Fonds alloués par la fondation Packard</v>
      </c>
      <c r="B39" s="43"/>
      <c r="C39" s="59" t="str">
        <f>IF('Financing inputs'!C39="","",(IF('Financing inputs'!$B39="USD",'Financing inputs'!C39*Euro_USD,0)+IF('Financing inputs'!$B39="Local Currency",'Financing inputs'!C39/Loc_Euro,0)+IF('Financing inputs'!$B39="Euro",'Financing inputs'!C39,0)))</f>
        <v/>
      </c>
      <c r="D39" s="59" t="str">
        <f>IF('Financing inputs'!D39="","",(IF('Financing inputs'!$B39="USD",'Financing inputs'!D39*Euro_USD,0)+IF('Financing inputs'!$B39="Local Currency",'Financing inputs'!D39/Loc_Euro,0)+IF('Financing inputs'!$B39="Euro",'Financing inputs'!D39,0)))</f>
        <v/>
      </c>
      <c r="E39" s="59" t="str">
        <f>IF('Financing inputs'!E39="","",(IF('Financing inputs'!$B39="USD",'Financing inputs'!E39*Euro_USD,0)+IF('Financing inputs'!$B39="Local Currency",'Financing inputs'!E39/Loc_Euro,0)+IF('Financing inputs'!$B39="Euro",'Financing inputs'!E39,0)))</f>
        <v/>
      </c>
      <c r="F39" s="59" t="str">
        <f>IF('Financing inputs'!F39="","",(IF('Financing inputs'!$B39="USD",'Financing inputs'!F39*Euro_USD,0)+IF('Financing inputs'!$B39="Local Currency",'Financing inputs'!F39/Loc_Euro,0)+IF('Financing inputs'!$B39="Euro",'Financing inputs'!F39,0)))</f>
        <v/>
      </c>
      <c r="G39" s="59" t="str">
        <f>IF('Financing inputs'!G39="","",(IF('Financing inputs'!$B39="USD",'Financing inputs'!G39*Euro_USD,0)+IF('Financing inputs'!$B39="Local Currency",'Financing inputs'!G39/Loc_Euro,0)+IF('Financing inputs'!$B39="Euro",'Financing inputs'!G39,0)))</f>
        <v/>
      </c>
      <c r="H39" s="59" t="str">
        <f>IF('Financing inputs'!H39="","",(IF('Financing inputs'!$B39="USD",'Financing inputs'!H39*Euro_USD,0)+IF('Financing inputs'!$B39="Local Currency",'Financing inputs'!H39/Loc_Euro,0)+IF('Financing inputs'!$B39="Euro",'Financing inputs'!H39,0)))</f>
        <v/>
      </c>
      <c r="I39" s="59" t="str">
        <f>IF('Financing inputs'!I39="","",(IF('Financing inputs'!$B39="USD",'Financing inputs'!I39*Euro_USD,0)+IF('Financing inputs'!$B39="Local Currency",'Financing inputs'!I39/Loc_Euro,0)+IF('Financing inputs'!$B39="Euro",'Financing inputs'!I39,0)))</f>
        <v/>
      </c>
      <c r="J39" s="59" t="str">
        <f>IF('Financing inputs'!J39="","",(IF('Financing inputs'!$B39="USD",'Financing inputs'!J39*Euro_USD,0)+IF('Financing inputs'!$B39="Local Currency",'Financing inputs'!J39/Loc_Euro,0)+IF('Financing inputs'!$B39="Euro",'Financing inputs'!J39,0)))</f>
        <v/>
      </c>
      <c r="K39" s="59" t="str">
        <f>IF('Financing inputs'!K39="","",(IF('Financing inputs'!$B39="USD",'Financing inputs'!K39*Euro_USD,0)+IF('Financing inputs'!$B39="Local Currency",'Financing inputs'!K39/Loc_Euro,0)+IF('Financing inputs'!$B39="Euro",'Financing inputs'!K39,0)))</f>
        <v/>
      </c>
      <c r="L39" s="59" t="str">
        <f>IF('Financing inputs'!L39="","",(IF('Financing inputs'!$B39="USD",'Financing inputs'!L39*Euro_USD,0)+IF('Financing inputs'!$B39="Local Currency",'Financing inputs'!L39/Loc_Euro,0)+IF('Financing inputs'!$B39="Euro",'Financing inputs'!L39,0)))</f>
        <v/>
      </c>
      <c r="M39" s="59" t="str">
        <f>IF('Financing inputs'!M39="","",(IF('Financing inputs'!$B39="USD",'Financing inputs'!M39*Euro_USD,0)+IF('Financing inputs'!$B39="Local Currency",'Financing inputs'!M39/Loc_Euro,0)+IF('Financing inputs'!$B39="Euro",'Financing inputs'!M39,0)))</f>
        <v/>
      </c>
      <c r="N39" s="59" t="str">
        <f>IF('Financing inputs'!N39="","",(IF('Financing inputs'!$B39="USD",'Financing inputs'!N39*Euro_USD,0)+IF('Financing inputs'!$B39="Local Currency",'Financing inputs'!N39/Loc_Euro,0)+IF('Financing inputs'!$B39="Euro",'Financing inputs'!N39,0)))</f>
        <v/>
      </c>
      <c r="O39" s="59">
        <f t="shared" si="4"/>
        <v>0</v>
      </c>
      <c r="P39" s="12" t="str">
        <f t="shared" si="3"/>
        <v>Autre 2</v>
      </c>
    </row>
    <row r="40" spans="1:16" x14ac:dyDescent="0.25">
      <c r="A40" s="25" t="str">
        <f>'Financing inputs'!A40</f>
        <v>Other</v>
      </c>
      <c r="B40" s="43"/>
      <c r="C40" s="59" t="str">
        <f>IF('Financing inputs'!C40="","",(IF('Financing inputs'!$B40="USD",'Financing inputs'!C40*Euro_USD,0)+IF('Financing inputs'!$B40="Local Currency",'Financing inputs'!C40/Loc_Euro,0)+IF('Financing inputs'!$B40="Euro",'Financing inputs'!C40,0)))</f>
        <v/>
      </c>
      <c r="D40" s="59" t="str">
        <f>IF('Financing inputs'!D40="","",(IF('Financing inputs'!$B40="USD",'Financing inputs'!D40*Euro_USD,0)+IF('Financing inputs'!$B40="Local Currency",'Financing inputs'!D40/Loc_Euro,0)+IF('Financing inputs'!$B40="Euro",'Financing inputs'!D40,0)))</f>
        <v/>
      </c>
      <c r="E40" s="59" t="str">
        <f>IF('Financing inputs'!E40="","",(IF('Financing inputs'!$B40="USD",'Financing inputs'!E40*Euro_USD,0)+IF('Financing inputs'!$B40="Local Currency",'Financing inputs'!E40/Loc_Euro,0)+IF('Financing inputs'!$B40="Euro",'Financing inputs'!E40,0)))</f>
        <v/>
      </c>
      <c r="F40" s="59" t="str">
        <f>IF('Financing inputs'!F40="","",(IF('Financing inputs'!$B40="USD",'Financing inputs'!F40*Euro_USD,0)+IF('Financing inputs'!$B40="Local Currency",'Financing inputs'!F40/Loc_Euro,0)+IF('Financing inputs'!$B40="Euro",'Financing inputs'!F40,0)))</f>
        <v/>
      </c>
      <c r="G40" s="59" t="str">
        <f>IF('Financing inputs'!G40="","",(IF('Financing inputs'!$B40="USD",'Financing inputs'!G40*Euro_USD,0)+IF('Financing inputs'!$B40="Local Currency",'Financing inputs'!G40/Loc_Euro,0)+IF('Financing inputs'!$B40="Euro",'Financing inputs'!G40,0)))</f>
        <v/>
      </c>
      <c r="H40" s="59" t="str">
        <f>IF('Financing inputs'!H40="","",(IF('Financing inputs'!$B40="USD",'Financing inputs'!H40*Euro_USD,0)+IF('Financing inputs'!$B40="Local Currency",'Financing inputs'!H40/Loc_Euro,0)+IF('Financing inputs'!$B40="Euro",'Financing inputs'!H40,0)))</f>
        <v/>
      </c>
      <c r="I40" s="59" t="str">
        <f>IF('Financing inputs'!I40="","",(IF('Financing inputs'!$B40="USD",'Financing inputs'!I40*Euro_USD,0)+IF('Financing inputs'!$B40="Local Currency",'Financing inputs'!I40/Loc_Euro,0)+IF('Financing inputs'!$B40="Euro",'Financing inputs'!I40,0)))</f>
        <v/>
      </c>
      <c r="J40" s="59" t="str">
        <f>IF('Financing inputs'!J40="","",(IF('Financing inputs'!$B40="USD",'Financing inputs'!J40*Euro_USD,0)+IF('Financing inputs'!$B40="Local Currency",'Financing inputs'!J40/Loc_Euro,0)+IF('Financing inputs'!$B40="Euro",'Financing inputs'!J40,0)))</f>
        <v/>
      </c>
      <c r="K40" s="59" t="str">
        <f>IF('Financing inputs'!K40="","",(IF('Financing inputs'!$B40="USD",'Financing inputs'!K40*Euro_USD,0)+IF('Financing inputs'!$B40="Local Currency",'Financing inputs'!K40/Loc_Euro,0)+IF('Financing inputs'!$B40="Euro",'Financing inputs'!K40,0)))</f>
        <v/>
      </c>
      <c r="L40" s="59" t="str">
        <f>IF('Financing inputs'!L40="","",(IF('Financing inputs'!$B40="USD",'Financing inputs'!L40*Euro_USD,0)+IF('Financing inputs'!$B40="Local Currency",'Financing inputs'!L40/Loc_Euro,0)+IF('Financing inputs'!$B40="Euro",'Financing inputs'!L40,0)))</f>
        <v/>
      </c>
      <c r="M40" s="59" t="str">
        <f>IF('Financing inputs'!M40="","",(IF('Financing inputs'!$B40="USD",'Financing inputs'!M40*Euro_USD,0)+IF('Financing inputs'!$B40="Local Currency",'Financing inputs'!M40/Loc_Euro,0)+IF('Financing inputs'!$B40="Euro",'Financing inputs'!M40,0)))</f>
        <v/>
      </c>
      <c r="N40" s="59" t="str">
        <f>IF('Financing inputs'!N40="","",(IF('Financing inputs'!$B40="USD",'Financing inputs'!N40*Euro_USD,0)+IF('Financing inputs'!$B40="Local Currency",'Financing inputs'!N40/Loc_Euro,0)+IF('Financing inputs'!$B40="Euro",'Financing inputs'!N40,0)))</f>
        <v/>
      </c>
      <c r="O40" s="59">
        <f t="shared" si="4"/>
        <v>0</v>
      </c>
      <c r="P40" s="12" t="str">
        <f t="shared" si="3"/>
        <v>Autre 2</v>
      </c>
    </row>
    <row r="41" spans="1:16" x14ac:dyDescent="0.25">
      <c r="A41" s="25" t="str">
        <f>'Financing inputs'!A41</f>
        <v>Other</v>
      </c>
      <c r="B41" s="43"/>
      <c r="C41" s="59" t="str">
        <f>IF('Financing inputs'!C41="","",(IF('Financing inputs'!$B41="USD",'Financing inputs'!C41*Euro_USD,0)+IF('Financing inputs'!$B41="Local Currency",'Financing inputs'!C41/Loc_Euro,0)+IF('Financing inputs'!$B41="Euro",'Financing inputs'!C41,0)))</f>
        <v/>
      </c>
      <c r="D41" s="59" t="str">
        <f>IF('Financing inputs'!D41="","",(IF('Financing inputs'!$B41="USD",'Financing inputs'!D41*Euro_USD,0)+IF('Financing inputs'!$B41="Local Currency",'Financing inputs'!D41/Loc_Euro,0)+IF('Financing inputs'!$B41="Euro",'Financing inputs'!D41,0)))</f>
        <v/>
      </c>
      <c r="E41" s="59" t="str">
        <f>IF('Financing inputs'!E41="","",(IF('Financing inputs'!$B41="USD",'Financing inputs'!E41*Euro_USD,0)+IF('Financing inputs'!$B41="Local Currency",'Financing inputs'!E41/Loc_Euro,0)+IF('Financing inputs'!$B41="Euro",'Financing inputs'!E41,0)))</f>
        <v/>
      </c>
      <c r="F41" s="59" t="str">
        <f>IF('Financing inputs'!F41="","",(IF('Financing inputs'!$B41="USD",'Financing inputs'!F41*Euro_USD,0)+IF('Financing inputs'!$B41="Local Currency",'Financing inputs'!F41/Loc_Euro,0)+IF('Financing inputs'!$B41="Euro",'Financing inputs'!F41,0)))</f>
        <v/>
      </c>
      <c r="G41" s="59" t="str">
        <f>IF('Financing inputs'!G41="","",(IF('Financing inputs'!$B41="USD",'Financing inputs'!G41*Euro_USD,0)+IF('Financing inputs'!$B41="Local Currency",'Financing inputs'!G41/Loc_Euro,0)+IF('Financing inputs'!$B41="Euro",'Financing inputs'!G41,0)))</f>
        <v/>
      </c>
      <c r="H41" s="59" t="str">
        <f>IF('Financing inputs'!H41="","",(IF('Financing inputs'!$B41="USD",'Financing inputs'!H41*Euro_USD,0)+IF('Financing inputs'!$B41="Local Currency",'Financing inputs'!H41/Loc_Euro,0)+IF('Financing inputs'!$B41="Euro",'Financing inputs'!H41,0)))</f>
        <v/>
      </c>
      <c r="I41" s="59" t="str">
        <f>IF('Financing inputs'!I41="","",(IF('Financing inputs'!$B41="USD",'Financing inputs'!I41*Euro_USD,0)+IF('Financing inputs'!$B41="Local Currency",'Financing inputs'!I41/Loc_Euro,0)+IF('Financing inputs'!$B41="Euro",'Financing inputs'!I41,0)))</f>
        <v/>
      </c>
      <c r="J41" s="59" t="str">
        <f>IF('Financing inputs'!J41="","",(IF('Financing inputs'!$B41="USD",'Financing inputs'!J41*Euro_USD,0)+IF('Financing inputs'!$B41="Local Currency",'Financing inputs'!J41/Loc_Euro,0)+IF('Financing inputs'!$B41="Euro",'Financing inputs'!J41,0)))</f>
        <v/>
      </c>
      <c r="K41" s="59" t="str">
        <f>IF('Financing inputs'!K41="","",(IF('Financing inputs'!$B41="USD",'Financing inputs'!K41*Euro_USD,0)+IF('Financing inputs'!$B41="Local Currency",'Financing inputs'!K41/Loc_Euro,0)+IF('Financing inputs'!$B41="Euro",'Financing inputs'!K41,0)))</f>
        <v/>
      </c>
      <c r="L41" s="59" t="str">
        <f>IF('Financing inputs'!L41="","",(IF('Financing inputs'!$B41="USD",'Financing inputs'!L41*Euro_USD,0)+IF('Financing inputs'!$B41="Local Currency",'Financing inputs'!L41/Loc_Euro,0)+IF('Financing inputs'!$B41="Euro",'Financing inputs'!L41,0)))</f>
        <v/>
      </c>
      <c r="M41" s="59" t="str">
        <f>IF('Financing inputs'!M41="","",(IF('Financing inputs'!$B41="USD",'Financing inputs'!M41*Euro_USD,0)+IF('Financing inputs'!$B41="Local Currency",'Financing inputs'!M41/Loc_Euro,0)+IF('Financing inputs'!$B41="Euro",'Financing inputs'!M41,0)))</f>
        <v/>
      </c>
      <c r="N41" s="59" t="str">
        <f>IF('Financing inputs'!N41="","",(IF('Financing inputs'!$B41="USD",'Financing inputs'!N41*Euro_USD,0)+IF('Financing inputs'!$B41="Local Currency",'Financing inputs'!N41/Loc_Euro,0)+IF('Financing inputs'!$B41="Euro",'Financing inputs'!N41,0)))</f>
        <v/>
      </c>
      <c r="O41" s="60">
        <f t="shared" si="4"/>
        <v>0</v>
      </c>
      <c r="P41" s="12" t="str">
        <f t="shared" si="3"/>
        <v>Autre 2</v>
      </c>
    </row>
    <row r="42" spans="1:16" x14ac:dyDescent="0.25">
      <c r="A42" s="25" t="str">
        <f>'Financing inputs'!A42</f>
        <v>Other</v>
      </c>
      <c r="B42" s="43"/>
      <c r="C42" s="59" t="str">
        <f>IF('Financing inputs'!C42="","",(IF('Financing inputs'!$B42="USD",'Financing inputs'!C42*Euro_USD,0)+IF('Financing inputs'!$B42="Local Currency",'Financing inputs'!C42/Loc_Euro,0)+IF('Financing inputs'!$B42="Euro",'Financing inputs'!C42,0)))</f>
        <v/>
      </c>
      <c r="D42" s="59" t="str">
        <f>IF('Financing inputs'!D42="","",(IF('Financing inputs'!$B42="USD",'Financing inputs'!D42*Euro_USD,0)+IF('Financing inputs'!$B42="Local Currency",'Financing inputs'!D42/Loc_Euro,0)+IF('Financing inputs'!$B42="Euro",'Financing inputs'!D42,0)))</f>
        <v/>
      </c>
      <c r="E42" s="59" t="str">
        <f>IF('Financing inputs'!E42="","",(IF('Financing inputs'!$B42="USD",'Financing inputs'!E42*Euro_USD,0)+IF('Financing inputs'!$B42="Local Currency",'Financing inputs'!E42/Loc_Euro,0)+IF('Financing inputs'!$B42="Euro",'Financing inputs'!E42,0)))</f>
        <v/>
      </c>
      <c r="F42" s="59" t="str">
        <f>IF('Financing inputs'!F42="","",(IF('Financing inputs'!$B42="USD",'Financing inputs'!F42*Euro_USD,0)+IF('Financing inputs'!$B42="Local Currency",'Financing inputs'!F42/Loc_Euro,0)+IF('Financing inputs'!$B42="Euro",'Financing inputs'!F42,0)))</f>
        <v/>
      </c>
      <c r="G42" s="59" t="str">
        <f>IF('Financing inputs'!G42="","",(IF('Financing inputs'!$B42="USD",'Financing inputs'!G42*Euro_USD,0)+IF('Financing inputs'!$B42="Local Currency",'Financing inputs'!G42/Loc_Euro,0)+IF('Financing inputs'!$B42="Euro",'Financing inputs'!G42,0)))</f>
        <v/>
      </c>
      <c r="H42" s="59" t="str">
        <f>IF('Financing inputs'!H42="","",(IF('Financing inputs'!$B42="USD",'Financing inputs'!H42*Euro_USD,0)+IF('Financing inputs'!$B42="Local Currency",'Financing inputs'!H42/Loc_Euro,0)+IF('Financing inputs'!$B42="Euro",'Financing inputs'!H42,0)))</f>
        <v/>
      </c>
      <c r="I42" s="59" t="str">
        <f>IF('Financing inputs'!I42="","",(IF('Financing inputs'!$B42="USD",'Financing inputs'!I42*Euro_USD,0)+IF('Financing inputs'!$B42="Local Currency",'Financing inputs'!I42/Loc_Euro,0)+IF('Financing inputs'!$B42="Euro",'Financing inputs'!I42,0)))</f>
        <v/>
      </c>
      <c r="J42" s="59" t="str">
        <f>IF('Financing inputs'!J42="","",(IF('Financing inputs'!$B42="USD",'Financing inputs'!J42*Euro_USD,0)+IF('Financing inputs'!$B42="Local Currency",'Financing inputs'!J42/Loc_Euro,0)+IF('Financing inputs'!$B42="Euro",'Financing inputs'!J42,0)))</f>
        <v/>
      </c>
      <c r="K42" s="59" t="str">
        <f>IF('Financing inputs'!K42="","",(IF('Financing inputs'!$B42="USD",'Financing inputs'!K42*Euro_USD,0)+IF('Financing inputs'!$B42="Local Currency",'Financing inputs'!K42/Loc_Euro,0)+IF('Financing inputs'!$B42="Euro",'Financing inputs'!K42,0)))</f>
        <v/>
      </c>
      <c r="L42" s="59" t="str">
        <f>IF('Financing inputs'!L42="","",(IF('Financing inputs'!$B42="USD",'Financing inputs'!L42*Euro_USD,0)+IF('Financing inputs'!$B42="Local Currency",'Financing inputs'!L42/Loc_Euro,0)+IF('Financing inputs'!$B42="Euro",'Financing inputs'!L42,0)))</f>
        <v/>
      </c>
      <c r="M42" s="59" t="str">
        <f>IF('Financing inputs'!M42="","",(IF('Financing inputs'!$B42="USD",'Financing inputs'!M42*Euro_USD,0)+IF('Financing inputs'!$B42="Local Currency",'Financing inputs'!M42/Loc_Euro,0)+IF('Financing inputs'!$B42="Euro",'Financing inputs'!M42,0)))</f>
        <v/>
      </c>
      <c r="N42" s="59" t="str">
        <f>IF('Financing inputs'!N42="","",(IF('Financing inputs'!$B42="USD",'Financing inputs'!N42*Euro_USD,0)+IF('Financing inputs'!$B42="Local Currency",'Financing inputs'!N42/Loc_Euro,0)+IF('Financing inputs'!$B42="Euro",'Financing inputs'!N42,0)))</f>
        <v/>
      </c>
      <c r="O42" s="60">
        <f t="shared" si="4"/>
        <v>0</v>
      </c>
      <c r="P42" s="12" t="str">
        <f t="shared" si="3"/>
        <v>Autre 2</v>
      </c>
    </row>
    <row r="43" spans="1:16" x14ac:dyDescent="0.25">
      <c r="A43" s="25" t="str">
        <f>'Financing inputs'!A43</f>
        <v>Other</v>
      </c>
      <c r="B43" s="43"/>
      <c r="C43" s="59" t="str">
        <f>IF('Financing inputs'!C43="","",(IF('Financing inputs'!$B43="USD",'Financing inputs'!C43*Euro_USD,0)+IF('Financing inputs'!$B43="Local Currency",'Financing inputs'!C43/Loc_Euro,0)+IF('Financing inputs'!$B43="Euro",'Financing inputs'!C43,0)))</f>
        <v/>
      </c>
      <c r="D43" s="59" t="str">
        <f>IF('Financing inputs'!D43="","",(IF('Financing inputs'!$B43="USD",'Financing inputs'!D43*Euro_USD,0)+IF('Financing inputs'!$B43="Local Currency",'Financing inputs'!D43/Loc_Euro,0)+IF('Financing inputs'!$B43="Euro",'Financing inputs'!D43,0)))</f>
        <v/>
      </c>
      <c r="E43" s="59" t="str">
        <f>IF('Financing inputs'!E43="","",(IF('Financing inputs'!$B43="USD",'Financing inputs'!E43*Euro_USD,0)+IF('Financing inputs'!$B43="Local Currency",'Financing inputs'!E43/Loc_Euro,0)+IF('Financing inputs'!$B43="Euro",'Financing inputs'!E43,0)))</f>
        <v/>
      </c>
      <c r="F43" s="59" t="str">
        <f>IF('Financing inputs'!F43="","",(IF('Financing inputs'!$B43="USD",'Financing inputs'!F43*Euro_USD,0)+IF('Financing inputs'!$B43="Local Currency",'Financing inputs'!F43/Loc_Euro,0)+IF('Financing inputs'!$B43="Euro",'Financing inputs'!F43,0)))</f>
        <v/>
      </c>
      <c r="G43" s="59" t="str">
        <f>IF('Financing inputs'!G43="","",(IF('Financing inputs'!$B43="USD",'Financing inputs'!G43*Euro_USD,0)+IF('Financing inputs'!$B43="Local Currency",'Financing inputs'!G43/Loc_Euro,0)+IF('Financing inputs'!$B43="Euro",'Financing inputs'!G43,0)))</f>
        <v/>
      </c>
      <c r="H43" s="59" t="str">
        <f>IF('Financing inputs'!H43="","",(IF('Financing inputs'!$B43="USD",'Financing inputs'!H43*Euro_USD,0)+IF('Financing inputs'!$B43="Local Currency",'Financing inputs'!H43/Loc_Euro,0)+IF('Financing inputs'!$B43="Euro",'Financing inputs'!H43,0)))</f>
        <v/>
      </c>
      <c r="I43" s="59" t="str">
        <f>IF('Financing inputs'!I43="","",(IF('Financing inputs'!$B43="USD",'Financing inputs'!I43*Euro_USD,0)+IF('Financing inputs'!$B43="Local Currency",'Financing inputs'!I43/Loc_Euro,0)+IF('Financing inputs'!$B43="Euro",'Financing inputs'!I43,0)))</f>
        <v/>
      </c>
      <c r="J43" s="59" t="str">
        <f>IF('Financing inputs'!J43="","",(IF('Financing inputs'!$B43="USD",'Financing inputs'!J43*Euro_USD,0)+IF('Financing inputs'!$B43="Local Currency",'Financing inputs'!J43/Loc_Euro,0)+IF('Financing inputs'!$B43="Euro",'Financing inputs'!J43,0)))</f>
        <v/>
      </c>
      <c r="K43" s="59" t="str">
        <f>IF('Financing inputs'!K43="","",(IF('Financing inputs'!$B43="USD",'Financing inputs'!K43*Euro_USD,0)+IF('Financing inputs'!$B43="Local Currency",'Financing inputs'!K43/Loc_Euro,0)+IF('Financing inputs'!$B43="Euro",'Financing inputs'!K43,0)))</f>
        <v/>
      </c>
      <c r="L43" s="59" t="str">
        <f>IF('Financing inputs'!L43="","",(IF('Financing inputs'!$B43="USD",'Financing inputs'!L43*Euro_USD,0)+IF('Financing inputs'!$B43="Local Currency",'Financing inputs'!L43/Loc_Euro,0)+IF('Financing inputs'!$B43="Euro",'Financing inputs'!L43,0)))</f>
        <v/>
      </c>
      <c r="M43" s="59" t="str">
        <f>IF('Financing inputs'!M43="","",(IF('Financing inputs'!$B43="USD",'Financing inputs'!M43*Euro_USD,0)+IF('Financing inputs'!$B43="Local Currency",'Financing inputs'!M43/Loc_Euro,0)+IF('Financing inputs'!$B43="Euro",'Financing inputs'!M43,0)))</f>
        <v/>
      </c>
      <c r="N43" s="59" t="str">
        <f>IF('Financing inputs'!N43="","",(IF('Financing inputs'!$B43="USD",'Financing inputs'!N43*Euro_USD,0)+IF('Financing inputs'!$B43="Local Currency",'Financing inputs'!N43/Loc_Euro,0)+IF('Financing inputs'!$B43="Euro",'Financing inputs'!N43,0)))</f>
        <v/>
      </c>
      <c r="O43" s="60">
        <f t="shared" si="4"/>
        <v>0</v>
      </c>
      <c r="P43" s="12" t="str">
        <f t="shared" si="3"/>
        <v>Autre 2</v>
      </c>
    </row>
    <row r="44" spans="1:16" x14ac:dyDescent="0.25">
      <c r="A44" s="25" t="str">
        <f>'Financing inputs'!A44</f>
        <v>Other</v>
      </c>
      <c r="B44" s="43"/>
      <c r="C44" s="59" t="str">
        <f>IF('Financing inputs'!C44="","",(IF('Financing inputs'!$B44="USD",'Financing inputs'!C44*Euro_USD,0)+IF('Financing inputs'!$B44="Local Currency",'Financing inputs'!C44/Loc_Euro,0)+IF('Financing inputs'!$B44="Euro",'Financing inputs'!C44,0)))</f>
        <v/>
      </c>
      <c r="D44" s="59" t="str">
        <f>IF('Financing inputs'!D44="","",(IF('Financing inputs'!$B44="USD",'Financing inputs'!D44*Euro_USD,0)+IF('Financing inputs'!$B44="Local Currency",'Financing inputs'!D44/Loc_Euro,0)+IF('Financing inputs'!$B44="Euro",'Financing inputs'!D44,0)))</f>
        <v/>
      </c>
      <c r="E44" s="59" t="str">
        <f>IF('Financing inputs'!E44="","",(IF('Financing inputs'!$B44="USD",'Financing inputs'!E44*Euro_USD,0)+IF('Financing inputs'!$B44="Local Currency",'Financing inputs'!E44/Loc_Euro,0)+IF('Financing inputs'!$B44="Euro",'Financing inputs'!E44,0)))</f>
        <v/>
      </c>
      <c r="F44" s="59" t="str">
        <f>IF('Financing inputs'!F44="","",(IF('Financing inputs'!$B44="USD",'Financing inputs'!F44*Euro_USD,0)+IF('Financing inputs'!$B44="Local Currency",'Financing inputs'!F44/Loc_Euro,0)+IF('Financing inputs'!$B44="Euro",'Financing inputs'!F44,0)))</f>
        <v/>
      </c>
      <c r="G44" s="59" t="str">
        <f>IF('Financing inputs'!G44="","",(IF('Financing inputs'!$B44="USD",'Financing inputs'!G44*Euro_USD,0)+IF('Financing inputs'!$B44="Local Currency",'Financing inputs'!G44/Loc_Euro,0)+IF('Financing inputs'!$B44="Euro",'Financing inputs'!G44,0)))</f>
        <v/>
      </c>
      <c r="H44" s="59" t="str">
        <f>IF('Financing inputs'!H44="","",(IF('Financing inputs'!$B44="USD",'Financing inputs'!H44*Euro_USD,0)+IF('Financing inputs'!$B44="Local Currency",'Financing inputs'!H44/Loc_Euro,0)+IF('Financing inputs'!$B44="Euro",'Financing inputs'!H44,0)))</f>
        <v/>
      </c>
      <c r="I44" s="59" t="str">
        <f>IF('Financing inputs'!I44="","",(IF('Financing inputs'!$B44="USD",'Financing inputs'!I44*Euro_USD,0)+IF('Financing inputs'!$B44="Local Currency",'Financing inputs'!I44/Loc_Euro,0)+IF('Financing inputs'!$B44="Euro",'Financing inputs'!I44,0)))</f>
        <v/>
      </c>
      <c r="J44" s="59" t="str">
        <f>IF('Financing inputs'!J44="","",(IF('Financing inputs'!$B44="USD",'Financing inputs'!J44*Euro_USD,0)+IF('Financing inputs'!$B44="Local Currency",'Financing inputs'!J44/Loc_Euro,0)+IF('Financing inputs'!$B44="Euro",'Financing inputs'!J44,0)))</f>
        <v/>
      </c>
      <c r="K44" s="59" t="str">
        <f>IF('Financing inputs'!K44="","",(IF('Financing inputs'!$B44="USD",'Financing inputs'!K44*Euro_USD,0)+IF('Financing inputs'!$B44="Local Currency",'Financing inputs'!K44/Loc_Euro,0)+IF('Financing inputs'!$B44="Euro",'Financing inputs'!K44,0)))</f>
        <v/>
      </c>
      <c r="L44" s="59" t="str">
        <f>IF('Financing inputs'!L44="","",(IF('Financing inputs'!$B44="USD",'Financing inputs'!L44*Euro_USD,0)+IF('Financing inputs'!$B44="Local Currency",'Financing inputs'!L44/Loc_Euro,0)+IF('Financing inputs'!$B44="Euro",'Financing inputs'!L44,0)))</f>
        <v/>
      </c>
      <c r="M44" s="59" t="str">
        <f>IF('Financing inputs'!M44="","",(IF('Financing inputs'!$B44="USD",'Financing inputs'!M44*Euro_USD,0)+IF('Financing inputs'!$B44="Local Currency",'Financing inputs'!M44/Loc_Euro,0)+IF('Financing inputs'!$B44="Euro",'Financing inputs'!M44,0)))</f>
        <v/>
      </c>
      <c r="N44" s="59" t="str">
        <f>IF('Financing inputs'!N44="","",(IF('Financing inputs'!$B44="USD",'Financing inputs'!N44*Euro_USD,0)+IF('Financing inputs'!$B44="Local Currency",'Financing inputs'!N44/Loc_Euro,0)+IF('Financing inputs'!$B44="Euro",'Financing inputs'!N44,0)))</f>
        <v/>
      </c>
      <c r="O44" s="59">
        <f t="shared" si="4"/>
        <v>0</v>
      </c>
      <c r="P44" s="12" t="str">
        <f t="shared" si="3"/>
        <v>Autre 2</v>
      </c>
    </row>
    <row r="45" spans="1:16" x14ac:dyDescent="0.25">
      <c r="A45" s="25" t="str">
        <f>'Financing inputs'!A45</f>
        <v>Other</v>
      </c>
      <c r="B45" s="43"/>
      <c r="C45" s="59" t="str">
        <f>IF('Financing inputs'!C45="","",(IF('Financing inputs'!$B45="USD",'Financing inputs'!C45*Euro_USD,0)+IF('Financing inputs'!$B45="Local Currency",'Financing inputs'!C45/Loc_Euro,0)+IF('Financing inputs'!$B45="Euro",'Financing inputs'!C45,0)))</f>
        <v/>
      </c>
      <c r="D45" s="59" t="str">
        <f>IF('Financing inputs'!D45="","",(IF('Financing inputs'!$B45="USD",'Financing inputs'!D45*Euro_USD,0)+IF('Financing inputs'!$B45="Local Currency",'Financing inputs'!D45/Loc_Euro,0)+IF('Financing inputs'!$B45="Euro",'Financing inputs'!D45,0)))</f>
        <v/>
      </c>
      <c r="E45" s="59" t="str">
        <f>IF('Financing inputs'!E45="","",(IF('Financing inputs'!$B45="USD",'Financing inputs'!E45*Euro_USD,0)+IF('Financing inputs'!$B45="Local Currency",'Financing inputs'!E45/Loc_Euro,0)+IF('Financing inputs'!$B45="Euro",'Financing inputs'!E45,0)))</f>
        <v/>
      </c>
      <c r="F45" s="59" t="str">
        <f>IF('Financing inputs'!F45="","",(IF('Financing inputs'!$B45="USD",'Financing inputs'!F45*Euro_USD,0)+IF('Financing inputs'!$B45="Local Currency",'Financing inputs'!F45/Loc_Euro,0)+IF('Financing inputs'!$B45="Euro",'Financing inputs'!F45,0)))</f>
        <v/>
      </c>
      <c r="G45" s="59" t="str">
        <f>IF('Financing inputs'!G45="","",(IF('Financing inputs'!$B45="USD",'Financing inputs'!G45*Euro_USD,0)+IF('Financing inputs'!$B45="Local Currency",'Financing inputs'!G45/Loc_Euro,0)+IF('Financing inputs'!$B45="Euro",'Financing inputs'!G45,0)))</f>
        <v/>
      </c>
      <c r="H45" s="59" t="str">
        <f>IF('Financing inputs'!H45="","",(IF('Financing inputs'!$B45="USD",'Financing inputs'!H45*Euro_USD,0)+IF('Financing inputs'!$B45="Local Currency",'Financing inputs'!H45/Loc_Euro,0)+IF('Financing inputs'!$B45="Euro",'Financing inputs'!H45,0)))</f>
        <v/>
      </c>
      <c r="I45" s="59" t="str">
        <f>IF('Financing inputs'!I45="","",(IF('Financing inputs'!$B45="USD",'Financing inputs'!I45*Euro_USD,0)+IF('Financing inputs'!$B45="Local Currency",'Financing inputs'!I45/Loc_Euro,0)+IF('Financing inputs'!$B45="Euro",'Financing inputs'!I45,0)))</f>
        <v/>
      </c>
      <c r="J45" s="59" t="str">
        <f>IF('Financing inputs'!J45="","",(IF('Financing inputs'!$B45="USD",'Financing inputs'!J45*Euro_USD,0)+IF('Financing inputs'!$B45="Local Currency",'Financing inputs'!J45/Loc_Euro,0)+IF('Financing inputs'!$B45="Euro",'Financing inputs'!J45,0)))</f>
        <v/>
      </c>
      <c r="K45" s="59" t="str">
        <f>IF('Financing inputs'!K45="","",(IF('Financing inputs'!$B45="USD",'Financing inputs'!K45*Euro_USD,0)+IF('Financing inputs'!$B45="Local Currency",'Financing inputs'!K45/Loc_Euro,0)+IF('Financing inputs'!$B45="Euro",'Financing inputs'!K45,0)))</f>
        <v/>
      </c>
      <c r="L45" s="59" t="str">
        <f>IF('Financing inputs'!L45="","",(IF('Financing inputs'!$B45="USD",'Financing inputs'!L45*Euro_USD,0)+IF('Financing inputs'!$B45="Local Currency",'Financing inputs'!L45/Loc_Euro,0)+IF('Financing inputs'!$B45="Euro",'Financing inputs'!L45,0)))</f>
        <v/>
      </c>
      <c r="M45" s="59" t="str">
        <f>IF('Financing inputs'!M45="","",(IF('Financing inputs'!$B45="USD",'Financing inputs'!M45*Euro_USD,0)+IF('Financing inputs'!$B45="Local Currency",'Financing inputs'!M45/Loc_Euro,0)+IF('Financing inputs'!$B45="Euro",'Financing inputs'!M45,0)))</f>
        <v/>
      </c>
      <c r="N45" s="59" t="str">
        <f>IF('Financing inputs'!N45="","",(IF('Financing inputs'!$B45="USD",'Financing inputs'!N45*Euro_USD,0)+IF('Financing inputs'!$B45="Local Currency",'Financing inputs'!N45/Loc_Euro,0)+IF('Financing inputs'!$B45="Euro",'Financing inputs'!N45,0)))</f>
        <v/>
      </c>
      <c r="O45" s="59">
        <f t="shared" si="4"/>
        <v>0</v>
      </c>
      <c r="P45" s="12" t="str">
        <f t="shared" si="3"/>
        <v>Autre 2</v>
      </c>
    </row>
    <row r="46" spans="1:16" x14ac:dyDescent="0.25">
      <c r="A46" s="25" t="str">
        <f>'Financing inputs'!A46</f>
        <v>Other</v>
      </c>
      <c r="B46" s="43"/>
      <c r="C46" s="59" t="str">
        <f>IF('Financing inputs'!C46="","",(IF('Financing inputs'!$B46="USD",'Financing inputs'!C46*Euro_USD,0)+IF('Financing inputs'!$B46="Local Currency",'Financing inputs'!C46/Loc_Euro,0)+IF('Financing inputs'!$B46="Euro",'Financing inputs'!C46,0)))</f>
        <v/>
      </c>
      <c r="D46" s="59" t="str">
        <f>IF('Financing inputs'!D46="","",(IF('Financing inputs'!$B46="USD",'Financing inputs'!D46*Euro_USD,0)+IF('Financing inputs'!$B46="Local Currency",'Financing inputs'!D46/Loc_Euro,0)+IF('Financing inputs'!$B46="Euro",'Financing inputs'!D46,0)))</f>
        <v/>
      </c>
      <c r="E46" s="59" t="str">
        <f>IF('Financing inputs'!E46="","",(IF('Financing inputs'!$B46="USD",'Financing inputs'!E46*Euro_USD,0)+IF('Financing inputs'!$B46="Local Currency",'Financing inputs'!E46/Loc_Euro,0)+IF('Financing inputs'!$B46="Euro",'Financing inputs'!E46,0)))</f>
        <v/>
      </c>
      <c r="F46" s="59" t="str">
        <f>IF('Financing inputs'!F46="","",(IF('Financing inputs'!$B46="USD",'Financing inputs'!F46*Euro_USD,0)+IF('Financing inputs'!$B46="Local Currency",'Financing inputs'!F46/Loc_Euro,0)+IF('Financing inputs'!$B46="Euro",'Financing inputs'!F46,0)))</f>
        <v/>
      </c>
      <c r="G46" s="59" t="str">
        <f>IF('Financing inputs'!G46="","",(IF('Financing inputs'!$B46="USD",'Financing inputs'!G46*Euro_USD,0)+IF('Financing inputs'!$B46="Local Currency",'Financing inputs'!G46/Loc_Euro,0)+IF('Financing inputs'!$B46="Euro",'Financing inputs'!G46,0)))</f>
        <v/>
      </c>
      <c r="H46" s="59" t="str">
        <f>IF('Financing inputs'!H46="","",(IF('Financing inputs'!$B46="USD",'Financing inputs'!H46*Euro_USD,0)+IF('Financing inputs'!$B46="Local Currency",'Financing inputs'!H46/Loc_Euro,0)+IF('Financing inputs'!$B46="Euro",'Financing inputs'!H46,0)))</f>
        <v/>
      </c>
      <c r="I46" s="59" t="str">
        <f>IF('Financing inputs'!I46="","",(IF('Financing inputs'!$B46="USD",'Financing inputs'!I46*Euro_USD,0)+IF('Financing inputs'!$B46="Local Currency",'Financing inputs'!I46/Loc_Euro,0)+IF('Financing inputs'!$B46="Euro",'Financing inputs'!I46,0)))</f>
        <v/>
      </c>
      <c r="J46" s="59" t="str">
        <f>IF('Financing inputs'!J46="","",(IF('Financing inputs'!$B46="USD",'Financing inputs'!J46*Euro_USD,0)+IF('Financing inputs'!$B46="Local Currency",'Financing inputs'!J46/Loc_Euro,0)+IF('Financing inputs'!$B46="Euro",'Financing inputs'!J46,0)))</f>
        <v/>
      </c>
      <c r="K46" s="59" t="str">
        <f>IF('Financing inputs'!K46="","",(IF('Financing inputs'!$B46="USD",'Financing inputs'!K46*Euro_USD,0)+IF('Financing inputs'!$B46="Local Currency",'Financing inputs'!K46/Loc_Euro,0)+IF('Financing inputs'!$B46="Euro",'Financing inputs'!K46,0)))</f>
        <v/>
      </c>
      <c r="L46" s="59" t="str">
        <f>IF('Financing inputs'!L46="","",(IF('Financing inputs'!$B46="USD",'Financing inputs'!L46*Euro_USD,0)+IF('Financing inputs'!$B46="Local Currency",'Financing inputs'!L46/Loc_Euro,0)+IF('Financing inputs'!$B46="Euro",'Financing inputs'!L46,0)))</f>
        <v/>
      </c>
      <c r="M46" s="59" t="str">
        <f>IF('Financing inputs'!M46="","",(IF('Financing inputs'!$B46="USD",'Financing inputs'!M46*Euro_USD,0)+IF('Financing inputs'!$B46="Local Currency",'Financing inputs'!M46/Loc_Euro,0)+IF('Financing inputs'!$B46="Euro",'Financing inputs'!M46,0)))</f>
        <v/>
      </c>
      <c r="N46" s="59" t="str">
        <f>IF('Financing inputs'!N46="","",(IF('Financing inputs'!$B46="USD",'Financing inputs'!N46*Euro_USD,0)+IF('Financing inputs'!$B46="Local Currency",'Financing inputs'!N46/Loc_Euro,0)+IF('Financing inputs'!$B46="Euro",'Financing inputs'!N46,0)))</f>
        <v/>
      </c>
      <c r="O46" s="59">
        <f t="shared" si="4"/>
        <v>0</v>
      </c>
      <c r="P46" s="12" t="str">
        <f t="shared" si="3"/>
        <v>Autre 2</v>
      </c>
    </row>
    <row r="47" spans="1:16" x14ac:dyDescent="0.25">
      <c r="A47" s="25" t="str">
        <f>'Financing inputs'!A47</f>
        <v>Other</v>
      </c>
      <c r="B47" s="43"/>
      <c r="C47" s="59" t="str">
        <f>IF('Financing inputs'!C47="","",(IF('Financing inputs'!$B47="USD",'Financing inputs'!C47*Euro_USD,0)+IF('Financing inputs'!$B47="Local Currency",'Financing inputs'!C47/Loc_Euro,0)+IF('Financing inputs'!$B47="Euro",'Financing inputs'!C47,0)))</f>
        <v/>
      </c>
      <c r="D47" s="59" t="str">
        <f>IF('Financing inputs'!D47="","",(IF('Financing inputs'!$B47="USD",'Financing inputs'!D47*Euro_USD,0)+IF('Financing inputs'!$B47="Local Currency",'Financing inputs'!D47/Loc_Euro,0)+IF('Financing inputs'!$B47="Euro",'Financing inputs'!D47,0)))</f>
        <v/>
      </c>
      <c r="E47" s="59" t="str">
        <f>IF('Financing inputs'!E47="","",(IF('Financing inputs'!$B47="USD",'Financing inputs'!E47*Euro_USD,0)+IF('Financing inputs'!$B47="Local Currency",'Financing inputs'!E47/Loc_Euro,0)+IF('Financing inputs'!$B47="Euro",'Financing inputs'!E47,0)))</f>
        <v/>
      </c>
      <c r="F47" s="59" t="str">
        <f>IF('Financing inputs'!F47="","",(IF('Financing inputs'!$B47="USD",'Financing inputs'!F47*Euro_USD,0)+IF('Financing inputs'!$B47="Local Currency",'Financing inputs'!F47/Loc_Euro,0)+IF('Financing inputs'!$B47="Euro",'Financing inputs'!F47,0)))</f>
        <v/>
      </c>
      <c r="G47" s="59" t="str">
        <f>IF('Financing inputs'!G47="","",(IF('Financing inputs'!$B47="USD",'Financing inputs'!G47*Euro_USD,0)+IF('Financing inputs'!$B47="Local Currency",'Financing inputs'!G47/Loc_Euro,0)+IF('Financing inputs'!$B47="Euro",'Financing inputs'!G47,0)))</f>
        <v/>
      </c>
      <c r="H47" s="59" t="str">
        <f>IF('Financing inputs'!H47="","",(IF('Financing inputs'!$B47="USD",'Financing inputs'!H47*Euro_USD,0)+IF('Financing inputs'!$B47="Local Currency",'Financing inputs'!H47/Loc_Euro,0)+IF('Financing inputs'!$B47="Euro",'Financing inputs'!H47,0)))</f>
        <v/>
      </c>
      <c r="I47" s="59" t="str">
        <f>IF('Financing inputs'!I47="","",(IF('Financing inputs'!$B47="USD",'Financing inputs'!I47*Euro_USD,0)+IF('Financing inputs'!$B47="Local Currency",'Financing inputs'!I47/Loc_Euro,0)+IF('Financing inputs'!$B47="Euro",'Financing inputs'!I47,0)))</f>
        <v/>
      </c>
      <c r="J47" s="59" t="str">
        <f>IF('Financing inputs'!J47="","",(IF('Financing inputs'!$B47="USD",'Financing inputs'!J47*Euro_USD,0)+IF('Financing inputs'!$B47="Local Currency",'Financing inputs'!J47/Loc_Euro,0)+IF('Financing inputs'!$B47="Euro",'Financing inputs'!J47,0)))</f>
        <v/>
      </c>
      <c r="K47" s="59" t="str">
        <f>IF('Financing inputs'!K47="","",(IF('Financing inputs'!$B47="USD",'Financing inputs'!K47*Euro_USD,0)+IF('Financing inputs'!$B47="Local Currency",'Financing inputs'!K47/Loc_Euro,0)+IF('Financing inputs'!$B47="Euro",'Financing inputs'!K47,0)))</f>
        <v/>
      </c>
      <c r="L47" s="59" t="str">
        <f>IF('Financing inputs'!L47="","",(IF('Financing inputs'!$B47="USD",'Financing inputs'!L47*Euro_USD,0)+IF('Financing inputs'!$B47="Local Currency",'Financing inputs'!L47/Loc_Euro,0)+IF('Financing inputs'!$B47="Euro",'Financing inputs'!L47,0)))</f>
        <v/>
      </c>
      <c r="M47" s="59" t="str">
        <f>IF('Financing inputs'!M47="","",(IF('Financing inputs'!$B47="USD",'Financing inputs'!M47*Euro_USD,0)+IF('Financing inputs'!$B47="Local Currency",'Financing inputs'!M47/Loc_Euro,0)+IF('Financing inputs'!$B47="Euro",'Financing inputs'!M47,0)))</f>
        <v/>
      </c>
      <c r="N47" s="59" t="str">
        <f>IF('Financing inputs'!N47="","",(IF('Financing inputs'!$B47="USD",'Financing inputs'!N47*Euro_USD,0)+IF('Financing inputs'!$B47="Local Currency",'Financing inputs'!N47/Loc_Euro,0)+IF('Financing inputs'!$B47="Euro",'Financing inputs'!N47,0)))</f>
        <v/>
      </c>
      <c r="O47" s="59">
        <f t="shared" si="4"/>
        <v>0</v>
      </c>
      <c r="P47" s="12" t="str">
        <f t="shared" si="3"/>
        <v>Autre 2</v>
      </c>
    </row>
    <row r="48" spans="1:16" x14ac:dyDescent="0.25">
      <c r="A48" s="27" t="s">
        <v>42</v>
      </c>
      <c r="B48" s="28"/>
      <c r="C48" s="46">
        <f>SUM(C29:C47)</f>
        <v>0</v>
      </c>
      <c r="D48" s="46">
        <f t="shared" ref="D48:O48" si="5">SUM(D29:D47)</f>
        <v>0</v>
      </c>
      <c r="E48" s="46">
        <f t="shared" si="5"/>
        <v>0</v>
      </c>
      <c r="F48" s="46">
        <f t="shared" si="5"/>
        <v>0</v>
      </c>
      <c r="G48" s="46">
        <f t="shared" si="5"/>
        <v>0</v>
      </c>
      <c r="H48" s="46">
        <f t="shared" si="5"/>
        <v>0</v>
      </c>
      <c r="I48" s="46">
        <f t="shared" si="5"/>
        <v>0</v>
      </c>
      <c r="J48" s="46">
        <f t="shared" si="5"/>
        <v>0</v>
      </c>
      <c r="K48" s="46">
        <f t="shared" si="5"/>
        <v>0</v>
      </c>
      <c r="L48" s="46">
        <f t="shared" si="5"/>
        <v>0</v>
      </c>
      <c r="M48" s="46">
        <f t="shared" si="5"/>
        <v>0</v>
      </c>
      <c r="N48" s="46">
        <f t="shared" si="5"/>
        <v>0</v>
      </c>
      <c r="O48" s="46">
        <f t="shared" si="5"/>
        <v>0</v>
      </c>
      <c r="P48" s="12" t="str">
        <f>$A$26</f>
        <v>Autre 2</v>
      </c>
    </row>
    <row r="49" spans="1:16" x14ac:dyDescent="0.25">
      <c r="A49" s="174" t="str">
        <f>'Financing inputs'!A49:O49</f>
        <v>Autre 3</v>
      </c>
      <c r="B49" s="174"/>
      <c r="C49" s="174"/>
      <c r="D49" s="174"/>
      <c r="E49" s="174"/>
      <c r="F49" s="174"/>
      <c r="G49" s="174"/>
      <c r="H49" s="174"/>
      <c r="I49" s="174"/>
      <c r="J49" s="174"/>
      <c r="K49" s="174"/>
      <c r="L49" s="174"/>
      <c r="M49" s="174"/>
      <c r="N49" s="174"/>
      <c r="O49" s="174"/>
    </row>
    <row r="50" spans="1:16" x14ac:dyDescent="0.25">
      <c r="A50" s="24" t="str">
        <f>'Financing inputs'!A50</f>
        <v>Coûts du Plan PF Budgétisé</v>
      </c>
      <c r="B50" s="43"/>
      <c r="C50" s="59" t="str">
        <f>IF('Financing inputs'!C50="","",(IF('Financing inputs'!$B50="USD",'Financing inputs'!C50*Euro_USD,0)+IF('Financing inputs'!$B50="Local Currency",'Financing inputs'!C50/Loc_Euro,0)+IF('Financing inputs'!$B50="Euro",'Financing inputs'!C50,0)))</f>
        <v/>
      </c>
      <c r="D50" s="59" t="str">
        <f>IF('Financing inputs'!D50="","",(IF('Financing inputs'!$B50="USD",'Financing inputs'!D50*Euro_USD,0)+IF('Financing inputs'!$B50="Local Currency",'Financing inputs'!D50/Loc_Euro,0)+IF('Financing inputs'!$B50="Euro",'Financing inputs'!D50,0)))</f>
        <v/>
      </c>
      <c r="E50" s="59" t="str">
        <f>IF('Financing inputs'!E50="","",(IF('Financing inputs'!$B50="USD",'Financing inputs'!E50*Euro_USD,0)+IF('Financing inputs'!$B50="Local Currency",'Financing inputs'!E50/Loc_Euro,0)+IF('Financing inputs'!$B50="Euro",'Financing inputs'!E50,0)))</f>
        <v/>
      </c>
      <c r="F50" s="59" t="str">
        <f>IF('Financing inputs'!F50="","",(IF('Financing inputs'!$B50="USD",'Financing inputs'!F50*Euro_USD,0)+IF('Financing inputs'!$B50="Local Currency",'Financing inputs'!F50/Loc_Euro,0)+IF('Financing inputs'!$B50="Euro",'Financing inputs'!F50,0)))</f>
        <v/>
      </c>
      <c r="G50" s="59" t="str">
        <f>IF('Financing inputs'!G50="","",(IF('Financing inputs'!$B50="USD",'Financing inputs'!G50*Euro_USD,0)+IF('Financing inputs'!$B50="Local Currency",'Financing inputs'!G50/Loc_Euro,0)+IF('Financing inputs'!$B50="Euro",'Financing inputs'!G50,0)))</f>
        <v/>
      </c>
      <c r="H50" s="59" t="str">
        <f>IF('Financing inputs'!H50="","",(IF('Financing inputs'!$B50="USD",'Financing inputs'!H50*Euro_USD,0)+IF('Financing inputs'!$B50="Local Currency",'Financing inputs'!H50/Loc_Euro,0)+IF('Financing inputs'!$B50="Euro",'Financing inputs'!H50,0)))</f>
        <v/>
      </c>
      <c r="I50" s="59" t="str">
        <f>IF('Financing inputs'!I50="","",(IF('Financing inputs'!$B50="USD",'Financing inputs'!I50*Euro_USD,0)+IF('Financing inputs'!$B50="Local Currency",'Financing inputs'!I50/Loc_Euro,0)+IF('Financing inputs'!$B50="Euro",'Financing inputs'!I50,0)))</f>
        <v/>
      </c>
      <c r="J50" s="59" t="str">
        <f>IF('Financing inputs'!J50="","",(IF('Financing inputs'!$B50="USD",'Financing inputs'!J50*Euro_USD,0)+IF('Financing inputs'!$B50="Local Currency",'Financing inputs'!J50/Loc_Euro,0)+IF('Financing inputs'!$B50="Euro",'Financing inputs'!J50,0)))</f>
        <v/>
      </c>
      <c r="K50" s="59" t="str">
        <f>IF('Financing inputs'!K50="","",(IF('Financing inputs'!$B50="USD",'Financing inputs'!K50*Euro_USD,0)+IF('Financing inputs'!$B50="Local Currency",'Financing inputs'!K50/Loc_Euro,0)+IF('Financing inputs'!$B50="Euro",'Financing inputs'!K50,0)))</f>
        <v/>
      </c>
      <c r="L50" s="59" t="str">
        <f>IF('Financing inputs'!L50="","",(IF('Financing inputs'!$B50="USD",'Financing inputs'!L50*Euro_USD,0)+IF('Financing inputs'!$B50="Local Currency",'Financing inputs'!L50/Loc_Euro,0)+IF('Financing inputs'!$B50="Euro",'Financing inputs'!L50,0)))</f>
        <v/>
      </c>
      <c r="M50" s="59" t="str">
        <f>IF('Financing inputs'!M50="","",(IF('Financing inputs'!$B50="USD",'Financing inputs'!M50*Euro_USD,0)+IF('Financing inputs'!$B50="Local Currency",'Financing inputs'!M50/Loc_Euro,0)+IF('Financing inputs'!$B50="Euro",'Financing inputs'!M50,0)))</f>
        <v/>
      </c>
      <c r="N50" s="59" t="str">
        <f>IF('Financing inputs'!N50="","",(IF('Financing inputs'!$B50="USD",'Financing inputs'!N50*Euro_USD,0)+IF('Financing inputs'!$B50="Local Currency",'Financing inputs'!N50/Loc_Euro,0)+IF('Financing inputs'!$B50="Euro",'Financing inputs'!N50,0)))</f>
        <v/>
      </c>
      <c r="O50" s="60">
        <f>SUM(C50:N50)</f>
        <v>0</v>
      </c>
      <c r="P50" s="12" t="str">
        <f t="shared" ref="P50:P70" si="6">$A$49</f>
        <v>Autre 3</v>
      </c>
    </row>
    <row r="51" spans="1:16" x14ac:dyDescent="0.25">
      <c r="A51" s="24" t="str">
        <f>'Financing inputs'!A51</f>
        <v xml:space="preserve">Fonds alloués par le Gouvernement </v>
      </c>
      <c r="B51" s="43"/>
      <c r="C51" s="59" t="str">
        <f>IF('Financing inputs'!C51="","",(IF('Financing inputs'!$B51="USD",'Financing inputs'!C51*Euro_USD,0)+IF('Financing inputs'!$B51="Local Currency",'Financing inputs'!C51/Loc_Euro,0)+IF('Financing inputs'!$B51="Euro",'Financing inputs'!C51,0)))</f>
        <v/>
      </c>
      <c r="D51" s="59" t="str">
        <f>IF('Financing inputs'!D51="","",(IF('Financing inputs'!$B51="USD",'Financing inputs'!D51*Euro_USD,0)+IF('Financing inputs'!$B51="Local Currency",'Financing inputs'!D51/Loc_Euro,0)+IF('Financing inputs'!$B51="Euro",'Financing inputs'!D51,0)))</f>
        <v/>
      </c>
      <c r="E51" s="59" t="str">
        <f>IF('Financing inputs'!E51="","",(IF('Financing inputs'!$B51="USD",'Financing inputs'!E51*Euro_USD,0)+IF('Financing inputs'!$B51="Local Currency",'Financing inputs'!E51/Loc_Euro,0)+IF('Financing inputs'!$B51="Euro",'Financing inputs'!E51,0)))</f>
        <v/>
      </c>
      <c r="F51" s="59" t="str">
        <f>IF('Financing inputs'!F51="","",(IF('Financing inputs'!$B51="USD",'Financing inputs'!F51*Euro_USD,0)+IF('Financing inputs'!$B51="Local Currency",'Financing inputs'!F51/Loc_Euro,0)+IF('Financing inputs'!$B51="Euro",'Financing inputs'!F51,0)))</f>
        <v/>
      </c>
      <c r="G51" s="59" t="str">
        <f>IF('Financing inputs'!G51="","",(IF('Financing inputs'!$B51="USD",'Financing inputs'!G51*Euro_USD,0)+IF('Financing inputs'!$B51="Local Currency",'Financing inputs'!G51/Loc_Euro,0)+IF('Financing inputs'!$B51="Euro",'Financing inputs'!G51,0)))</f>
        <v/>
      </c>
      <c r="H51" s="59" t="str">
        <f>IF('Financing inputs'!H51="","",(IF('Financing inputs'!$B51="USD",'Financing inputs'!H51*Euro_USD,0)+IF('Financing inputs'!$B51="Local Currency",'Financing inputs'!H51/Loc_Euro,0)+IF('Financing inputs'!$B51="Euro",'Financing inputs'!H51,0)))</f>
        <v/>
      </c>
      <c r="I51" s="59" t="str">
        <f>IF('Financing inputs'!I51="","",(IF('Financing inputs'!$B51="USD",'Financing inputs'!I51*Euro_USD,0)+IF('Financing inputs'!$B51="Local Currency",'Financing inputs'!I51/Loc_Euro,0)+IF('Financing inputs'!$B51="Euro",'Financing inputs'!I51,0)))</f>
        <v/>
      </c>
      <c r="J51" s="59" t="str">
        <f>IF('Financing inputs'!J51="","",(IF('Financing inputs'!$B51="USD",'Financing inputs'!J51*Euro_USD,0)+IF('Financing inputs'!$B51="Local Currency",'Financing inputs'!J51/Loc_Euro,0)+IF('Financing inputs'!$B51="Euro",'Financing inputs'!J51,0)))</f>
        <v/>
      </c>
      <c r="K51" s="59" t="str">
        <f>IF('Financing inputs'!K51="","",(IF('Financing inputs'!$B51="USD",'Financing inputs'!K51*Euro_USD,0)+IF('Financing inputs'!$B51="Local Currency",'Financing inputs'!K51/Loc_Euro,0)+IF('Financing inputs'!$B51="Euro",'Financing inputs'!K51,0)))</f>
        <v/>
      </c>
      <c r="L51" s="59" t="str">
        <f>IF('Financing inputs'!L51="","",(IF('Financing inputs'!$B51="USD",'Financing inputs'!L51*Euro_USD,0)+IF('Financing inputs'!$B51="Local Currency",'Financing inputs'!L51/Loc_Euro,0)+IF('Financing inputs'!$B51="Euro",'Financing inputs'!L51,0)))</f>
        <v/>
      </c>
      <c r="M51" s="59" t="str">
        <f>IF('Financing inputs'!M51="","",(IF('Financing inputs'!$B51="USD",'Financing inputs'!M51*Euro_USD,0)+IF('Financing inputs'!$B51="Local Currency",'Financing inputs'!M51/Loc_Euro,0)+IF('Financing inputs'!$B51="Euro",'Financing inputs'!M51,0)))</f>
        <v/>
      </c>
      <c r="N51" s="59" t="str">
        <f>IF('Financing inputs'!N51="","",(IF('Financing inputs'!$B51="USD",'Financing inputs'!N51*Euro_USD,0)+IF('Financing inputs'!$B51="Local Currency",'Financing inputs'!N51/Loc_Euro,0)+IF('Financing inputs'!$B51="Euro",'Financing inputs'!N51,0)))</f>
        <v/>
      </c>
      <c r="O51" s="60">
        <f>SUM(C51:N51)</f>
        <v>0</v>
      </c>
      <c r="P51" s="12" t="str">
        <f t="shared" si="6"/>
        <v>Autre 3</v>
      </c>
    </row>
    <row r="52" spans="1:16" x14ac:dyDescent="0.25">
      <c r="A52" s="25" t="str">
        <f>'Financing inputs'!A52</f>
        <v xml:space="preserve">Fonds alloués par l'USAID </v>
      </c>
      <c r="B52" s="43"/>
      <c r="C52" s="59" t="str">
        <f>IF('Financing inputs'!C52="","",(IF('Financing inputs'!$B52="USD",'Financing inputs'!C52*Euro_USD,0)+IF('Financing inputs'!$B52="Local Currency",'Financing inputs'!C52/Loc_Euro,0)+IF('Financing inputs'!$B52="Euro",'Financing inputs'!C52,0)))</f>
        <v/>
      </c>
      <c r="D52" s="59" t="str">
        <f>IF('Financing inputs'!D52="","",(IF('Financing inputs'!$B52="USD",'Financing inputs'!D52*Euro_USD,0)+IF('Financing inputs'!$B52="Local Currency",'Financing inputs'!D52/Loc_Euro,0)+IF('Financing inputs'!$B52="Euro",'Financing inputs'!D52,0)))</f>
        <v/>
      </c>
      <c r="E52" s="59" t="str">
        <f>IF('Financing inputs'!E52="","",(IF('Financing inputs'!$B52="USD",'Financing inputs'!E52*Euro_USD,0)+IF('Financing inputs'!$B52="Local Currency",'Financing inputs'!E52/Loc_Euro,0)+IF('Financing inputs'!$B52="Euro",'Financing inputs'!E52,0)))</f>
        <v/>
      </c>
      <c r="F52" s="59" t="str">
        <f>IF('Financing inputs'!F52="","",(IF('Financing inputs'!$B52="USD",'Financing inputs'!F52*Euro_USD,0)+IF('Financing inputs'!$B52="Local Currency",'Financing inputs'!F52/Loc_Euro,0)+IF('Financing inputs'!$B52="Euro",'Financing inputs'!F52,0)))</f>
        <v/>
      </c>
      <c r="G52" s="59" t="str">
        <f>IF('Financing inputs'!G52="","",(IF('Financing inputs'!$B52="USD",'Financing inputs'!G52*Euro_USD,0)+IF('Financing inputs'!$B52="Local Currency",'Financing inputs'!G52/Loc_Euro,0)+IF('Financing inputs'!$B52="Euro",'Financing inputs'!G52,0)))</f>
        <v/>
      </c>
      <c r="H52" s="59" t="str">
        <f>IF('Financing inputs'!H52="","",(IF('Financing inputs'!$B52="USD",'Financing inputs'!H52*Euro_USD,0)+IF('Financing inputs'!$B52="Local Currency",'Financing inputs'!H52/Loc_Euro,0)+IF('Financing inputs'!$B52="Euro",'Financing inputs'!H52,0)))</f>
        <v/>
      </c>
      <c r="I52" s="59" t="str">
        <f>IF('Financing inputs'!I52="","",(IF('Financing inputs'!$B52="USD",'Financing inputs'!I52*Euro_USD,0)+IF('Financing inputs'!$B52="Local Currency",'Financing inputs'!I52/Loc_Euro,0)+IF('Financing inputs'!$B52="Euro",'Financing inputs'!I52,0)))</f>
        <v/>
      </c>
      <c r="J52" s="59" t="str">
        <f>IF('Financing inputs'!J52="","",(IF('Financing inputs'!$B52="USD",'Financing inputs'!J52*Euro_USD,0)+IF('Financing inputs'!$B52="Local Currency",'Financing inputs'!J52/Loc_Euro,0)+IF('Financing inputs'!$B52="Euro",'Financing inputs'!J52,0)))</f>
        <v/>
      </c>
      <c r="K52" s="59" t="str">
        <f>IF('Financing inputs'!K52="","",(IF('Financing inputs'!$B52="USD",'Financing inputs'!K52*Euro_USD,0)+IF('Financing inputs'!$B52="Local Currency",'Financing inputs'!K52/Loc_Euro,0)+IF('Financing inputs'!$B52="Euro",'Financing inputs'!K52,0)))</f>
        <v/>
      </c>
      <c r="L52" s="59" t="str">
        <f>IF('Financing inputs'!L52="","",(IF('Financing inputs'!$B52="USD",'Financing inputs'!L52*Euro_USD,0)+IF('Financing inputs'!$B52="Local Currency",'Financing inputs'!L52/Loc_Euro,0)+IF('Financing inputs'!$B52="Euro",'Financing inputs'!L52,0)))</f>
        <v/>
      </c>
      <c r="M52" s="59" t="str">
        <f>IF('Financing inputs'!M52="","",(IF('Financing inputs'!$B52="USD",'Financing inputs'!M52*Euro_USD,0)+IF('Financing inputs'!$B52="Local Currency",'Financing inputs'!M52/Loc_Euro,0)+IF('Financing inputs'!$B52="Euro",'Financing inputs'!M52,0)))</f>
        <v/>
      </c>
      <c r="N52" s="59" t="str">
        <f>IF('Financing inputs'!N52="","",(IF('Financing inputs'!$B52="USD",'Financing inputs'!N52*Euro_USD,0)+IF('Financing inputs'!$B52="Local Currency",'Financing inputs'!N52/Loc_Euro,0)+IF('Financing inputs'!$B52="Euro",'Financing inputs'!N52,0)))</f>
        <v/>
      </c>
      <c r="O52" s="59">
        <f t="shared" ref="O52:O70" si="7">SUM(C52:N52)</f>
        <v>0</v>
      </c>
      <c r="P52" s="12" t="str">
        <f t="shared" si="6"/>
        <v>Autre 3</v>
      </c>
    </row>
    <row r="53" spans="1:16" x14ac:dyDescent="0.25">
      <c r="A53" s="25" t="str">
        <f>'Financing inputs'!A53</f>
        <v>Fonds alloués par l'UNFPA</v>
      </c>
      <c r="B53" s="43"/>
      <c r="C53" s="59" t="str">
        <f>IF('Financing inputs'!C53="","",(IF('Financing inputs'!$B53="USD",'Financing inputs'!C53*Euro_USD,0)+IF('Financing inputs'!$B53="Local Currency",'Financing inputs'!C53/Loc_Euro,0)+IF('Financing inputs'!$B53="Euro",'Financing inputs'!C53,0)))</f>
        <v/>
      </c>
      <c r="D53" s="59" t="str">
        <f>IF('Financing inputs'!D53="","",(IF('Financing inputs'!$B53="USD",'Financing inputs'!D53*Euro_USD,0)+IF('Financing inputs'!$B53="Local Currency",'Financing inputs'!D53/Loc_Euro,0)+IF('Financing inputs'!$B53="Euro",'Financing inputs'!D53,0)))</f>
        <v/>
      </c>
      <c r="E53" s="59" t="str">
        <f>IF('Financing inputs'!E53="","",(IF('Financing inputs'!$B53="USD",'Financing inputs'!E53*Euro_USD,0)+IF('Financing inputs'!$B53="Local Currency",'Financing inputs'!E53/Loc_Euro,0)+IF('Financing inputs'!$B53="Euro",'Financing inputs'!E53,0)))</f>
        <v/>
      </c>
      <c r="F53" s="59" t="str">
        <f>IF('Financing inputs'!F53="","",(IF('Financing inputs'!$B53="USD",'Financing inputs'!F53*Euro_USD,0)+IF('Financing inputs'!$B53="Local Currency",'Financing inputs'!F53/Loc_Euro,0)+IF('Financing inputs'!$B53="Euro",'Financing inputs'!F53,0)))</f>
        <v/>
      </c>
      <c r="G53" s="59" t="str">
        <f>IF('Financing inputs'!G53="","",(IF('Financing inputs'!$B53="USD",'Financing inputs'!G53*Euro_USD,0)+IF('Financing inputs'!$B53="Local Currency",'Financing inputs'!G53/Loc_Euro,0)+IF('Financing inputs'!$B53="Euro",'Financing inputs'!G53,0)))</f>
        <v/>
      </c>
      <c r="H53" s="59" t="str">
        <f>IF('Financing inputs'!H53="","",(IF('Financing inputs'!$B53="USD",'Financing inputs'!H53*Euro_USD,0)+IF('Financing inputs'!$B53="Local Currency",'Financing inputs'!H53/Loc_Euro,0)+IF('Financing inputs'!$B53="Euro",'Financing inputs'!H53,0)))</f>
        <v/>
      </c>
      <c r="I53" s="59" t="str">
        <f>IF('Financing inputs'!I53="","",(IF('Financing inputs'!$B53="USD",'Financing inputs'!I53*Euro_USD,0)+IF('Financing inputs'!$B53="Local Currency",'Financing inputs'!I53/Loc_Euro,0)+IF('Financing inputs'!$B53="Euro",'Financing inputs'!I53,0)))</f>
        <v/>
      </c>
      <c r="J53" s="59" t="str">
        <f>IF('Financing inputs'!J53="","",(IF('Financing inputs'!$B53="USD",'Financing inputs'!J53*Euro_USD,0)+IF('Financing inputs'!$B53="Local Currency",'Financing inputs'!J53/Loc_Euro,0)+IF('Financing inputs'!$B53="Euro",'Financing inputs'!J53,0)))</f>
        <v/>
      </c>
      <c r="K53" s="59" t="str">
        <f>IF('Financing inputs'!K53="","",(IF('Financing inputs'!$B53="USD",'Financing inputs'!K53*Euro_USD,0)+IF('Financing inputs'!$B53="Local Currency",'Financing inputs'!K53/Loc_Euro,0)+IF('Financing inputs'!$B53="Euro",'Financing inputs'!K53,0)))</f>
        <v/>
      </c>
      <c r="L53" s="59" t="str">
        <f>IF('Financing inputs'!L53="","",(IF('Financing inputs'!$B53="USD",'Financing inputs'!L53*Euro_USD,0)+IF('Financing inputs'!$B53="Local Currency",'Financing inputs'!L53/Loc_Euro,0)+IF('Financing inputs'!$B53="Euro",'Financing inputs'!L53,0)))</f>
        <v/>
      </c>
      <c r="M53" s="59" t="str">
        <f>IF('Financing inputs'!M53="","",(IF('Financing inputs'!$B53="USD",'Financing inputs'!M53*Euro_USD,0)+IF('Financing inputs'!$B53="Local Currency",'Financing inputs'!M53/Loc_Euro,0)+IF('Financing inputs'!$B53="Euro",'Financing inputs'!M53,0)))</f>
        <v/>
      </c>
      <c r="N53" s="59" t="str">
        <f>IF('Financing inputs'!N53="","",(IF('Financing inputs'!$B53="USD",'Financing inputs'!N53*Euro_USD,0)+IF('Financing inputs'!$B53="Local Currency",'Financing inputs'!N53/Loc_Euro,0)+IF('Financing inputs'!$B53="Euro",'Financing inputs'!N53,0)))</f>
        <v/>
      </c>
      <c r="O53" s="59">
        <f t="shared" si="7"/>
        <v>0</v>
      </c>
      <c r="P53" s="12" t="str">
        <f t="shared" si="6"/>
        <v>Autre 3</v>
      </c>
    </row>
    <row r="54" spans="1:16" x14ac:dyDescent="0.25">
      <c r="A54" s="25" t="str">
        <f>'Financing inputs'!A54</f>
        <v>Fonds alloués par la KfW</v>
      </c>
      <c r="B54" s="43"/>
      <c r="C54" s="59" t="str">
        <f>IF('Financing inputs'!C54="","",(IF('Financing inputs'!$B54="USD",'Financing inputs'!C54*Euro_USD,0)+IF('Financing inputs'!$B54="Local Currency",'Financing inputs'!C54/Loc_Euro,0)+IF('Financing inputs'!$B54="Euro",'Financing inputs'!C54,0)))</f>
        <v/>
      </c>
      <c r="D54" s="59" t="str">
        <f>IF('Financing inputs'!D54="","",(IF('Financing inputs'!$B54="USD",'Financing inputs'!D54*Euro_USD,0)+IF('Financing inputs'!$B54="Local Currency",'Financing inputs'!D54/Loc_Euro,0)+IF('Financing inputs'!$B54="Euro",'Financing inputs'!D54,0)))</f>
        <v/>
      </c>
      <c r="E54" s="59" t="str">
        <f>IF('Financing inputs'!E54="","",(IF('Financing inputs'!$B54="USD",'Financing inputs'!E54*Euro_USD,0)+IF('Financing inputs'!$B54="Local Currency",'Financing inputs'!E54/Loc_Euro,0)+IF('Financing inputs'!$B54="Euro",'Financing inputs'!E54,0)))</f>
        <v/>
      </c>
      <c r="F54" s="59" t="str">
        <f>IF('Financing inputs'!F54="","",(IF('Financing inputs'!$B54="USD",'Financing inputs'!F54*Euro_USD,0)+IF('Financing inputs'!$B54="Local Currency",'Financing inputs'!F54/Loc_Euro,0)+IF('Financing inputs'!$B54="Euro",'Financing inputs'!F54,0)))</f>
        <v/>
      </c>
      <c r="G54" s="59" t="str">
        <f>IF('Financing inputs'!G54="","",(IF('Financing inputs'!$B54="USD",'Financing inputs'!G54*Euro_USD,0)+IF('Financing inputs'!$B54="Local Currency",'Financing inputs'!G54/Loc_Euro,0)+IF('Financing inputs'!$B54="Euro",'Financing inputs'!G54,0)))</f>
        <v/>
      </c>
      <c r="H54" s="59" t="str">
        <f>IF('Financing inputs'!H54="","",(IF('Financing inputs'!$B54="USD",'Financing inputs'!H54*Euro_USD,0)+IF('Financing inputs'!$B54="Local Currency",'Financing inputs'!H54/Loc_Euro,0)+IF('Financing inputs'!$B54="Euro",'Financing inputs'!H54,0)))</f>
        <v/>
      </c>
      <c r="I54" s="59" t="str">
        <f>IF('Financing inputs'!I54="","",(IF('Financing inputs'!$B54="USD",'Financing inputs'!I54*Euro_USD,0)+IF('Financing inputs'!$B54="Local Currency",'Financing inputs'!I54/Loc_Euro,0)+IF('Financing inputs'!$B54="Euro",'Financing inputs'!I54,0)))</f>
        <v/>
      </c>
      <c r="J54" s="59" t="str">
        <f>IF('Financing inputs'!J54="","",(IF('Financing inputs'!$B54="USD",'Financing inputs'!J54*Euro_USD,0)+IF('Financing inputs'!$B54="Local Currency",'Financing inputs'!J54/Loc_Euro,0)+IF('Financing inputs'!$B54="Euro",'Financing inputs'!J54,0)))</f>
        <v/>
      </c>
      <c r="K54" s="59" t="str">
        <f>IF('Financing inputs'!K54="","",(IF('Financing inputs'!$B54="USD",'Financing inputs'!K54*Euro_USD,0)+IF('Financing inputs'!$B54="Local Currency",'Financing inputs'!K54/Loc_Euro,0)+IF('Financing inputs'!$B54="Euro",'Financing inputs'!K54,0)))</f>
        <v/>
      </c>
      <c r="L54" s="59" t="str">
        <f>IF('Financing inputs'!L54="","",(IF('Financing inputs'!$B54="USD",'Financing inputs'!L54*Euro_USD,0)+IF('Financing inputs'!$B54="Local Currency",'Financing inputs'!L54/Loc_Euro,0)+IF('Financing inputs'!$B54="Euro",'Financing inputs'!L54,0)))</f>
        <v/>
      </c>
      <c r="M54" s="59" t="str">
        <f>IF('Financing inputs'!M54="","",(IF('Financing inputs'!$B54="USD",'Financing inputs'!M54*Euro_USD,0)+IF('Financing inputs'!$B54="Local Currency",'Financing inputs'!M54/Loc_Euro,0)+IF('Financing inputs'!$B54="Euro",'Financing inputs'!M54,0)))</f>
        <v/>
      </c>
      <c r="N54" s="59" t="str">
        <f>IF('Financing inputs'!N54="","",(IF('Financing inputs'!$B54="USD",'Financing inputs'!N54*Euro_USD,0)+IF('Financing inputs'!$B54="Local Currency",'Financing inputs'!N54/Loc_Euro,0)+IF('Financing inputs'!$B54="Euro",'Financing inputs'!N54,0)))</f>
        <v/>
      </c>
      <c r="O54" s="59">
        <f t="shared" si="7"/>
        <v>0</v>
      </c>
      <c r="P54" s="12" t="str">
        <f t="shared" si="6"/>
        <v>Autre 3</v>
      </c>
    </row>
    <row r="55" spans="1:16" x14ac:dyDescent="0.25">
      <c r="A55" s="25" t="str">
        <f>'Financing inputs'!A55</f>
        <v>Fonds alloués par DfID</v>
      </c>
      <c r="B55" s="43"/>
      <c r="C55" s="59" t="str">
        <f>IF('Financing inputs'!C55="","",(IF('Financing inputs'!$B55="USD",'Financing inputs'!C55*Euro_USD,0)+IF('Financing inputs'!$B55="Local Currency",'Financing inputs'!C55/Loc_Euro,0)+IF('Financing inputs'!$B55="Euro",'Financing inputs'!C55,0)))</f>
        <v/>
      </c>
      <c r="D55" s="59" t="str">
        <f>IF('Financing inputs'!D55="","",(IF('Financing inputs'!$B55="USD",'Financing inputs'!D55*Euro_USD,0)+IF('Financing inputs'!$B55="Local Currency",'Financing inputs'!D55/Loc_Euro,0)+IF('Financing inputs'!$B55="Euro",'Financing inputs'!D55,0)))</f>
        <v/>
      </c>
      <c r="E55" s="59" t="str">
        <f>IF('Financing inputs'!E55="","",(IF('Financing inputs'!$B55="USD",'Financing inputs'!E55*Euro_USD,0)+IF('Financing inputs'!$B55="Local Currency",'Financing inputs'!E55/Loc_Euro,0)+IF('Financing inputs'!$B55="Euro",'Financing inputs'!E55,0)))</f>
        <v/>
      </c>
      <c r="F55" s="59" t="str">
        <f>IF('Financing inputs'!F55="","",(IF('Financing inputs'!$B55="USD",'Financing inputs'!F55*Euro_USD,0)+IF('Financing inputs'!$B55="Local Currency",'Financing inputs'!F55/Loc_Euro,0)+IF('Financing inputs'!$B55="Euro",'Financing inputs'!F55,0)))</f>
        <v/>
      </c>
      <c r="G55" s="59" t="str">
        <f>IF('Financing inputs'!G55="","",(IF('Financing inputs'!$B55="USD",'Financing inputs'!G55*Euro_USD,0)+IF('Financing inputs'!$B55="Local Currency",'Financing inputs'!G55/Loc_Euro,0)+IF('Financing inputs'!$B55="Euro",'Financing inputs'!G55,0)))</f>
        <v/>
      </c>
      <c r="H55" s="59" t="str">
        <f>IF('Financing inputs'!H55="","",(IF('Financing inputs'!$B55="USD",'Financing inputs'!H55*Euro_USD,0)+IF('Financing inputs'!$B55="Local Currency",'Financing inputs'!H55/Loc_Euro,0)+IF('Financing inputs'!$B55="Euro",'Financing inputs'!H55,0)))</f>
        <v/>
      </c>
      <c r="I55" s="59" t="str">
        <f>IF('Financing inputs'!I55="","",(IF('Financing inputs'!$B55="USD",'Financing inputs'!I55*Euro_USD,0)+IF('Financing inputs'!$B55="Local Currency",'Financing inputs'!I55/Loc_Euro,0)+IF('Financing inputs'!$B55="Euro",'Financing inputs'!I55,0)))</f>
        <v/>
      </c>
      <c r="J55" s="59" t="str">
        <f>IF('Financing inputs'!J55="","",(IF('Financing inputs'!$B55="USD",'Financing inputs'!J55*Euro_USD,0)+IF('Financing inputs'!$B55="Local Currency",'Financing inputs'!J55/Loc_Euro,0)+IF('Financing inputs'!$B55="Euro",'Financing inputs'!J55,0)))</f>
        <v/>
      </c>
      <c r="K55" s="59" t="str">
        <f>IF('Financing inputs'!K55="","",(IF('Financing inputs'!$B55="USD",'Financing inputs'!K55*Euro_USD,0)+IF('Financing inputs'!$B55="Local Currency",'Financing inputs'!K55/Loc_Euro,0)+IF('Financing inputs'!$B55="Euro",'Financing inputs'!K55,0)))</f>
        <v/>
      </c>
      <c r="L55" s="59" t="str">
        <f>IF('Financing inputs'!L55="","",(IF('Financing inputs'!$B55="USD",'Financing inputs'!L55*Euro_USD,0)+IF('Financing inputs'!$B55="Local Currency",'Financing inputs'!L55/Loc_Euro,0)+IF('Financing inputs'!$B55="Euro",'Financing inputs'!L55,0)))</f>
        <v/>
      </c>
      <c r="M55" s="59" t="str">
        <f>IF('Financing inputs'!M55="","",(IF('Financing inputs'!$B55="USD",'Financing inputs'!M55*Euro_USD,0)+IF('Financing inputs'!$B55="Local Currency",'Financing inputs'!M55/Loc_Euro,0)+IF('Financing inputs'!$B55="Euro",'Financing inputs'!M55,0)))</f>
        <v/>
      </c>
      <c r="N55" s="59" t="str">
        <f>IF('Financing inputs'!N55="","",(IF('Financing inputs'!$B55="USD",'Financing inputs'!N55*Euro_USD,0)+IF('Financing inputs'!$B55="Local Currency",'Financing inputs'!N55/Loc_Euro,0)+IF('Financing inputs'!$B55="Euro",'Financing inputs'!N55,0)))</f>
        <v/>
      </c>
      <c r="O55" s="59">
        <f t="shared" si="7"/>
        <v>0</v>
      </c>
      <c r="P55" s="12" t="str">
        <f t="shared" si="6"/>
        <v>Autre 3</v>
      </c>
    </row>
    <row r="56" spans="1:16" x14ac:dyDescent="0.25">
      <c r="A56" s="25" t="str">
        <f>'Financing inputs'!A56</f>
        <v xml:space="preserve">Fonds alloués par l'EU </v>
      </c>
      <c r="B56" s="43"/>
      <c r="C56" s="59" t="str">
        <f>IF('Financing inputs'!C56="","",(IF('Financing inputs'!$B56="USD",'Financing inputs'!C56*Euro_USD,0)+IF('Financing inputs'!$B56="Local Currency",'Financing inputs'!C56/Loc_Euro,0)+IF('Financing inputs'!$B56="Euro",'Financing inputs'!C56,0)))</f>
        <v/>
      </c>
      <c r="D56" s="59" t="str">
        <f>IF('Financing inputs'!D56="","",(IF('Financing inputs'!$B56="USD",'Financing inputs'!D56*Euro_USD,0)+IF('Financing inputs'!$B56="Local Currency",'Financing inputs'!D56/Loc_Euro,0)+IF('Financing inputs'!$B56="Euro",'Financing inputs'!D56,0)))</f>
        <v/>
      </c>
      <c r="E56" s="59" t="str">
        <f>IF('Financing inputs'!E56="","",(IF('Financing inputs'!$B56="USD",'Financing inputs'!E56*Euro_USD,0)+IF('Financing inputs'!$B56="Local Currency",'Financing inputs'!E56/Loc_Euro,0)+IF('Financing inputs'!$B56="Euro",'Financing inputs'!E56,0)))</f>
        <v/>
      </c>
      <c r="F56" s="59" t="str">
        <f>IF('Financing inputs'!F56="","",(IF('Financing inputs'!$B56="USD",'Financing inputs'!F56*Euro_USD,0)+IF('Financing inputs'!$B56="Local Currency",'Financing inputs'!F56/Loc_Euro,0)+IF('Financing inputs'!$B56="Euro",'Financing inputs'!F56,0)))</f>
        <v/>
      </c>
      <c r="G56" s="59" t="str">
        <f>IF('Financing inputs'!G56="","",(IF('Financing inputs'!$B56="USD",'Financing inputs'!G56*Euro_USD,0)+IF('Financing inputs'!$B56="Local Currency",'Financing inputs'!G56/Loc_Euro,0)+IF('Financing inputs'!$B56="Euro",'Financing inputs'!G56,0)))</f>
        <v/>
      </c>
      <c r="H56" s="59" t="str">
        <f>IF('Financing inputs'!H56="","",(IF('Financing inputs'!$B56="USD",'Financing inputs'!H56*Euro_USD,0)+IF('Financing inputs'!$B56="Local Currency",'Financing inputs'!H56/Loc_Euro,0)+IF('Financing inputs'!$B56="Euro",'Financing inputs'!H56,0)))</f>
        <v/>
      </c>
      <c r="I56" s="59" t="str">
        <f>IF('Financing inputs'!I56="","",(IF('Financing inputs'!$B56="USD",'Financing inputs'!I56*Euro_USD,0)+IF('Financing inputs'!$B56="Local Currency",'Financing inputs'!I56/Loc_Euro,0)+IF('Financing inputs'!$B56="Euro",'Financing inputs'!I56,0)))</f>
        <v/>
      </c>
      <c r="J56" s="59" t="str">
        <f>IF('Financing inputs'!J56="","",(IF('Financing inputs'!$B56="USD",'Financing inputs'!J56*Euro_USD,0)+IF('Financing inputs'!$B56="Local Currency",'Financing inputs'!J56/Loc_Euro,0)+IF('Financing inputs'!$B56="Euro",'Financing inputs'!J56,0)))</f>
        <v/>
      </c>
      <c r="K56" s="59" t="str">
        <f>IF('Financing inputs'!K56="","",(IF('Financing inputs'!$B56="USD",'Financing inputs'!K56*Euro_USD,0)+IF('Financing inputs'!$B56="Local Currency",'Financing inputs'!K56/Loc_Euro,0)+IF('Financing inputs'!$B56="Euro",'Financing inputs'!K56,0)))</f>
        <v/>
      </c>
      <c r="L56" s="59" t="str">
        <f>IF('Financing inputs'!L56="","",(IF('Financing inputs'!$B56="USD",'Financing inputs'!L56*Euro_USD,0)+IF('Financing inputs'!$B56="Local Currency",'Financing inputs'!L56/Loc_Euro,0)+IF('Financing inputs'!$B56="Euro",'Financing inputs'!L56,0)))</f>
        <v/>
      </c>
      <c r="M56" s="59" t="str">
        <f>IF('Financing inputs'!M56="","",(IF('Financing inputs'!$B56="USD",'Financing inputs'!M56*Euro_USD,0)+IF('Financing inputs'!$B56="Local Currency",'Financing inputs'!M56/Loc_Euro,0)+IF('Financing inputs'!$B56="Euro",'Financing inputs'!M56,0)))</f>
        <v/>
      </c>
      <c r="N56" s="59" t="str">
        <f>IF('Financing inputs'!N56="","",(IF('Financing inputs'!$B56="USD",'Financing inputs'!N56*Euro_USD,0)+IF('Financing inputs'!$B56="Local Currency",'Financing inputs'!N56/Loc_Euro,0)+IF('Financing inputs'!$B56="Euro",'Financing inputs'!N56,0)))</f>
        <v/>
      </c>
      <c r="O56" s="59">
        <f t="shared" si="7"/>
        <v>0</v>
      </c>
      <c r="P56" s="12" t="str">
        <f t="shared" si="6"/>
        <v>Autre 3</v>
      </c>
    </row>
    <row r="57" spans="1:16" x14ac:dyDescent="0.25">
      <c r="A57" s="25" t="str">
        <f>'Financing inputs'!A57</f>
        <v>Fonds alloués par l'ACDI</v>
      </c>
      <c r="B57" s="43"/>
      <c r="C57" s="59" t="str">
        <f>IF('Financing inputs'!C57="","",(IF('Financing inputs'!$B57="USD",'Financing inputs'!C57*Euro_USD,0)+IF('Financing inputs'!$B57="Local Currency",'Financing inputs'!C57/Loc_Euro,0)+IF('Financing inputs'!$B57="Euro",'Financing inputs'!C57,0)))</f>
        <v/>
      </c>
      <c r="D57" s="59" t="str">
        <f>IF('Financing inputs'!D57="","",(IF('Financing inputs'!$B57="USD",'Financing inputs'!D57*Euro_USD,0)+IF('Financing inputs'!$B57="Local Currency",'Financing inputs'!D57/Loc_Euro,0)+IF('Financing inputs'!$B57="Euro",'Financing inputs'!D57,0)))</f>
        <v/>
      </c>
      <c r="E57" s="59" t="str">
        <f>IF('Financing inputs'!E57="","",(IF('Financing inputs'!$B57="USD",'Financing inputs'!E57*Euro_USD,0)+IF('Financing inputs'!$B57="Local Currency",'Financing inputs'!E57/Loc_Euro,0)+IF('Financing inputs'!$B57="Euro",'Financing inputs'!E57,0)))</f>
        <v/>
      </c>
      <c r="F57" s="59" t="str">
        <f>IF('Financing inputs'!F57="","",(IF('Financing inputs'!$B57="USD",'Financing inputs'!F57*Euro_USD,0)+IF('Financing inputs'!$B57="Local Currency",'Financing inputs'!F57/Loc_Euro,0)+IF('Financing inputs'!$B57="Euro",'Financing inputs'!F57,0)))</f>
        <v/>
      </c>
      <c r="G57" s="59" t="str">
        <f>IF('Financing inputs'!G57="","",(IF('Financing inputs'!$B57="USD",'Financing inputs'!G57*Euro_USD,0)+IF('Financing inputs'!$B57="Local Currency",'Financing inputs'!G57/Loc_Euro,0)+IF('Financing inputs'!$B57="Euro",'Financing inputs'!G57,0)))</f>
        <v/>
      </c>
      <c r="H57" s="59" t="str">
        <f>IF('Financing inputs'!H57="","",(IF('Financing inputs'!$B57="USD",'Financing inputs'!H57*Euro_USD,0)+IF('Financing inputs'!$B57="Local Currency",'Financing inputs'!H57/Loc_Euro,0)+IF('Financing inputs'!$B57="Euro",'Financing inputs'!H57,0)))</f>
        <v/>
      </c>
      <c r="I57" s="59" t="str">
        <f>IF('Financing inputs'!I57="","",(IF('Financing inputs'!$B57="USD",'Financing inputs'!I57*Euro_USD,0)+IF('Financing inputs'!$B57="Local Currency",'Financing inputs'!I57/Loc_Euro,0)+IF('Financing inputs'!$B57="Euro",'Financing inputs'!I57,0)))</f>
        <v/>
      </c>
      <c r="J57" s="59" t="str">
        <f>IF('Financing inputs'!J57="","",(IF('Financing inputs'!$B57="USD",'Financing inputs'!J57*Euro_USD,0)+IF('Financing inputs'!$B57="Local Currency",'Financing inputs'!J57/Loc_Euro,0)+IF('Financing inputs'!$B57="Euro",'Financing inputs'!J57,0)))</f>
        <v/>
      </c>
      <c r="K57" s="59" t="str">
        <f>IF('Financing inputs'!K57="","",(IF('Financing inputs'!$B57="USD",'Financing inputs'!K57*Euro_USD,0)+IF('Financing inputs'!$B57="Local Currency",'Financing inputs'!K57/Loc_Euro,0)+IF('Financing inputs'!$B57="Euro",'Financing inputs'!K57,0)))</f>
        <v/>
      </c>
      <c r="L57" s="59" t="str">
        <f>IF('Financing inputs'!L57="","",(IF('Financing inputs'!$B57="USD",'Financing inputs'!L57*Euro_USD,0)+IF('Financing inputs'!$B57="Local Currency",'Financing inputs'!L57/Loc_Euro,0)+IF('Financing inputs'!$B57="Euro",'Financing inputs'!L57,0)))</f>
        <v/>
      </c>
      <c r="M57" s="59" t="str">
        <f>IF('Financing inputs'!M57="","",(IF('Financing inputs'!$B57="USD",'Financing inputs'!M57*Euro_USD,0)+IF('Financing inputs'!$B57="Local Currency",'Financing inputs'!M57/Loc_Euro,0)+IF('Financing inputs'!$B57="Euro",'Financing inputs'!M57,0)))</f>
        <v/>
      </c>
      <c r="N57" s="59" t="str">
        <f>IF('Financing inputs'!N57="","",(IF('Financing inputs'!$B57="USD",'Financing inputs'!N57*Euro_USD,0)+IF('Financing inputs'!$B57="Local Currency",'Financing inputs'!N57/Loc_Euro,0)+IF('Financing inputs'!$B57="Euro",'Financing inputs'!N57,0)))</f>
        <v/>
      </c>
      <c r="O57" s="59">
        <f t="shared" si="7"/>
        <v>0</v>
      </c>
      <c r="P57" s="12" t="str">
        <f t="shared" si="6"/>
        <v>Autre 3</v>
      </c>
    </row>
    <row r="58" spans="1:16" x14ac:dyDescent="0.25">
      <c r="A58" s="25" t="str">
        <f>'Financing inputs'!A58</f>
        <v>Fonds alloués par PSI</v>
      </c>
      <c r="B58" s="43"/>
      <c r="C58" s="59" t="str">
        <f>IF('Financing inputs'!C58="","",(IF('Financing inputs'!$B58="USD",'Financing inputs'!C58*Euro_USD,0)+IF('Financing inputs'!$B58="Local Currency",'Financing inputs'!C58/Loc_Euro,0)+IF('Financing inputs'!$B58="Euro",'Financing inputs'!C58,0)))</f>
        <v/>
      </c>
      <c r="D58" s="59" t="str">
        <f>IF('Financing inputs'!D58="","",(IF('Financing inputs'!$B58="USD",'Financing inputs'!D58*Euro_USD,0)+IF('Financing inputs'!$B58="Local Currency",'Financing inputs'!D58/Loc_Euro,0)+IF('Financing inputs'!$B58="Euro",'Financing inputs'!D58,0)))</f>
        <v/>
      </c>
      <c r="E58" s="59" t="str">
        <f>IF('Financing inputs'!E58="","",(IF('Financing inputs'!$B58="USD",'Financing inputs'!E58*Euro_USD,0)+IF('Financing inputs'!$B58="Local Currency",'Financing inputs'!E58/Loc_Euro,0)+IF('Financing inputs'!$B58="Euro",'Financing inputs'!E58,0)))</f>
        <v/>
      </c>
      <c r="F58" s="59" t="str">
        <f>IF('Financing inputs'!F58="","",(IF('Financing inputs'!$B58="USD",'Financing inputs'!F58*Euro_USD,0)+IF('Financing inputs'!$B58="Local Currency",'Financing inputs'!F58/Loc_Euro,0)+IF('Financing inputs'!$B58="Euro",'Financing inputs'!F58,0)))</f>
        <v/>
      </c>
      <c r="G58" s="59" t="str">
        <f>IF('Financing inputs'!G58="","",(IF('Financing inputs'!$B58="USD",'Financing inputs'!G58*Euro_USD,0)+IF('Financing inputs'!$B58="Local Currency",'Financing inputs'!G58/Loc_Euro,0)+IF('Financing inputs'!$B58="Euro",'Financing inputs'!G58,0)))</f>
        <v/>
      </c>
      <c r="H58" s="59" t="str">
        <f>IF('Financing inputs'!H58="","",(IF('Financing inputs'!$B58="USD",'Financing inputs'!H58*Euro_USD,0)+IF('Financing inputs'!$B58="Local Currency",'Financing inputs'!H58/Loc_Euro,0)+IF('Financing inputs'!$B58="Euro",'Financing inputs'!H58,0)))</f>
        <v/>
      </c>
      <c r="I58" s="59" t="str">
        <f>IF('Financing inputs'!I58="","",(IF('Financing inputs'!$B58="USD",'Financing inputs'!I58*Euro_USD,0)+IF('Financing inputs'!$B58="Local Currency",'Financing inputs'!I58/Loc_Euro,0)+IF('Financing inputs'!$B58="Euro",'Financing inputs'!I58,0)))</f>
        <v/>
      </c>
      <c r="J58" s="59" t="str">
        <f>IF('Financing inputs'!J58="","",(IF('Financing inputs'!$B58="USD",'Financing inputs'!J58*Euro_USD,0)+IF('Financing inputs'!$B58="Local Currency",'Financing inputs'!J58/Loc_Euro,0)+IF('Financing inputs'!$B58="Euro",'Financing inputs'!J58,0)))</f>
        <v/>
      </c>
      <c r="K58" s="59" t="str">
        <f>IF('Financing inputs'!K58="","",(IF('Financing inputs'!$B58="USD",'Financing inputs'!K58*Euro_USD,0)+IF('Financing inputs'!$B58="Local Currency",'Financing inputs'!K58/Loc_Euro,0)+IF('Financing inputs'!$B58="Euro",'Financing inputs'!K58,0)))</f>
        <v/>
      </c>
      <c r="L58" s="59" t="str">
        <f>IF('Financing inputs'!L58="","",(IF('Financing inputs'!$B58="USD",'Financing inputs'!L58*Euro_USD,0)+IF('Financing inputs'!$B58="Local Currency",'Financing inputs'!L58/Loc_Euro,0)+IF('Financing inputs'!$B58="Euro",'Financing inputs'!L58,0)))</f>
        <v/>
      </c>
      <c r="M58" s="59" t="str">
        <f>IF('Financing inputs'!M58="","",(IF('Financing inputs'!$B58="USD",'Financing inputs'!M58*Euro_USD,0)+IF('Financing inputs'!$B58="Local Currency",'Financing inputs'!M58/Loc_Euro,0)+IF('Financing inputs'!$B58="Euro",'Financing inputs'!M58,0)))</f>
        <v/>
      </c>
      <c r="N58" s="59" t="str">
        <f>IF('Financing inputs'!N58="","",(IF('Financing inputs'!$B58="USD",'Financing inputs'!N58*Euro_USD,0)+IF('Financing inputs'!$B58="Local Currency",'Financing inputs'!N58/Loc_Euro,0)+IF('Financing inputs'!$B58="Euro",'Financing inputs'!N58,0)))</f>
        <v/>
      </c>
      <c r="O58" s="59">
        <f t="shared" si="7"/>
        <v>0</v>
      </c>
      <c r="P58" s="12" t="str">
        <f t="shared" si="6"/>
        <v>Autre 3</v>
      </c>
    </row>
    <row r="59" spans="1:16" x14ac:dyDescent="0.25">
      <c r="A59" s="25" t="str">
        <f>'Financing inputs'!A59</f>
        <v xml:space="preserve">Fonds alloués par DKT International </v>
      </c>
      <c r="B59" s="43"/>
      <c r="C59" s="59" t="str">
        <f>IF('Financing inputs'!C59="","",(IF('Financing inputs'!$B59="USD",'Financing inputs'!C59*Euro_USD,0)+IF('Financing inputs'!$B59="Local Currency",'Financing inputs'!C59/Loc_Euro,0)+IF('Financing inputs'!$B59="Euro",'Financing inputs'!C59,0)))</f>
        <v/>
      </c>
      <c r="D59" s="59" t="str">
        <f>IF('Financing inputs'!D59="","",(IF('Financing inputs'!$B59="USD",'Financing inputs'!D59*Euro_USD,0)+IF('Financing inputs'!$B59="Local Currency",'Financing inputs'!D59/Loc_Euro,0)+IF('Financing inputs'!$B59="Euro",'Financing inputs'!D59,0)))</f>
        <v/>
      </c>
      <c r="E59" s="59" t="str">
        <f>IF('Financing inputs'!E59="","",(IF('Financing inputs'!$B59="USD",'Financing inputs'!E59*Euro_USD,0)+IF('Financing inputs'!$B59="Local Currency",'Financing inputs'!E59/Loc_Euro,0)+IF('Financing inputs'!$B59="Euro",'Financing inputs'!E59,0)))</f>
        <v/>
      </c>
      <c r="F59" s="59" t="str">
        <f>IF('Financing inputs'!F59="","",(IF('Financing inputs'!$B59="USD",'Financing inputs'!F59*Euro_USD,0)+IF('Financing inputs'!$B59="Local Currency",'Financing inputs'!F59/Loc_Euro,0)+IF('Financing inputs'!$B59="Euro",'Financing inputs'!F59,0)))</f>
        <v/>
      </c>
      <c r="G59" s="59" t="str">
        <f>IF('Financing inputs'!G59="","",(IF('Financing inputs'!$B59="USD",'Financing inputs'!G59*Euro_USD,0)+IF('Financing inputs'!$B59="Local Currency",'Financing inputs'!G59/Loc_Euro,0)+IF('Financing inputs'!$B59="Euro",'Financing inputs'!G59,0)))</f>
        <v/>
      </c>
      <c r="H59" s="59" t="str">
        <f>IF('Financing inputs'!H59="","",(IF('Financing inputs'!$B59="USD",'Financing inputs'!H59*Euro_USD,0)+IF('Financing inputs'!$B59="Local Currency",'Financing inputs'!H59/Loc_Euro,0)+IF('Financing inputs'!$B59="Euro",'Financing inputs'!H59,0)))</f>
        <v/>
      </c>
      <c r="I59" s="59" t="str">
        <f>IF('Financing inputs'!I59="","",(IF('Financing inputs'!$B59="USD",'Financing inputs'!I59*Euro_USD,0)+IF('Financing inputs'!$B59="Local Currency",'Financing inputs'!I59/Loc_Euro,0)+IF('Financing inputs'!$B59="Euro",'Financing inputs'!I59,0)))</f>
        <v/>
      </c>
      <c r="J59" s="59" t="str">
        <f>IF('Financing inputs'!J59="","",(IF('Financing inputs'!$B59="USD",'Financing inputs'!J59*Euro_USD,0)+IF('Financing inputs'!$B59="Local Currency",'Financing inputs'!J59/Loc_Euro,0)+IF('Financing inputs'!$B59="Euro",'Financing inputs'!J59,0)))</f>
        <v/>
      </c>
      <c r="K59" s="59" t="str">
        <f>IF('Financing inputs'!K59="","",(IF('Financing inputs'!$B59="USD",'Financing inputs'!K59*Euro_USD,0)+IF('Financing inputs'!$B59="Local Currency",'Financing inputs'!K59/Loc_Euro,0)+IF('Financing inputs'!$B59="Euro",'Financing inputs'!K59,0)))</f>
        <v/>
      </c>
      <c r="L59" s="59" t="str">
        <f>IF('Financing inputs'!L59="","",(IF('Financing inputs'!$B59="USD",'Financing inputs'!L59*Euro_USD,0)+IF('Financing inputs'!$B59="Local Currency",'Financing inputs'!L59/Loc_Euro,0)+IF('Financing inputs'!$B59="Euro",'Financing inputs'!L59,0)))</f>
        <v/>
      </c>
      <c r="M59" s="59" t="str">
        <f>IF('Financing inputs'!M59="","",(IF('Financing inputs'!$B59="USD",'Financing inputs'!M59*Euro_USD,0)+IF('Financing inputs'!$B59="Local Currency",'Financing inputs'!M59/Loc_Euro,0)+IF('Financing inputs'!$B59="Euro",'Financing inputs'!M59,0)))</f>
        <v/>
      </c>
      <c r="N59" s="59" t="str">
        <f>IF('Financing inputs'!N59="","",(IF('Financing inputs'!$B59="USD",'Financing inputs'!N59*Euro_USD,0)+IF('Financing inputs'!$B59="Local Currency",'Financing inputs'!N59/Loc_Euro,0)+IF('Financing inputs'!$B59="Euro",'Financing inputs'!N59,0)))</f>
        <v/>
      </c>
      <c r="O59" s="59">
        <f t="shared" si="7"/>
        <v>0</v>
      </c>
      <c r="P59" s="12" t="str">
        <f t="shared" si="6"/>
        <v>Autre 3</v>
      </c>
    </row>
    <row r="60" spans="1:16" x14ac:dyDescent="0.25">
      <c r="A60" s="25" t="str">
        <f>'Financing inputs'!A60</f>
        <v>Fonds alloués par MSI</v>
      </c>
      <c r="B60" s="43"/>
      <c r="C60" s="59" t="str">
        <f>IF('Financing inputs'!C60="","",(IF('Financing inputs'!$B60="USD",'Financing inputs'!C60*Euro_USD,0)+IF('Financing inputs'!$B60="Local Currency",'Financing inputs'!C60/Loc_Euro,0)+IF('Financing inputs'!$B60="Euro",'Financing inputs'!C60,0)))</f>
        <v/>
      </c>
      <c r="D60" s="59" t="str">
        <f>IF('Financing inputs'!D60="","",(IF('Financing inputs'!$B60="USD",'Financing inputs'!D60*Euro_USD,0)+IF('Financing inputs'!$B60="Local Currency",'Financing inputs'!D60/Loc_Euro,0)+IF('Financing inputs'!$B60="Euro",'Financing inputs'!D60,0)))</f>
        <v/>
      </c>
      <c r="E60" s="59" t="str">
        <f>IF('Financing inputs'!E60="","",(IF('Financing inputs'!$B60="USD",'Financing inputs'!E60*Euro_USD,0)+IF('Financing inputs'!$B60="Local Currency",'Financing inputs'!E60/Loc_Euro,0)+IF('Financing inputs'!$B60="Euro",'Financing inputs'!E60,0)))</f>
        <v/>
      </c>
      <c r="F60" s="59" t="str">
        <f>IF('Financing inputs'!F60="","",(IF('Financing inputs'!$B60="USD",'Financing inputs'!F60*Euro_USD,0)+IF('Financing inputs'!$B60="Local Currency",'Financing inputs'!F60/Loc_Euro,0)+IF('Financing inputs'!$B60="Euro",'Financing inputs'!F60,0)))</f>
        <v/>
      </c>
      <c r="G60" s="59" t="str">
        <f>IF('Financing inputs'!G60="","",(IF('Financing inputs'!$B60="USD",'Financing inputs'!G60*Euro_USD,0)+IF('Financing inputs'!$B60="Local Currency",'Financing inputs'!G60/Loc_Euro,0)+IF('Financing inputs'!$B60="Euro",'Financing inputs'!G60,0)))</f>
        <v/>
      </c>
      <c r="H60" s="59" t="str">
        <f>IF('Financing inputs'!H60="","",(IF('Financing inputs'!$B60="USD",'Financing inputs'!H60*Euro_USD,0)+IF('Financing inputs'!$B60="Local Currency",'Financing inputs'!H60/Loc_Euro,0)+IF('Financing inputs'!$B60="Euro",'Financing inputs'!H60,0)))</f>
        <v/>
      </c>
      <c r="I60" s="59" t="str">
        <f>IF('Financing inputs'!I60="","",(IF('Financing inputs'!$B60="USD",'Financing inputs'!I60*Euro_USD,0)+IF('Financing inputs'!$B60="Local Currency",'Financing inputs'!I60/Loc_Euro,0)+IF('Financing inputs'!$B60="Euro",'Financing inputs'!I60,0)))</f>
        <v/>
      </c>
      <c r="J60" s="59" t="str">
        <f>IF('Financing inputs'!J60="","",(IF('Financing inputs'!$B60="USD",'Financing inputs'!J60*Euro_USD,0)+IF('Financing inputs'!$B60="Local Currency",'Financing inputs'!J60/Loc_Euro,0)+IF('Financing inputs'!$B60="Euro",'Financing inputs'!J60,0)))</f>
        <v/>
      </c>
      <c r="K60" s="59" t="str">
        <f>IF('Financing inputs'!K60="","",(IF('Financing inputs'!$B60="USD",'Financing inputs'!K60*Euro_USD,0)+IF('Financing inputs'!$B60="Local Currency",'Financing inputs'!K60/Loc_Euro,0)+IF('Financing inputs'!$B60="Euro",'Financing inputs'!K60,0)))</f>
        <v/>
      </c>
      <c r="L60" s="59" t="str">
        <f>IF('Financing inputs'!L60="","",(IF('Financing inputs'!$B60="USD",'Financing inputs'!L60*Euro_USD,0)+IF('Financing inputs'!$B60="Local Currency",'Financing inputs'!L60/Loc_Euro,0)+IF('Financing inputs'!$B60="Euro",'Financing inputs'!L60,0)))</f>
        <v/>
      </c>
      <c r="M60" s="59" t="str">
        <f>IF('Financing inputs'!M60="","",(IF('Financing inputs'!$B60="USD",'Financing inputs'!M60*Euro_USD,0)+IF('Financing inputs'!$B60="Local Currency",'Financing inputs'!M60/Loc_Euro,0)+IF('Financing inputs'!$B60="Euro",'Financing inputs'!M60,0)))</f>
        <v/>
      </c>
      <c r="N60" s="59" t="str">
        <f>IF('Financing inputs'!N60="","",(IF('Financing inputs'!$B60="USD",'Financing inputs'!N60*Euro_USD,0)+IF('Financing inputs'!$B60="Local Currency",'Financing inputs'!N60/Loc_Euro,0)+IF('Financing inputs'!$B60="Euro",'Financing inputs'!N60,0)))</f>
        <v/>
      </c>
      <c r="O60" s="59">
        <f t="shared" si="7"/>
        <v>0</v>
      </c>
      <c r="P60" s="12" t="str">
        <f t="shared" si="6"/>
        <v>Autre 3</v>
      </c>
    </row>
    <row r="61" spans="1:16" x14ac:dyDescent="0.25">
      <c r="A61" s="25" t="str">
        <f>'Financing inputs'!A61</f>
        <v>Fonds alloués par la Fondation Gates</v>
      </c>
      <c r="B61" s="43"/>
      <c r="C61" s="59" t="str">
        <f>IF('Financing inputs'!C61="","",(IF('Financing inputs'!$B61="USD",'Financing inputs'!C61*Euro_USD,0)+IF('Financing inputs'!$B61="Local Currency",'Financing inputs'!C61/Loc_Euro,0)+IF('Financing inputs'!$B61="Euro",'Financing inputs'!C61,0)))</f>
        <v/>
      </c>
      <c r="D61" s="59" t="str">
        <f>IF('Financing inputs'!D61="","",(IF('Financing inputs'!$B61="USD",'Financing inputs'!D61*Euro_USD,0)+IF('Financing inputs'!$B61="Local Currency",'Financing inputs'!D61/Loc_Euro,0)+IF('Financing inputs'!$B61="Euro",'Financing inputs'!D61,0)))</f>
        <v/>
      </c>
      <c r="E61" s="59" t="str">
        <f>IF('Financing inputs'!E61="","",(IF('Financing inputs'!$B61="USD",'Financing inputs'!E61*Euro_USD,0)+IF('Financing inputs'!$B61="Local Currency",'Financing inputs'!E61/Loc_Euro,0)+IF('Financing inputs'!$B61="Euro",'Financing inputs'!E61,0)))</f>
        <v/>
      </c>
      <c r="F61" s="59" t="str">
        <f>IF('Financing inputs'!F61="","",(IF('Financing inputs'!$B61="USD",'Financing inputs'!F61*Euro_USD,0)+IF('Financing inputs'!$B61="Local Currency",'Financing inputs'!F61/Loc_Euro,0)+IF('Financing inputs'!$B61="Euro",'Financing inputs'!F61,0)))</f>
        <v/>
      </c>
      <c r="G61" s="59" t="str">
        <f>IF('Financing inputs'!G61="","",(IF('Financing inputs'!$B61="USD",'Financing inputs'!G61*Euro_USD,0)+IF('Financing inputs'!$B61="Local Currency",'Financing inputs'!G61/Loc_Euro,0)+IF('Financing inputs'!$B61="Euro",'Financing inputs'!G61,0)))</f>
        <v/>
      </c>
      <c r="H61" s="59" t="str">
        <f>IF('Financing inputs'!H61="","",(IF('Financing inputs'!$B61="USD",'Financing inputs'!H61*Euro_USD,0)+IF('Financing inputs'!$B61="Local Currency",'Financing inputs'!H61/Loc_Euro,0)+IF('Financing inputs'!$B61="Euro",'Financing inputs'!H61,0)))</f>
        <v/>
      </c>
      <c r="I61" s="59" t="str">
        <f>IF('Financing inputs'!I61="","",(IF('Financing inputs'!$B61="USD",'Financing inputs'!I61*Euro_USD,0)+IF('Financing inputs'!$B61="Local Currency",'Financing inputs'!I61/Loc_Euro,0)+IF('Financing inputs'!$B61="Euro",'Financing inputs'!I61,0)))</f>
        <v/>
      </c>
      <c r="J61" s="59" t="str">
        <f>IF('Financing inputs'!J61="","",(IF('Financing inputs'!$B61="USD",'Financing inputs'!J61*Euro_USD,0)+IF('Financing inputs'!$B61="Local Currency",'Financing inputs'!J61/Loc_Euro,0)+IF('Financing inputs'!$B61="Euro",'Financing inputs'!J61,0)))</f>
        <v/>
      </c>
      <c r="K61" s="59" t="str">
        <f>IF('Financing inputs'!K61="","",(IF('Financing inputs'!$B61="USD",'Financing inputs'!K61*Euro_USD,0)+IF('Financing inputs'!$B61="Local Currency",'Financing inputs'!K61/Loc_Euro,0)+IF('Financing inputs'!$B61="Euro",'Financing inputs'!K61,0)))</f>
        <v/>
      </c>
      <c r="L61" s="59" t="str">
        <f>IF('Financing inputs'!L61="","",(IF('Financing inputs'!$B61="USD",'Financing inputs'!L61*Euro_USD,0)+IF('Financing inputs'!$B61="Local Currency",'Financing inputs'!L61/Loc_Euro,0)+IF('Financing inputs'!$B61="Euro",'Financing inputs'!L61,0)))</f>
        <v/>
      </c>
      <c r="M61" s="59" t="str">
        <f>IF('Financing inputs'!M61="","",(IF('Financing inputs'!$B61="USD",'Financing inputs'!M61*Euro_USD,0)+IF('Financing inputs'!$B61="Local Currency",'Financing inputs'!M61/Loc_Euro,0)+IF('Financing inputs'!$B61="Euro",'Financing inputs'!M61,0)))</f>
        <v/>
      </c>
      <c r="N61" s="59" t="str">
        <f>IF('Financing inputs'!N61="","",(IF('Financing inputs'!$B61="USD",'Financing inputs'!N61*Euro_USD,0)+IF('Financing inputs'!$B61="Local Currency",'Financing inputs'!N61/Loc_Euro,0)+IF('Financing inputs'!$B61="Euro",'Financing inputs'!N61,0)))</f>
        <v/>
      </c>
      <c r="O61" s="59">
        <f t="shared" si="7"/>
        <v>0</v>
      </c>
      <c r="P61" s="12" t="str">
        <f t="shared" si="6"/>
        <v>Autre 3</v>
      </c>
    </row>
    <row r="62" spans="1:16" x14ac:dyDescent="0.25">
      <c r="A62" s="25" t="str">
        <f>'Financing inputs'!A62</f>
        <v>Fonds alloués par la fondation Packard</v>
      </c>
      <c r="B62" s="43"/>
      <c r="C62" s="59" t="str">
        <f>IF('Financing inputs'!C62="","",(IF('Financing inputs'!$B62="USD",'Financing inputs'!C62*Euro_USD,0)+IF('Financing inputs'!$B62="Local Currency",'Financing inputs'!C62/Loc_Euro,0)+IF('Financing inputs'!$B62="Euro",'Financing inputs'!C62,0)))</f>
        <v/>
      </c>
      <c r="D62" s="59" t="str">
        <f>IF('Financing inputs'!D62="","",(IF('Financing inputs'!$B62="USD",'Financing inputs'!D62*Euro_USD,0)+IF('Financing inputs'!$B62="Local Currency",'Financing inputs'!D62/Loc_Euro,0)+IF('Financing inputs'!$B62="Euro",'Financing inputs'!D62,0)))</f>
        <v/>
      </c>
      <c r="E62" s="59" t="str">
        <f>IF('Financing inputs'!E62="","",(IF('Financing inputs'!$B62="USD",'Financing inputs'!E62*Euro_USD,0)+IF('Financing inputs'!$B62="Local Currency",'Financing inputs'!E62/Loc_Euro,0)+IF('Financing inputs'!$B62="Euro",'Financing inputs'!E62,0)))</f>
        <v/>
      </c>
      <c r="F62" s="59" t="str">
        <f>IF('Financing inputs'!F62="","",(IF('Financing inputs'!$B62="USD",'Financing inputs'!F62*Euro_USD,0)+IF('Financing inputs'!$B62="Local Currency",'Financing inputs'!F62/Loc_Euro,0)+IF('Financing inputs'!$B62="Euro",'Financing inputs'!F62,0)))</f>
        <v/>
      </c>
      <c r="G62" s="59" t="str">
        <f>IF('Financing inputs'!G62="","",(IF('Financing inputs'!$B62="USD",'Financing inputs'!G62*Euro_USD,0)+IF('Financing inputs'!$B62="Local Currency",'Financing inputs'!G62/Loc_Euro,0)+IF('Financing inputs'!$B62="Euro",'Financing inputs'!G62,0)))</f>
        <v/>
      </c>
      <c r="H62" s="59" t="str">
        <f>IF('Financing inputs'!H62="","",(IF('Financing inputs'!$B62="USD",'Financing inputs'!H62*Euro_USD,0)+IF('Financing inputs'!$B62="Local Currency",'Financing inputs'!H62/Loc_Euro,0)+IF('Financing inputs'!$B62="Euro",'Financing inputs'!H62,0)))</f>
        <v/>
      </c>
      <c r="I62" s="59" t="str">
        <f>IF('Financing inputs'!I62="","",(IF('Financing inputs'!$B62="USD",'Financing inputs'!I62*Euro_USD,0)+IF('Financing inputs'!$B62="Local Currency",'Financing inputs'!I62/Loc_Euro,0)+IF('Financing inputs'!$B62="Euro",'Financing inputs'!I62,0)))</f>
        <v/>
      </c>
      <c r="J62" s="59" t="str">
        <f>IF('Financing inputs'!J62="","",(IF('Financing inputs'!$B62="USD",'Financing inputs'!J62*Euro_USD,0)+IF('Financing inputs'!$B62="Local Currency",'Financing inputs'!J62/Loc_Euro,0)+IF('Financing inputs'!$B62="Euro",'Financing inputs'!J62,0)))</f>
        <v/>
      </c>
      <c r="K62" s="59" t="str">
        <f>IF('Financing inputs'!K62="","",(IF('Financing inputs'!$B62="USD",'Financing inputs'!K62*Euro_USD,0)+IF('Financing inputs'!$B62="Local Currency",'Financing inputs'!K62/Loc_Euro,0)+IF('Financing inputs'!$B62="Euro",'Financing inputs'!K62,0)))</f>
        <v/>
      </c>
      <c r="L62" s="59" t="str">
        <f>IF('Financing inputs'!L62="","",(IF('Financing inputs'!$B62="USD",'Financing inputs'!L62*Euro_USD,0)+IF('Financing inputs'!$B62="Local Currency",'Financing inputs'!L62/Loc_Euro,0)+IF('Financing inputs'!$B62="Euro",'Financing inputs'!L62,0)))</f>
        <v/>
      </c>
      <c r="M62" s="59" t="str">
        <f>IF('Financing inputs'!M62="","",(IF('Financing inputs'!$B62="USD",'Financing inputs'!M62*Euro_USD,0)+IF('Financing inputs'!$B62="Local Currency",'Financing inputs'!M62/Loc_Euro,0)+IF('Financing inputs'!$B62="Euro",'Financing inputs'!M62,0)))</f>
        <v/>
      </c>
      <c r="N62" s="59" t="str">
        <f>IF('Financing inputs'!N62="","",(IF('Financing inputs'!$B62="USD",'Financing inputs'!N62*Euro_USD,0)+IF('Financing inputs'!$B62="Local Currency",'Financing inputs'!N62/Loc_Euro,0)+IF('Financing inputs'!$B62="Euro",'Financing inputs'!N62,0)))</f>
        <v/>
      </c>
      <c r="O62" s="59">
        <f t="shared" si="7"/>
        <v>0</v>
      </c>
      <c r="P62" s="12" t="str">
        <f t="shared" si="6"/>
        <v>Autre 3</v>
      </c>
    </row>
    <row r="63" spans="1:16" x14ac:dyDescent="0.25">
      <c r="A63" s="25" t="str">
        <f>'Financing inputs'!A63</f>
        <v>Other</v>
      </c>
      <c r="B63" s="43"/>
      <c r="C63" s="59" t="str">
        <f>IF('Financing inputs'!C63="","",(IF('Financing inputs'!$B63="USD",'Financing inputs'!C63*Euro_USD,0)+IF('Financing inputs'!$B63="Local Currency",'Financing inputs'!C63/Loc_Euro,0)+IF('Financing inputs'!$B63="Euro",'Financing inputs'!C63,0)))</f>
        <v/>
      </c>
      <c r="D63" s="59" t="str">
        <f>IF('Financing inputs'!D63="","",(IF('Financing inputs'!$B63="USD",'Financing inputs'!D63*Euro_USD,0)+IF('Financing inputs'!$B63="Local Currency",'Financing inputs'!D63/Loc_Euro,0)+IF('Financing inputs'!$B63="Euro",'Financing inputs'!D63,0)))</f>
        <v/>
      </c>
      <c r="E63" s="59" t="str">
        <f>IF('Financing inputs'!E63="","",(IF('Financing inputs'!$B63="USD",'Financing inputs'!E63*Euro_USD,0)+IF('Financing inputs'!$B63="Local Currency",'Financing inputs'!E63/Loc_Euro,0)+IF('Financing inputs'!$B63="Euro",'Financing inputs'!E63,0)))</f>
        <v/>
      </c>
      <c r="F63" s="59" t="str">
        <f>IF('Financing inputs'!F63="","",(IF('Financing inputs'!$B63="USD",'Financing inputs'!F63*Euro_USD,0)+IF('Financing inputs'!$B63="Local Currency",'Financing inputs'!F63/Loc_Euro,0)+IF('Financing inputs'!$B63="Euro",'Financing inputs'!F63,0)))</f>
        <v/>
      </c>
      <c r="G63" s="59" t="str">
        <f>IF('Financing inputs'!G63="","",(IF('Financing inputs'!$B63="USD",'Financing inputs'!G63*Euro_USD,0)+IF('Financing inputs'!$B63="Local Currency",'Financing inputs'!G63/Loc_Euro,0)+IF('Financing inputs'!$B63="Euro",'Financing inputs'!G63,0)))</f>
        <v/>
      </c>
      <c r="H63" s="59" t="str">
        <f>IF('Financing inputs'!H63="","",(IF('Financing inputs'!$B63="USD",'Financing inputs'!H63*Euro_USD,0)+IF('Financing inputs'!$B63="Local Currency",'Financing inputs'!H63/Loc_Euro,0)+IF('Financing inputs'!$B63="Euro",'Financing inputs'!H63,0)))</f>
        <v/>
      </c>
      <c r="I63" s="59" t="str">
        <f>IF('Financing inputs'!I63="","",(IF('Financing inputs'!$B63="USD",'Financing inputs'!I63*Euro_USD,0)+IF('Financing inputs'!$B63="Local Currency",'Financing inputs'!I63/Loc_Euro,0)+IF('Financing inputs'!$B63="Euro",'Financing inputs'!I63,0)))</f>
        <v/>
      </c>
      <c r="J63" s="59" t="str">
        <f>IF('Financing inputs'!J63="","",(IF('Financing inputs'!$B63="USD",'Financing inputs'!J63*Euro_USD,0)+IF('Financing inputs'!$B63="Local Currency",'Financing inputs'!J63/Loc_Euro,0)+IF('Financing inputs'!$B63="Euro",'Financing inputs'!J63,0)))</f>
        <v/>
      </c>
      <c r="K63" s="59" t="str">
        <f>IF('Financing inputs'!K63="","",(IF('Financing inputs'!$B63="USD",'Financing inputs'!K63*Euro_USD,0)+IF('Financing inputs'!$B63="Local Currency",'Financing inputs'!K63/Loc_Euro,0)+IF('Financing inputs'!$B63="Euro",'Financing inputs'!K63,0)))</f>
        <v/>
      </c>
      <c r="L63" s="59" t="str">
        <f>IF('Financing inputs'!L63="","",(IF('Financing inputs'!$B63="USD",'Financing inputs'!L63*Euro_USD,0)+IF('Financing inputs'!$B63="Local Currency",'Financing inputs'!L63/Loc_Euro,0)+IF('Financing inputs'!$B63="Euro",'Financing inputs'!L63,0)))</f>
        <v/>
      </c>
      <c r="M63" s="59" t="str">
        <f>IF('Financing inputs'!M63="","",(IF('Financing inputs'!$B63="USD",'Financing inputs'!M63*Euro_USD,0)+IF('Financing inputs'!$B63="Local Currency",'Financing inputs'!M63/Loc_Euro,0)+IF('Financing inputs'!$B63="Euro",'Financing inputs'!M63,0)))</f>
        <v/>
      </c>
      <c r="N63" s="59" t="str">
        <f>IF('Financing inputs'!N63="","",(IF('Financing inputs'!$B63="USD",'Financing inputs'!N63*Euro_USD,0)+IF('Financing inputs'!$B63="Local Currency",'Financing inputs'!N63/Loc_Euro,0)+IF('Financing inputs'!$B63="Euro",'Financing inputs'!N63,0)))</f>
        <v/>
      </c>
      <c r="O63" s="59">
        <f t="shared" si="7"/>
        <v>0</v>
      </c>
      <c r="P63" s="12" t="str">
        <f t="shared" si="6"/>
        <v>Autre 3</v>
      </c>
    </row>
    <row r="64" spans="1:16" x14ac:dyDescent="0.25">
      <c r="A64" s="25" t="str">
        <f>'Financing inputs'!A64</f>
        <v>Other</v>
      </c>
      <c r="B64" s="43"/>
      <c r="C64" s="59" t="str">
        <f>IF('Financing inputs'!C64="","",(IF('Financing inputs'!$B64="USD",'Financing inputs'!C64*Euro_USD,0)+IF('Financing inputs'!$B64="Local Currency",'Financing inputs'!C64/Loc_Euro,0)+IF('Financing inputs'!$B64="Euro",'Financing inputs'!C64,0)))</f>
        <v/>
      </c>
      <c r="D64" s="59" t="str">
        <f>IF('Financing inputs'!D64="","",(IF('Financing inputs'!$B64="USD",'Financing inputs'!D64*Euro_USD,0)+IF('Financing inputs'!$B64="Local Currency",'Financing inputs'!D64/Loc_Euro,0)+IF('Financing inputs'!$B64="Euro",'Financing inputs'!D64,0)))</f>
        <v/>
      </c>
      <c r="E64" s="59" t="str">
        <f>IF('Financing inputs'!E64="","",(IF('Financing inputs'!$B64="USD",'Financing inputs'!E64*Euro_USD,0)+IF('Financing inputs'!$B64="Local Currency",'Financing inputs'!E64/Loc_Euro,0)+IF('Financing inputs'!$B64="Euro",'Financing inputs'!E64,0)))</f>
        <v/>
      </c>
      <c r="F64" s="59" t="str">
        <f>IF('Financing inputs'!F64="","",(IF('Financing inputs'!$B64="USD",'Financing inputs'!F64*Euro_USD,0)+IF('Financing inputs'!$B64="Local Currency",'Financing inputs'!F64/Loc_Euro,0)+IF('Financing inputs'!$B64="Euro",'Financing inputs'!F64,0)))</f>
        <v/>
      </c>
      <c r="G64" s="59" t="str">
        <f>IF('Financing inputs'!G64="","",(IF('Financing inputs'!$B64="USD",'Financing inputs'!G64*Euro_USD,0)+IF('Financing inputs'!$B64="Local Currency",'Financing inputs'!G64/Loc_Euro,0)+IF('Financing inputs'!$B64="Euro",'Financing inputs'!G64,0)))</f>
        <v/>
      </c>
      <c r="H64" s="59" t="str">
        <f>IF('Financing inputs'!H64="","",(IF('Financing inputs'!$B64="USD",'Financing inputs'!H64*Euro_USD,0)+IF('Financing inputs'!$B64="Local Currency",'Financing inputs'!H64/Loc_Euro,0)+IF('Financing inputs'!$B64="Euro",'Financing inputs'!H64,0)))</f>
        <v/>
      </c>
      <c r="I64" s="59" t="str">
        <f>IF('Financing inputs'!I64="","",(IF('Financing inputs'!$B64="USD",'Financing inputs'!I64*Euro_USD,0)+IF('Financing inputs'!$B64="Local Currency",'Financing inputs'!I64/Loc_Euro,0)+IF('Financing inputs'!$B64="Euro",'Financing inputs'!I64,0)))</f>
        <v/>
      </c>
      <c r="J64" s="59" t="str">
        <f>IF('Financing inputs'!J64="","",(IF('Financing inputs'!$B64="USD",'Financing inputs'!J64*Euro_USD,0)+IF('Financing inputs'!$B64="Local Currency",'Financing inputs'!J64/Loc_Euro,0)+IF('Financing inputs'!$B64="Euro",'Financing inputs'!J64,0)))</f>
        <v/>
      </c>
      <c r="K64" s="59" t="str">
        <f>IF('Financing inputs'!K64="","",(IF('Financing inputs'!$B64="USD",'Financing inputs'!K64*Euro_USD,0)+IF('Financing inputs'!$B64="Local Currency",'Financing inputs'!K64/Loc_Euro,0)+IF('Financing inputs'!$B64="Euro",'Financing inputs'!K64,0)))</f>
        <v/>
      </c>
      <c r="L64" s="59" t="str">
        <f>IF('Financing inputs'!L64="","",(IF('Financing inputs'!$B64="USD",'Financing inputs'!L64*Euro_USD,0)+IF('Financing inputs'!$B64="Local Currency",'Financing inputs'!L64/Loc_Euro,0)+IF('Financing inputs'!$B64="Euro",'Financing inputs'!L64,0)))</f>
        <v/>
      </c>
      <c r="M64" s="59" t="str">
        <f>IF('Financing inputs'!M64="","",(IF('Financing inputs'!$B64="USD",'Financing inputs'!M64*Euro_USD,0)+IF('Financing inputs'!$B64="Local Currency",'Financing inputs'!M64/Loc_Euro,0)+IF('Financing inputs'!$B64="Euro",'Financing inputs'!M64,0)))</f>
        <v/>
      </c>
      <c r="N64" s="59" t="str">
        <f>IF('Financing inputs'!N64="","",(IF('Financing inputs'!$B64="USD",'Financing inputs'!N64*Euro_USD,0)+IF('Financing inputs'!$B64="Local Currency",'Financing inputs'!N64/Loc_Euro,0)+IF('Financing inputs'!$B64="Euro",'Financing inputs'!N64,0)))</f>
        <v/>
      </c>
      <c r="O64" s="60">
        <f t="shared" si="7"/>
        <v>0</v>
      </c>
      <c r="P64" s="12" t="str">
        <f t="shared" si="6"/>
        <v>Autre 3</v>
      </c>
    </row>
    <row r="65" spans="1:16" x14ac:dyDescent="0.25">
      <c r="A65" s="25" t="str">
        <f>'Financing inputs'!A65</f>
        <v>Other</v>
      </c>
      <c r="B65" s="43"/>
      <c r="C65" s="59" t="str">
        <f>IF('Financing inputs'!C65="","",(IF('Financing inputs'!$B65="USD",'Financing inputs'!C65*Euro_USD,0)+IF('Financing inputs'!$B65="Local Currency",'Financing inputs'!C65/Loc_Euro,0)+IF('Financing inputs'!$B65="Euro",'Financing inputs'!C65,0)))</f>
        <v/>
      </c>
      <c r="D65" s="59" t="str">
        <f>IF('Financing inputs'!D65="","",(IF('Financing inputs'!$B65="USD",'Financing inputs'!D65*Euro_USD,0)+IF('Financing inputs'!$B65="Local Currency",'Financing inputs'!D65/Loc_Euro,0)+IF('Financing inputs'!$B65="Euro",'Financing inputs'!D65,0)))</f>
        <v/>
      </c>
      <c r="E65" s="59" t="str">
        <f>IF('Financing inputs'!E65="","",(IF('Financing inputs'!$B65="USD",'Financing inputs'!E65*Euro_USD,0)+IF('Financing inputs'!$B65="Local Currency",'Financing inputs'!E65/Loc_Euro,0)+IF('Financing inputs'!$B65="Euro",'Financing inputs'!E65,0)))</f>
        <v/>
      </c>
      <c r="F65" s="59" t="str">
        <f>IF('Financing inputs'!F65="","",(IF('Financing inputs'!$B65="USD",'Financing inputs'!F65*Euro_USD,0)+IF('Financing inputs'!$B65="Local Currency",'Financing inputs'!F65/Loc_Euro,0)+IF('Financing inputs'!$B65="Euro",'Financing inputs'!F65,0)))</f>
        <v/>
      </c>
      <c r="G65" s="59" t="str">
        <f>IF('Financing inputs'!G65="","",(IF('Financing inputs'!$B65="USD",'Financing inputs'!G65*Euro_USD,0)+IF('Financing inputs'!$B65="Local Currency",'Financing inputs'!G65/Loc_Euro,0)+IF('Financing inputs'!$B65="Euro",'Financing inputs'!G65,0)))</f>
        <v/>
      </c>
      <c r="H65" s="59" t="str">
        <f>IF('Financing inputs'!H65="","",(IF('Financing inputs'!$B65="USD",'Financing inputs'!H65*Euro_USD,0)+IF('Financing inputs'!$B65="Local Currency",'Financing inputs'!H65/Loc_Euro,0)+IF('Financing inputs'!$B65="Euro",'Financing inputs'!H65,0)))</f>
        <v/>
      </c>
      <c r="I65" s="59" t="str">
        <f>IF('Financing inputs'!I65="","",(IF('Financing inputs'!$B65="USD",'Financing inputs'!I65*Euro_USD,0)+IF('Financing inputs'!$B65="Local Currency",'Financing inputs'!I65/Loc_Euro,0)+IF('Financing inputs'!$B65="Euro",'Financing inputs'!I65,0)))</f>
        <v/>
      </c>
      <c r="J65" s="59" t="str">
        <f>IF('Financing inputs'!J65="","",(IF('Financing inputs'!$B65="USD",'Financing inputs'!J65*Euro_USD,0)+IF('Financing inputs'!$B65="Local Currency",'Financing inputs'!J65/Loc_Euro,0)+IF('Financing inputs'!$B65="Euro",'Financing inputs'!J65,0)))</f>
        <v/>
      </c>
      <c r="K65" s="59" t="str">
        <f>IF('Financing inputs'!K65="","",(IF('Financing inputs'!$B65="USD",'Financing inputs'!K65*Euro_USD,0)+IF('Financing inputs'!$B65="Local Currency",'Financing inputs'!K65/Loc_Euro,0)+IF('Financing inputs'!$B65="Euro",'Financing inputs'!K65,0)))</f>
        <v/>
      </c>
      <c r="L65" s="59" t="str">
        <f>IF('Financing inputs'!L65="","",(IF('Financing inputs'!$B65="USD",'Financing inputs'!L65*Euro_USD,0)+IF('Financing inputs'!$B65="Local Currency",'Financing inputs'!L65/Loc_Euro,0)+IF('Financing inputs'!$B65="Euro",'Financing inputs'!L65,0)))</f>
        <v/>
      </c>
      <c r="M65" s="59" t="str">
        <f>IF('Financing inputs'!M65="","",(IF('Financing inputs'!$B65="USD",'Financing inputs'!M65*Euro_USD,0)+IF('Financing inputs'!$B65="Local Currency",'Financing inputs'!M65/Loc_Euro,0)+IF('Financing inputs'!$B65="Euro",'Financing inputs'!M65,0)))</f>
        <v/>
      </c>
      <c r="N65" s="59" t="str">
        <f>IF('Financing inputs'!N65="","",(IF('Financing inputs'!$B65="USD",'Financing inputs'!N65*Euro_USD,0)+IF('Financing inputs'!$B65="Local Currency",'Financing inputs'!N65/Loc_Euro,0)+IF('Financing inputs'!$B65="Euro",'Financing inputs'!N65,0)))</f>
        <v/>
      </c>
      <c r="O65" s="60">
        <f t="shared" si="7"/>
        <v>0</v>
      </c>
      <c r="P65" s="12" t="str">
        <f t="shared" si="6"/>
        <v>Autre 3</v>
      </c>
    </row>
    <row r="66" spans="1:16" x14ac:dyDescent="0.25">
      <c r="A66" s="25" t="str">
        <f>'Financing inputs'!A66</f>
        <v>Other</v>
      </c>
      <c r="B66" s="43"/>
      <c r="C66" s="59" t="str">
        <f>IF('Financing inputs'!C66="","",(IF('Financing inputs'!$B66="USD",'Financing inputs'!C66*Euro_USD,0)+IF('Financing inputs'!$B66="Local Currency",'Financing inputs'!C66/Loc_Euro,0)+IF('Financing inputs'!$B66="Euro",'Financing inputs'!C66,0)))</f>
        <v/>
      </c>
      <c r="D66" s="59" t="str">
        <f>IF('Financing inputs'!D66="","",(IF('Financing inputs'!$B66="USD",'Financing inputs'!D66*Euro_USD,0)+IF('Financing inputs'!$B66="Local Currency",'Financing inputs'!D66/Loc_Euro,0)+IF('Financing inputs'!$B66="Euro",'Financing inputs'!D66,0)))</f>
        <v/>
      </c>
      <c r="E66" s="59" t="str">
        <f>IF('Financing inputs'!E66="","",(IF('Financing inputs'!$B66="USD",'Financing inputs'!E66*Euro_USD,0)+IF('Financing inputs'!$B66="Local Currency",'Financing inputs'!E66/Loc_Euro,0)+IF('Financing inputs'!$B66="Euro",'Financing inputs'!E66,0)))</f>
        <v/>
      </c>
      <c r="F66" s="59" t="str">
        <f>IF('Financing inputs'!F66="","",(IF('Financing inputs'!$B66="USD",'Financing inputs'!F66*Euro_USD,0)+IF('Financing inputs'!$B66="Local Currency",'Financing inputs'!F66/Loc_Euro,0)+IF('Financing inputs'!$B66="Euro",'Financing inputs'!F66,0)))</f>
        <v/>
      </c>
      <c r="G66" s="59" t="str">
        <f>IF('Financing inputs'!G66="","",(IF('Financing inputs'!$B66="USD",'Financing inputs'!G66*Euro_USD,0)+IF('Financing inputs'!$B66="Local Currency",'Financing inputs'!G66/Loc_Euro,0)+IF('Financing inputs'!$B66="Euro",'Financing inputs'!G66,0)))</f>
        <v/>
      </c>
      <c r="H66" s="59" t="str">
        <f>IF('Financing inputs'!H66="","",(IF('Financing inputs'!$B66="USD",'Financing inputs'!H66*Euro_USD,0)+IF('Financing inputs'!$B66="Local Currency",'Financing inputs'!H66/Loc_Euro,0)+IF('Financing inputs'!$B66="Euro",'Financing inputs'!H66,0)))</f>
        <v/>
      </c>
      <c r="I66" s="59" t="str">
        <f>IF('Financing inputs'!I66="","",(IF('Financing inputs'!$B66="USD",'Financing inputs'!I66*Euro_USD,0)+IF('Financing inputs'!$B66="Local Currency",'Financing inputs'!I66/Loc_Euro,0)+IF('Financing inputs'!$B66="Euro",'Financing inputs'!I66,0)))</f>
        <v/>
      </c>
      <c r="J66" s="59" t="str">
        <f>IF('Financing inputs'!J66="","",(IF('Financing inputs'!$B66="USD",'Financing inputs'!J66*Euro_USD,0)+IF('Financing inputs'!$B66="Local Currency",'Financing inputs'!J66/Loc_Euro,0)+IF('Financing inputs'!$B66="Euro",'Financing inputs'!J66,0)))</f>
        <v/>
      </c>
      <c r="K66" s="59" t="str">
        <f>IF('Financing inputs'!K66="","",(IF('Financing inputs'!$B66="USD",'Financing inputs'!K66*Euro_USD,0)+IF('Financing inputs'!$B66="Local Currency",'Financing inputs'!K66/Loc_Euro,0)+IF('Financing inputs'!$B66="Euro",'Financing inputs'!K66,0)))</f>
        <v/>
      </c>
      <c r="L66" s="59" t="str">
        <f>IF('Financing inputs'!L66="","",(IF('Financing inputs'!$B66="USD",'Financing inputs'!L66*Euro_USD,0)+IF('Financing inputs'!$B66="Local Currency",'Financing inputs'!L66/Loc_Euro,0)+IF('Financing inputs'!$B66="Euro",'Financing inputs'!L66,0)))</f>
        <v/>
      </c>
      <c r="M66" s="59" t="str">
        <f>IF('Financing inputs'!M66="","",(IF('Financing inputs'!$B66="USD",'Financing inputs'!M66*Euro_USD,0)+IF('Financing inputs'!$B66="Local Currency",'Financing inputs'!M66/Loc_Euro,0)+IF('Financing inputs'!$B66="Euro",'Financing inputs'!M66,0)))</f>
        <v/>
      </c>
      <c r="N66" s="59" t="str">
        <f>IF('Financing inputs'!N66="","",(IF('Financing inputs'!$B66="USD",'Financing inputs'!N66*Euro_USD,0)+IF('Financing inputs'!$B66="Local Currency",'Financing inputs'!N66/Loc_Euro,0)+IF('Financing inputs'!$B66="Euro",'Financing inputs'!N66,0)))</f>
        <v/>
      </c>
      <c r="O66" s="60">
        <f t="shared" si="7"/>
        <v>0</v>
      </c>
      <c r="P66" s="12" t="str">
        <f t="shared" si="6"/>
        <v>Autre 3</v>
      </c>
    </row>
    <row r="67" spans="1:16" x14ac:dyDescent="0.25">
      <c r="A67" s="25" t="str">
        <f>'Financing inputs'!A67</f>
        <v>Other</v>
      </c>
      <c r="B67" s="43"/>
      <c r="C67" s="59" t="str">
        <f>IF('Financing inputs'!C67="","",(IF('Financing inputs'!$B67="USD",'Financing inputs'!C67*Euro_USD,0)+IF('Financing inputs'!$B67="Local Currency",'Financing inputs'!C67/Loc_Euro,0)+IF('Financing inputs'!$B67="Euro",'Financing inputs'!C67,0)))</f>
        <v/>
      </c>
      <c r="D67" s="59" t="str">
        <f>IF('Financing inputs'!D67="","",(IF('Financing inputs'!$B67="USD",'Financing inputs'!D67*Euro_USD,0)+IF('Financing inputs'!$B67="Local Currency",'Financing inputs'!D67/Loc_Euro,0)+IF('Financing inputs'!$B67="Euro",'Financing inputs'!D67,0)))</f>
        <v/>
      </c>
      <c r="E67" s="59" t="str">
        <f>IF('Financing inputs'!E67="","",(IF('Financing inputs'!$B67="USD",'Financing inputs'!E67*Euro_USD,0)+IF('Financing inputs'!$B67="Local Currency",'Financing inputs'!E67/Loc_Euro,0)+IF('Financing inputs'!$B67="Euro",'Financing inputs'!E67,0)))</f>
        <v/>
      </c>
      <c r="F67" s="59" t="str">
        <f>IF('Financing inputs'!F67="","",(IF('Financing inputs'!$B67="USD",'Financing inputs'!F67*Euro_USD,0)+IF('Financing inputs'!$B67="Local Currency",'Financing inputs'!F67/Loc_Euro,0)+IF('Financing inputs'!$B67="Euro",'Financing inputs'!F67,0)))</f>
        <v/>
      </c>
      <c r="G67" s="59" t="str">
        <f>IF('Financing inputs'!G67="","",(IF('Financing inputs'!$B67="USD",'Financing inputs'!G67*Euro_USD,0)+IF('Financing inputs'!$B67="Local Currency",'Financing inputs'!G67/Loc_Euro,0)+IF('Financing inputs'!$B67="Euro",'Financing inputs'!G67,0)))</f>
        <v/>
      </c>
      <c r="H67" s="59" t="str">
        <f>IF('Financing inputs'!H67="","",(IF('Financing inputs'!$B67="USD",'Financing inputs'!H67*Euro_USD,0)+IF('Financing inputs'!$B67="Local Currency",'Financing inputs'!H67/Loc_Euro,0)+IF('Financing inputs'!$B67="Euro",'Financing inputs'!H67,0)))</f>
        <v/>
      </c>
      <c r="I67" s="59" t="str">
        <f>IF('Financing inputs'!I67="","",(IF('Financing inputs'!$B67="USD",'Financing inputs'!I67*Euro_USD,0)+IF('Financing inputs'!$B67="Local Currency",'Financing inputs'!I67/Loc_Euro,0)+IF('Financing inputs'!$B67="Euro",'Financing inputs'!I67,0)))</f>
        <v/>
      </c>
      <c r="J67" s="59" t="str">
        <f>IF('Financing inputs'!J67="","",(IF('Financing inputs'!$B67="USD",'Financing inputs'!J67*Euro_USD,0)+IF('Financing inputs'!$B67="Local Currency",'Financing inputs'!J67/Loc_Euro,0)+IF('Financing inputs'!$B67="Euro",'Financing inputs'!J67,0)))</f>
        <v/>
      </c>
      <c r="K67" s="59" t="str">
        <f>IF('Financing inputs'!K67="","",(IF('Financing inputs'!$B67="USD",'Financing inputs'!K67*Euro_USD,0)+IF('Financing inputs'!$B67="Local Currency",'Financing inputs'!K67/Loc_Euro,0)+IF('Financing inputs'!$B67="Euro",'Financing inputs'!K67,0)))</f>
        <v/>
      </c>
      <c r="L67" s="59" t="str">
        <f>IF('Financing inputs'!L67="","",(IF('Financing inputs'!$B67="USD",'Financing inputs'!L67*Euro_USD,0)+IF('Financing inputs'!$B67="Local Currency",'Financing inputs'!L67/Loc_Euro,0)+IF('Financing inputs'!$B67="Euro",'Financing inputs'!L67,0)))</f>
        <v/>
      </c>
      <c r="M67" s="59" t="str">
        <f>IF('Financing inputs'!M67="","",(IF('Financing inputs'!$B67="USD",'Financing inputs'!M67*Euro_USD,0)+IF('Financing inputs'!$B67="Local Currency",'Financing inputs'!M67/Loc_Euro,0)+IF('Financing inputs'!$B67="Euro",'Financing inputs'!M67,0)))</f>
        <v/>
      </c>
      <c r="N67" s="59" t="str">
        <f>IF('Financing inputs'!N67="","",(IF('Financing inputs'!$B67="USD",'Financing inputs'!N67*Euro_USD,0)+IF('Financing inputs'!$B67="Local Currency",'Financing inputs'!N67/Loc_Euro,0)+IF('Financing inputs'!$B67="Euro",'Financing inputs'!N67,0)))</f>
        <v/>
      </c>
      <c r="O67" s="59">
        <f t="shared" si="7"/>
        <v>0</v>
      </c>
      <c r="P67" s="12" t="str">
        <f t="shared" si="6"/>
        <v>Autre 3</v>
      </c>
    </row>
    <row r="68" spans="1:16" x14ac:dyDescent="0.25">
      <c r="A68" s="25" t="str">
        <f>'Financing inputs'!A68</f>
        <v>Other</v>
      </c>
      <c r="B68" s="43"/>
      <c r="C68" s="59" t="str">
        <f>IF('Financing inputs'!C68="","",(IF('Financing inputs'!$B68="USD",'Financing inputs'!C68*Euro_USD,0)+IF('Financing inputs'!$B68="Local Currency",'Financing inputs'!C68/Loc_Euro,0)+IF('Financing inputs'!$B68="Euro",'Financing inputs'!C68,0)))</f>
        <v/>
      </c>
      <c r="D68" s="59" t="str">
        <f>IF('Financing inputs'!D68="","",(IF('Financing inputs'!$B68="USD",'Financing inputs'!D68*Euro_USD,0)+IF('Financing inputs'!$B68="Local Currency",'Financing inputs'!D68/Loc_Euro,0)+IF('Financing inputs'!$B68="Euro",'Financing inputs'!D68,0)))</f>
        <v/>
      </c>
      <c r="E68" s="59" t="str">
        <f>IF('Financing inputs'!E68="","",(IF('Financing inputs'!$B68="USD",'Financing inputs'!E68*Euro_USD,0)+IF('Financing inputs'!$B68="Local Currency",'Financing inputs'!E68/Loc_Euro,0)+IF('Financing inputs'!$B68="Euro",'Financing inputs'!E68,0)))</f>
        <v/>
      </c>
      <c r="F68" s="59" t="str">
        <f>IF('Financing inputs'!F68="","",(IF('Financing inputs'!$B68="USD",'Financing inputs'!F68*Euro_USD,0)+IF('Financing inputs'!$B68="Local Currency",'Financing inputs'!F68/Loc_Euro,0)+IF('Financing inputs'!$B68="Euro",'Financing inputs'!F68,0)))</f>
        <v/>
      </c>
      <c r="G68" s="59" t="str">
        <f>IF('Financing inputs'!G68="","",(IF('Financing inputs'!$B68="USD",'Financing inputs'!G68*Euro_USD,0)+IF('Financing inputs'!$B68="Local Currency",'Financing inputs'!G68/Loc_Euro,0)+IF('Financing inputs'!$B68="Euro",'Financing inputs'!G68,0)))</f>
        <v/>
      </c>
      <c r="H68" s="59" t="str">
        <f>IF('Financing inputs'!H68="","",(IF('Financing inputs'!$B68="USD",'Financing inputs'!H68*Euro_USD,0)+IF('Financing inputs'!$B68="Local Currency",'Financing inputs'!H68/Loc_Euro,0)+IF('Financing inputs'!$B68="Euro",'Financing inputs'!H68,0)))</f>
        <v/>
      </c>
      <c r="I68" s="59" t="str">
        <f>IF('Financing inputs'!I68="","",(IF('Financing inputs'!$B68="USD",'Financing inputs'!I68*Euro_USD,0)+IF('Financing inputs'!$B68="Local Currency",'Financing inputs'!I68/Loc_Euro,0)+IF('Financing inputs'!$B68="Euro",'Financing inputs'!I68,0)))</f>
        <v/>
      </c>
      <c r="J68" s="59" t="str">
        <f>IF('Financing inputs'!J68="","",(IF('Financing inputs'!$B68="USD",'Financing inputs'!J68*Euro_USD,0)+IF('Financing inputs'!$B68="Local Currency",'Financing inputs'!J68/Loc_Euro,0)+IF('Financing inputs'!$B68="Euro",'Financing inputs'!J68,0)))</f>
        <v/>
      </c>
      <c r="K68" s="59" t="str">
        <f>IF('Financing inputs'!K68="","",(IF('Financing inputs'!$B68="USD",'Financing inputs'!K68*Euro_USD,0)+IF('Financing inputs'!$B68="Local Currency",'Financing inputs'!K68/Loc_Euro,0)+IF('Financing inputs'!$B68="Euro",'Financing inputs'!K68,0)))</f>
        <v/>
      </c>
      <c r="L68" s="59" t="str">
        <f>IF('Financing inputs'!L68="","",(IF('Financing inputs'!$B68="USD",'Financing inputs'!L68*Euro_USD,0)+IF('Financing inputs'!$B68="Local Currency",'Financing inputs'!L68/Loc_Euro,0)+IF('Financing inputs'!$B68="Euro",'Financing inputs'!L68,0)))</f>
        <v/>
      </c>
      <c r="M68" s="59" t="str">
        <f>IF('Financing inputs'!M68="","",(IF('Financing inputs'!$B68="USD",'Financing inputs'!M68*Euro_USD,0)+IF('Financing inputs'!$B68="Local Currency",'Financing inputs'!M68/Loc_Euro,0)+IF('Financing inputs'!$B68="Euro",'Financing inputs'!M68,0)))</f>
        <v/>
      </c>
      <c r="N68" s="59" t="str">
        <f>IF('Financing inputs'!N68="","",(IF('Financing inputs'!$B68="USD",'Financing inputs'!N68*Euro_USD,0)+IF('Financing inputs'!$B68="Local Currency",'Financing inputs'!N68/Loc_Euro,0)+IF('Financing inputs'!$B68="Euro",'Financing inputs'!N68,0)))</f>
        <v/>
      </c>
      <c r="O68" s="59">
        <f t="shared" si="7"/>
        <v>0</v>
      </c>
      <c r="P68" s="12" t="str">
        <f t="shared" si="6"/>
        <v>Autre 3</v>
      </c>
    </row>
    <row r="69" spans="1:16" x14ac:dyDescent="0.25">
      <c r="A69" s="25" t="str">
        <f>'Financing inputs'!A69</f>
        <v>Other</v>
      </c>
      <c r="B69" s="43"/>
      <c r="C69" s="59" t="str">
        <f>IF('Financing inputs'!C69="","",(IF('Financing inputs'!$B69="USD",'Financing inputs'!C69*Euro_USD,0)+IF('Financing inputs'!$B69="Local Currency",'Financing inputs'!C69/Loc_Euro,0)+IF('Financing inputs'!$B69="Euro",'Financing inputs'!C69,0)))</f>
        <v/>
      </c>
      <c r="D69" s="59" t="str">
        <f>IF('Financing inputs'!D69="","",(IF('Financing inputs'!$B69="USD",'Financing inputs'!D69*Euro_USD,0)+IF('Financing inputs'!$B69="Local Currency",'Financing inputs'!D69/Loc_Euro,0)+IF('Financing inputs'!$B69="Euro",'Financing inputs'!D69,0)))</f>
        <v/>
      </c>
      <c r="E69" s="59" t="str">
        <f>IF('Financing inputs'!E69="","",(IF('Financing inputs'!$B69="USD",'Financing inputs'!E69*Euro_USD,0)+IF('Financing inputs'!$B69="Local Currency",'Financing inputs'!E69/Loc_Euro,0)+IF('Financing inputs'!$B69="Euro",'Financing inputs'!E69,0)))</f>
        <v/>
      </c>
      <c r="F69" s="59" t="str">
        <f>IF('Financing inputs'!F69="","",(IF('Financing inputs'!$B69="USD",'Financing inputs'!F69*Euro_USD,0)+IF('Financing inputs'!$B69="Local Currency",'Financing inputs'!F69/Loc_Euro,0)+IF('Financing inputs'!$B69="Euro",'Financing inputs'!F69,0)))</f>
        <v/>
      </c>
      <c r="G69" s="59" t="str">
        <f>IF('Financing inputs'!G69="","",(IF('Financing inputs'!$B69="USD",'Financing inputs'!G69*Euro_USD,0)+IF('Financing inputs'!$B69="Local Currency",'Financing inputs'!G69/Loc_Euro,0)+IF('Financing inputs'!$B69="Euro",'Financing inputs'!G69,0)))</f>
        <v/>
      </c>
      <c r="H69" s="59" t="str">
        <f>IF('Financing inputs'!H69="","",(IF('Financing inputs'!$B69="USD",'Financing inputs'!H69*Euro_USD,0)+IF('Financing inputs'!$B69="Local Currency",'Financing inputs'!H69/Loc_Euro,0)+IF('Financing inputs'!$B69="Euro",'Financing inputs'!H69,0)))</f>
        <v/>
      </c>
      <c r="I69" s="59" t="str">
        <f>IF('Financing inputs'!I69="","",(IF('Financing inputs'!$B69="USD",'Financing inputs'!I69*Euro_USD,0)+IF('Financing inputs'!$B69="Local Currency",'Financing inputs'!I69/Loc_Euro,0)+IF('Financing inputs'!$B69="Euro",'Financing inputs'!I69,0)))</f>
        <v/>
      </c>
      <c r="J69" s="59" t="str">
        <f>IF('Financing inputs'!J69="","",(IF('Financing inputs'!$B69="USD",'Financing inputs'!J69*Euro_USD,0)+IF('Financing inputs'!$B69="Local Currency",'Financing inputs'!J69/Loc_Euro,0)+IF('Financing inputs'!$B69="Euro",'Financing inputs'!J69,0)))</f>
        <v/>
      </c>
      <c r="K69" s="59" t="str">
        <f>IF('Financing inputs'!K69="","",(IF('Financing inputs'!$B69="USD",'Financing inputs'!K69*Euro_USD,0)+IF('Financing inputs'!$B69="Local Currency",'Financing inputs'!K69/Loc_Euro,0)+IF('Financing inputs'!$B69="Euro",'Financing inputs'!K69,0)))</f>
        <v/>
      </c>
      <c r="L69" s="59" t="str">
        <f>IF('Financing inputs'!L69="","",(IF('Financing inputs'!$B69="USD",'Financing inputs'!L69*Euro_USD,0)+IF('Financing inputs'!$B69="Local Currency",'Financing inputs'!L69/Loc_Euro,0)+IF('Financing inputs'!$B69="Euro",'Financing inputs'!L69,0)))</f>
        <v/>
      </c>
      <c r="M69" s="59" t="str">
        <f>IF('Financing inputs'!M69="","",(IF('Financing inputs'!$B69="USD",'Financing inputs'!M69*Euro_USD,0)+IF('Financing inputs'!$B69="Local Currency",'Financing inputs'!M69/Loc_Euro,0)+IF('Financing inputs'!$B69="Euro",'Financing inputs'!M69,0)))</f>
        <v/>
      </c>
      <c r="N69" s="59" t="str">
        <f>IF('Financing inputs'!N69="","",(IF('Financing inputs'!$B69="USD",'Financing inputs'!N69*Euro_USD,0)+IF('Financing inputs'!$B69="Local Currency",'Financing inputs'!N69/Loc_Euro,0)+IF('Financing inputs'!$B69="Euro",'Financing inputs'!N69,0)))</f>
        <v/>
      </c>
      <c r="O69" s="59">
        <f t="shared" si="7"/>
        <v>0</v>
      </c>
      <c r="P69" s="12" t="str">
        <f t="shared" si="6"/>
        <v>Autre 3</v>
      </c>
    </row>
    <row r="70" spans="1:16" x14ac:dyDescent="0.25">
      <c r="A70" s="25" t="str">
        <f>'Financing inputs'!A70</f>
        <v>Other</v>
      </c>
      <c r="B70" s="43"/>
      <c r="C70" s="59" t="str">
        <f>IF('Financing inputs'!C70="","",(IF('Financing inputs'!$B70="USD",'Financing inputs'!C70*Euro_USD,0)+IF('Financing inputs'!$B70="Local Currency",'Financing inputs'!C70/Loc_Euro,0)+IF('Financing inputs'!$B70="Euro",'Financing inputs'!C70,0)))</f>
        <v/>
      </c>
      <c r="D70" s="59" t="str">
        <f>IF('Financing inputs'!D70="","",(IF('Financing inputs'!$B70="USD",'Financing inputs'!D70*Euro_USD,0)+IF('Financing inputs'!$B70="Local Currency",'Financing inputs'!D70/Loc_Euro,0)+IF('Financing inputs'!$B70="Euro",'Financing inputs'!D70,0)))</f>
        <v/>
      </c>
      <c r="E70" s="59" t="str">
        <f>IF('Financing inputs'!E70="","",(IF('Financing inputs'!$B70="USD",'Financing inputs'!E70*Euro_USD,0)+IF('Financing inputs'!$B70="Local Currency",'Financing inputs'!E70/Loc_Euro,0)+IF('Financing inputs'!$B70="Euro",'Financing inputs'!E70,0)))</f>
        <v/>
      </c>
      <c r="F70" s="59" t="str">
        <f>IF('Financing inputs'!F70="","",(IF('Financing inputs'!$B70="USD",'Financing inputs'!F70*Euro_USD,0)+IF('Financing inputs'!$B70="Local Currency",'Financing inputs'!F70/Loc_Euro,0)+IF('Financing inputs'!$B70="Euro",'Financing inputs'!F70,0)))</f>
        <v/>
      </c>
      <c r="G70" s="59" t="str">
        <f>IF('Financing inputs'!G70="","",(IF('Financing inputs'!$B70="USD",'Financing inputs'!G70*Euro_USD,0)+IF('Financing inputs'!$B70="Local Currency",'Financing inputs'!G70/Loc_Euro,0)+IF('Financing inputs'!$B70="Euro",'Financing inputs'!G70,0)))</f>
        <v/>
      </c>
      <c r="H70" s="59" t="str">
        <f>IF('Financing inputs'!H70="","",(IF('Financing inputs'!$B70="USD",'Financing inputs'!H70*Euro_USD,0)+IF('Financing inputs'!$B70="Local Currency",'Financing inputs'!H70/Loc_Euro,0)+IF('Financing inputs'!$B70="Euro",'Financing inputs'!H70,0)))</f>
        <v/>
      </c>
      <c r="I70" s="59" t="str">
        <f>IF('Financing inputs'!I70="","",(IF('Financing inputs'!$B70="USD",'Financing inputs'!I70*Euro_USD,0)+IF('Financing inputs'!$B70="Local Currency",'Financing inputs'!I70/Loc_Euro,0)+IF('Financing inputs'!$B70="Euro",'Financing inputs'!I70,0)))</f>
        <v/>
      </c>
      <c r="J70" s="59" t="str">
        <f>IF('Financing inputs'!J70="","",(IF('Financing inputs'!$B70="USD",'Financing inputs'!J70*Euro_USD,0)+IF('Financing inputs'!$B70="Local Currency",'Financing inputs'!J70/Loc_Euro,0)+IF('Financing inputs'!$B70="Euro",'Financing inputs'!J70,0)))</f>
        <v/>
      </c>
      <c r="K70" s="59" t="str">
        <f>IF('Financing inputs'!K70="","",(IF('Financing inputs'!$B70="USD",'Financing inputs'!K70*Euro_USD,0)+IF('Financing inputs'!$B70="Local Currency",'Financing inputs'!K70/Loc_Euro,0)+IF('Financing inputs'!$B70="Euro",'Financing inputs'!K70,0)))</f>
        <v/>
      </c>
      <c r="L70" s="59" t="str">
        <f>IF('Financing inputs'!L70="","",(IF('Financing inputs'!$B70="USD",'Financing inputs'!L70*Euro_USD,0)+IF('Financing inputs'!$B70="Local Currency",'Financing inputs'!L70/Loc_Euro,0)+IF('Financing inputs'!$B70="Euro",'Financing inputs'!L70,0)))</f>
        <v/>
      </c>
      <c r="M70" s="59" t="str">
        <f>IF('Financing inputs'!M70="","",(IF('Financing inputs'!$B70="USD",'Financing inputs'!M70*Euro_USD,0)+IF('Financing inputs'!$B70="Local Currency",'Financing inputs'!M70/Loc_Euro,0)+IF('Financing inputs'!$B70="Euro",'Financing inputs'!M70,0)))</f>
        <v/>
      </c>
      <c r="N70" s="59" t="str">
        <f>IF('Financing inputs'!N70="","",(IF('Financing inputs'!$B70="USD",'Financing inputs'!N70*Euro_USD,0)+IF('Financing inputs'!$B70="Local Currency",'Financing inputs'!N70/Loc_Euro,0)+IF('Financing inputs'!$B70="Euro",'Financing inputs'!N70,0)))</f>
        <v/>
      </c>
      <c r="O70" s="59">
        <f t="shared" si="7"/>
        <v>0</v>
      </c>
      <c r="P70" s="12" t="str">
        <f t="shared" si="6"/>
        <v>Autre 3</v>
      </c>
    </row>
    <row r="71" spans="1:16" x14ac:dyDescent="0.25">
      <c r="A71" s="27" t="s">
        <v>42</v>
      </c>
      <c r="B71" s="28"/>
      <c r="C71" s="46">
        <f>SUM(C52:C70)</f>
        <v>0</v>
      </c>
      <c r="D71" s="46">
        <f t="shared" ref="D71:O71" si="8">SUM(D52:D70)</f>
        <v>0</v>
      </c>
      <c r="E71" s="46">
        <f t="shared" si="8"/>
        <v>0</v>
      </c>
      <c r="F71" s="46">
        <f t="shared" si="8"/>
        <v>0</v>
      </c>
      <c r="G71" s="46">
        <f t="shared" si="8"/>
        <v>0</v>
      </c>
      <c r="H71" s="46">
        <f t="shared" si="8"/>
        <v>0</v>
      </c>
      <c r="I71" s="46">
        <f t="shared" si="8"/>
        <v>0</v>
      </c>
      <c r="J71" s="46">
        <f t="shared" si="8"/>
        <v>0</v>
      </c>
      <c r="K71" s="46">
        <f t="shared" si="8"/>
        <v>0</v>
      </c>
      <c r="L71" s="46">
        <f t="shared" si="8"/>
        <v>0</v>
      </c>
      <c r="M71" s="46">
        <f t="shared" si="8"/>
        <v>0</v>
      </c>
      <c r="N71" s="46">
        <f t="shared" si="8"/>
        <v>0</v>
      </c>
      <c r="O71" s="46">
        <f t="shared" si="8"/>
        <v>0</v>
      </c>
      <c r="P71" s="12" t="str">
        <f>$A$49</f>
        <v>Autre 3</v>
      </c>
    </row>
    <row r="72" spans="1:16" x14ac:dyDescent="0.25">
      <c r="A72" s="174" t="str">
        <f>'Financing inputs'!A72:O72</f>
        <v>Autre 4</v>
      </c>
      <c r="B72" s="174"/>
      <c r="C72" s="174"/>
      <c r="D72" s="174"/>
      <c r="E72" s="174"/>
      <c r="F72" s="174"/>
      <c r="G72" s="174"/>
      <c r="H72" s="174"/>
      <c r="I72" s="174"/>
      <c r="J72" s="174"/>
      <c r="K72" s="174"/>
      <c r="L72" s="174"/>
      <c r="M72" s="174"/>
      <c r="N72" s="174"/>
      <c r="O72" s="174"/>
    </row>
    <row r="73" spans="1:16" x14ac:dyDescent="0.25">
      <c r="A73" s="24" t="str">
        <f>'Financing inputs'!A73</f>
        <v>Coûts du Plan PF Budgétisé</v>
      </c>
      <c r="B73" s="43"/>
      <c r="C73" s="59" t="str">
        <f>IF('Financing inputs'!C73="","",(IF('Financing inputs'!$B73="USD",'Financing inputs'!C73*Euro_USD,0)+IF('Financing inputs'!$B73="Local Currency",'Financing inputs'!C73/Loc_Euro,0)+IF('Financing inputs'!$B73="Euro",'Financing inputs'!C73,0)))</f>
        <v/>
      </c>
      <c r="D73" s="59" t="str">
        <f>IF('Financing inputs'!D73="","",(IF('Financing inputs'!$B73="USD",'Financing inputs'!D73*Euro_USD,0)+IF('Financing inputs'!$B73="Local Currency",'Financing inputs'!D73/Loc_Euro,0)+IF('Financing inputs'!$B73="Euro",'Financing inputs'!D73,0)))</f>
        <v/>
      </c>
      <c r="E73" s="59" t="str">
        <f>IF('Financing inputs'!E73="","",(IF('Financing inputs'!$B73="USD",'Financing inputs'!E73*Euro_USD,0)+IF('Financing inputs'!$B73="Local Currency",'Financing inputs'!E73/Loc_Euro,0)+IF('Financing inputs'!$B73="Euro",'Financing inputs'!E73,0)))</f>
        <v/>
      </c>
      <c r="F73" s="59" t="str">
        <f>IF('Financing inputs'!F73="","",(IF('Financing inputs'!$B73="USD",'Financing inputs'!F73*Euro_USD,0)+IF('Financing inputs'!$B73="Local Currency",'Financing inputs'!F73/Loc_Euro,0)+IF('Financing inputs'!$B73="Euro",'Financing inputs'!F73,0)))</f>
        <v/>
      </c>
      <c r="G73" s="59" t="str">
        <f>IF('Financing inputs'!G73="","",(IF('Financing inputs'!$B73="USD",'Financing inputs'!G73*Euro_USD,0)+IF('Financing inputs'!$B73="Local Currency",'Financing inputs'!G73/Loc_Euro,0)+IF('Financing inputs'!$B73="Euro",'Financing inputs'!G73,0)))</f>
        <v/>
      </c>
      <c r="H73" s="59" t="str">
        <f>IF('Financing inputs'!H73="","",(IF('Financing inputs'!$B73="USD",'Financing inputs'!H73*Euro_USD,0)+IF('Financing inputs'!$B73="Local Currency",'Financing inputs'!H73/Loc_Euro,0)+IF('Financing inputs'!$B73="Euro",'Financing inputs'!H73,0)))</f>
        <v/>
      </c>
      <c r="I73" s="59" t="str">
        <f>IF('Financing inputs'!I73="","",(IF('Financing inputs'!$B73="USD",'Financing inputs'!I73*Euro_USD,0)+IF('Financing inputs'!$B73="Local Currency",'Financing inputs'!I73/Loc_Euro,0)+IF('Financing inputs'!$B73="Euro",'Financing inputs'!I73,0)))</f>
        <v/>
      </c>
      <c r="J73" s="59" t="str">
        <f>IF('Financing inputs'!J73="","",(IF('Financing inputs'!$B73="USD",'Financing inputs'!J73*Euro_USD,0)+IF('Financing inputs'!$B73="Local Currency",'Financing inputs'!J73/Loc_Euro,0)+IF('Financing inputs'!$B73="Euro",'Financing inputs'!J73,0)))</f>
        <v/>
      </c>
      <c r="K73" s="59" t="str">
        <f>IF('Financing inputs'!K73="","",(IF('Financing inputs'!$B73="USD",'Financing inputs'!K73*Euro_USD,0)+IF('Financing inputs'!$B73="Local Currency",'Financing inputs'!K73/Loc_Euro,0)+IF('Financing inputs'!$B73="Euro",'Financing inputs'!K73,0)))</f>
        <v/>
      </c>
      <c r="L73" s="59" t="str">
        <f>IF('Financing inputs'!L73="","",(IF('Financing inputs'!$B73="USD",'Financing inputs'!L73*Euro_USD,0)+IF('Financing inputs'!$B73="Local Currency",'Financing inputs'!L73/Loc_Euro,0)+IF('Financing inputs'!$B73="Euro",'Financing inputs'!L73,0)))</f>
        <v/>
      </c>
      <c r="M73" s="59" t="str">
        <f>IF('Financing inputs'!M73="","",(IF('Financing inputs'!$B73="USD",'Financing inputs'!M73*Euro_USD,0)+IF('Financing inputs'!$B73="Local Currency",'Financing inputs'!M73/Loc_Euro,0)+IF('Financing inputs'!$B73="Euro",'Financing inputs'!M73,0)))</f>
        <v/>
      </c>
      <c r="N73" s="59" t="str">
        <f>IF('Financing inputs'!N73="","",(IF('Financing inputs'!$B73="USD",'Financing inputs'!N73*Euro_USD,0)+IF('Financing inputs'!$B73="Local Currency",'Financing inputs'!N73/Loc_Euro,0)+IF('Financing inputs'!$B73="Euro",'Financing inputs'!N73,0)))</f>
        <v/>
      </c>
      <c r="O73" s="60">
        <f>SUM(C73:N73)</f>
        <v>0</v>
      </c>
      <c r="P73" s="12" t="str">
        <f t="shared" ref="P73:P93" si="9">$A$72</f>
        <v>Autre 4</v>
      </c>
    </row>
    <row r="74" spans="1:16" x14ac:dyDescent="0.25">
      <c r="A74" s="24" t="str">
        <f>'Financing inputs'!A74</f>
        <v xml:space="preserve">Fonds alloués par le Gouvernement </v>
      </c>
      <c r="B74" s="43"/>
      <c r="C74" s="59" t="str">
        <f>IF('Financing inputs'!C74="","",(IF('Financing inputs'!$B74="USD",'Financing inputs'!C74*Euro_USD,0)+IF('Financing inputs'!$B74="Local Currency",'Financing inputs'!C74/Loc_Euro,0)+IF('Financing inputs'!$B74="Euro",'Financing inputs'!C74,0)))</f>
        <v/>
      </c>
      <c r="D74" s="59" t="str">
        <f>IF('Financing inputs'!D74="","",(IF('Financing inputs'!$B74="USD",'Financing inputs'!D74*Euro_USD,0)+IF('Financing inputs'!$B74="Local Currency",'Financing inputs'!D74/Loc_Euro,0)+IF('Financing inputs'!$B74="Euro",'Financing inputs'!D74,0)))</f>
        <v/>
      </c>
      <c r="E74" s="59" t="str">
        <f>IF('Financing inputs'!E74="","",(IF('Financing inputs'!$B74="USD",'Financing inputs'!E74*Euro_USD,0)+IF('Financing inputs'!$B74="Local Currency",'Financing inputs'!E74/Loc_Euro,0)+IF('Financing inputs'!$B74="Euro",'Financing inputs'!E74,0)))</f>
        <v/>
      </c>
      <c r="F74" s="59" t="str">
        <f>IF('Financing inputs'!F74="","",(IF('Financing inputs'!$B74="USD",'Financing inputs'!F74*Euro_USD,0)+IF('Financing inputs'!$B74="Local Currency",'Financing inputs'!F74/Loc_Euro,0)+IF('Financing inputs'!$B74="Euro",'Financing inputs'!F74,0)))</f>
        <v/>
      </c>
      <c r="G74" s="59" t="str">
        <f>IF('Financing inputs'!G74="","",(IF('Financing inputs'!$B74="USD",'Financing inputs'!G74*Euro_USD,0)+IF('Financing inputs'!$B74="Local Currency",'Financing inputs'!G74/Loc_Euro,0)+IF('Financing inputs'!$B74="Euro",'Financing inputs'!G74,0)))</f>
        <v/>
      </c>
      <c r="H74" s="59" t="str">
        <f>IF('Financing inputs'!H74="","",(IF('Financing inputs'!$B74="USD",'Financing inputs'!H74*Euro_USD,0)+IF('Financing inputs'!$B74="Local Currency",'Financing inputs'!H74/Loc_Euro,0)+IF('Financing inputs'!$B74="Euro",'Financing inputs'!H74,0)))</f>
        <v/>
      </c>
      <c r="I74" s="59" t="str">
        <f>IF('Financing inputs'!I74="","",(IF('Financing inputs'!$B74="USD",'Financing inputs'!I74*Euro_USD,0)+IF('Financing inputs'!$B74="Local Currency",'Financing inputs'!I74/Loc_Euro,0)+IF('Financing inputs'!$B74="Euro",'Financing inputs'!I74,0)))</f>
        <v/>
      </c>
      <c r="J74" s="59" t="str">
        <f>IF('Financing inputs'!J74="","",(IF('Financing inputs'!$B74="USD",'Financing inputs'!J74*Euro_USD,0)+IF('Financing inputs'!$B74="Local Currency",'Financing inputs'!J74/Loc_Euro,0)+IF('Financing inputs'!$B74="Euro",'Financing inputs'!J74,0)))</f>
        <v/>
      </c>
      <c r="K74" s="59" t="str">
        <f>IF('Financing inputs'!K74="","",(IF('Financing inputs'!$B74="USD",'Financing inputs'!K74*Euro_USD,0)+IF('Financing inputs'!$B74="Local Currency",'Financing inputs'!K74/Loc_Euro,0)+IF('Financing inputs'!$B74="Euro",'Financing inputs'!K74,0)))</f>
        <v/>
      </c>
      <c r="L74" s="59" t="str">
        <f>IF('Financing inputs'!L74="","",(IF('Financing inputs'!$B74="USD",'Financing inputs'!L74*Euro_USD,0)+IF('Financing inputs'!$B74="Local Currency",'Financing inputs'!L74/Loc_Euro,0)+IF('Financing inputs'!$B74="Euro",'Financing inputs'!L74,0)))</f>
        <v/>
      </c>
      <c r="M74" s="59" t="str">
        <f>IF('Financing inputs'!M74="","",(IF('Financing inputs'!$B74="USD",'Financing inputs'!M74*Euro_USD,0)+IF('Financing inputs'!$B74="Local Currency",'Financing inputs'!M74/Loc_Euro,0)+IF('Financing inputs'!$B74="Euro",'Financing inputs'!M74,0)))</f>
        <v/>
      </c>
      <c r="N74" s="59" t="str">
        <f>IF('Financing inputs'!N74="","",(IF('Financing inputs'!$B74="USD",'Financing inputs'!N74*Euro_USD,0)+IF('Financing inputs'!$B74="Local Currency",'Financing inputs'!N74/Loc_Euro,0)+IF('Financing inputs'!$B74="Euro",'Financing inputs'!N74,0)))</f>
        <v/>
      </c>
      <c r="O74" s="60">
        <f>SUM(C74:N74)</f>
        <v>0</v>
      </c>
      <c r="P74" s="12" t="str">
        <f t="shared" si="9"/>
        <v>Autre 4</v>
      </c>
    </row>
    <row r="75" spans="1:16" x14ac:dyDescent="0.25">
      <c r="A75" s="25" t="str">
        <f>'Financing inputs'!A75</f>
        <v xml:space="preserve">Fonds alloués par l'USAID </v>
      </c>
      <c r="B75" s="43"/>
      <c r="C75" s="59" t="str">
        <f>IF('Financing inputs'!C75="","",(IF('Financing inputs'!$B75="USD",'Financing inputs'!C75*Euro_USD,0)+IF('Financing inputs'!$B75="Local Currency",'Financing inputs'!C75/Loc_Euro,0)+IF('Financing inputs'!$B75="Euro",'Financing inputs'!C75,0)))</f>
        <v/>
      </c>
      <c r="D75" s="59" t="str">
        <f>IF('Financing inputs'!D75="","",(IF('Financing inputs'!$B75="USD",'Financing inputs'!D75*Euro_USD,0)+IF('Financing inputs'!$B75="Local Currency",'Financing inputs'!D75/Loc_Euro,0)+IF('Financing inputs'!$B75="Euro",'Financing inputs'!D75,0)))</f>
        <v/>
      </c>
      <c r="E75" s="59" t="str">
        <f>IF('Financing inputs'!E75="","",(IF('Financing inputs'!$B75="USD",'Financing inputs'!E75*Euro_USD,0)+IF('Financing inputs'!$B75="Local Currency",'Financing inputs'!E75/Loc_Euro,0)+IF('Financing inputs'!$B75="Euro",'Financing inputs'!E75,0)))</f>
        <v/>
      </c>
      <c r="F75" s="59" t="str">
        <f>IF('Financing inputs'!F75="","",(IF('Financing inputs'!$B75="USD",'Financing inputs'!F75*Euro_USD,0)+IF('Financing inputs'!$B75="Local Currency",'Financing inputs'!F75/Loc_Euro,0)+IF('Financing inputs'!$B75="Euro",'Financing inputs'!F75,0)))</f>
        <v/>
      </c>
      <c r="G75" s="59" t="str">
        <f>IF('Financing inputs'!G75="","",(IF('Financing inputs'!$B75="USD",'Financing inputs'!G75*Euro_USD,0)+IF('Financing inputs'!$B75="Local Currency",'Financing inputs'!G75/Loc_Euro,0)+IF('Financing inputs'!$B75="Euro",'Financing inputs'!G75,0)))</f>
        <v/>
      </c>
      <c r="H75" s="59" t="str">
        <f>IF('Financing inputs'!H75="","",(IF('Financing inputs'!$B75="USD",'Financing inputs'!H75*Euro_USD,0)+IF('Financing inputs'!$B75="Local Currency",'Financing inputs'!H75/Loc_Euro,0)+IF('Financing inputs'!$B75="Euro",'Financing inputs'!H75,0)))</f>
        <v/>
      </c>
      <c r="I75" s="59" t="str">
        <f>IF('Financing inputs'!I75="","",(IF('Financing inputs'!$B75="USD",'Financing inputs'!I75*Euro_USD,0)+IF('Financing inputs'!$B75="Local Currency",'Financing inputs'!I75/Loc_Euro,0)+IF('Financing inputs'!$B75="Euro",'Financing inputs'!I75,0)))</f>
        <v/>
      </c>
      <c r="J75" s="59" t="str">
        <f>IF('Financing inputs'!J75="","",(IF('Financing inputs'!$B75="USD",'Financing inputs'!J75*Euro_USD,0)+IF('Financing inputs'!$B75="Local Currency",'Financing inputs'!J75/Loc_Euro,0)+IF('Financing inputs'!$B75="Euro",'Financing inputs'!J75,0)))</f>
        <v/>
      </c>
      <c r="K75" s="59" t="str">
        <f>IF('Financing inputs'!K75="","",(IF('Financing inputs'!$B75="USD",'Financing inputs'!K75*Euro_USD,0)+IF('Financing inputs'!$B75="Local Currency",'Financing inputs'!K75/Loc_Euro,0)+IF('Financing inputs'!$B75="Euro",'Financing inputs'!K75,0)))</f>
        <v/>
      </c>
      <c r="L75" s="59" t="str">
        <f>IF('Financing inputs'!L75="","",(IF('Financing inputs'!$B75="USD",'Financing inputs'!L75*Euro_USD,0)+IF('Financing inputs'!$B75="Local Currency",'Financing inputs'!L75/Loc_Euro,0)+IF('Financing inputs'!$B75="Euro",'Financing inputs'!L75,0)))</f>
        <v/>
      </c>
      <c r="M75" s="59" t="str">
        <f>IF('Financing inputs'!M75="","",(IF('Financing inputs'!$B75="USD",'Financing inputs'!M75*Euro_USD,0)+IF('Financing inputs'!$B75="Local Currency",'Financing inputs'!M75/Loc_Euro,0)+IF('Financing inputs'!$B75="Euro",'Financing inputs'!M75,0)))</f>
        <v/>
      </c>
      <c r="N75" s="59" t="str">
        <f>IF('Financing inputs'!N75="","",(IF('Financing inputs'!$B75="USD",'Financing inputs'!N75*Euro_USD,0)+IF('Financing inputs'!$B75="Local Currency",'Financing inputs'!N75/Loc_Euro,0)+IF('Financing inputs'!$B75="Euro",'Financing inputs'!N75,0)))</f>
        <v/>
      </c>
      <c r="O75" s="59">
        <f t="shared" ref="O75:O93" si="10">SUM(C75:N75)</f>
        <v>0</v>
      </c>
      <c r="P75" s="12" t="str">
        <f t="shared" si="9"/>
        <v>Autre 4</v>
      </c>
    </row>
    <row r="76" spans="1:16" x14ac:dyDescent="0.25">
      <c r="A76" s="25" t="str">
        <f>'Financing inputs'!A76</f>
        <v>Fonds alloués par l'UNFPA</v>
      </c>
      <c r="B76" s="43"/>
      <c r="C76" s="59" t="str">
        <f>IF('Financing inputs'!C76="","",(IF('Financing inputs'!$B76="USD",'Financing inputs'!C76*Euro_USD,0)+IF('Financing inputs'!$B76="Local Currency",'Financing inputs'!C76/Loc_Euro,0)+IF('Financing inputs'!$B76="Euro",'Financing inputs'!C76,0)))</f>
        <v/>
      </c>
      <c r="D76" s="59" t="str">
        <f>IF('Financing inputs'!D76="","",(IF('Financing inputs'!$B76="USD",'Financing inputs'!D76*Euro_USD,0)+IF('Financing inputs'!$B76="Local Currency",'Financing inputs'!D76/Loc_Euro,0)+IF('Financing inputs'!$B76="Euro",'Financing inputs'!D76,0)))</f>
        <v/>
      </c>
      <c r="E76" s="59" t="str">
        <f>IF('Financing inputs'!E76="","",(IF('Financing inputs'!$B76="USD",'Financing inputs'!E76*Euro_USD,0)+IF('Financing inputs'!$B76="Local Currency",'Financing inputs'!E76/Loc_Euro,0)+IF('Financing inputs'!$B76="Euro",'Financing inputs'!E76,0)))</f>
        <v/>
      </c>
      <c r="F76" s="59" t="str">
        <f>IF('Financing inputs'!F76="","",(IF('Financing inputs'!$B76="USD",'Financing inputs'!F76*Euro_USD,0)+IF('Financing inputs'!$B76="Local Currency",'Financing inputs'!F76/Loc_Euro,0)+IF('Financing inputs'!$B76="Euro",'Financing inputs'!F76,0)))</f>
        <v/>
      </c>
      <c r="G76" s="59" t="str">
        <f>IF('Financing inputs'!G76="","",(IF('Financing inputs'!$B76="USD",'Financing inputs'!G76*Euro_USD,0)+IF('Financing inputs'!$B76="Local Currency",'Financing inputs'!G76/Loc_Euro,0)+IF('Financing inputs'!$B76="Euro",'Financing inputs'!G76,0)))</f>
        <v/>
      </c>
      <c r="H76" s="59" t="str">
        <f>IF('Financing inputs'!H76="","",(IF('Financing inputs'!$B76="USD",'Financing inputs'!H76*Euro_USD,0)+IF('Financing inputs'!$B76="Local Currency",'Financing inputs'!H76/Loc_Euro,0)+IF('Financing inputs'!$B76="Euro",'Financing inputs'!H76,0)))</f>
        <v/>
      </c>
      <c r="I76" s="59" t="str">
        <f>IF('Financing inputs'!I76="","",(IF('Financing inputs'!$B76="USD",'Financing inputs'!I76*Euro_USD,0)+IF('Financing inputs'!$B76="Local Currency",'Financing inputs'!I76/Loc_Euro,0)+IF('Financing inputs'!$B76="Euro",'Financing inputs'!I76,0)))</f>
        <v/>
      </c>
      <c r="J76" s="59" t="str">
        <f>IF('Financing inputs'!J76="","",(IF('Financing inputs'!$B76="USD",'Financing inputs'!J76*Euro_USD,0)+IF('Financing inputs'!$B76="Local Currency",'Financing inputs'!J76/Loc_Euro,0)+IF('Financing inputs'!$B76="Euro",'Financing inputs'!J76,0)))</f>
        <v/>
      </c>
      <c r="K76" s="59" t="str">
        <f>IF('Financing inputs'!K76="","",(IF('Financing inputs'!$B76="USD",'Financing inputs'!K76*Euro_USD,0)+IF('Financing inputs'!$B76="Local Currency",'Financing inputs'!K76/Loc_Euro,0)+IF('Financing inputs'!$B76="Euro",'Financing inputs'!K76,0)))</f>
        <v/>
      </c>
      <c r="L76" s="59" t="str">
        <f>IF('Financing inputs'!L76="","",(IF('Financing inputs'!$B76="USD",'Financing inputs'!L76*Euro_USD,0)+IF('Financing inputs'!$B76="Local Currency",'Financing inputs'!L76/Loc_Euro,0)+IF('Financing inputs'!$B76="Euro",'Financing inputs'!L76,0)))</f>
        <v/>
      </c>
      <c r="M76" s="59" t="str">
        <f>IF('Financing inputs'!M76="","",(IF('Financing inputs'!$B76="USD",'Financing inputs'!M76*Euro_USD,0)+IF('Financing inputs'!$B76="Local Currency",'Financing inputs'!M76/Loc_Euro,0)+IF('Financing inputs'!$B76="Euro",'Financing inputs'!M76,0)))</f>
        <v/>
      </c>
      <c r="N76" s="59" t="str">
        <f>IF('Financing inputs'!N76="","",(IF('Financing inputs'!$B76="USD",'Financing inputs'!N76*Euro_USD,0)+IF('Financing inputs'!$B76="Local Currency",'Financing inputs'!N76/Loc_Euro,0)+IF('Financing inputs'!$B76="Euro",'Financing inputs'!N76,0)))</f>
        <v/>
      </c>
      <c r="O76" s="59">
        <f t="shared" si="10"/>
        <v>0</v>
      </c>
      <c r="P76" s="12" t="str">
        <f t="shared" si="9"/>
        <v>Autre 4</v>
      </c>
    </row>
    <row r="77" spans="1:16" x14ac:dyDescent="0.25">
      <c r="A77" s="25" t="str">
        <f>'Financing inputs'!A77</f>
        <v>Fonds alloués par la KfW</v>
      </c>
      <c r="B77" s="43"/>
      <c r="C77" s="59" t="str">
        <f>IF('Financing inputs'!C77="","",(IF('Financing inputs'!$B77="USD",'Financing inputs'!C77*Euro_USD,0)+IF('Financing inputs'!$B77="Local Currency",'Financing inputs'!C77/Loc_Euro,0)+IF('Financing inputs'!$B77="Euro",'Financing inputs'!C77,0)))</f>
        <v/>
      </c>
      <c r="D77" s="59" t="str">
        <f>IF('Financing inputs'!D77="","",(IF('Financing inputs'!$B77="USD",'Financing inputs'!D77*Euro_USD,0)+IF('Financing inputs'!$B77="Local Currency",'Financing inputs'!D77/Loc_Euro,0)+IF('Financing inputs'!$B77="Euro",'Financing inputs'!D77,0)))</f>
        <v/>
      </c>
      <c r="E77" s="59" t="str">
        <f>IF('Financing inputs'!E77="","",(IF('Financing inputs'!$B77="USD",'Financing inputs'!E77*Euro_USD,0)+IF('Financing inputs'!$B77="Local Currency",'Financing inputs'!E77/Loc_Euro,0)+IF('Financing inputs'!$B77="Euro",'Financing inputs'!E77,0)))</f>
        <v/>
      </c>
      <c r="F77" s="59" t="str">
        <f>IF('Financing inputs'!F77="","",(IF('Financing inputs'!$B77="USD",'Financing inputs'!F77*Euro_USD,0)+IF('Financing inputs'!$B77="Local Currency",'Financing inputs'!F77/Loc_Euro,0)+IF('Financing inputs'!$B77="Euro",'Financing inputs'!F77,0)))</f>
        <v/>
      </c>
      <c r="G77" s="59" t="str">
        <f>IF('Financing inputs'!G77="","",(IF('Financing inputs'!$B77="USD",'Financing inputs'!G77*Euro_USD,0)+IF('Financing inputs'!$B77="Local Currency",'Financing inputs'!G77/Loc_Euro,0)+IF('Financing inputs'!$B77="Euro",'Financing inputs'!G77,0)))</f>
        <v/>
      </c>
      <c r="H77" s="59" t="str">
        <f>IF('Financing inputs'!H77="","",(IF('Financing inputs'!$B77="USD",'Financing inputs'!H77*Euro_USD,0)+IF('Financing inputs'!$B77="Local Currency",'Financing inputs'!H77/Loc_Euro,0)+IF('Financing inputs'!$B77="Euro",'Financing inputs'!H77,0)))</f>
        <v/>
      </c>
      <c r="I77" s="59" t="str">
        <f>IF('Financing inputs'!I77="","",(IF('Financing inputs'!$B77="USD",'Financing inputs'!I77*Euro_USD,0)+IF('Financing inputs'!$B77="Local Currency",'Financing inputs'!I77/Loc_Euro,0)+IF('Financing inputs'!$B77="Euro",'Financing inputs'!I77,0)))</f>
        <v/>
      </c>
      <c r="J77" s="59" t="str">
        <f>IF('Financing inputs'!J77="","",(IF('Financing inputs'!$B77="USD",'Financing inputs'!J77*Euro_USD,0)+IF('Financing inputs'!$B77="Local Currency",'Financing inputs'!J77/Loc_Euro,0)+IF('Financing inputs'!$B77="Euro",'Financing inputs'!J77,0)))</f>
        <v/>
      </c>
      <c r="K77" s="59" t="str">
        <f>IF('Financing inputs'!K77="","",(IF('Financing inputs'!$B77="USD",'Financing inputs'!K77*Euro_USD,0)+IF('Financing inputs'!$B77="Local Currency",'Financing inputs'!K77/Loc_Euro,0)+IF('Financing inputs'!$B77="Euro",'Financing inputs'!K77,0)))</f>
        <v/>
      </c>
      <c r="L77" s="59" t="str">
        <f>IF('Financing inputs'!L77="","",(IF('Financing inputs'!$B77="USD",'Financing inputs'!L77*Euro_USD,0)+IF('Financing inputs'!$B77="Local Currency",'Financing inputs'!L77/Loc_Euro,0)+IF('Financing inputs'!$B77="Euro",'Financing inputs'!L77,0)))</f>
        <v/>
      </c>
      <c r="M77" s="59" t="str">
        <f>IF('Financing inputs'!M77="","",(IF('Financing inputs'!$B77="USD",'Financing inputs'!M77*Euro_USD,0)+IF('Financing inputs'!$B77="Local Currency",'Financing inputs'!M77/Loc_Euro,0)+IF('Financing inputs'!$B77="Euro",'Financing inputs'!M77,0)))</f>
        <v/>
      </c>
      <c r="N77" s="59" t="str">
        <f>IF('Financing inputs'!N77="","",(IF('Financing inputs'!$B77="USD",'Financing inputs'!N77*Euro_USD,0)+IF('Financing inputs'!$B77="Local Currency",'Financing inputs'!N77/Loc_Euro,0)+IF('Financing inputs'!$B77="Euro",'Financing inputs'!N77,0)))</f>
        <v/>
      </c>
      <c r="O77" s="59">
        <f t="shared" si="10"/>
        <v>0</v>
      </c>
      <c r="P77" s="12" t="str">
        <f t="shared" si="9"/>
        <v>Autre 4</v>
      </c>
    </row>
    <row r="78" spans="1:16" x14ac:dyDescent="0.25">
      <c r="A78" s="25" t="str">
        <f>'Financing inputs'!A78</f>
        <v>Fonds alloués par DfID</v>
      </c>
      <c r="B78" s="43"/>
      <c r="C78" s="59" t="str">
        <f>IF('Financing inputs'!C78="","",(IF('Financing inputs'!$B78="USD",'Financing inputs'!C78*Euro_USD,0)+IF('Financing inputs'!$B78="Local Currency",'Financing inputs'!C78/Loc_Euro,0)+IF('Financing inputs'!$B78="Euro",'Financing inputs'!C78,0)))</f>
        <v/>
      </c>
      <c r="D78" s="59" t="str">
        <f>IF('Financing inputs'!D78="","",(IF('Financing inputs'!$B78="USD",'Financing inputs'!D78*Euro_USD,0)+IF('Financing inputs'!$B78="Local Currency",'Financing inputs'!D78/Loc_Euro,0)+IF('Financing inputs'!$B78="Euro",'Financing inputs'!D78,0)))</f>
        <v/>
      </c>
      <c r="E78" s="59" t="str">
        <f>IF('Financing inputs'!E78="","",(IF('Financing inputs'!$B78="USD",'Financing inputs'!E78*Euro_USD,0)+IF('Financing inputs'!$B78="Local Currency",'Financing inputs'!E78/Loc_Euro,0)+IF('Financing inputs'!$B78="Euro",'Financing inputs'!E78,0)))</f>
        <v/>
      </c>
      <c r="F78" s="59" t="str">
        <f>IF('Financing inputs'!F78="","",(IF('Financing inputs'!$B78="USD",'Financing inputs'!F78*Euro_USD,0)+IF('Financing inputs'!$B78="Local Currency",'Financing inputs'!F78/Loc_Euro,0)+IF('Financing inputs'!$B78="Euro",'Financing inputs'!F78,0)))</f>
        <v/>
      </c>
      <c r="G78" s="59" t="str">
        <f>IF('Financing inputs'!G78="","",(IF('Financing inputs'!$B78="USD",'Financing inputs'!G78*Euro_USD,0)+IF('Financing inputs'!$B78="Local Currency",'Financing inputs'!G78/Loc_Euro,0)+IF('Financing inputs'!$B78="Euro",'Financing inputs'!G78,0)))</f>
        <v/>
      </c>
      <c r="H78" s="59" t="str">
        <f>IF('Financing inputs'!H78="","",(IF('Financing inputs'!$B78="USD",'Financing inputs'!H78*Euro_USD,0)+IF('Financing inputs'!$B78="Local Currency",'Financing inputs'!H78/Loc_Euro,0)+IF('Financing inputs'!$B78="Euro",'Financing inputs'!H78,0)))</f>
        <v/>
      </c>
      <c r="I78" s="59" t="str">
        <f>IF('Financing inputs'!I78="","",(IF('Financing inputs'!$B78="USD",'Financing inputs'!I78*Euro_USD,0)+IF('Financing inputs'!$B78="Local Currency",'Financing inputs'!I78/Loc_Euro,0)+IF('Financing inputs'!$B78="Euro",'Financing inputs'!I78,0)))</f>
        <v/>
      </c>
      <c r="J78" s="59" t="str">
        <f>IF('Financing inputs'!J78="","",(IF('Financing inputs'!$B78="USD",'Financing inputs'!J78*Euro_USD,0)+IF('Financing inputs'!$B78="Local Currency",'Financing inputs'!J78/Loc_Euro,0)+IF('Financing inputs'!$B78="Euro",'Financing inputs'!J78,0)))</f>
        <v/>
      </c>
      <c r="K78" s="59" t="str">
        <f>IF('Financing inputs'!K78="","",(IF('Financing inputs'!$B78="USD",'Financing inputs'!K78*Euro_USD,0)+IF('Financing inputs'!$B78="Local Currency",'Financing inputs'!K78/Loc_Euro,0)+IF('Financing inputs'!$B78="Euro",'Financing inputs'!K78,0)))</f>
        <v/>
      </c>
      <c r="L78" s="59" t="str">
        <f>IF('Financing inputs'!L78="","",(IF('Financing inputs'!$B78="USD",'Financing inputs'!L78*Euro_USD,0)+IF('Financing inputs'!$B78="Local Currency",'Financing inputs'!L78/Loc_Euro,0)+IF('Financing inputs'!$B78="Euro",'Financing inputs'!L78,0)))</f>
        <v/>
      </c>
      <c r="M78" s="59" t="str">
        <f>IF('Financing inputs'!M78="","",(IF('Financing inputs'!$B78="USD",'Financing inputs'!M78*Euro_USD,0)+IF('Financing inputs'!$B78="Local Currency",'Financing inputs'!M78/Loc_Euro,0)+IF('Financing inputs'!$B78="Euro",'Financing inputs'!M78,0)))</f>
        <v/>
      </c>
      <c r="N78" s="59" t="str">
        <f>IF('Financing inputs'!N78="","",(IF('Financing inputs'!$B78="USD",'Financing inputs'!N78*Euro_USD,0)+IF('Financing inputs'!$B78="Local Currency",'Financing inputs'!N78/Loc_Euro,0)+IF('Financing inputs'!$B78="Euro",'Financing inputs'!N78,0)))</f>
        <v/>
      </c>
      <c r="O78" s="59">
        <f t="shared" si="10"/>
        <v>0</v>
      </c>
      <c r="P78" s="12" t="str">
        <f t="shared" si="9"/>
        <v>Autre 4</v>
      </c>
    </row>
    <row r="79" spans="1:16" x14ac:dyDescent="0.25">
      <c r="A79" s="25" t="str">
        <f>'Financing inputs'!A79</f>
        <v xml:space="preserve">Fonds alloués par l'EU </v>
      </c>
      <c r="B79" s="43"/>
      <c r="C79" s="59" t="str">
        <f>IF('Financing inputs'!C79="","",(IF('Financing inputs'!$B79="USD",'Financing inputs'!C79*Euro_USD,0)+IF('Financing inputs'!$B79="Local Currency",'Financing inputs'!C79/Loc_Euro,0)+IF('Financing inputs'!$B79="Euro",'Financing inputs'!C79,0)))</f>
        <v/>
      </c>
      <c r="D79" s="59" t="str">
        <f>IF('Financing inputs'!D79="","",(IF('Financing inputs'!$B79="USD",'Financing inputs'!D79*Euro_USD,0)+IF('Financing inputs'!$B79="Local Currency",'Financing inputs'!D79/Loc_Euro,0)+IF('Financing inputs'!$B79="Euro",'Financing inputs'!D79,0)))</f>
        <v/>
      </c>
      <c r="E79" s="59" t="str">
        <f>IF('Financing inputs'!E79="","",(IF('Financing inputs'!$B79="USD",'Financing inputs'!E79*Euro_USD,0)+IF('Financing inputs'!$B79="Local Currency",'Financing inputs'!E79/Loc_Euro,0)+IF('Financing inputs'!$B79="Euro",'Financing inputs'!E79,0)))</f>
        <v/>
      </c>
      <c r="F79" s="59" t="str">
        <f>IF('Financing inputs'!F79="","",(IF('Financing inputs'!$B79="USD",'Financing inputs'!F79*Euro_USD,0)+IF('Financing inputs'!$B79="Local Currency",'Financing inputs'!F79/Loc_Euro,0)+IF('Financing inputs'!$B79="Euro",'Financing inputs'!F79,0)))</f>
        <v/>
      </c>
      <c r="G79" s="59" t="str">
        <f>IF('Financing inputs'!G79="","",(IF('Financing inputs'!$B79="USD",'Financing inputs'!G79*Euro_USD,0)+IF('Financing inputs'!$B79="Local Currency",'Financing inputs'!G79/Loc_Euro,0)+IF('Financing inputs'!$B79="Euro",'Financing inputs'!G79,0)))</f>
        <v/>
      </c>
      <c r="H79" s="59" t="str">
        <f>IF('Financing inputs'!H79="","",(IF('Financing inputs'!$B79="USD",'Financing inputs'!H79*Euro_USD,0)+IF('Financing inputs'!$B79="Local Currency",'Financing inputs'!H79/Loc_Euro,0)+IF('Financing inputs'!$B79="Euro",'Financing inputs'!H79,0)))</f>
        <v/>
      </c>
      <c r="I79" s="59" t="str">
        <f>IF('Financing inputs'!I79="","",(IF('Financing inputs'!$B79="USD",'Financing inputs'!I79*Euro_USD,0)+IF('Financing inputs'!$B79="Local Currency",'Financing inputs'!I79/Loc_Euro,0)+IF('Financing inputs'!$B79="Euro",'Financing inputs'!I79,0)))</f>
        <v/>
      </c>
      <c r="J79" s="59" t="str">
        <f>IF('Financing inputs'!J79="","",(IF('Financing inputs'!$B79="USD",'Financing inputs'!J79*Euro_USD,0)+IF('Financing inputs'!$B79="Local Currency",'Financing inputs'!J79/Loc_Euro,0)+IF('Financing inputs'!$B79="Euro",'Financing inputs'!J79,0)))</f>
        <v/>
      </c>
      <c r="K79" s="59" t="str">
        <f>IF('Financing inputs'!K79="","",(IF('Financing inputs'!$B79="USD",'Financing inputs'!K79*Euro_USD,0)+IF('Financing inputs'!$B79="Local Currency",'Financing inputs'!K79/Loc_Euro,0)+IF('Financing inputs'!$B79="Euro",'Financing inputs'!K79,0)))</f>
        <v/>
      </c>
      <c r="L79" s="59" t="str">
        <f>IF('Financing inputs'!L79="","",(IF('Financing inputs'!$B79="USD",'Financing inputs'!L79*Euro_USD,0)+IF('Financing inputs'!$B79="Local Currency",'Financing inputs'!L79/Loc_Euro,0)+IF('Financing inputs'!$B79="Euro",'Financing inputs'!L79,0)))</f>
        <v/>
      </c>
      <c r="M79" s="59" t="str">
        <f>IF('Financing inputs'!M79="","",(IF('Financing inputs'!$B79="USD",'Financing inputs'!M79*Euro_USD,0)+IF('Financing inputs'!$B79="Local Currency",'Financing inputs'!M79/Loc_Euro,0)+IF('Financing inputs'!$B79="Euro",'Financing inputs'!M79,0)))</f>
        <v/>
      </c>
      <c r="N79" s="59" t="str">
        <f>IF('Financing inputs'!N79="","",(IF('Financing inputs'!$B79="USD",'Financing inputs'!N79*Euro_USD,0)+IF('Financing inputs'!$B79="Local Currency",'Financing inputs'!N79/Loc_Euro,0)+IF('Financing inputs'!$B79="Euro",'Financing inputs'!N79,0)))</f>
        <v/>
      </c>
      <c r="O79" s="59">
        <f t="shared" si="10"/>
        <v>0</v>
      </c>
      <c r="P79" s="12" t="str">
        <f t="shared" si="9"/>
        <v>Autre 4</v>
      </c>
    </row>
    <row r="80" spans="1:16" x14ac:dyDescent="0.25">
      <c r="A80" s="25" t="str">
        <f>'Financing inputs'!A80</f>
        <v>Fonds alloués par l'ACDI</v>
      </c>
      <c r="B80" s="43"/>
      <c r="C80" s="59" t="str">
        <f>IF('Financing inputs'!C80="","",(IF('Financing inputs'!$B80="USD",'Financing inputs'!C80*Euro_USD,0)+IF('Financing inputs'!$B80="Local Currency",'Financing inputs'!C80/Loc_Euro,0)+IF('Financing inputs'!$B80="Euro",'Financing inputs'!C80,0)))</f>
        <v/>
      </c>
      <c r="D80" s="59" t="str">
        <f>IF('Financing inputs'!D80="","",(IF('Financing inputs'!$B80="USD",'Financing inputs'!D80*Euro_USD,0)+IF('Financing inputs'!$B80="Local Currency",'Financing inputs'!D80/Loc_Euro,0)+IF('Financing inputs'!$B80="Euro",'Financing inputs'!D80,0)))</f>
        <v/>
      </c>
      <c r="E80" s="59" t="str">
        <f>IF('Financing inputs'!E80="","",(IF('Financing inputs'!$B80="USD",'Financing inputs'!E80*Euro_USD,0)+IF('Financing inputs'!$B80="Local Currency",'Financing inputs'!E80/Loc_Euro,0)+IF('Financing inputs'!$B80="Euro",'Financing inputs'!E80,0)))</f>
        <v/>
      </c>
      <c r="F80" s="59" t="str">
        <f>IF('Financing inputs'!F80="","",(IF('Financing inputs'!$B80="USD",'Financing inputs'!F80*Euro_USD,0)+IF('Financing inputs'!$B80="Local Currency",'Financing inputs'!F80/Loc_Euro,0)+IF('Financing inputs'!$B80="Euro",'Financing inputs'!F80,0)))</f>
        <v/>
      </c>
      <c r="G80" s="59" t="str">
        <f>IF('Financing inputs'!G80="","",(IF('Financing inputs'!$B80="USD",'Financing inputs'!G80*Euro_USD,0)+IF('Financing inputs'!$B80="Local Currency",'Financing inputs'!G80/Loc_Euro,0)+IF('Financing inputs'!$B80="Euro",'Financing inputs'!G80,0)))</f>
        <v/>
      </c>
      <c r="H80" s="59" t="str">
        <f>IF('Financing inputs'!H80="","",(IF('Financing inputs'!$B80="USD",'Financing inputs'!H80*Euro_USD,0)+IF('Financing inputs'!$B80="Local Currency",'Financing inputs'!H80/Loc_Euro,0)+IF('Financing inputs'!$B80="Euro",'Financing inputs'!H80,0)))</f>
        <v/>
      </c>
      <c r="I80" s="59" t="str">
        <f>IF('Financing inputs'!I80="","",(IF('Financing inputs'!$B80="USD",'Financing inputs'!I80*Euro_USD,0)+IF('Financing inputs'!$B80="Local Currency",'Financing inputs'!I80/Loc_Euro,0)+IF('Financing inputs'!$B80="Euro",'Financing inputs'!I80,0)))</f>
        <v/>
      </c>
      <c r="J80" s="59" t="str">
        <f>IF('Financing inputs'!J80="","",(IF('Financing inputs'!$B80="USD",'Financing inputs'!J80*Euro_USD,0)+IF('Financing inputs'!$B80="Local Currency",'Financing inputs'!J80/Loc_Euro,0)+IF('Financing inputs'!$B80="Euro",'Financing inputs'!J80,0)))</f>
        <v/>
      </c>
      <c r="K80" s="59" t="str">
        <f>IF('Financing inputs'!K80="","",(IF('Financing inputs'!$B80="USD",'Financing inputs'!K80*Euro_USD,0)+IF('Financing inputs'!$B80="Local Currency",'Financing inputs'!K80/Loc_Euro,0)+IF('Financing inputs'!$B80="Euro",'Financing inputs'!K80,0)))</f>
        <v/>
      </c>
      <c r="L80" s="59" t="str">
        <f>IF('Financing inputs'!L80="","",(IF('Financing inputs'!$B80="USD",'Financing inputs'!L80*Euro_USD,0)+IF('Financing inputs'!$B80="Local Currency",'Financing inputs'!L80/Loc_Euro,0)+IF('Financing inputs'!$B80="Euro",'Financing inputs'!L80,0)))</f>
        <v/>
      </c>
      <c r="M80" s="59" t="str">
        <f>IF('Financing inputs'!M80="","",(IF('Financing inputs'!$B80="USD",'Financing inputs'!M80*Euro_USD,0)+IF('Financing inputs'!$B80="Local Currency",'Financing inputs'!M80/Loc_Euro,0)+IF('Financing inputs'!$B80="Euro",'Financing inputs'!M80,0)))</f>
        <v/>
      </c>
      <c r="N80" s="59" t="str">
        <f>IF('Financing inputs'!N80="","",(IF('Financing inputs'!$B80="USD",'Financing inputs'!N80*Euro_USD,0)+IF('Financing inputs'!$B80="Local Currency",'Financing inputs'!N80/Loc_Euro,0)+IF('Financing inputs'!$B80="Euro",'Financing inputs'!N80,0)))</f>
        <v/>
      </c>
      <c r="O80" s="59">
        <f t="shared" si="10"/>
        <v>0</v>
      </c>
      <c r="P80" s="12" t="str">
        <f t="shared" si="9"/>
        <v>Autre 4</v>
      </c>
    </row>
    <row r="81" spans="1:16" x14ac:dyDescent="0.25">
      <c r="A81" s="25" t="str">
        <f>'Financing inputs'!A81</f>
        <v>Fonds alloués par PSI</v>
      </c>
      <c r="B81" s="43"/>
      <c r="C81" s="59" t="str">
        <f>IF('Financing inputs'!C81="","",(IF('Financing inputs'!$B81="USD",'Financing inputs'!C81*Euro_USD,0)+IF('Financing inputs'!$B81="Local Currency",'Financing inputs'!C81/Loc_Euro,0)+IF('Financing inputs'!$B81="Euro",'Financing inputs'!C81,0)))</f>
        <v/>
      </c>
      <c r="D81" s="59" t="str">
        <f>IF('Financing inputs'!D81="","",(IF('Financing inputs'!$B81="USD",'Financing inputs'!D81*Euro_USD,0)+IF('Financing inputs'!$B81="Local Currency",'Financing inputs'!D81/Loc_Euro,0)+IF('Financing inputs'!$B81="Euro",'Financing inputs'!D81,0)))</f>
        <v/>
      </c>
      <c r="E81" s="59" t="str">
        <f>IF('Financing inputs'!E81="","",(IF('Financing inputs'!$B81="USD",'Financing inputs'!E81*Euro_USD,0)+IF('Financing inputs'!$B81="Local Currency",'Financing inputs'!E81/Loc_Euro,0)+IF('Financing inputs'!$B81="Euro",'Financing inputs'!E81,0)))</f>
        <v/>
      </c>
      <c r="F81" s="59" t="str">
        <f>IF('Financing inputs'!F81="","",(IF('Financing inputs'!$B81="USD",'Financing inputs'!F81*Euro_USD,0)+IF('Financing inputs'!$B81="Local Currency",'Financing inputs'!F81/Loc_Euro,0)+IF('Financing inputs'!$B81="Euro",'Financing inputs'!F81,0)))</f>
        <v/>
      </c>
      <c r="G81" s="59" t="str">
        <f>IF('Financing inputs'!G81="","",(IF('Financing inputs'!$B81="USD",'Financing inputs'!G81*Euro_USD,0)+IF('Financing inputs'!$B81="Local Currency",'Financing inputs'!G81/Loc_Euro,0)+IF('Financing inputs'!$B81="Euro",'Financing inputs'!G81,0)))</f>
        <v/>
      </c>
      <c r="H81" s="59" t="str">
        <f>IF('Financing inputs'!H81="","",(IF('Financing inputs'!$B81="USD",'Financing inputs'!H81*Euro_USD,0)+IF('Financing inputs'!$B81="Local Currency",'Financing inputs'!H81/Loc_Euro,0)+IF('Financing inputs'!$B81="Euro",'Financing inputs'!H81,0)))</f>
        <v/>
      </c>
      <c r="I81" s="59" t="str">
        <f>IF('Financing inputs'!I81="","",(IF('Financing inputs'!$B81="USD",'Financing inputs'!I81*Euro_USD,0)+IF('Financing inputs'!$B81="Local Currency",'Financing inputs'!I81/Loc_Euro,0)+IF('Financing inputs'!$B81="Euro",'Financing inputs'!I81,0)))</f>
        <v/>
      </c>
      <c r="J81" s="59" t="str">
        <f>IF('Financing inputs'!J81="","",(IF('Financing inputs'!$B81="USD",'Financing inputs'!J81*Euro_USD,0)+IF('Financing inputs'!$B81="Local Currency",'Financing inputs'!J81/Loc_Euro,0)+IF('Financing inputs'!$B81="Euro",'Financing inputs'!J81,0)))</f>
        <v/>
      </c>
      <c r="K81" s="59" t="str">
        <f>IF('Financing inputs'!K81="","",(IF('Financing inputs'!$B81="USD",'Financing inputs'!K81*Euro_USD,0)+IF('Financing inputs'!$B81="Local Currency",'Financing inputs'!K81/Loc_Euro,0)+IF('Financing inputs'!$B81="Euro",'Financing inputs'!K81,0)))</f>
        <v/>
      </c>
      <c r="L81" s="59" t="str">
        <f>IF('Financing inputs'!L81="","",(IF('Financing inputs'!$B81="USD",'Financing inputs'!L81*Euro_USD,0)+IF('Financing inputs'!$B81="Local Currency",'Financing inputs'!L81/Loc_Euro,0)+IF('Financing inputs'!$B81="Euro",'Financing inputs'!L81,0)))</f>
        <v/>
      </c>
      <c r="M81" s="59" t="str">
        <f>IF('Financing inputs'!M81="","",(IF('Financing inputs'!$B81="USD",'Financing inputs'!M81*Euro_USD,0)+IF('Financing inputs'!$B81="Local Currency",'Financing inputs'!M81/Loc_Euro,0)+IF('Financing inputs'!$B81="Euro",'Financing inputs'!M81,0)))</f>
        <v/>
      </c>
      <c r="N81" s="59" t="str">
        <f>IF('Financing inputs'!N81="","",(IF('Financing inputs'!$B81="USD",'Financing inputs'!N81*Euro_USD,0)+IF('Financing inputs'!$B81="Local Currency",'Financing inputs'!N81/Loc_Euro,0)+IF('Financing inputs'!$B81="Euro",'Financing inputs'!N81,0)))</f>
        <v/>
      </c>
      <c r="O81" s="59">
        <f t="shared" si="10"/>
        <v>0</v>
      </c>
      <c r="P81" s="12" t="str">
        <f t="shared" si="9"/>
        <v>Autre 4</v>
      </c>
    </row>
    <row r="82" spans="1:16" x14ac:dyDescent="0.25">
      <c r="A82" s="25" t="str">
        <f>'Financing inputs'!A82</f>
        <v xml:space="preserve">Fonds alloués par DKT International </v>
      </c>
      <c r="B82" s="43"/>
      <c r="C82" s="59" t="str">
        <f>IF('Financing inputs'!C82="","",(IF('Financing inputs'!$B82="USD",'Financing inputs'!C82*Euro_USD,0)+IF('Financing inputs'!$B82="Local Currency",'Financing inputs'!C82/Loc_Euro,0)+IF('Financing inputs'!$B82="Euro",'Financing inputs'!C82,0)))</f>
        <v/>
      </c>
      <c r="D82" s="59" t="str">
        <f>IF('Financing inputs'!D82="","",(IF('Financing inputs'!$B82="USD",'Financing inputs'!D82*Euro_USD,0)+IF('Financing inputs'!$B82="Local Currency",'Financing inputs'!D82/Loc_Euro,0)+IF('Financing inputs'!$B82="Euro",'Financing inputs'!D82,0)))</f>
        <v/>
      </c>
      <c r="E82" s="59" t="str">
        <f>IF('Financing inputs'!E82="","",(IF('Financing inputs'!$B82="USD",'Financing inputs'!E82*Euro_USD,0)+IF('Financing inputs'!$B82="Local Currency",'Financing inputs'!E82/Loc_Euro,0)+IF('Financing inputs'!$B82="Euro",'Financing inputs'!E82,0)))</f>
        <v/>
      </c>
      <c r="F82" s="59" t="str">
        <f>IF('Financing inputs'!F82="","",(IF('Financing inputs'!$B82="USD",'Financing inputs'!F82*Euro_USD,0)+IF('Financing inputs'!$B82="Local Currency",'Financing inputs'!F82/Loc_Euro,0)+IF('Financing inputs'!$B82="Euro",'Financing inputs'!F82,0)))</f>
        <v/>
      </c>
      <c r="G82" s="59" t="str">
        <f>IF('Financing inputs'!G82="","",(IF('Financing inputs'!$B82="USD",'Financing inputs'!G82*Euro_USD,0)+IF('Financing inputs'!$B82="Local Currency",'Financing inputs'!G82/Loc_Euro,0)+IF('Financing inputs'!$B82="Euro",'Financing inputs'!G82,0)))</f>
        <v/>
      </c>
      <c r="H82" s="59" t="str">
        <f>IF('Financing inputs'!H82="","",(IF('Financing inputs'!$B82="USD",'Financing inputs'!H82*Euro_USD,0)+IF('Financing inputs'!$B82="Local Currency",'Financing inputs'!H82/Loc_Euro,0)+IF('Financing inputs'!$B82="Euro",'Financing inputs'!H82,0)))</f>
        <v/>
      </c>
      <c r="I82" s="59" t="str">
        <f>IF('Financing inputs'!I82="","",(IF('Financing inputs'!$B82="USD",'Financing inputs'!I82*Euro_USD,0)+IF('Financing inputs'!$B82="Local Currency",'Financing inputs'!I82/Loc_Euro,0)+IF('Financing inputs'!$B82="Euro",'Financing inputs'!I82,0)))</f>
        <v/>
      </c>
      <c r="J82" s="59" t="str">
        <f>IF('Financing inputs'!J82="","",(IF('Financing inputs'!$B82="USD",'Financing inputs'!J82*Euro_USD,0)+IF('Financing inputs'!$B82="Local Currency",'Financing inputs'!J82/Loc_Euro,0)+IF('Financing inputs'!$B82="Euro",'Financing inputs'!J82,0)))</f>
        <v/>
      </c>
      <c r="K82" s="59" t="str">
        <f>IF('Financing inputs'!K82="","",(IF('Financing inputs'!$B82="USD",'Financing inputs'!K82*Euro_USD,0)+IF('Financing inputs'!$B82="Local Currency",'Financing inputs'!K82/Loc_Euro,0)+IF('Financing inputs'!$B82="Euro",'Financing inputs'!K82,0)))</f>
        <v/>
      </c>
      <c r="L82" s="59" t="str">
        <f>IF('Financing inputs'!L82="","",(IF('Financing inputs'!$B82="USD",'Financing inputs'!L82*Euro_USD,0)+IF('Financing inputs'!$B82="Local Currency",'Financing inputs'!L82/Loc_Euro,0)+IF('Financing inputs'!$B82="Euro",'Financing inputs'!L82,0)))</f>
        <v/>
      </c>
      <c r="M82" s="59" t="str">
        <f>IF('Financing inputs'!M82="","",(IF('Financing inputs'!$B82="USD",'Financing inputs'!M82*Euro_USD,0)+IF('Financing inputs'!$B82="Local Currency",'Financing inputs'!M82/Loc_Euro,0)+IF('Financing inputs'!$B82="Euro",'Financing inputs'!M82,0)))</f>
        <v/>
      </c>
      <c r="N82" s="59" t="str">
        <f>IF('Financing inputs'!N82="","",(IF('Financing inputs'!$B82="USD",'Financing inputs'!N82*Euro_USD,0)+IF('Financing inputs'!$B82="Local Currency",'Financing inputs'!N82/Loc_Euro,0)+IF('Financing inputs'!$B82="Euro",'Financing inputs'!N82,0)))</f>
        <v/>
      </c>
      <c r="O82" s="59">
        <f t="shared" si="10"/>
        <v>0</v>
      </c>
      <c r="P82" s="12" t="str">
        <f t="shared" si="9"/>
        <v>Autre 4</v>
      </c>
    </row>
    <row r="83" spans="1:16" x14ac:dyDescent="0.25">
      <c r="A83" s="25" t="str">
        <f>'Financing inputs'!A83</f>
        <v>Fonds alloués par MSI</v>
      </c>
      <c r="B83" s="43"/>
      <c r="C83" s="59" t="str">
        <f>IF('Financing inputs'!C83="","",(IF('Financing inputs'!$B83="USD",'Financing inputs'!C83*Euro_USD,0)+IF('Financing inputs'!$B83="Local Currency",'Financing inputs'!C83/Loc_Euro,0)+IF('Financing inputs'!$B83="Euro",'Financing inputs'!C83,0)))</f>
        <v/>
      </c>
      <c r="D83" s="59" t="str">
        <f>IF('Financing inputs'!D83="","",(IF('Financing inputs'!$B83="USD",'Financing inputs'!D83*Euro_USD,0)+IF('Financing inputs'!$B83="Local Currency",'Financing inputs'!D83/Loc_Euro,0)+IF('Financing inputs'!$B83="Euro",'Financing inputs'!D83,0)))</f>
        <v/>
      </c>
      <c r="E83" s="59" t="str">
        <f>IF('Financing inputs'!E83="","",(IF('Financing inputs'!$B83="USD",'Financing inputs'!E83*Euro_USD,0)+IF('Financing inputs'!$B83="Local Currency",'Financing inputs'!E83/Loc_Euro,0)+IF('Financing inputs'!$B83="Euro",'Financing inputs'!E83,0)))</f>
        <v/>
      </c>
      <c r="F83" s="59" t="str">
        <f>IF('Financing inputs'!F83="","",(IF('Financing inputs'!$B83="USD",'Financing inputs'!F83*Euro_USD,0)+IF('Financing inputs'!$B83="Local Currency",'Financing inputs'!F83/Loc_Euro,0)+IF('Financing inputs'!$B83="Euro",'Financing inputs'!F83,0)))</f>
        <v/>
      </c>
      <c r="G83" s="59" t="str">
        <f>IF('Financing inputs'!G83="","",(IF('Financing inputs'!$B83="USD",'Financing inputs'!G83*Euro_USD,0)+IF('Financing inputs'!$B83="Local Currency",'Financing inputs'!G83/Loc_Euro,0)+IF('Financing inputs'!$B83="Euro",'Financing inputs'!G83,0)))</f>
        <v/>
      </c>
      <c r="H83" s="59" t="str">
        <f>IF('Financing inputs'!H83="","",(IF('Financing inputs'!$B83="USD",'Financing inputs'!H83*Euro_USD,0)+IF('Financing inputs'!$B83="Local Currency",'Financing inputs'!H83/Loc_Euro,0)+IF('Financing inputs'!$B83="Euro",'Financing inputs'!H83,0)))</f>
        <v/>
      </c>
      <c r="I83" s="59" t="str">
        <f>IF('Financing inputs'!I83="","",(IF('Financing inputs'!$B83="USD",'Financing inputs'!I83*Euro_USD,0)+IF('Financing inputs'!$B83="Local Currency",'Financing inputs'!I83/Loc_Euro,0)+IF('Financing inputs'!$B83="Euro",'Financing inputs'!I83,0)))</f>
        <v/>
      </c>
      <c r="J83" s="59" t="str">
        <f>IF('Financing inputs'!J83="","",(IF('Financing inputs'!$B83="USD",'Financing inputs'!J83*Euro_USD,0)+IF('Financing inputs'!$B83="Local Currency",'Financing inputs'!J83/Loc_Euro,0)+IF('Financing inputs'!$B83="Euro",'Financing inputs'!J83,0)))</f>
        <v/>
      </c>
      <c r="K83" s="59" t="str">
        <f>IF('Financing inputs'!K83="","",(IF('Financing inputs'!$B83="USD",'Financing inputs'!K83*Euro_USD,0)+IF('Financing inputs'!$B83="Local Currency",'Financing inputs'!K83/Loc_Euro,0)+IF('Financing inputs'!$B83="Euro",'Financing inputs'!K83,0)))</f>
        <v/>
      </c>
      <c r="L83" s="59" t="str">
        <f>IF('Financing inputs'!L83="","",(IF('Financing inputs'!$B83="USD",'Financing inputs'!L83*Euro_USD,0)+IF('Financing inputs'!$B83="Local Currency",'Financing inputs'!L83/Loc_Euro,0)+IF('Financing inputs'!$B83="Euro",'Financing inputs'!L83,0)))</f>
        <v/>
      </c>
      <c r="M83" s="59" t="str">
        <f>IF('Financing inputs'!M83="","",(IF('Financing inputs'!$B83="USD",'Financing inputs'!M83*Euro_USD,0)+IF('Financing inputs'!$B83="Local Currency",'Financing inputs'!M83/Loc_Euro,0)+IF('Financing inputs'!$B83="Euro",'Financing inputs'!M83,0)))</f>
        <v/>
      </c>
      <c r="N83" s="59" t="str">
        <f>IF('Financing inputs'!N83="","",(IF('Financing inputs'!$B83="USD",'Financing inputs'!N83*Euro_USD,0)+IF('Financing inputs'!$B83="Local Currency",'Financing inputs'!N83/Loc_Euro,0)+IF('Financing inputs'!$B83="Euro",'Financing inputs'!N83,0)))</f>
        <v/>
      </c>
      <c r="O83" s="59">
        <f t="shared" si="10"/>
        <v>0</v>
      </c>
      <c r="P83" s="12" t="str">
        <f t="shared" si="9"/>
        <v>Autre 4</v>
      </c>
    </row>
    <row r="84" spans="1:16" x14ac:dyDescent="0.25">
      <c r="A84" s="25" t="str">
        <f>'Financing inputs'!A84</f>
        <v>Fonds alloués par la Fondation Gates</v>
      </c>
      <c r="B84" s="43"/>
      <c r="C84" s="59" t="str">
        <f>IF('Financing inputs'!C84="","",(IF('Financing inputs'!$B84="USD",'Financing inputs'!C84*Euro_USD,0)+IF('Financing inputs'!$B84="Local Currency",'Financing inputs'!C84/Loc_Euro,0)+IF('Financing inputs'!$B84="Euro",'Financing inputs'!C84,0)))</f>
        <v/>
      </c>
      <c r="D84" s="59" t="str">
        <f>IF('Financing inputs'!D84="","",(IF('Financing inputs'!$B84="USD",'Financing inputs'!D84*Euro_USD,0)+IF('Financing inputs'!$B84="Local Currency",'Financing inputs'!D84/Loc_Euro,0)+IF('Financing inputs'!$B84="Euro",'Financing inputs'!D84,0)))</f>
        <v/>
      </c>
      <c r="E84" s="59" t="str">
        <f>IF('Financing inputs'!E84="","",(IF('Financing inputs'!$B84="USD",'Financing inputs'!E84*Euro_USD,0)+IF('Financing inputs'!$B84="Local Currency",'Financing inputs'!E84/Loc_Euro,0)+IF('Financing inputs'!$B84="Euro",'Financing inputs'!E84,0)))</f>
        <v/>
      </c>
      <c r="F84" s="59" t="str">
        <f>IF('Financing inputs'!F84="","",(IF('Financing inputs'!$B84="USD",'Financing inputs'!F84*Euro_USD,0)+IF('Financing inputs'!$B84="Local Currency",'Financing inputs'!F84/Loc_Euro,0)+IF('Financing inputs'!$B84="Euro",'Financing inputs'!F84,0)))</f>
        <v/>
      </c>
      <c r="G84" s="59" t="str">
        <f>IF('Financing inputs'!G84="","",(IF('Financing inputs'!$B84="USD",'Financing inputs'!G84*Euro_USD,0)+IF('Financing inputs'!$B84="Local Currency",'Financing inputs'!G84/Loc_Euro,0)+IF('Financing inputs'!$B84="Euro",'Financing inputs'!G84,0)))</f>
        <v/>
      </c>
      <c r="H84" s="59" t="str">
        <f>IF('Financing inputs'!H84="","",(IF('Financing inputs'!$B84="USD",'Financing inputs'!H84*Euro_USD,0)+IF('Financing inputs'!$B84="Local Currency",'Financing inputs'!H84/Loc_Euro,0)+IF('Financing inputs'!$B84="Euro",'Financing inputs'!H84,0)))</f>
        <v/>
      </c>
      <c r="I84" s="59" t="str">
        <f>IF('Financing inputs'!I84="","",(IF('Financing inputs'!$B84="USD",'Financing inputs'!I84*Euro_USD,0)+IF('Financing inputs'!$B84="Local Currency",'Financing inputs'!I84/Loc_Euro,0)+IF('Financing inputs'!$B84="Euro",'Financing inputs'!I84,0)))</f>
        <v/>
      </c>
      <c r="J84" s="59" t="str">
        <f>IF('Financing inputs'!J84="","",(IF('Financing inputs'!$B84="USD",'Financing inputs'!J84*Euro_USD,0)+IF('Financing inputs'!$B84="Local Currency",'Financing inputs'!J84/Loc_Euro,0)+IF('Financing inputs'!$B84="Euro",'Financing inputs'!J84,0)))</f>
        <v/>
      </c>
      <c r="K84" s="59" t="str">
        <f>IF('Financing inputs'!K84="","",(IF('Financing inputs'!$B84="USD",'Financing inputs'!K84*Euro_USD,0)+IF('Financing inputs'!$B84="Local Currency",'Financing inputs'!K84/Loc_Euro,0)+IF('Financing inputs'!$B84="Euro",'Financing inputs'!K84,0)))</f>
        <v/>
      </c>
      <c r="L84" s="59" t="str">
        <f>IF('Financing inputs'!L84="","",(IF('Financing inputs'!$B84="USD",'Financing inputs'!L84*Euro_USD,0)+IF('Financing inputs'!$B84="Local Currency",'Financing inputs'!L84/Loc_Euro,0)+IF('Financing inputs'!$B84="Euro",'Financing inputs'!L84,0)))</f>
        <v/>
      </c>
      <c r="M84" s="59" t="str">
        <f>IF('Financing inputs'!M84="","",(IF('Financing inputs'!$B84="USD",'Financing inputs'!M84*Euro_USD,0)+IF('Financing inputs'!$B84="Local Currency",'Financing inputs'!M84/Loc_Euro,0)+IF('Financing inputs'!$B84="Euro",'Financing inputs'!M84,0)))</f>
        <v/>
      </c>
      <c r="N84" s="59" t="str">
        <f>IF('Financing inputs'!N84="","",(IF('Financing inputs'!$B84="USD",'Financing inputs'!N84*Euro_USD,0)+IF('Financing inputs'!$B84="Local Currency",'Financing inputs'!N84/Loc_Euro,0)+IF('Financing inputs'!$B84="Euro",'Financing inputs'!N84,0)))</f>
        <v/>
      </c>
      <c r="O84" s="59">
        <f t="shared" si="10"/>
        <v>0</v>
      </c>
      <c r="P84" s="12" t="str">
        <f t="shared" si="9"/>
        <v>Autre 4</v>
      </c>
    </row>
    <row r="85" spans="1:16" x14ac:dyDescent="0.25">
      <c r="A85" s="25" t="str">
        <f>'Financing inputs'!A85</f>
        <v>Fonds alloués par la fondation Packard</v>
      </c>
      <c r="B85" s="43"/>
      <c r="C85" s="59" t="str">
        <f>IF('Financing inputs'!C85="","",(IF('Financing inputs'!$B85="USD",'Financing inputs'!C85*Euro_USD,0)+IF('Financing inputs'!$B85="Local Currency",'Financing inputs'!C85/Loc_Euro,0)+IF('Financing inputs'!$B85="Euro",'Financing inputs'!C85,0)))</f>
        <v/>
      </c>
      <c r="D85" s="59" t="str">
        <f>IF('Financing inputs'!D85="","",(IF('Financing inputs'!$B85="USD",'Financing inputs'!D85*Euro_USD,0)+IF('Financing inputs'!$B85="Local Currency",'Financing inputs'!D85/Loc_Euro,0)+IF('Financing inputs'!$B85="Euro",'Financing inputs'!D85,0)))</f>
        <v/>
      </c>
      <c r="E85" s="59" t="str">
        <f>IF('Financing inputs'!E85="","",(IF('Financing inputs'!$B85="USD",'Financing inputs'!E85*Euro_USD,0)+IF('Financing inputs'!$B85="Local Currency",'Financing inputs'!E85/Loc_Euro,0)+IF('Financing inputs'!$B85="Euro",'Financing inputs'!E85,0)))</f>
        <v/>
      </c>
      <c r="F85" s="59" t="str">
        <f>IF('Financing inputs'!F85="","",(IF('Financing inputs'!$B85="USD",'Financing inputs'!F85*Euro_USD,0)+IF('Financing inputs'!$B85="Local Currency",'Financing inputs'!F85/Loc_Euro,0)+IF('Financing inputs'!$B85="Euro",'Financing inputs'!F85,0)))</f>
        <v/>
      </c>
      <c r="G85" s="59" t="str">
        <f>IF('Financing inputs'!G85="","",(IF('Financing inputs'!$B85="USD",'Financing inputs'!G85*Euro_USD,0)+IF('Financing inputs'!$B85="Local Currency",'Financing inputs'!G85/Loc_Euro,0)+IF('Financing inputs'!$B85="Euro",'Financing inputs'!G85,0)))</f>
        <v/>
      </c>
      <c r="H85" s="59" t="str">
        <f>IF('Financing inputs'!H85="","",(IF('Financing inputs'!$B85="USD",'Financing inputs'!H85*Euro_USD,0)+IF('Financing inputs'!$B85="Local Currency",'Financing inputs'!H85/Loc_Euro,0)+IF('Financing inputs'!$B85="Euro",'Financing inputs'!H85,0)))</f>
        <v/>
      </c>
      <c r="I85" s="59" t="str">
        <f>IF('Financing inputs'!I85="","",(IF('Financing inputs'!$B85="USD",'Financing inputs'!I85*Euro_USD,0)+IF('Financing inputs'!$B85="Local Currency",'Financing inputs'!I85/Loc_Euro,0)+IF('Financing inputs'!$B85="Euro",'Financing inputs'!I85,0)))</f>
        <v/>
      </c>
      <c r="J85" s="59" t="str">
        <f>IF('Financing inputs'!J85="","",(IF('Financing inputs'!$B85="USD",'Financing inputs'!J85*Euro_USD,0)+IF('Financing inputs'!$B85="Local Currency",'Financing inputs'!J85/Loc_Euro,0)+IF('Financing inputs'!$B85="Euro",'Financing inputs'!J85,0)))</f>
        <v/>
      </c>
      <c r="K85" s="59" t="str">
        <f>IF('Financing inputs'!K85="","",(IF('Financing inputs'!$B85="USD",'Financing inputs'!K85*Euro_USD,0)+IF('Financing inputs'!$B85="Local Currency",'Financing inputs'!K85/Loc_Euro,0)+IF('Financing inputs'!$B85="Euro",'Financing inputs'!K85,0)))</f>
        <v/>
      </c>
      <c r="L85" s="59" t="str">
        <f>IF('Financing inputs'!L85="","",(IF('Financing inputs'!$B85="USD",'Financing inputs'!L85*Euro_USD,0)+IF('Financing inputs'!$B85="Local Currency",'Financing inputs'!L85/Loc_Euro,0)+IF('Financing inputs'!$B85="Euro",'Financing inputs'!L85,0)))</f>
        <v/>
      </c>
      <c r="M85" s="59" t="str">
        <f>IF('Financing inputs'!M85="","",(IF('Financing inputs'!$B85="USD",'Financing inputs'!M85*Euro_USD,0)+IF('Financing inputs'!$B85="Local Currency",'Financing inputs'!M85/Loc_Euro,0)+IF('Financing inputs'!$B85="Euro",'Financing inputs'!M85,0)))</f>
        <v/>
      </c>
      <c r="N85" s="59" t="str">
        <f>IF('Financing inputs'!N85="","",(IF('Financing inputs'!$B85="USD",'Financing inputs'!N85*Euro_USD,0)+IF('Financing inputs'!$B85="Local Currency",'Financing inputs'!N85/Loc_Euro,0)+IF('Financing inputs'!$B85="Euro",'Financing inputs'!N85,0)))</f>
        <v/>
      </c>
      <c r="O85" s="59">
        <f t="shared" si="10"/>
        <v>0</v>
      </c>
      <c r="P85" s="12" t="str">
        <f t="shared" si="9"/>
        <v>Autre 4</v>
      </c>
    </row>
    <row r="86" spans="1:16" x14ac:dyDescent="0.25">
      <c r="A86" s="25" t="str">
        <f>'Financing inputs'!A86</f>
        <v>Other</v>
      </c>
      <c r="B86" s="43"/>
      <c r="C86" s="59" t="str">
        <f>IF('Financing inputs'!C86="","",(IF('Financing inputs'!$B86="USD",'Financing inputs'!C86*Euro_USD,0)+IF('Financing inputs'!$B86="Local Currency",'Financing inputs'!C86/Loc_Euro,0)+IF('Financing inputs'!$B86="Euro",'Financing inputs'!C86,0)))</f>
        <v/>
      </c>
      <c r="D86" s="59" t="str">
        <f>IF('Financing inputs'!D86="","",(IF('Financing inputs'!$B86="USD",'Financing inputs'!D86*Euro_USD,0)+IF('Financing inputs'!$B86="Local Currency",'Financing inputs'!D86/Loc_Euro,0)+IF('Financing inputs'!$B86="Euro",'Financing inputs'!D86,0)))</f>
        <v/>
      </c>
      <c r="E86" s="59" t="str">
        <f>IF('Financing inputs'!E86="","",(IF('Financing inputs'!$B86="USD",'Financing inputs'!E86*Euro_USD,0)+IF('Financing inputs'!$B86="Local Currency",'Financing inputs'!E86/Loc_Euro,0)+IF('Financing inputs'!$B86="Euro",'Financing inputs'!E86,0)))</f>
        <v/>
      </c>
      <c r="F86" s="59" t="str">
        <f>IF('Financing inputs'!F86="","",(IF('Financing inputs'!$B86="USD",'Financing inputs'!F86*Euro_USD,0)+IF('Financing inputs'!$B86="Local Currency",'Financing inputs'!F86/Loc_Euro,0)+IF('Financing inputs'!$B86="Euro",'Financing inputs'!F86,0)))</f>
        <v/>
      </c>
      <c r="G86" s="59" t="str">
        <f>IF('Financing inputs'!G86="","",(IF('Financing inputs'!$B86="USD",'Financing inputs'!G86*Euro_USD,0)+IF('Financing inputs'!$B86="Local Currency",'Financing inputs'!G86/Loc_Euro,0)+IF('Financing inputs'!$B86="Euro",'Financing inputs'!G86,0)))</f>
        <v/>
      </c>
      <c r="H86" s="59" t="str">
        <f>IF('Financing inputs'!H86="","",(IF('Financing inputs'!$B86="USD",'Financing inputs'!H86*Euro_USD,0)+IF('Financing inputs'!$B86="Local Currency",'Financing inputs'!H86/Loc_Euro,0)+IF('Financing inputs'!$B86="Euro",'Financing inputs'!H86,0)))</f>
        <v/>
      </c>
      <c r="I86" s="59" t="str">
        <f>IF('Financing inputs'!I86="","",(IF('Financing inputs'!$B86="USD",'Financing inputs'!I86*Euro_USD,0)+IF('Financing inputs'!$B86="Local Currency",'Financing inputs'!I86/Loc_Euro,0)+IF('Financing inputs'!$B86="Euro",'Financing inputs'!I86,0)))</f>
        <v/>
      </c>
      <c r="J86" s="59" t="str">
        <f>IF('Financing inputs'!J86="","",(IF('Financing inputs'!$B86="USD",'Financing inputs'!J86*Euro_USD,0)+IF('Financing inputs'!$B86="Local Currency",'Financing inputs'!J86/Loc_Euro,0)+IF('Financing inputs'!$B86="Euro",'Financing inputs'!J86,0)))</f>
        <v/>
      </c>
      <c r="K86" s="59" t="str">
        <f>IF('Financing inputs'!K86="","",(IF('Financing inputs'!$B86="USD",'Financing inputs'!K86*Euro_USD,0)+IF('Financing inputs'!$B86="Local Currency",'Financing inputs'!K86/Loc_Euro,0)+IF('Financing inputs'!$B86="Euro",'Financing inputs'!K86,0)))</f>
        <v/>
      </c>
      <c r="L86" s="59" t="str">
        <f>IF('Financing inputs'!L86="","",(IF('Financing inputs'!$B86="USD",'Financing inputs'!L86*Euro_USD,0)+IF('Financing inputs'!$B86="Local Currency",'Financing inputs'!L86/Loc_Euro,0)+IF('Financing inputs'!$B86="Euro",'Financing inputs'!L86,0)))</f>
        <v/>
      </c>
      <c r="M86" s="59" t="str">
        <f>IF('Financing inputs'!M86="","",(IF('Financing inputs'!$B86="USD",'Financing inputs'!M86*Euro_USD,0)+IF('Financing inputs'!$B86="Local Currency",'Financing inputs'!M86/Loc_Euro,0)+IF('Financing inputs'!$B86="Euro",'Financing inputs'!M86,0)))</f>
        <v/>
      </c>
      <c r="N86" s="59" t="str">
        <f>IF('Financing inputs'!N86="","",(IF('Financing inputs'!$B86="USD",'Financing inputs'!N86*Euro_USD,0)+IF('Financing inputs'!$B86="Local Currency",'Financing inputs'!N86/Loc_Euro,0)+IF('Financing inputs'!$B86="Euro",'Financing inputs'!N86,0)))</f>
        <v/>
      </c>
      <c r="O86" s="59">
        <f t="shared" si="10"/>
        <v>0</v>
      </c>
      <c r="P86" s="12" t="str">
        <f t="shared" si="9"/>
        <v>Autre 4</v>
      </c>
    </row>
    <row r="87" spans="1:16" x14ac:dyDescent="0.25">
      <c r="A87" s="25" t="str">
        <f>'Financing inputs'!A87</f>
        <v>Other</v>
      </c>
      <c r="B87" s="43"/>
      <c r="C87" s="59" t="str">
        <f>IF('Financing inputs'!C87="","",(IF('Financing inputs'!$B87="USD",'Financing inputs'!C87*Euro_USD,0)+IF('Financing inputs'!$B87="Local Currency",'Financing inputs'!C87/Loc_Euro,0)+IF('Financing inputs'!$B87="Euro",'Financing inputs'!C87,0)))</f>
        <v/>
      </c>
      <c r="D87" s="59" t="str">
        <f>IF('Financing inputs'!D87="","",(IF('Financing inputs'!$B87="USD",'Financing inputs'!D87*Euro_USD,0)+IF('Financing inputs'!$B87="Local Currency",'Financing inputs'!D87/Loc_Euro,0)+IF('Financing inputs'!$B87="Euro",'Financing inputs'!D87,0)))</f>
        <v/>
      </c>
      <c r="E87" s="59" t="str">
        <f>IF('Financing inputs'!E87="","",(IF('Financing inputs'!$B87="USD",'Financing inputs'!E87*Euro_USD,0)+IF('Financing inputs'!$B87="Local Currency",'Financing inputs'!E87/Loc_Euro,0)+IF('Financing inputs'!$B87="Euro",'Financing inputs'!E87,0)))</f>
        <v/>
      </c>
      <c r="F87" s="59" t="str">
        <f>IF('Financing inputs'!F87="","",(IF('Financing inputs'!$B87="USD",'Financing inputs'!F87*Euro_USD,0)+IF('Financing inputs'!$B87="Local Currency",'Financing inputs'!F87/Loc_Euro,0)+IF('Financing inputs'!$B87="Euro",'Financing inputs'!F87,0)))</f>
        <v/>
      </c>
      <c r="G87" s="59" t="str">
        <f>IF('Financing inputs'!G87="","",(IF('Financing inputs'!$B87="USD",'Financing inputs'!G87*Euro_USD,0)+IF('Financing inputs'!$B87="Local Currency",'Financing inputs'!G87/Loc_Euro,0)+IF('Financing inputs'!$B87="Euro",'Financing inputs'!G87,0)))</f>
        <v/>
      </c>
      <c r="H87" s="59" t="str">
        <f>IF('Financing inputs'!H87="","",(IF('Financing inputs'!$B87="USD",'Financing inputs'!H87*Euro_USD,0)+IF('Financing inputs'!$B87="Local Currency",'Financing inputs'!H87/Loc_Euro,0)+IF('Financing inputs'!$B87="Euro",'Financing inputs'!H87,0)))</f>
        <v/>
      </c>
      <c r="I87" s="59" t="str">
        <f>IF('Financing inputs'!I87="","",(IF('Financing inputs'!$B87="USD",'Financing inputs'!I87*Euro_USD,0)+IF('Financing inputs'!$B87="Local Currency",'Financing inputs'!I87/Loc_Euro,0)+IF('Financing inputs'!$B87="Euro",'Financing inputs'!I87,0)))</f>
        <v/>
      </c>
      <c r="J87" s="59" t="str">
        <f>IF('Financing inputs'!J87="","",(IF('Financing inputs'!$B87="USD",'Financing inputs'!J87*Euro_USD,0)+IF('Financing inputs'!$B87="Local Currency",'Financing inputs'!J87/Loc_Euro,0)+IF('Financing inputs'!$B87="Euro",'Financing inputs'!J87,0)))</f>
        <v/>
      </c>
      <c r="K87" s="59" t="str">
        <f>IF('Financing inputs'!K87="","",(IF('Financing inputs'!$B87="USD",'Financing inputs'!K87*Euro_USD,0)+IF('Financing inputs'!$B87="Local Currency",'Financing inputs'!K87/Loc_Euro,0)+IF('Financing inputs'!$B87="Euro",'Financing inputs'!K87,0)))</f>
        <v/>
      </c>
      <c r="L87" s="59" t="str">
        <f>IF('Financing inputs'!L87="","",(IF('Financing inputs'!$B87="USD",'Financing inputs'!L87*Euro_USD,0)+IF('Financing inputs'!$B87="Local Currency",'Financing inputs'!L87/Loc_Euro,0)+IF('Financing inputs'!$B87="Euro",'Financing inputs'!L87,0)))</f>
        <v/>
      </c>
      <c r="M87" s="59" t="str">
        <f>IF('Financing inputs'!M87="","",(IF('Financing inputs'!$B87="USD",'Financing inputs'!M87*Euro_USD,0)+IF('Financing inputs'!$B87="Local Currency",'Financing inputs'!M87/Loc_Euro,0)+IF('Financing inputs'!$B87="Euro",'Financing inputs'!M87,0)))</f>
        <v/>
      </c>
      <c r="N87" s="59" t="str">
        <f>IF('Financing inputs'!N87="","",(IF('Financing inputs'!$B87="USD",'Financing inputs'!N87*Euro_USD,0)+IF('Financing inputs'!$B87="Local Currency",'Financing inputs'!N87/Loc_Euro,0)+IF('Financing inputs'!$B87="Euro",'Financing inputs'!N87,0)))</f>
        <v/>
      </c>
      <c r="O87" s="60">
        <f t="shared" si="10"/>
        <v>0</v>
      </c>
      <c r="P87" s="12" t="str">
        <f t="shared" si="9"/>
        <v>Autre 4</v>
      </c>
    </row>
    <row r="88" spans="1:16" x14ac:dyDescent="0.25">
      <c r="A88" s="25" t="str">
        <f>'Financing inputs'!A88</f>
        <v>Other</v>
      </c>
      <c r="B88" s="43"/>
      <c r="C88" s="59" t="str">
        <f>IF('Financing inputs'!C88="","",(IF('Financing inputs'!$B88="USD",'Financing inputs'!C88*Euro_USD,0)+IF('Financing inputs'!$B88="Local Currency",'Financing inputs'!C88/Loc_Euro,0)+IF('Financing inputs'!$B88="Euro",'Financing inputs'!C88,0)))</f>
        <v/>
      </c>
      <c r="D88" s="59" t="str">
        <f>IF('Financing inputs'!D88="","",(IF('Financing inputs'!$B88="USD",'Financing inputs'!D88*Euro_USD,0)+IF('Financing inputs'!$B88="Local Currency",'Financing inputs'!D88/Loc_Euro,0)+IF('Financing inputs'!$B88="Euro",'Financing inputs'!D88,0)))</f>
        <v/>
      </c>
      <c r="E88" s="59" t="str">
        <f>IF('Financing inputs'!E88="","",(IF('Financing inputs'!$B88="USD",'Financing inputs'!E88*Euro_USD,0)+IF('Financing inputs'!$B88="Local Currency",'Financing inputs'!E88/Loc_Euro,0)+IF('Financing inputs'!$B88="Euro",'Financing inputs'!E88,0)))</f>
        <v/>
      </c>
      <c r="F88" s="59" t="str">
        <f>IF('Financing inputs'!F88="","",(IF('Financing inputs'!$B88="USD",'Financing inputs'!F88*Euro_USD,0)+IF('Financing inputs'!$B88="Local Currency",'Financing inputs'!F88/Loc_Euro,0)+IF('Financing inputs'!$B88="Euro",'Financing inputs'!F88,0)))</f>
        <v/>
      </c>
      <c r="G88" s="59" t="str">
        <f>IF('Financing inputs'!G88="","",(IF('Financing inputs'!$B88="USD",'Financing inputs'!G88*Euro_USD,0)+IF('Financing inputs'!$B88="Local Currency",'Financing inputs'!G88/Loc_Euro,0)+IF('Financing inputs'!$B88="Euro",'Financing inputs'!G88,0)))</f>
        <v/>
      </c>
      <c r="H88" s="59" t="str">
        <f>IF('Financing inputs'!H88="","",(IF('Financing inputs'!$B88="USD",'Financing inputs'!H88*Euro_USD,0)+IF('Financing inputs'!$B88="Local Currency",'Financing inputs'!H88/Loc_Euro,0)+IF('Financing inputs'!$B88="Euro",'Financing inputs'!H88,0)))</f>
        <v/>
      </c>
      <c r="I88" s="59" t="str">
        <f>IF('Financing inputs'!I88="","",(IF('Financing inputs'!$B88="USD",'Financing inputs'!I88*Euro_USD,0)+IF('Financing inputs'!$B88="Local Currency",'Financing inputs'!I88/Loc_Euro,0)+IF('Financing inputs'!$B88="Euro",'Financing inputs'!I88,0)))</f>
        <v/>
      </c>
      <c r="J88" s="59" t="str">
        <f>IF('Financing inputs'!J88="","",(IF('Financing inputs'!$B88="USD",'Financing inputs'!J88*Euro_USD,0)+IF('Financing inputs'!$B88="Local Currency",'Financing inputs'!J88/Loc_Euro,0)+IF('Financing inputs'!$B88="Euro",'Financing inputs'!J88,0)))</f>
        <v/>
      </c>
      <c r="K88" s="59" t="str">
        <f>IF('Financing inputs'!K88="","",(IF('Financing inputs'!$B88="USD",'Financing inputs'!K88*Euro_USD,0)+IF('Financing inputs'!$B88="Local Currency",'Financing inputs'!K88/Loc_Euro,0)+IF('Financing inputs'!$B88="Euro",'Financing inputs'!K88,0)))</f>
        <v/>
      </c>
      <c r="L88" s="59" t="str">
        <f>IF('Financing inputs'!L88="","",(IF('Financing inputs'!$B88="USD",'Financing inputs'!L88*Euro_USD,0)+IF('Financing inputs'!$B88="Local Currency",'Financing inputs'!L88/Loc_Euro,0)+IF('Financing inputs'!$B88="Euro",'Financing inputs'!L88,0)))</f>
        <v/>
      </c>
      <c r="M88" s="59" t="str">
        <f>IF('Financing inputs'!M88="","",(IF('Financing inputs'!$B88="USD",'Financing inputs'!M88*Euro_USD,0)+IF('Financing inputs'!$B88="Local Currency",'Financing inputs'!M88/Loc_Euro,0)+IF('Financing inputs'!$B88="Euro",'Financing inputs'!M88,0)))</f>
        <v/>
      </c>
      <c r="N88" s="59" t="str">
        <f>IF('Financing inputs'!N88="","",(IF('Financing inputs'!$B88="USD",'Financing inputs'!N88*Euro_USD,0)+IF('Financing inputs'!$B88="Local Currency",'Financing inputs'!N88/Loc_Euro,0)+IF('Financing inputs'!$B88="Euro",'Financing inputs'!N88,0)))</f>
        <v/>
      </c>
      <c r="O88" s="60">
        <f t="shared" si="10"/>
        <v>0</v>
      </c>
      <c r="P88" s="12" t="str">
        <f t="shared" si="9"/>
        <v>Autre 4</v>
      </c>
    </row>
    <row r="89" spans="1:16" x14ac:dyDescent="0.25">
      <c r="A89" s="25" t="str">
        <f>'Financing inputs'!A89</f>
        <v>Other</v>
      </c>
      <c r="B89" s="43"/>
      <c r="C89" s="59" t="str">
        <f>IF('Financing inputs'!C89="","",(IF('Financing inputs'!$B89="USD",'Financing inputs'!C89*Euro_USD,0)+IF('Financing inputs'!$B89="Local Currency",'Financing inputs'!C89/Loc_Euro,0)+IF('Financing inputs'!$B89="Euro",'Financing inputs'!C89,0)))</f>
        <v/>
      </c>
      <c r="D89" s="59" t="str">
        <f>IF('Financing inputs'!D89="","",(IF('Financing inputs'!$B89="USD",'Financing inputs'!D89*Euro_USD,0)+IF('Financing inputs'!$B89="Local Currency",'Financing inputs'!D89/Loc_Euro,0)+IF('Financing inputs'!$B89="Euro",'Financing inputs'!D89,0)))</f>
        <v/>
      </c>
      <c r="E89" s="59" t="str">
        <f>IF('Financing inputs'!E89="","",(IF('Financing inputs'!$B89="USD",'Financing inputs'!E89*Euro_USD,0)+IF('Financing inputs'!$B89="Local Currency",'Financing inputs'!E89/Loc_Euro,0)+IF('Financing inputs'!$B89="Euro",'Financing inputs'!E89,0)))</f>
        <v/>
      </c>
      <c r="F89" s="59" t="str">
        <f>IF('Financing inputs'!F89="","",(IF('Financing inputs'!$B89="USD",'Financing inputs'!F89*Euro_USD,0)+IF('Financing inputs'!$B89="Local Currency",'Financing inputs'!F89/Loc_Euro,0)+IF('Financing inputs'!$B89="Euro",'Financing inputs'!F89,0)))</f>
        <v/>
      </c>
      <c r="G89" s="59" t="str">
        <f>IF('Financing inputs'!G89="","",(IF('Financing inputs'!$B89="USD",'Financing inputs'!G89*Euro_USD,0)+IF('Financing inputs'!$B89="Local Currency",'Financing inputs'!G89/Loc_Euro,0)+IF('Financing inputs'!$B89="Euro",'Financing inputs'!G89,0)))</f>
        <v/>
      </c>
      <c r="H89" s="59" t="str">
        <f>IF('Financing inputs'!H89="","",(IF('Financing inputs'!$B89="USD",'Financing inputs'!H89*Euro_USD,0)+IF('Financing inputs'!$B89="Local Currency",'Financing inputs'!H89/Loc_Euro,0)+IF('Financing inputs'!$B89="Euro",'Financing inputs'!H89,0)))</f>
        <v/>
      </c>
      <c r="I89" s="59" t="str">
        <f>IF('Financing inputs'!I89="","",(IF('Financing inputs'!$B89="USD",'Financing inputs'!I89*Euro_USD,0)+IF('Financing inputs'!$B89="Local Currency",'Financing inputs'!I89/Loc_Euro,0)+IF('Financing inputs'!$B89="Euro",'Financing inputs'!I89,0)))</f>
        <v/>
      </c>
      <c r="J89" s="59" t="str">
        <f>IF('Financing inputs'!J89="","",(IF('Financing inputs'!$B89="USD",'Financing inputs'!J89*Euro_USD,0)+IF('Financing inputs'!$B89="Local Currency",'Financing inputs'!J89/Loc_Euro,0)+IF('Financing inputs'!$B89="Euro",'Financing inputs'!J89,0)))</f>
        <v/>
      </c>
      <c r="K89" s="59" t="str">
        <f>IF('Financing inputs'!K89="","",(IF('Financing inputs'!$B89="USD",'Financing inputs'!K89*Euro_USD,0)+IF('Financing inputs'!$B89="Local Currency",'Financing inputs'!K89/Loc_Euro,0)+IF('Financing inputs'!$B89="Euro",'Financing inputs'!K89,0)))</f>
        <v/>
      </c>
      <c r="L89" s="59" t="str">
        <f>IF('Financing inputs'!L89="","",(IF('Financing inputs'!$B89="USD",'Financing inputs'!L89*Euro_USD,0)+IF('Financing inputs'!$B89="Local Currency",'Financing inputs'!L89/Loc_Euro,0)+IF('Financing inputs'!$B89="Euro",'Financing inputs'!L89,0)))</f>
        <v/>
      </c>
      <c r="M89" s="59" t="str">
        <f>IF('Financing inputs'!M89="","",(IF('Financing inputs'!$B89="USD",'Financing inputs'!M89*Euro_USD,0)+IF('Financing inputs'!$B89="Local Currency",'Financing inputs'!M89/Loc_Euro,0)+IF('Financing inputs'!$B89="Euro",'Financing inputs'!M89,0)))</f>
        <v/>
      </c>
      <c r="N89" s="59" t="str">
        <f>IF('Financing inputs'!N89="","",(IF('Financing inputs'!$B89="USD",'Financing inputs'!N89*Euro_USD,0)+IF('Financing inputs'!$B89="Local Currency",'Financing inputs'!N89/Loc_Euro,0)+IF('Financing inputs'!$B89="Euro",'Financing inputs'!N89,0)))</f>
        <v/>
      </c>
      <c r="O89" s="60">
        <f t="shared" si="10"/>
        <v>0</v>
      </c>
      <c r="P89" s="12" t="str">
        <f t="shared" si="9"/>
        <v>Autre 4</v>
      </c>
    </row>
    <row r="90" spans="1:16" x14ac:dyDescent="0.25">
      <c r="A90" s="25" t="str">
        <f>'Financing inputs'!A90</f>
        <v>Other</v>
      </c>
      <c r="B90" s="43"/>
      <c r="C90" s="59" t="str">
        <f>IF('Financing inputs'!C90="","",(IF('Financing inputs'!$B90="USD",'Financing inputs'!C90*Euro_USD,0)+IF('Financing inputs'!$B90="Local Currency",'Financing inputs'!C90/Loc_Euro,0)+IF('Financing inputs'!$B90="Euro",'Financing inputs'!C90,0)))</f>
        <v/>
      </c>
      <c r="D90" s="59" t="str">
        <f>IF('Financing inputs'!D90="","",(IF('Financing inputs'!$B90="USD",'Financing inputs'!D90*Euro_USD,0)+IF('Financing inputs'!$B90="Local Currency",'Financing inputs'!D90/Loc_Euro,0)+IF('Financing inputs'!$B90="Euro",'Financing inputs'!D90,0)))</f>
        <v/>
      </c>
      <c r="E90" s="59" t="str">
        <f>IF('Financing inputs'!E90="","",(IF('Financing inputs'!$B90="USD",'Financing inputs'!E90*Euro_USD,0)+IF('Financing inputs'!$B90="Local Currency",'Financing inputs'!E90/Loc_Euro,0)+IF('Financing inputs'!$B90="Euro",'Financing inputs'!E90,0)))</f>
        <v/>
      </c>
      <c r="F90" s="59" t="str">
        <f>IF('Financing inputs'!F90="","",(IF('Financing inputs'!$B90="USD",'Financing inputs'!F90*Euro_USD,0)+IF('Financing inputs'!$B90="Local Currency",'Financing inputs'!F90/Loc_Euro,0)+IF('Financing inputs'!$B90="Euro",'Financing inputs'!F90,0)))</f>
        <v/>
      </c>
      <c r="G90" s="59" t="str">
        <f>IF('Financing inputs'!G90="","",(IF('Financing inputs'!$B90="USD",'Financing inputs'!G90*Euro_USD,0)+IF('Financing inputs'!$B90="Local Currency",'Financing inputs'!G90/Loc_Euro,0)+IF('Financing inputs'!$B90="Euro",'Financing inputs'!G90,0)))</f>
        <v/>
      </c>
      <c r="H90" s="59" t="str">
        <f>IF('Financing inputs'!H90="","",(IF('Financing inputs'!$B90="USD",'Financing inputs'!H90*Euro_USD,0)+IF('Financing inputs'!$B90="Local Currency",'Financing inputs'!H90/Loc_Euro,0)+IF('Financing inputs'!$B90="Euro",'Financing inputs'!H90,0)))</f>
        <v/>
      </c>
      <c r="I90" s="59" t="str">
        <f>IF('Financing inputs'!I90="","",(IF('Financing inputs'!$B90="USD",'Financing inputs'!I90*Euro_USD,0)+IF('Financing inputs'!$B90="Local Currency",'Financing inputs'!I90/Loc_Euro,0)+IF('Financing inputs'!$B90="Euro",'Financing inputs'!I90,0)))</f>
        <v/>
      </c>
      <c r="J90" s="59" t="str">
        <f>IF('Financing inputs'!J90="","",(IF('Financing inputs'!$B90="USD",'Financing inputs'!J90*Euro_USD,0)+IF('Financing inputs'!$B90="Local Currency",'Financing inputs'!J90/Loc_Euro,0)+IF('Financing inputs'!$B90="Euro",'Financing inputs'!J90,0)))</f>
        <v/>
      </c>
      <c r="K90" s="59" t="str">
        <f>IF('Financing inputs'!K90="","",(IF('Financing inputs'!$B90="USD",'Financing inputs'!K90*Euro_USD,0)+IF('Financing inputs'!$B90="Local Currency",'Financing inputs'!K90/Loc_Euro,0)+IF('Financing inputs'!$B90="Euro",'Financing inputs'!K90,0)))</f>
        <v/>
      </c>
      <c r="L90" s="59" t="str">
        <f>IF('Financing inputs'!L90="","",(IF('Financing inputs'!$B90="USD",'Financing inputs'!L90*Euro_USD,0)+IF('Financing inputs'!$B90="Local Currency",'Financing inputs'!L90/Loc_Euro,0)+IF('Financing inputs'!$B90="Euro",'Financing inputs'!L90,0)))</f>
        <v/>
      </c>
      <c r="M90" s="59" t="str">
        <f>IF('Financing inputs'!M90="","",(IF('Financing inputs'!$B90="USD",'Financing inputs'!M90*Euro_USD,0)+IF('Financing inputs'!$B90="Local Currency",'Financing inputs'!M90/Loc_Euro,0)+IF('Financing inputs'!$B90="Euro",'Financing inputs'!M90,0)))</f>
        <v/>
      </c>
      <c r="N90" s="59" t="str">
        <f>IF('Financing inputs'!N90="","",(IF('Financing inputs'!$B90="USD",'Financing inputs'!N90*Euro_USD,0)+IF('Financing inputs'!$B90="Local Currency",'Financing inputs'!N90/Loc_Euro,0)+IF('Financing inputs'!$B90="Euro",'Financing inputs'!N90,0)))</f>
        <v/>
      </c>
      <c r="O90" s="59">
        <f t="shared" si="10"/>
        <v>0</v>
      </c>
      <c r="P90" s="12" t="str">
        <f t="shared" si="9"/>
        <v>Autre 4</v>
      </c>
    </row>
    <row r="91" spans="1:16" x14ac:dyDescent="0.25">
      <c r="A91" s="25" t="str">
        <f>'Financing inputs'!A91</f>
        <v>Other</v>
      </c>
      <c r="B91" s="43"/>
      <c r="C91" s="59" t="str">
        <f>IF('Financing inputs'!C91="","",(IF('Financing inputs'!$B91="USD",'Financing inputs'!C91*Euro_USD,0)+IF('Financing inputs'!$B91="Local Currency",'Financing inputs'!C91/Loc_Euro,0)+IF('Financing inputs'!$B91="Euro",'Financing inputs'!C91,0)))</f>
        <v/>
      </c>
      <c r="D91" s="59" t="str">
        <f>IF('Financing inputs'!D91="","",(IF('Financing inputs'!$B91="USD",'Financing inputs'!D91*Euro_USD,0)+IF('Financing inputs'!$B91="Local Currency",'Financing inputs'!D91/Loc_Euro,0)+IF('Financing inputs'!$B91="Euro",'Financing inputs'!D91,0)))</f>
        <v/>
      </c>
      <c r="E91" s="59" t="str">
        <f>IF('Financing inputs'!E91="","",(IF('Financing inputs'!$B91="USD",'Financing inputs'!E91*Euro_USD,0)+IF('Financing inputs'!$B91="Local Currency",'Financing inputs'!E91/Loc_Euro,0)+IF('Financing inputs'!$B91="Euro",'Financing inputs'!E91,0)))</f>
        <v/>
      </c>
      <c r="F91" s="59" t="str">
        <f>IF('Financing inputs'!F91="","",(IF('Financing inputs'!$B91="USD",'Financing inputs'!F91*Euro_USD,0)+IF('Financing inputs'!$B91="Local Currency",'Financing inputs'!F91/Loc_Euro,0)+IF('Financing inputs'!$B91="Euro",'Financing inputs'!F91,0)))</f>
        <v/>
      </c>
      <c r="G91" s="59" t="str">
        <f>IF('Financing inputs'!G91="","",(IF('Financing inputs'!$B91="USD",'Financing inputs'!G91*Euro_USD,0)+IF('Financing inputs'!$B91="Local Currency",'Financing inputs'!G91/Loc_Euro,0)+IF('Financing inputs'!$B91="Euro",'Financing inputs'!G91,0)))</f>
        <v/>
      </c>
      <c r="H91" s="59" t="str">
        <f>IF('Financing inputs'!H91="","",(IF('Financing inputs'!$B91="USD",'Financing inputs'!H91*Euro_USD,0)+IF('Financing inputs'!$B91="Local Currency",'Financing inputs'!H91/Loc_Euro,0)+IF('Financing inputs'!$B91="Euro",'Financing inputs'!H91,0)))</f>
        <v/>
      </c>
      <c r="I91" s="59" t="str">
        <f>IF('Financing inputs'!I91="","",(IF('Financing inputs'!$B91="USD",'Financing inputs'!I91*Euro_USD,0)+IF('Financing inputs'!$B91="Local Currency",'Financing inputs'!I91/Loc_Euro,0)+IF('Financing inputs'!$B91="Euro",'Financing inputs'!I91,0)))</f>
        <v/>
      </c>
      <c r="J91" s="59" t="str">
        <f>IF('Financing inputs'!J91="","",(IF('Financing inputs'!$B91="USD",'Financing inputs'!J91*Euro_USD,0)+IF('Financing inputs'!$B91="Local Currency",'Financing inputs'!J91/Loc_Euro,0)+IF('Financing inputs'!$B91="Euro",'Financing inputs'!J91,0)))</f>
        <v/>
      </c>
      <c r="K91" s="59" t="str">
        <f>IF('Financing inputs'!K91="","",(IF('Financing inputs'!$B91="USD",'Financing inputs'!K91*Euro_USD,0)+IF('Financing inputs'!$B91="Local Currency",'Financing inputs'!K91/Loc_Euro,0)+IF('Financing inputs'!$B91="Euro",'Financing inputs'!K91,0)))</f>
        <v/>
      </c>
      <c r="L91" s="59" t="str">
        <f>IF('Financing inputs'!L91="","",(IF('Financing inputs'!$B91="USD",'Financing inputs'!L91*Euro_USD,0)+IF('Financing inputs'!$B91="Local Currency",'Financing inputs'!L91/Loc_Euro,0)+IF('Financing inputs'!$B91="Euro",'Financing inputs'!L91,0)))</f>
        <v/>
      </c>
      <c r="M91" s="59" t="str">
        <f>IF('Financing inputs'!M91="","",(IF('Financing inputs'!$B91="USD",'Financing inputs'!M91*Euro_USD,0)+IF('Financing inputs'!$B91="Local Currency",'Financing inputs'!M91/Loc_Euro,0)+IF('Financing inputs'!$B91="Euro",'Financing inputs'!M91,0)))</f>
        <v/>
      </c>
      <c r="N91" s="59" t="str">
        <f>IF('Financing inputs'!N91="","",(IF('Financing inputs'!$B91="USD",'Financing inputs'!N91*Euro_USD,0)+IF('Financing inputs'!$B91="Local Currency",'Financing inputs'!N91/Loc_Euro,0)+IF('Financing inputs'!$B91="Euro",'Financing inputs'!N91,0)))</f>
        <v/>
      </c>
      <c r="O91" s="59">
        <f t="shared" si="10"/>
        <v>0</v>
      </c>
      <c r="P91" s="12" t="str">
        <f t="shared" si="9"/>
        <v>Autre 4</v>
      </c>
    </row>
    <row r="92" spans="1:16" x14ac:dyDescent="0.25">
      <c r="A92" s="25" t="str">
        <f>'Financing inputs'!A92</f>
        <v>Other</v>
      </c>
      <c r="B92" s="43"/>
      <c r="C92" s="59" t="str">
        <f>IF('Financing inputs'!C92="","",(IF('Financing inputs'!$B92="USD",'Financing inputs'!C92*Euro_USD,0)+IF('Financing inputs'!$B92="Local Currency",'Financing inputs'!C92/Loc_Euro,0)+IF('Financing inputs'!$B92="Euro",'Financing inputs'!C92,0)))</f>
        <v/>
      </c>
      <c r="D92" s="59" t="str">
        <f>IF('Financing inputs'!D92="","",(IF('Financing inputs'!$B92="USD",'Financing inputs'!D92*Euro_USD,0)+IF('Financing inputs'!$B92="Local Currency",'Financing inputs'!D92/Loc_Euro,0)+IF('Financing inputs'!$B92="Euro",'Financing inputs'!D92,0)))</f>
        <v/>
      </c>
      <c r="E92" s="59" t="str">
        <f>IF('Financing inputs'!E92="","",(IF('Financing inputs'!$B92="USD",'Financing inputs'!E92*Euro_USD,0)+IF('Financing inputs'!$B92="Local Currency",'Financing inputs'!E92/Loc_Euro,0)+IF('Financing inputs'!$B92="Euro",'Financing inputs'!E92,0)))</f>
        <v/>
      </c>
      <c r="F92" s="59" t="str">
        <f>IF('Financing inputs'!F92="","",(IF('Financing inputs'!$B92="USD",'Financing inputs'!F92*Euro_USD,0)+IF('Financing inputs'!$B92="Local Currency",'Financing inputs'!F92/Loc_Euro,0)+IF('Financing inputs'!$B92="Euro",'Financing inputs'!F92,0)))</f>
        <v/>
      </c>
      <c r="G92" s="59" t="str">
        <f>IF('Financing inputs'!G92="","",(IF('Financing inputs'!$B92="USD",'Financing inputs'!G92*Euro_USD,0)+IF('Financing inputs'!$B92="Local Currency",'Financing inputs'!G92/Loc_Euro,0)+IF('Financing inputs'!$B92="Euro",'Financing inputs'!G92,0)))</f>
        <v/>
      </c>
      <c r="H92" s="59" t="str">
        <f>IF('Financing inputs'!H92="","",(IF('Financing inputs'!$B92="USD",'Financing inputs'!H92*Euro_USD,0)+IF('Financing inputs'!$B92="Local Currency",'Financing inputs'!H92/Loc_Euro,0)+IF('Financing inputs'!$B92="Euro",'Financing inputs'!H92,0)))</f>
        <v/>
      </c>
      <c r="I92" s="59" t="str">
        <f>IF('Financing inputs'!I92="","",(IF('Financing inputs'!$B92="USD",'Financing inputs'!I92*Euro_USD,0)+IF('Financing inputs'!$B92="Local Currency",'Financing inputs'!I92/Loc_Euro,0)+IF('Financing inputs'!$B92="Euro",'Financing inputs'!I92,0)))</f>
        <v/>
      </c>
      <c r="J92" s="59" t="str">
        <f>IF('Financing inputs'!J92="","",(IF('Financing inputs'!$B92="USD",'Financing inputs'!J92*Euro_USD,0)+IF('Financing inputs'!$B92="Local Currency",'Financing inputs'!J92/Loc_Euro,0)+IF('Financing inputs'!$B92="Euro",'Financing inputs'!J92,0)))</f>
        <v/>
      </c>
      <c r="K92" s="59" t="str">
        <f>IF('Financing inputs'!K92="","",(IF('Financing inputs'!$B92="USD",'Financing inputs'!K92*Euro_USD,0)+IF('Financing inputs'!$B92="Local Currency",'Financing inputs'!K92/Loc_Euro,0)+IF('Financing inputs'!$B92="Euro",'Financing inputs'!K92,0)))</f>
        <v/>
      </c>
      <c r="L92" s="59" t="str">
        <f>IF('Financing inputs'!L92="","",(IF('Financing inputs'!$B92="USD",'Financing inputs'!L92*Euro_USD,0)+IF('Financing inputs'!$B92="Local Currency",'Financing inputs'!L92/Loc_Euro,0)+IF('Financing inputs'!$B92="Euro",'Financing inputs'!L92,0)))</f>
        <v/>
      </c>
      <c r="M92" s="59" t="str">
        <f>IF('Financing inputs'!M92="","",(IF('Financing inputs'!$B92="USD",'Financing inputs'!M92*Euro_USD,0)+IF('Financing inputs'!$B92="Local Currency",'Financing inputs'!M92/Loc_Euro,0)+IF('Financing inputs'!$B92="Euro",'Financing inputs'!M92,0)))</f>
        <v/>
      </c>
      <c r="N92" s="59" t="str">
        <f>IF('Financing inputs'!N92="","",(IF('Financing inputs'!$B92="USD",'Financing inputs'!N92*Euro_USD,0)+IF('Financing inputs'!$B92="Local Currency",'Financing inputs'!N92/Loc_Euro,0)+IF('Financing inputs'!$B92="Euro",'Financing inputs'!N92,0)))</f>
        <v/>
      </c>
      <c r="O92" s="59">
        <f t="shared" si="10"/>
        <v>0</v>
      </c>
      <c r="P92" s="12" t="str">
        <f t="shared" si="9"/>
        <v>Autre 4</v>
      </c>
    </row>
    <row r="93" spans="1:16" x14ac:dyDescent="0.25">
      <c r="A93" s="25" t="str">
        <f>'Financing inputs'!A93</f>
        <v>Other</v>
      </c>
      <c r="B93" s="43"/>
      <c r="C93" s="59" t="str">
        <f>IF('Financing inputs'!C93="","",(IF('Financing inputs'!$B93="USD",'Financing inputs'!C93*Euro_USD,0)+IF('Financing inputs'!$B93="Local Currency",'Financing inputs'!C93/Loc_Euro,0)+IF('Financing inputs'!$B93="Euro",'Financing inputs'!C93,0)))</f>
        <v/>
      </c>
      <c r="D93" s="59" t="str">
        <f>IF('Financing inputs'!D93="","",(IF('Financing inputs'!$B93="USD",'Financing inputs'!D93*Euro_USD,0)+IF('Financing inputs'!$B93="Local Currency",'Financing inputs'!D93/Loc_Euro,0)+IF('Financing inputs'!$B93="Euro",'Financing inputs'!D93,0)))</f>
        <v/>
      </c>
      <c r="E93" s="59" t="str">
        <f>IF('Financing inputs'!E93="","",(IF('Financing inputs'!$B93="USD",'Financing inputs'!E93*Euro_USD,0)+IF('Financing inputs'!$B93="Local Currency",'Financing inputs'!E93/Loc_Euro,0)+IF('Financing inputs'!$B93="Euro",'Financing inputs'!E93,0)))</f>
        <v/>
      </c>
      <c r="F93" s="59" t="str">
        <f>IF('Financing inputs'!F93="","",(IF('Financing inputs'!$B93="USD",'Financing inputs'!F93*Euro_USD,0)+IF('Financing inputs'!$B93="Local Currency",'Financing inputs'!F93/Loc_Euro,0)+IF('Financing inputs'!$B93="Euro",'Financing inputs'!F93,0)))</f>
        <v/>
      </c>
      <c r="G93" s="59" t="str">
        <f>IF('Financing inputs'!G93="","",(IF('Financing inputs'!$B93="USD",'Financing inputs'!G93*Euro_USD,0)+IF('Financing inputs'!$B93="Local Currency",'Financing inputs'!G93/Loc_Euro,0)+IF('Financing inputs'!$B93="Euro",'Financing inputs'!G93,0)))</f>
        <v/>
      </c>
      <c r="H93" s="59" t="str">
        <f>IF('Financing inputs'!H93="","",(IF('Financing inputs'!$B93="USD",'Financing inputs'!H93*Euro_USD,0)+IF('Financing inputs'!$B93="Local Currency",'Financing inputs'!H93/Loc_Euro,0)+IF('Financing inputs'!$B93="Euro",'Financing inputs'!H93,0)))</f>
        <v/>
      </c>
      <c r="I93" s="59" t="str">
        <f>IF('Financing inputs'!I93="","",(IF('Financing inputs'!$B93="USD",'Financing inputs'!I93*Euro_USD,0)+IF('Financing inputs'!$B93="Local Currency",'Financing inputs'!I93/Loc_Euro,0)+IF('Financing inputs'!$B93="Euro",'Financing inputs'!I93,0)))</f>
        <v/>
      </c>
      <c r="J93" s="59" t="str">
        <f>IF('Financing inputs'!J93="","",(IF('Financing inputs'!$B93="USD",'Financing inputs'!J93*Euro_USD,0)+IF('Financing inputs'!$B93="Local Currency",'Financing inputs'!J93/Loc_Euro,0)+IF('Financing inputs'!$B93="Euro",'Financing inputs'!J93,0)))</f>
        <v/>
      </c>
      <c r="K93" s="59" t="str">
        <f>IF('Financing inputs'!K93="","",(IF('Financing inputs'!$B93="USD",'Financing inputs'!K93*Euro_USD,0)+IF('Financing inputs'!$B93="Local Currency",'Financing inputs'!K93/Loc_Euro,0)+IF('Financing inputs'!$B93="Euro",'Financing inputs'!K93,0)))</f>
        <v/>
      </c>
      <c r="L93" s="59" t="str">
        <f>IF('Financing inputs'!L93="","",(IF('Financing inputs'!$B93="USD",'Financing inputs'!L93*Euro_USD,0)+IF('Financing inputs'!$B93="Local Currency",'Financing inputs'!L93/Loc_Euro,0)+IF('Financing inputs'!$B93="Euro",'Financing inputs'!L93,0)))</f>
        <v/>
      </c>
      <c r="M93" s="59" t="str">
        <f>IF('Financing inputs'!M93="","",(IF('Financing inputs'!$B93="USD",'Financing inputs'!M93*Euro_USD,0)+IF('Financing inputs'!$B93="Local Currency",'Financing inputs'!M93/Loc_Euro,0)+IF('Financing inputs'!$B93="Euro",'Financing inputs'!M93,0)))</f>
        <v/>
      </c>
      <c r="N93" s="59" t="str">
        <f>IF('Financing inputs'!N93="","",(IF('Financing inputs'!$B93="USD",'Financing inputs'!N93*Euro_USD,0)+IF('Financing inputs'!$B93="Local Currency",'Financing inputs'!N93/Loc_Euro,0)+IF('Financing inputs'!$B93="Euro",'Financing inputs'!N93,0)))</f>
        <v/>
      </c>
      <c r="O93" s="59">
        <f t="shared" si="10"/>
        <v>0</v>
      </c>
      <c r="P93" s="12" t="str">
        <f t="shared" si="9"/>
        <v>Autre 4</v>
      </c>
    </row>
    <row r="94" spans="1:16" x14ac:dyDescent="0.25">
      <c r="A94" s="27" t="s">
        <v>42</v>
      </c>
      <c r="B94" s="28"/>
      <c r="C94" s="46">
        <f>SUM(C75:C93)</f>
        <v>0</v>
      </c>
      <c r="D94" s="46">
        <f t="shared" ref="D94:O94" si="11">SUM(D75:D93)</f>
        <v>0</v>
      </c>
      <c r="E94" s="46">
        <f t="shared" si="11"/>
        <v>0</v>
      </c>
      <c r="F94" s="46">
        <f t="shared" si="11"/>
        <v>0</v>
      </c>
      <c r="G94" s="46">
        <f t="shared" si="11"/>
        <v>0</v>
      </c>
      <c r="H94" s="46">
        <f t="shared" si="11"/>
        <v>0</v>
      </c>
      <c r="I94" s="46">
        <f t="shared" si="11"/>
        <v>0</v>
      </c>
      <c r="J94" s="46">
        <f t="shared" si="11"/>
        <v>0</v>
      </c>
      <c r="K94" s="46">
        <f t="shared" si="11"/>
        <v>0</v>
      </c>
      <c r="L94" s="46">
        <f t="shared" si="11"/>
        <v>0</v>
      </c>
      <c r="M94" s="46">
        <f t="shared" si="11"/>
        <v>0</v>
      </c>
      <c r="N94" s="46">
        <f t="shared" si="11"/>
        <v>0</v>
      </c>
      <c r="O94" s="46">
        <f t="shared" si="11"/>
        <v>0</v>
      </c>
      <c r="P94" s="12" t="str">
        <f>$A$72</f>
        <v>Autre 4</v>
      </c>
    </row>
    <row r="95" spans="1:16" x14ac:dyDescent="0.25">
      <c r="A95" s="174" t="str">
        <f>'Financing inputs'!A95:O95</f>
        <v>Autre 5</v>
      </c>
      <c r="B95" s="174"/>
      <c r="C95" s="174"/>
      <c r="D95" s="174"/>
      <c r="E95" s="174"/>
      <c r="F95" s="174"/>
      <c r="G95" s="174"/>
      <c r="H95" s="174"/>
      <c r="I95" s="174"/>
      <c r="J95" s="174"/>
      <c r="K95" s="174"/>
      <c r="L95" s="174"/>
      <c r="M95" s="174"/>
      <c r="N95" s="174"/>
      <c r="O95" s="174"/>
    </row>
    <row r="96" spans="1:16" x14ac:dyDescent="0.25">
      <c r="A96" s="24" t="str">
        <f>'Financing inputs'!A96</f>
        <v>Coûts du Plan PF Budgétisé</v>
      </c>
      <c r="B96" s="43"/>
      <c r="C96" s="59" t="str">
        <f>IF('Financing inputs'!C96="","",(IF('Financing inputs'!$B96="USD",'Financing inputs'!C96*Euro_USD,0)+IF('Financing inputs'!$B96="Local Currency",'Financing inputs'!C96/Loc_Euro,0)+IF('Financing inputs'!$B96="Euro",'Financing inputs'!C96,0)))</f>
        <v/>
      </c>
      <c r="D96" s="59" t="str">
        <f>IF('Financing inputs'!D96="","",(IF('Financing inputs'!$B96="USD",'Financing inputs'!D96*Euro_USD,0)+IF('Financing inputs'!$B96="Local Currency",'Financing inputs'!D96/Loc_Euro,0)+IF('Financing inputs'!$B96="Euro",'Financing inputs'!D96,0)))</f>
        <v/>
      </c>
      <c r="E96" s="59" t="str">
        <f>IF('Financing inputs'!E96="","",(IF('Financing inputs'!$B96="USD",'Financing inputs'!E96*Euro_USD,0)+IF('Financing inputs'!$B96="Local Currency",'Financing inputs'!E96/Loc_Euro,0)+IF('Financing inputs'!$B96="Euro",'Financing inputs'!E96,0)))</f>
        <v/>
      </c>
      <c r="F96" s="59" t="str">
        <f>IF('Financing inputs'!F96="","",(IF('Financing inputs'!$B96="USD",'Financing inputs'!F96*Euro_USD,0)+IF('Financing inputs'!$B96="Local Currency",'Financing inputs'!F96/Loc_Euro,0)+IF('Financing inputs'!$B96="Euro",'Financing inputs'!F96,0)))</f>
        <v/>
      </c>
      <c r="G96" s="59" t="str">
        <f>IF('Financing inputs'!G96="","",(IF('Financing inputs'!$B96="USD",'Financing inputs'!G96*Euro_USD,0)+IF('Financing inputs'!$B96="Local Currency",'Financing inputs'!G96/Loc_Euro,0)+IF('Financing inputs'!$B96="Euro",'Financing inputs'!G96,0)))</f>
        <v/>
      </c>
      <c r="H96" s="59" t="str">
        <f>IF('Financing inputs'!H96="","",(IF('Financing inputs'!$B96="USD",'Financing inputs'!H96*Euro_USD,0)+IF('Financing inputs'!$B96="Local Currency",'Financing inputs'!H96/Loc_Euro,0)+IF('Financing inputs'!$B96="Euro",'Financing inputs'!H96,0)))</f>
        <v/>
      </c>
      <c r="I96" s="59" t="str">
        <f>IF('Financing inputs'!I96="","",(IF('Financing inputs'!$B96="USD",'Financing inputs'!I96*Euro_USD,0)+IF('Financing inputs'!$B96="Local Currency",'Financing inputs'!I96/Loc_Euro,0)+IF('Financing inputs'!$B96="Euro",'Financing inputs'!I96,0)))</f>
        <v/>
      </c>
      <c r="J96" s="59" t="str">
        <f>IF('Financing inputs'!J96="","",(IF('Financing inputs'!$B96="USD",'Financing inputs'!J96*Euro_USD,0)+IF('Financing inputs'!$B96="Local Currency",'Financing inputs'!J96/Loc_Euro,0)+IF('Financing inputs'!$B96="Euro",'Financing inputs'!J96,0)))</f>
        <v/>
      </c>
      <c r="K96" s="59" t="str">
        <f>IF('Financing inputs'!K96="","",(IF('Financing inputs'!$B96="USD",'Financing inputs'!K96*Euro_USD,0)+IF('Financing inputs'!$B96="Local Currency",'Financing inputs'!K96/Loc_Euro,0)+IF('Financing inputs'!$B96="Euro",'Financing inputs'!K96,0)))</f>
        <v/>
      </c>
      <c r="L96" s="59" t="str">
        <f>IF('Financing inputs'!L96="","",(IF('Financing inputs'!$B96="USD",'Financing inputs'!L96*Euro_USD,0)+IF('Financing inputs'!$B96="Local Currency",'Financing inputs'!L96/Loc_Euro,0)+IF('Financing inputs'!$B96="Euro",'Financing inputs'!L96,0)))</f>
        <v/>
      </c>
      <c r="M96" s="59" t="str">
        <f>IF('Financing inputs'!M96="","",(IF('Financing inputs'!$B96="USD",'Financing inputs'!M96*Euro_USD,0)+IF('Financing inputs'!$B96="Local Currency",'Financing inputs'!M96/Loc_Euro,0)+IF('Financing inputs'!$B96="Euro",'Financing inputs'!M96,0)))</f>
        <v/>
      </c>
      <c r="N96" s="59" t="str">
        <f>IF('Financing inputs'!N96="","",(IF('Financing inputs'!$B96="USD",'Financing inputs'!N96*Euro_USD,0)+IF('Financing inputs'!$B96="Local Currency",'Financing inputs'!N96/Loc_Euro,0)+IF('Financing inputs'!$B96="Euro",'Financing inputs'!N96,0)))</f>
        <v/>
      </c>
      <c r="O96" s="60">
        <f>SUM(C96:N96)</f>
        <v>0</v>
      </c>
      <c r="P96" s="12" t="str">
        <f t="shared" ref="P96:P116" si="12">$A$95</f>
        <v>Autre 5</v>
      </c>
    </row>
    <row r="97" spans="1:16" x14ac:dyDescent="0.25">
      <c r="A97" s="24" t="str">
        <f>'Financing inputs'!A97</f>
        <v xml:space="preserve">Fonds alloués par le Gouvernement </v>
      </c>
      <c r="B97" s="43"/>
      <c r="C97" s="59" t="str">
        <f>IF('Financing inputs'!C97="","",(IF('Financing inputs'!$B97="USD",'Financing inputs'!C97*Euro_USD,0)+IF('Financing inputs'!$B97="Local Currency",'Financing inputs'!C97/Loc_Euro,0)+IF('Financing inputs'!$B97="Euro",'Financing inputs'!C97,0)))</f>
        <v/>
      </c>
      <c r="D97" s="59" t="str">
        <f>IF('Financing inputs'!D97="","",(IF('Financing inputs'!$B97="USD",'Financing inputs'!D97*Euro_USD,0)+IF('Financing inputs'!$B97="Local Currency",'Financing inputs'!D97/Loc_Euro,0)+IF('Financing inputs'!$B97="Euro",'Financing inputs'!D97,0)))</f>
        <v/>
      </c>
      <c r="E97" s="59" t="str">
        <f>IF('Financing inputs'!E97="","",(IF('Financing inputs'!$B97="USD",'Financing inputs'!E97*Euro_USD,0)+IF('Financing inputs'!$B97="Local Currency",'Financing inputs'!E97/Loc_Euro,0)+IF('Financing inputs'!$B97="Euro",'Financing inputs'!E97,0)))</f>
        <v/>
      </c>
      <c r="F97" s="59" t="str">
        <f>IF('Financing inputs'!F97="","",(IF('Financing inputs'!$B97="USD",'Financing inputs'!F97*Euro_USD,0)+IF('Financing inputs'!$B97="Local Currency",'Financing inputs'!F97/Loc_Euro,0)+IF('Financing inputs'!$B97="Euro",'Financing inputs'!F97,0)))</f>
        <v/>
      </c>
      <c r="G97" s="59" t="str">
        <f>IF('Financing inputs'!G97="","",(IF('Financing inputs'!$B97="USD",'Financing inputs'!G97*Euro_USD,0)+IF('Financing inputs'!$B97="Local Currency",'Financing inputs'!G97/Loc_Euro,0)+IF('Financing inputs'!$B97="Euro",'Financing inputs'!G97,0)))</f>
        <v/>
      </c>
      <c r="H97" s="59" t="str">
        <f>IF('Financing inputs'!H97="","",(IF('Financing inputs'!$B97="USD",'Financing inputs'!H97*Euro_USD,0)+IF('Financing inputs'!$B97="Local Currency",'Financing inputs'!H97/Loc_Euro,0)+IF('Financing inputs'!$B97="Euro",'Financing inputs'!H97,0)))</f>
        <v/>
      </c>
      <c r="I97" s="59" t="str">
        <f>IF('Financing inputs'!I97="","",(IF('Financing inputs'!$B97="USD",'Financing inputs'!I97*Euro_USD,0)+IF('Financing inputs'!$B97="Local Currency",'Financing inputs'!I97/Loc_Euro,0)+IF('Financing inputs'!$B97="Euro",'Financing inputs'!I97,0)))</f>
        <v/>
      </c>
      <c r="J97" s="59" t="str">
        <f>IF('Financing inputs'!J97="","",(IF('Financing inputs'!$B97="USD",'Financing inputs'!J97*Euro_USD,0)+IF('Financing inputs'!$B97="Local Currency",'Financing inputs'!J97/Loc_Euro,0)+IF('Financing inputs'!$B97="Euro",'Financing inputs'!J97,0)))</f>
        <v/>
      </c>
      <c r="K97" s="59" t="str">
        <f>IF('Financing inputs'!K97="","",(IF('Financing inputs'!$B97="USD",'Financing inputs'!K97*Euro_USD,0)+IF('Financing inputs'!$B97="Local Currency",'Financing inputs'!K97/Loc_Euro,0)+IF('Financing inputs'!$B97="Euro",'Financing inputs'!K97,0)))</f>
        <v/>
      </c>
      <c r="L97" s="59" t="str">
        <f>IF('Financing inputs'!L97="","",(IF('Financing inputs'!$B97="USD",'Financing inputs'!L97*Euro_USD,0)+IF('Financing inputs'!$B97="Local Currency",'Financing inputs'!L97/Loc_Euro,0)+IF('Financing inputs'!$B97="Euro",'Financing inputs'!L97,0)))</f>
        <v/>
      </c>
      <c r="M97" s="59" t="str">
        <f>IF('Financing inputs'!M97="","",(IF('Financing inputs'!$B97="USD",'Financing inputs'!M97*Euro_USD,0)+IF('Financing inputs'!$B97="Local Currency",'Financing inputs'!M97/Loc_Euro,0)+IF('Financing inputs'!$B97="Euro",'Financing inputs'!M97,0)))</f>
        <v/>
      </c>
      <c r="N97" s="59" t="str">
        <f>IF('Financing inputs'!N97="","",(IF('Financing inputs'!$B97="USD",'Financing inputs'!N97*Euro_USD,0)+IF('Financing inputs'!$B97="Local Currency",'Financing inputs'!N97/Loc_Euro,0)+IF('Financing inputs'!$B97="Euro",'Financing inputs'!N97,0)))</f>
        <v/>
      </c>
      <c r="O97" s="60">
        <f>SUM(C97:N97)</f>
        <v>0</v>
      </c>
      <c r="P97" s="12" t="str">
        <f t="shared" si="12"/>
        <v>Autre 5</v>
      </c>
    </row>
    <row r="98" spans="1:16" x14ac:dyDescent="0.25">
      <c r="A98" s="25" t="str">
        <f>'Financing inputs'!A98</f>
        <v xml:space="preserve">Fonds alloués par l'USAID </v>
      </c>
      <c r="B98" s="43"/>
      <c r="C98" s="59" t="str">
        <f>IF('Financing inputs'!C98="","",(IF('Financing inputs'!$B98="USD",'Financing inputs'!C98*Euro_USD,0)+IF('Financing inputs'!$B98="Local Currency",'Financing inputs'!C98/Loc_Euro,0)+IF('Financing inputs'!$B98="Euro",'Financing inputs'!C98,0)))</f>
        <v/>
      </c>
      <c r="D98" s="59" t="str">
        <f>IF('Financing inputs'!D98="","",(IF('Financing inputs'!$B98="USD",'Financing inputs'!D98*Euro_USD,0)+IF('Financing inputs'!$B98="Local Currency",'Financing inputs'!D98/Loc_Euro,0)+IF('Financing inputs'!$B98="Euro",'Financing inputs'!D98,0)))</f>
        <v/>
      </c>
      <c r="E98" s="59" t="str">
        <f>IF('Financing inputs'!E98="","",(IF('Financing inputs'!$B98="USD",'Financing inputs'!E98*Euro_USD,0)+IF('Financing inputs'!$B98="Local Currency",'Financing inputs'!E98/Loc_Euro,0)+IF('Financing inputs'!$B98="Euro",'Financing inputs'!E98,0)))</f>
        <v/>
      </c>
      <c r="F98" s="59" t="str">
        <f>IF('Financing inputs'!F98="","",(IF('Financing inputs'!$B98="USD",'Financing inputs'!F98*Euro_USD,0)+IF('Financing inputs'!$B98="Local Currency",'Financing inputs'!F98/Loc_Euro,0)+IF('Financing inputs'!$B98="Euro",'Financing inputs'!F98,0)))</f>
        <v/>
      </c>
      <c r="G98" s="59" t="str">
        <f>IF('Financing inputs'!G98="","",(IF('Financing inputs'!$B98="USD",'Financing inputs'!G98*Euro_USD,0)+IF('Financing inputs'!$B98="Local Currency",'Financing inputs'!G98/Loc_Euro,0)+IF('Financing inputs'!$B98="Euro",'Financing inputs'!G98,0)))</f>
        <v/>
      </c>
      <c r="H98" s="59" t="str">
        <f>IF('Financing inputs'!H98="","",(IF('Financing inputs'!$B98="USD",'Financing inputs'!H98*Euro_USD,0)+IF('Financing inputs'!$B98="Local Currency",'Financing inputs'!H98/Loc_Euro,0)+IF('Financing inputs'!$B98="Euro",'Financing inputs'!H98,0)))</f>
        <v/>
      </c>
      <c r="I98" s="59" t="str">
        <f>IF('Financing inputs'!I98="","",(IF('Financing inputs'!$B98="USD",'Financing inputs'!I98*Euro_USD,0)+IF('Financing inputs'!$B98="Local Currency",'Financing inputs'!I98/Loc_Euro,0)+IF('Financing inputs'!$B98="Euro",'Financing inputs'!I98,0)))</f>
        <v/>
      </c>
      <c r="J98" s="59" t="str">
        <f>IF('Financing inputs'!J98="","",(IF('Financing inputs'!$B98="USD",'Financing inputs'!J98*Euro_USD,0)+IF('Financing inputs'!$B98="Local Currency",'Financing inputs'!J98/Loc_Euro,0)+IF('Financing inputs'!$B98="Euro",'Financing inputs'!J98,0)))</f>
        <v/>
      </c>
      <c r="K98" s="59" t="str">
        <f>IF('Financing inputs'!K98="","",(IF('Financing inputs'!$B98="USD",'Financing inputs'!K98*Euro_USD,0)+IF('Financing inputs'!$B98="Local Currency",'Financing inputs'!K98/Loc_Euro,0)+IF('Financing inputs'!$B98="Euro",'Financing inputs'!K98,0)))</f>
        <v/>
      </c>
      <c r="L98" s="59" t="str">
        <f>IF('Financing inputs'!L98="","",(IF('Financing inputs'!$B98="USD",'Financing inputs'!L98*Euro_USD,0)+IF('Financing inputs'!$B98="Local Currency",'Financing inputs'!L98/Loc_Euro,0)+IF('Financing inputs'!$B98="Euro",'Financing inputs'!L98,0)))</f>
        <v/>
      </c>
      <c r="M98" s="59" t="str">
        <f>IF('Financing inputs'!M98="","",(IF('Financing inputs'!$B98="USD",'Financing inputs'!M98*Euro_USD,0)+IF('Financing inputs'!$B98="Local Currency",'Financing inputs'!M98/Loc_Euro,0)+IF('Financing inputs'!$B98="Euro",'Financing inputs'!M98,0)))</f>
        <v/>
      </c>
      <c r="N98" s="59" t="str">
        <f>IF('Financing inputs'!N98="","",(IF('Financing inputs'!$B98="USD",'Financing inputs'!N98*Euro_USD,0)+IF('Financing inputs'!$B98="Local Currency",'Financing inputs'!N98/Loc_Euro,0)+IF('Financing inputs'!$B98="Euro",'Financing inputs'!N98,0)))</f>
        <v/>
      </c>
      <c r="O98" s="59">
        <f t="shared" ref="O98:O116" si="13">SUM(C98:N98)</f>
        <v>0</v>
      </c>
      <c r="P98" s="12" t="str">
        <f t="shared" si="12"/>
        <v>Autre 5</v>
      </c>
    </row>
    <row r="99" spans="1:16" x14ac:dyDescent="0.25">
      <c r="A99" s="25" t="str">
        <f>'Financing inputs'!A99</f>
        <v>Fonds alloués par l'UNFPA</v>
      </c>
      <c r="B99" s="43"/>
      <c r="C99" s="59" t="str">
        <f>IF('Financing inputs'!C99="","",(IF('Financing inputs'!$B99="USD",'Financing inputs'!C99*Euro_USD,0)+IF('Financing inputs'!$B99="Local Currency",'Financing inputs'!C99/Loc_Euro,0)+IF('Financing inputs'!$B99="Euro",'Financing inputs'!C99,0)))</f>
        <v/>
      </c>
      <c r="D99" s="59" t="str">
        <f>IF('Financing inputs'!D99="","",(IF('Financing inputs'!$B99="USD",'Financing inputs'!D99*Euro_USD,0)+IF('Financing inputs'!$B99="Local Currency",'Financing inputs'!D99/Loc_Euro,0)+IF('Financing inputs'!$B99="Euro",'Financing inputs'!D99,0)))</f>
        <v/>
      </c>
      <c r="E99" s="59" t="str">
        <f>IF('Financing inputs'!E99="","",(IF('Financing inputs'!$B99="USD",'Financing inputs'!E99*Euro_USD,0)+IF('Financing inputs'!$B99="Local Currency",'Financing inputs'!E99/Loc_Euro,0)+IF('Financing inputs'!$B99="Euro",'Financing inputs'!E99,0)))</f>
        <v/>
      </c>
      <c r="F99" s="59" t="str">
        <f>IF('Financing inputs'!F99="","",(IF('Financing inputs'!$B99="USD",'Financing inputs'!F99*Euro_USD,0)+IF('Financing inputs'!$B99="Local Currency",'Financing inputs'!F99/Loc_Euro,0)+IF('Financing inputs'!$B99="Euro",'Financing inputs'!F99,0)))</f>
        <v/>
      </c>
      <c r="G99" s="59" t="str">
        <f>IF('Financing inputs'!G99="","",(IF('Financing inputs'!$B99="USD",'Financing inputs'!G99*Euro_USD,0)+IF('Financing inputs'!$B99="Local Currency",'Financing inputs'!G99/Loc_Euro,0)+IF('Financing inputs'!$B99="Euro",'Financing inputs'!G99,0)))</f>
        <v/>
      </c>
      <c r="H99" s="59" t="str">
        <f>IF('Financing inputs'!H99="","",(IF('Financing inputs'!$B99="USD",'Financing inputs'!H99*Euro_USD,0)+IF('Financing inputs'!$B99="Local Currency",'Financing inputs'!H99/Loc_Euro,0)+IF('Financing inputs'!$B99="Euro",'Financing inputs'!H99,0)))</f>
        <v/>
      </c>
      <c r="I99" s="59" t="str">
        <f>IF('Financing inputs'!I99="","",(IF('Financing inputs'!$B99="USD",'Financing inputs'!I99*Euro_USD,0)+IF('Financing inputs'!$B99="Local Currency",'Financing inputs'!I99/Loc_Euro,0)+IF('Financing inputs'!$B99="Euro",'Financing inputs'!I99,0)))</f>
        <v/>
      </c>
      <c r="J99" s="59" t="str">
        <f>IF('Financing inputs'!J99="","",(IF('Financing inputs'!$B99="USD",'Financing inputs'!J99*Euro_USD,0)+IF('Financing inputs'!$B99="Local Currency",'Financing inputs'!J99/Loc_Euro,0)+IF('Financing inputs'!$B99="Euro",'Financing inputs'!J99,0)))</f>
        <v/>
      </c>
      <c r="K99" s="59" t="str">
        <f>IF('Financing inputs'!K99="","",(IF('Financing inputs'!$B99="USD",'Financing inputs'!K99*Euro_USD,0)+IF('Financing inputs'!$B99="Local Currency",'Financing inputs'!K99/Loc_Euro,0)+IF('Financing inputs'!$B99="Euro",'Financing inputs'!K99,0)))</f>
        <v/>
      </c>
      <c r="L99" s="59" t="str">
        <f>IF('Financing inputs'!L99="","",(IF('Financing inputs'!$B99="USD",'Financing inputs'!L99*Euro_USD,0)+IF('Financing inputs'!$B99="Local Currency",'Financing inputs'!L99/Loc_Euro,0)+IF('Financing inputs'!$B99="Euro",'Financing inputs'!L99,0)))</f>
        <v/>
      </c>
      <c r="M99" s="59" t="str">
        <f>IF('Financing inputs'!M99="","",(IF('Financing inputs'!$B99="USD",'Financing inputs'!M99*Euro_USD,0)+IF('Financing inputs'!$B99="Local Currency",'Financing inputs'!M99/Loc_Euro,0)+IF('Financing inputs'!$B99="Euro",'Financing inputs'!M99,0)))</f>
        <v/>
      </c>
      <c r="N99" s="59" t="str">
        <f>IF('Financing inputs'!N99="","",(IF('Financing inputs'!$B99="USD",'Financing inputs'!N99*Euro_USD,0)+IF('Financing inputs'!$B99="Local Currency",'Financing inputs'!N99/Loc_Euro,0)+IF('Financing inputs'!$B99="Euro",'Financing inputs'!N99,0)))</f>
        <v/>
      </c>
      <c r="O99" s="59">
        <f t="shared" si="13"/>
        <v>0</v>
      </c>
      <c r="P99" s="12" t="str">
        <f t="shared" si="12"/>
        <v>Autre 5</v>
      </c>
    </row>
    <row r="100" spans="1:16" x14ac:dyDescent="0.25">
      <c r="A100" s="25" t="str">
        <f>'Financing inputs'!A100</f>
        <v>Fonds alloués par la KfW</v>
      </c>
      <c r="B100" s="43"/>
      <c r="C100" s="59" t="str">
        <f>IF('Financing inputs'!C100="","",(IF('Financing inputs'!$B100="USD",'Financing inputs'!C100*Euro_USD,0)+IF('Financing inputs'!$B100="Local Currency",'Financing inputs'!C100/Loc_Euro,0)+IF('Financing inputs'!$B100="Euro",'Financing inputs'!C100,0)))</f>
        <v/>
      </c>
      <c r="D100" s="59" t="str">
        <f>IF('Financing inputs'!D100="","",(IF('Financing inputs'!$B100="USD",'Financing inputs'!D100*Euro_USD,0)+IF('Financing inputs'!$B100="Local Currency",'Financing inputs'!D100/Loc_Euro,0)+IF('Financing inputs'!$B100="Euro",'Financing inputs'!D100,0)))</f>
        <v/>
      </c>
      <c r="E100" s="59" t="str">
        <f>IF('Financing inputs'!E100="","",(IF('Financing inputs'!$B100="USD",'Financing inputs'!E100*Euro_USD,0)+IF('Financing inputs'!$B100="Local Currency",'Financing inputs'!E100/Loc_Euro,0)+IF('Financing inputs'!$B100="Euro",'Financing inputs'!E100,0)))</f>
        <v/>
      </c>
      <c r="F100" s="59" t="str">
        <f>IF('Financing inputs'!F100="","",(IF('Financing inputs'!$B100="USD",'Financing inputs'!F100*Euro_USD,0)+IF('Financing inputs'!$B100="Local Currency",'Financing inputs'!F100/Loc_Euro,0)+IF('Financing inputs'!$B100="Euro",'Financing inputs'!F100,0)))</f>
        <v/>
      </c>
      <c r="G100" s="59" t="str">
        <f>IF('Financing inputs'!G100="","",(IF('Financing inputs'!$B100="USD",'Financing inputs'!G100*Euro_USD,0)+IF('Financing inputs'!$B100="Local Currency",'Financing inputs'!G100/Loc_Euro,0)+IF('Financing inputs'!$B100="Euro",'Financing inputs'!G100,0)))</f>
        <v/>
      </c>
      <c r="H100" s="59" t="str">
        <f>IF('Financing inputs'!H100="","",(IF('Financing inputs'!$B100="USD",'Financing inputs'!H100*Euro_USD,0)+IF('Financing inputs'!$B100="Local Currency",'Financing inputs'!H100/Loc_Euro,0)+IF('Financing inputs'!$B100="Euro",'Financing inputs'!H100,0)))</f>
        <v/>
      </c>
      <c r="I100" s="59" t="str">
        <f>IF('Financing inputs'!I100="","",(IF('Financing inputs'!$B100="USD",'Financing inputs'!I100*Euro_USD,0)+IF('Financing inputs'!$B100="Local Currency",'Financing inputs'!I100/Loc_Euro,0)+IF('Financing inputs'!$B100="Euro",'Financing inputs'!I100,0)))</f>
        <v/>
      </c>
      <c r="J100" s="59" t="str">
        <f>IF('Financing inputs'!J100="","",(IF('Financing inputs'!$B100="USD",'Financing inputs'!J100*Euro_USD,0)+IF('Financing inputs'!$B100="Local Currency",'Financing inputs'!J100/Loc_Euro,0)+IF('Financing inputs'!$B100="Euro",'Financing inputs'!J100,0)))</f>
        <v/>
      </c>
      <c r="K100" s="59" t="str">
        <f>IF('Financing inputs'!K100="","",(IF('Financing inputs'!$B100="USD",'Financing inputs'!K100*Euro_USD,0)+IF('Financing inputs'!$B100="Local Currency",'Financing inputs'!K100/Loc_Euro,0)+IF('Financing inputs'!$B100="Euro",'Financing inputs'!K100,0)))</f>
        <v/>
      </c>
      <c r="L100" s="59" t="str">
        <f>IF('Financing inputs'!L100="","",(IF('Financing inputs'!$B100="USD",'Financing inputs'!L100*Euro_USD,0)+IF('Financing inputs'!$B100="Local Currency",'Financing inputs'!L100/Loc_Euro,0)+IF('Financing inputs'!$B100="Euro",'Financing inputs'!L100,0)))</f>
        <v/>
      </c>
      <c r="M100" s="59" t="str">
        <f>IF('Financing inputs'!M100="","",(IF('Financing inputs'!$B100="USD",'Financing inputs'!M100*Euro_USD,0)+IF('Financing inputs'!$B100="Local Currency",'Financing inputs'!M100/Loc_Euro,0)+IF('Financing inputs'!$B100="Euro",'Financing inputs'!M100,0)))</f>
        <v/>
      </c>
      <c r="N100" s="59" t="str">
        <f>IF('Financing inputs'!N100="","",(IF('Financing inputs'!$B100="USD",'Financing inputs'!N100*Euro_USD,0)+IF('Financing inputs'!$B100="Local Currency",'Financing inputs'!N100/Loc_Euro,0)+IF('Financing inputs'!$B100="Euro",'Financing inputs'!N100,0)))</f>
        <v/>
      </c>
      <c r="O100" s="59">
        <f t="shared" si="13"/>
        <v>0</v>
      </c>
      <c r="P100" s="12" t="str">
        <f t="shared" si="12"/>
        <v>Autre 5</v>
      </c>
    </row>
    <row r="101" spans="1:16" x14ac:dyDescent="0.25">
      <c r="A101" s="25" t="str">
        <f>'Financing inputs'!A101</f>
        <v>Fonds alloués par DfID</v>
      </c>
      <c r="B101" s="43"/>
      <c r="C101" s="59" t="str">
        <f>IF('Financing inputs'!C101="","",(IF('Financing inputs'!$B101="USD",'Financing inputs'!C101*Euro_USD,0)+IF('Financing inputs'!$B101="Local Currency",'Financing inputs'!C101/Loc_Euro,0)+IF('Financing inputs'!$B101="Euro",'Financing inputs'!C101,0)))</f>
        <v/>
      </c>
      <c r="D101" s="59" t="str">
        <f>IF('Financing inputs'!D101="","",(IF('Financing inputs'!$B101="USD",'Financing inputs'!D101*Euro_USD,0)+IF('Financing inputs'!$B101="Local Currency",'Financing inputs'!D101/Loc_Euro,0)+IF('Financing inputs'!$B101="Euro",'Financing inputs'!D101,0)))</f>
        <v/>
      </c>
      <c r="E101" s="59" t="str">
        <f>IF('Financing inputs'!E101="","",(IF('Financing inputs'!$B101="USD",'Financing inputs'!E101*Euro_USD,0)+IF('Financing inputs'!$B101="Local Currency",'Financing inputs'!E101/Loc_Euro,0)+IF('Financing inputs'!$B101="Euro",'Financing inputs'!E101,0)))</f>
        <v/>
      </c>
      <c r="F101" s="59" t="str">
        <f>IF('Financing inputs'!F101="","",(IF('Financing inputs'!$B101="USD",'Financing inputs'!F101*Euro_USD,0)+IF('Financing inputs'!$B101="Local Currency",'Financing inputs'!F101/Loc_Euro,0)+IF('Financing inputs'!$B101="Euro",'Financing inputs'!F101,0)))</f>
        <v/>
      </c>
      <c r="G101" s="59" t="str">
        <f>IF('Financing inputs'!G101="","",(IF('Financing inputs'!$B101="USD",'Financing inputs'!G101*Euro_USD,0)+IF('Financing inputs'!$B101="Local Currency",'Financing inputs'!G101/Loc_Euro,0)+IF('Financing inputs'!$B101="Euro",'Financing inputs'!G101,0)))</f>
        <v/>
      </c>
      <c r="H101" s="59" t="str">
        <f>IF('Financing inputs'!H101="","",(IF('Financing inputs'!$B101="USD",'Financing inputs'!H101*Euro_USD,0)+IF('Financing inputs'!$B101="Local Currency",'Financing inputs'!H101/Loc_Euro,0)+IF('Financing inputs'!$B101="Euro",'Financing inputs'!H101,0)))</f>
        <v/>
      </c>
      <c r="I101" s="59" t="str">
        <f>IF('Financing inputs'!I101="","",(IF('Financing inputs'!$B101="USD",'Financing inputs'!I101*Euro_USD,0)+IF('Financing inputs'!$B101="Local Currency",'Financing inputs'!I101/Loc_Euro,0)+IF('Financing inputs'!$B101="Euro",'Financing inputs'!I101,0)))</f>
        <v/>
      </c>
      <c r="J101" s="59" t="str">
        <f>IF('Financing inputs'!J101="","",(IF('Financing inputs'!$B101="USD",'Financing inputs'!J101*Euro_USD,0)+IF('Financing inputs'!$B101="Local Currency",'Financing inputs'!J101/Loc_Euro,0)+IF('Financing inputs'!$B101="Euro",'Financing inputs'!J101,0)))</f>
        <v/>
      </c>
      <c r="K101" s="59" t="str">
        <f>IF('Financing inputs'!K101="","",(IF('Financing inputs'!$B101="USD",'Financing inputs'!K101*Euro_USD,0)+IF('Financing inputs'!$B101="Local Currency",'Financing inputs'!K101/Loc_Euro,0)+IF('Financing inputs'!$B101="Euro",'Financing inputs'!K101,0)))</f>
        <v/>
      </c>
      <c r="L101" s="59" t="str">
        <f>IF('Financing inputs'!L101="","",(IF('Financing inputs'!$B101="USD",'Financing inputs'!L101*Euro_USD,0)+IF('Financing inputs'!$B101="Local Currency",'Financing inputs'!L101/Loc_Euro,0)+IF('Financing inputs'!$B101="Euro",'Financing inputs'!L101,0)))</f>
        <v/>
      </c>
      <c r="M101" s="59" t="str">
        <f>IF('Financing inputs'!M101="","",(IF('Financing inputs'!$B101="USD",'Financing inputs'!M101*Euro_USD,0)+IF('Financing inputs'!$B101="Local Currency",'Financing inputs'!M101/Loc_Euro,0)+IF('Financing inputs'!$B101="Euro",'Financing inputs'!M101,0)))</f>
        <v/>
      </c>
      <c r="N101" s="59" t="str">
        <f>IF('Financing inputs'!N101="","",(IF('Financing inputs'!$B101="USD",'Financing inputs'!N101*Euro_USD,0)+IF('Financing inputs'!$B101="Local Currency",'Financing inputs'!N101/Loc_Euro,0)+IF('Financing inputs'!$B101="Euro",'Financing inputs'!N101,0)))</f>
        <v/>
      </c>
      <c r="O101" s="59">
        <f t="shared" si="13"/>
        <v>0</v>
      </c>
      <c r="P101" s="12" t="str">
        <f t="shared" si="12"/>
        <v>Autre 5</v>
      </c>
    </row>
    <row r="102" spans="1:16" x14ac:dyDescent="0.25">
      <c r="A102" s="25" t="str">
        <f>'Financing inputs'!A102</f>
        <v xml:space="preserve">Fonds alloués par l'EU </v>
      </c>
      <c r="B102" s="43"/>
      <c r="C102" s="59" t="str">
        <f>IF('Financing inputs'!C102="","",(IF('Financing inputs'!$B102="USD",'Financing inputs'!C102*Euro_USD,0)+IF('Financing inputs'!$B102="Local Currency",'Financing inputs'!C102/Loc_Euro,0)+IF('Financing inputs'!$B102="Euro",'Financing inputs'!C102,0)))</f>
        <v/>
      </c>
      <c r="D102" s="59" t="str">
        <f>IF('Financing inputs'!D102="","",(IF('Financing inputs'!$B102="USD",'Financing inputs'!D102*Euro_USD,0)+IF('Financing inputs'!$B102="Local Currency",'Financing inputs'!D102/Loc_Euro,0)+IF('Financing inputs'!$B102="Euro",'Financing inputs'!D102,0)))</f>
        <v/>
      </c>
      <c r="E102" s="59" t="str">
        <f>IF('Financing inputs'!E102="","",(IF('Financing inputs'!$B102="USD",'Financing inputs'!E102*Euro_USD,0)+IF('Financing inputs'!$B102="Local Currency",'Financing inputs'!E102/Loc_Euro,0)+IF('Financing inputs'!$B102="Euro",'Financing inputs'!E102,0)))</f>
        <v/>
      </c>
      <c r="F102" s="59" t="str">
        <f>IF('Financing inputs'!F102="","",(IF('Financing inputs'!$B102="USD",'Financing inputs'!F102*Euro_USD,0)+IF('Financing inputs'!$B102="Local Currency",'Financing inputs'!F102/Loc_Euro,0)+IF('Financing inputs'!$B102="Euro",'Financing inputs'!F102,0)))</f>
        <v/>
      </c>
      <c r="G102" s="59" t="str">
        <f>IF('Financing inputs'!G102="","",(IF('Financing inputs'!$B102="USD",'Financing inputs'!G102*Euro_USD,0)+IF('Financing inputs'!$B102="Local Currency",'Financing inputs'!G102/Loc_Euro,0)+IF('Financing inputs'!$B102="Euro",'Financing inputs'!G102,0)))</f>
        <v/>
      </c>
      <c r="H102" s="59" t="str">
        <f>IF('Financing inputs'!H102="","",(IF('Financing inputs'!$B102="USD",'Financing inputs'!H102*Euro_USD,0)+IF('Financing inputs'!$B102="Local Currency",'Financing inputs'!H102/Loc_Euro,0)+IF('Financing inputs'!$B102="Euro",'Financing inputs'!H102,0)))</f>
        <v/>
      </c>
      <c r="I102" s="59" t="str">
        <f>IF('Financing inputs'!I102="","",(IF('Financing inputs'!$B102="USD",'Financing inputs'!I102*Euro_USD,0)+IF('Financing inputs'!$B102="Local Currency",'Financing inputs'!I102/Loc_Euro,0)+IF('Financing inputs'!$B102="Euro",'Financing inputs'!I102,0)))</f>
        <v/>
      </c>
      <c r="J102" s="59" t="str">
        <f>IF('Financing inputs'!J102="","",(IF('Financing inputs'!$B102="USD",'Financing inputs'!J102*Euro_USD,0)+IF('Financing inputs'!$B102="Local Currency",'Financing inputs'!J102/Loc_Euro,0)+IF('Financing inputs'!$B102="Euro",'Financing inputs'!J102,0)))</f>
        <v/>
      </c>
      <c r="K102" s="59" t="str">
        <f>IF('Financing inputs'!K102="","",(IF('Financing inputs'!$B102="USD",'Financing inputs'!K102*Euro_USD,0)+IF('Financing inputs'!$B102="Local Currency",'Financing inputs'!K102/Loc_Euro,0)+IF('Financing inputs'!$B102="Euro",'Financing inputs'!K102,0)))</f>
        <v/>
      </c>
      <c r="L102" s="59" t="str">
        <f>IF('Financing inputs'!L102="","",(IF('Financing inputs'!$B102="USD",'Financing inputs'!L102*Euro_USD,0)+IF('Financing inputs'!$B102="Local Currency",'Financing inputs'!L102/Loc_Euro,0)+IF('Financing inputs'!$B102="Euro",'Financing inputs'!L102,0)))</f>
        <v/>
      </c>
      <c r="M102" s="59" t="str">
        <f>IF('Financing inputs'!M102="","",(IF('Financing inputs'!$B102="USD",'Financing inputs'!M102*Euro_USD,0)+IF('Financing inputs'!$B102="Local Currency",'Financing inputs'!M102/Loc_Euro,0)+IF('Financing inputs'!$B102="Euro",'Financing inputs'!M102,0)))</f>
        <v/>
      </c>
      <c r="N102" s="59" t="str">
        <f>IF('Financing inputs'!N102="","",(IF('Financing inputs'!$B102="USD",'Financing inputs'!N102*Euro_USD,0)+IF('Financing inputs'!$B102="Local Currency",'Financing inputs'!N102/Loc_Euro,0)+IF('Financing inputs'!$B102="Euro",'Financing inputs'!N102,0)))</f>
        <v/>
      </c>
      <c r="O102" s="59">
        <f t="shared" si="13"/>
        <v>0</v>
      </c>
      <c r="P102" s="12" t="str">
        <f t="shared" si="12"/>
        <v>Autre 5</v>
      </c>
    </row>
    <row r="103" spans="1:16" x14ac:dyDescent="0.25">
      <c r="A103" s="25" t="str">
        <f>'Financing inputs'!A103</f>
        <v>Fonds alloués par l'ACDI</v>
      </c>
      <c r="B103" s="43"/>
      <c r="C103" s="59" t="str">
        <f>IF('Financing inputs'!C103="","",(IF('Financing inputs'!$B103="USD",'Financing inputs'!C103*Euro_USD,0)+IF('Financing inputs'!$B103="Local Currency",'Financing inputs'!C103/Loc_Euro,0)+IF('Financing inputs'!$B103="Euro",'Financing inputs'!C103,0)))</f>
        <v/>
      </c>
      <c r="D103" s="59" t="str">
        <f>IF('Financing inputs'!D103="","",(IF('Financing inputs'!$B103="USD",'Financing inputs'!D103*Euro_USD,0)+IF('Financing inputs'!$B103="Local Currency",'Financing inputs'!D103/Loc_Euro,0)+IF('Financing inputs'!$B103="Euro",'Financing inputs'!D103,0)))</f>
        <v/>
      </c>
      <c r="E103" s="59" t="str">
        <f>IF('Financing inputs'!E103="","",(IF('Financing inputs'!$B103="USD",'Financing inputs'!E103*Euro_USD,0)+IF('Financing inputs'!$B103="Local Currency",'Financing inputs'!E103/Loc_Euro,0)+IF('Financing inputs'!$B103="Euro",'Financing inputs'!E103,0)))</f>
        <v/>
      </c>
      <c r="F103" s="59" t="str">
        <f>IF('Financing inputs'!F103="","",(IF('Financing inputs'!$B103="USD",'Financing inputs'!F103*Euro_USD,0)+IF('Financing inputs'!$B103="Local Currency",'Financing inputs'!F103/Loc_Euro,0)+IF('Financing inputs'!$B103="Euro",'Financing inputs'!F103,0)))</f>
        <v/>
      </c>
      <c r="G103" s="59" t="str">
        <f>IF('Financing inputs'!G103="","",(IF('Financing inputs'!$B103="USD",'Financing inputs'!G103*Euro_USD,0)+IF('Financing inputs'!$B103="Local Currency",'Financing inputs'!G103/Loc_Euro,0)+IF('Financing inputs'!$B103="Euro",'Financing inputs'!G103,0)))</f>
        <v/>
      </c>
      <c r="H103" s="59" t="str">
        <f>IF('Financing inputs'!H103="","",(IF('Financing inputs'!$B103="USD",'Financing inputs'!H103*Euro_USD,0)+IF('Financing inputs'!$B103="Local Currency",'Financing inputs'!H103/Loc_Euro,0)+IF('Financing inputs'!$B103="Euro",'Financing inputs'!H103,0)))</f>
        <v/>
      </c>
      <c r="I103" s="59" t="str">
        <f>IF('Financing inputs'!I103="","",(IF('Financing inputs'!$B103="USD",'Financing inputs'!I103*Euro_USD,0)+IF('Financing inputs'!$B103="Local Currency",'Financing inputs'!I103/Loc_Euro,0)+IF('Financing inputs'!$B103="Euro",'Financing inputs'!I103,0)))</f>
        <v/>
      </c>
      <c r="J103" s="59" t="str">
        <f>IF('Financing inputs'!J103="","",(IF('Financing inputs'!$B103="USD",'Financing inputs'!J103*Euro_USD,0)+IF('Financing inputs'!$B103="Local Currency",'Financing inputs'!J103/Loc_Euro,0)+IF('Financing inputs'!$B103="Euro",'Financing inputs'!J103,0)))</f>
        <v/>
      </c>
      <c r="K103" s="59" t="str">
        <f>IF('Financing inputs'!K103="","",(IF('Financing inputs'!$B103="USD",'Financing inputs'!K103*Euro_USD,0)+IF('Financing inputs'!$B103="Local Currency",'Financing inputs'!K103/Loc_Euro,0)+IF('Financing inputs'!$B103="Euro",'Financing inputs'!K103,0)))</f>
        <v/>
      </c>
      <c r="L103" s="59" t="str">
        <f>IF('Financing inputs'!L103="","",(IF('Financing inputs'!$B103="USD",'Financing inputs'!L103*Euro_USD,0)+IF('Financing inputs'!$B103="Local Currency",'Financing inputs'!L103/Loc_Euro,0)+IF('Financing inputs'!$B103="Euro",'Financing inputs'!L103,0)))</f>
        <v/>
      </c>
      <c r="M103" s="59" t="str">
        <f>IF('Financing inputs'!M103="","",(IF('Financing inputs'!$B103="USD",'Financing inputs'!M103*Euro_USD,0)+IF('Financing inputs'!$B103="Local Currency",'Financing inputs'!M103/Loc_Euro,0)+IF('Financing inputs'!$B103="Euro",'Financing inputs'!M103,0)))</f>
        <v/>
      </c>
      <c r="N103" s="59" t="str">
        <f>IF('Financing inputs'!N103="","",(IF('Financing inputs'!$B103="USD",'Financing inputs'!N103*Euro_USD,0)+IF('Financing inputs'!$B103="Local Currency",'Financing inputs'!N103/Loc_Euro,0)+IF('Financing inputs'!$B103="Euro",'Financing inputs'!N103,0)))</f>
        <v/>
      </c>
      <c r="O103" s="59">
        <f t="shared" si="13"/>
        <v>0</v>
      </c>
      <c r="P103" s="12" t="str">
        <f t="shared" si="12"/>
        <v>Autre 5</v>
      </c>
    </row>
    <row r="104" spans="1:16" x14ac:dyDescent="0.25">
      <c r="A104" s="25" t="str">
        <f>'Financing inputs'!A104</f>
        <v>Fonds alloués par PSI</v>
      </c>
      <c r="B104" s="43"/>
      <c r="C104" s="59" t="str">
        <f>IF('Financing inputs'!C104="","",(IF('Financing inputs'!$B104="USD",'Financing inputs'!C104*Euro_USD,0)+IF('Financing inputs'!$B104="Local Currency",'Financing inputs'!C104/Loc_Euro,0)+IF('Financing inputs'!$B104="Euro",'Financing inputs'!C104,0)))</f>
        <v/>
      </c>
      <c r="D104" s="59" t="str">
        <f>IF('Financing inputs'!D104="","",(IF('Financing inputs'!$B104="USD",'Financing inputs'!D104*Euro_USD,0)+IF('Financing inputs'!$B104="Local Currency",'Financing inputs'!D104/Loc_Euro,0)+IF('Financing inputs'!$B104="Euro",'Financing inputs'!D104,0)))</f>
        <v/>
      </c>
      <c r="E104" s="59" t="str">
        <f>IF('Financing inputs'!E104="","",(IF('Financing inputs'!$B104="USD",'Financing inputs'!E104*Euro_USD,0)+IF('Financing inputs'!$B104="Local Currency",'Financing inputs'!E104/Loc_Euro,0)+IF('Financing inputs'!$B104="Euro",'Financing inputs'!E104,0)))</f>
        <v/>
      </c>
      <c r="F104" s="59" t="str">
        <f>IF('Financing inputs'!F104="","",(IF('Financing inputs'!$B104="USD",'Financing inputs'!F104*Euro_USD,0)+IF('Financing inputs'!$B104="Local Currency",'Financing inputs'!F104/Loc_Euro,0)+IF('Financing inputs'!$B104="Euro",'Financing inputs'!F104,0)))</f>
        <v/>
      </c>
      <c r="G104" s="59" t="str">
        <f>IF('Financing inputs'!G104="","",(IF('Financing inputs'!$B104="USD",'Financing inputs'!G104*Euro_USD,0)+IF('Financing inputs'!$B104="Local Currency",'Financing inputs'!G104/Loc_Euro,0)+IF('Financing inputs'!$B104="Euro",'Financing inputs'!G104,0)))</f>
        <v/>
      </c>
      <c r="H104" s="59" t="str">
        <f>IF('Financing inputs'!H104="","",(IF('Financing inputs'!$B104="USD",'Financing inputs'!H104*Euro_USD,0)+IF('Financing inputs'!$B104="Local Currency",'Financing inputs'!H104/Loc_Euro,0)+IF('Financing inputs'!$B104="Euro",'Financing inputs'!H104,0)))</f>
        <v/>
      </c>
      <c r="I104" s="59" t="str">
        <f>IF('Financing inputs'!I104="","",(IF('Financing inputs'!$B104="USD",'Financing inputs'!I104*Euro_USD,0)+IF('Financing inputs'!$B104="Local Currency",'Financing inputs'!I104/Loc_Euro,0)+IF('Financing inputs'!$B104="Euro",'Financing inputs'!I104,0)))</f>
        <v/>
      </c>
      <c r="J104" s="59" t="str">
        <f>IF('Financing inputs'!J104="","",(IF('Financing inputs'!$B104="USD",'Financing inputs'!J104*Euro_USD,0)+IF('Financing inputs'!$B104="Local Currency",'Financing inputs'!J104/Loc_Euro,0)+IF('Financing inputs'!$B104="Euro",'Financing inputs'!J104,0)))</f>
        <v/>
      </c>
      <c r="K104" s="59" t="str">
        <f>IF('Financing inputs'!K104="","",(IF('Financing inputs'!$B104="USD",'Financing inputs'!K104*Euro_USD,0)+IF('Financing inputs'!$B104="Local Currency",'Financing inputs'!K104/Loc_Euro,0)+IF('Financing inputs'!$B104="Euro",'Financing inputs'!K104,0)))</f>
        <v/>
      </c>
      <c r="L104" s="59" t="str">
        <f>IF('Financing inputs'!L104="","",(IF('Financing inputs'!$B104="USD",'Financing inputs'!L104*Euro_USD,0)+IF('Financing inputs'!$B104="Local Currency",'Financing inputs'!L104/Loc_Euro,0)+IF('Financing inputs'!$B104="Euro",'Financing inputs'!L104,0)))</f>
        <v/>
      </c>
      <c r="M104" s="59" t="str">
        <f>IF('Financing inputs'!M104="","",(IF('Financing inputs'!$B104="USD",'Financing inputs'!M104*Euro_USD,0)+IF('Financing inputs'!$B104="Local Currency",'Financing inputs'!M104/Loc_Euro,0)+IF('Financing inputs'!$B104="Euro",'Financing inputs'!M104,0)))</f>
        <v/>
      </c>
      <c r="N104" s="59" t="str">
        <f>IF('Financing inputs'!N104="","",(IF('Financing inputs'!$B104="USD",'Financing inputs'!N104*Euro_USD,0)+IF('Financing inputs'!$B104="Local Currency",'Financing inputs'!N104/Loc_Euro,0)+IF('Financing inputs'!$B104="Euro",'Financing inputs'!N104,0)))</f>
        <v/>
      </c>
      <c r="O104" s="59">
        <f t="shared" si="13"/>
        <v>0</v>
      </c>
      <c r="P104" s="12" t="str">
        <f t="shared" si="12"/>
        <v>Autre 5</v>
      </c>
    </row>
    <row r="105" spans="1:16" x14ac:dyDescent="0.25">
      <c r="A105" s="25" t="str">
        <f>'Financing inputs'!A105</f>
        <v xml:space="preserve">Fonds alloués par DKT International </v>
      </c>
      <c r="B105" s="43"/>
      <c r="C105" s="59" t="str">
        <f>IF('Financing inputs'!C105="","",(IF('Financing inputs'!$B105="USD",'Financing inputs'!C105*Euro_USD,0)+IF('Financing inputs'!$B105="Local Currency",'Financing inputs'!C105/Loc_Euro,0)+IF('Financing inputs'!$B105="Euro",'Financing inputs'!C105,0)))</f>
        <v/>
      </c>
      <c r="D105" s="59" t="str">
        <f>IF('Financing inputs'!D105="","",(IF('Financing inputs'!$B105="USD",'Financing inputs'!D105*Euro_USD,0)+IF('Financing inputs'!$B105="Local Currency",'Financing inputs'!D105/Loc_Euro,0)+IF('Financing inputs'!$B105="Euro",'Financing inputs'!D105,0)))</f>
        <v/>
      </c>
      <c r="E105" s="59" t="str">
        <f>IF('Financing inputs'!E105="","",(IF('Financing inputs'!$B105="USD",'Financing inputs'!E105*Euro_USD,0)+IF('Financing inputs'!$B105="Local Currency",'Financing inputs'!E105/Loc_Euro,0)+IF('Financing inputs'!$B105="Euro",'Financing inputs'!E105,0)))</f>
        <v/>
      </c>
      <c r="F105" s="59" t="str">
        <f>IF('Financing inputs'!F105="","",(IF('Financing inputs'!$B105="USD",'Financing inputs'!F105*Euro_USD,0)+IF('Financing inputs'!$B105="Local Currency",'Financing inputs'!F105/Loc_Euro,0)+IF('Financing inputs'!$B105="Euro",'Financing inputs'!F105,0)))</f>
        <v/>
      </c>
      <c r="G105" s="59" t="str">
        <f>IF('Financing inputs'!G105="","",(IF('Financing inputs'!$B105="USD",'Financing inputs'!G105*Euro_USD,0)+IF('Financing inputs'!$B105="Local Currency",'Financing inputs'!G105/Loc_Euro,0)+IF('Financing inputs'!$B105="Euro",'Financing inputs'!G105,0)))</f>
        <v/>
      </c>
      <c r="H105" s="59" t="str">
        <f>IF('Financing inputs'!H105="","",(IF('Financing inputs'!$B105="USD",'Financing inputs'!H105*Euro_USD,0)+IF('Financing inputs'!$B105="Local Currency",'Financing inputs'!H105/Loc_Euro,0)+IF('Financing inputs'!$B105="Euro",'Financing inputs'!H105,0)))</f>
        <v/>
      </c>
      <c r="I105" s="59" t="str">
        <f>IF('Financing inputs'!I105="","",(IF('Financing inputs'!$B105="USD",'Financing inputs'!I105*Euro_USD,0)+IF('Financing inputs'!$B105="Local Currency",'Financing inputs'!I105/Loc_Euro,0)+IF('Financing inputs'!$B105="Euro",'Financing inputs'!I105,0)))</f>
        <v/>
      </c>
      <c r="J105" s="59" t="str">
        <f>IF('Financing inputs'!J105="","",(IF('Financing inputs'!$B105="USD",'Financing inputs'!J105*Euro_USD,0)+IF('Financing inputs'!$B105="Local Currency",'Financing inputs'!J105/Loc_Euro,0)+IF('Financing inputs'!$B105="Euro",'Financing inputs'!J105,0)))</f>
        <v/>
      </c>
      <c r="K105" s="59" t="str">
        <f>IF('Financing inputs'!K105="","",(IF('Financing inputs'!$B105="USD",'Financing inputs'!K105*Euro_USD,0)+IF('Financing inputs'!$B105="Local Currency",'Financing inputs'!K105/Loc_Euro,0)+IF('Financing inputs'!$B105="Euro",'Financing inputs'!K105,0)))</f>
        <v/>
      </c>
      <c r="L105" s="59" t="str">
        <f>IF('Financing inputs'!L105="","",(IF('Financing inputs'!$B105="USD",'Financing inputs'!L105*Euro_USD,0)+IF('Financing inputs'!$B105="Local Currency",'Financing inputs'!L105/Loc_Euro,0)+IF('Financing inputs'!$B105="Euro",'Financing inputs'!L105,0)))</f>
        <v/>
      </c>
      <c r="M105" s="59" t="str">
        <f>IF('Financing inputs'!M105="","",(IF('Financing inputs'!$B105="USD",'Financing inputs'!M105*Euro_USD,0)+IF('Financing inputs'!$B105="Local Currency",'Financing inputs'!M105/Loc_Euro,0)+IF('Financing inputs'!$B105="Euro",'Financing inputs'!M105,0)))</f>
        <v/>
      </c>
      <c r="N105" s="59" t="str">
        <f>IF('Financing inputs'!N105="","",(IF('Financing inputs'!$B105="USD",'Financing inputs'!N105*Euro_USD,0)+IF('Financing inputs'!$B105="Local Currency",'Financing inputs'!N105/Loc_Euro,0)+IF('Financing inputs'!$B105="Euro",'Financing inputs'!N105,0)))</f>
        <v/>
      </c>
      <c r="O105" s="59">
        <f t="shared" si="13"/>
        <v>0</v>
      </c>
      <c r="P105" s="12" t="str">
        <f t="shared" si="12"/>
        <v>Autre 5</v>
      </c>
    </row>
    <row r="106" spans="1:16" x14ac:dyDescent="0.25">
      <c r="A106" s="25" t="str">
        <f>'Financing inputs'!A106</f>
        <v>Fonds alloués par MSI</v>
      </c>
      <c r="B106" s="43"/>
      <c r="C106" s="59" t="str">
        <f>IF('Financing inputs'!C106="","",(IF('Financing inputs'!$B106="USD",'Financing inputs'!C106*Euro_USD,0)+IF('Financing inputs'!$B106="Local Currency",'Financing inputs'!C106/Loc_Euro,0)+IF('Financing inputs'!$B106="Euro",'Financing inputs'!C106,0)))</f>
        <v/>
      </c>
      <c r="D106" s="59" t="str">
        <f>IF('Financing inputs'!D106="","",(IF('Financing inputs'!$B106="USD",'Financing inputs'!D106*Euro_USD,0)+IF('Financing inputs'!$B106="Local Currency",'Financing inputs'!D106/Loc_Euro,0)+IF('Financing inputs'!$B106="Euro",'Financing inputs'!D106,0)))</f>
        <v/>
      </c>
      <c r="E106" s="59" t="str">
        <f>IF('Financing inputs'!E106="","",(IF('Financing inputs'!$B106="USD",'Financing inputs'!E106*Euro_USD,0)+IF('Financing inputs'!$B106="Local Currency",'Financing inputs'!E106/Loc_Euro,0)+IF('Financing inputs'!$B106="Euro",'Financing inputs'!E106,0)))</f>
        <v/>
      </c>
      <c r="F106" s="59" t="str">
        <f>IF('Financing inputs'!F106="","",(IF('Financing inputs'!$B106="USD",'Financing inputs'!F106*Euro_USD,0)+IF('Financing inputs'!$B106="Local Currency",'Financing inputs'!F106/Loc_Euro,0)+IF('Financing inputs'!$B106="Euro",'Financing inputs'!F106,0)))</f>
        <v/>
      </c>
      <c r="G106" s="59" t="str">
        <f>IF('Financing inputs'!G106="","",(IF('Financing inputs'!$B106="USD",'Financing inputs'!G106*Euro_USD,0)+IF('Financing inputs'!$B106="Local Currency",'Financing inputs'!G106/Loc_Euro,0)+IF('Financing inputs'!$B106="Euro",'Financing inputs'!G106,0)))</f>
        <v/>
      </c>
      <c r="H106" s="59" t="str">
        <f>IF('Financing inputs'!H106="","",(IF('Financing inputs'!$B106="USD",'Financing inputs'!H106*Euro_USD,0)+IF('Financing inputs'!$B106="Local Currency",'Financing inputs'!H106/Loc_Euro,0)+IF('Financing inputs'!$B106="Euro",'Financing inputs'!H106,0)))</f>
        <v/>
      </c>
      <c r="I106" s="59" t="str">
        <f>IF('Financing inputs'!I106="","",(IF('Financing inputs'!$B106="USD",'Financing inputs'!I106*Euro_USD,0)+IF('Financing inputs'!$B106="Local Currency",'Financing inputs'!I106/Loc_Euro,0)+IF('Financing inputs'!$B106="Euro",'Financing inputs'!I106,0)))</f>
        <v/>
      </c>
      <c r="J106" s="59" t="str">
        <f>IF('Financing inputs'!J106="","",(IF('Financing inputs'!$B106="USD",'Financing inputs'!J106*Euro_USD,0)+IF('Financing inputs'!$B106="Local Currency",'Financing inputs'!J106/Loc_Euro,0)+IF('Financing inputs'!$B106="Euro",'Financing inputs'!J106,0)))</f>
        <v/>
      </c>
      <c r="K106" s="59" t="str">
        <f>IF('Financing inputs'!K106="","",(IF('Financing inputs'!$B106="USD",'Financing inputs'!K106*Euro_USD,0)+IF('Financing inputs'!$B106="Local Currency",'Financing inputs'!K106/Loc_Euro,0)+IF('Financing inputs'!$B106="Euro",'Financing inputs'!K106,0)))</f>
        <v/>
      </c>
      <c r="L106" s="59" t="str">
        <f>IF('Financing inputs'!L106="","",(IF('Financing inputs'!$B106="USD",'Financing inputs'!L106*Euro_USD,0)+IF('Financing inputs'!$B106="Local Currency",'Financing inputs'!L106/Loc_Euro,0)+IF('Financing inputs'!$B106="Euro",'Financing inputs'!L106,0)))</f>
        <v/>
      </c>
      <c r="M106" s="59" t="str">
        <f>IF('Financing inputs'!M106="","",(IF('Financing inputs'!$B106="USD",'Financing inputs'!M106*Euro_USD,0)+IF('Financing inputs'!$B106="Local Currency",'Financing inputs'!M106/Loc_Euro,0)+IF('Financing inputs'!$B106="Euro",'Financing inputs'!M106,0)))</f>
        <v/>
      </c>
      <c r="N106" s="59" t="str">
        <f>IF('Financing inputs'!N106="","",(IF('Financing inputs'!$B106="USD",'Financing inputs'!N106*Euro_USD,0)+IF('Financing inputs'!$B106="Local Currency",'Financing inputs'!N106/Loc_Euro,0)+IF('Financing inputs'!$B106="Euro",'Financing inputs'!N106,0)))</f>
        <v/>
      </c>
      <c r="O106" s="59">
        <f t="shared" si="13"/>
        <v>0</v>
      </c>
      <c r="P106" s="12" t="str">
        <f t="shared" si="12"/>
        <v>Autre 5</v>
      </c>
    </row>
    <row r="107" spans="1:16" x14ac:dyDescent="0.25">
      <c r="A107" s="25" t="str">
        <f>'Financing inputs'!A107</f>
        <v>Fonds alloués par la Fondation Gates</v>
      </c>
      <c r="B107" s="43"/>
      <c r="C107" s="59" t="str">
        <f>IF('Financing inputs'!C107="","",(IF('Financing inputs'!$B107="USD",'Financing inputs'!C107*Euro_USD,0)+IF('Financing inputs'!$B107="Local Currency",'Financing inputs'!C107/Loc_Euro,0)+IF('Financing inputs'!$B107="Euro",'Financing inputs'!C107,0)))</f>
        <v/>
      </c>
      <c r="D107" s="59" t="str">
        <f>IF('Financing inputs'!D107="","",(IF('Financing inputs'!$B107="USD",'Financing inputs'!D107*Euro_USD,0)+IF('Financing inputs'!$B107="Local Currency",'Financing inputs'!D107/Loc_Euro,0)+IF('Financing inputs'!$B107="Euro",'Financing inputs'!D107,0)))</f>
        <v/>
      </c>
      <c r="E107" s="59" t="str">
        <f>IF('Financing inputs'!E107="","",(IF('Financing inputs'!$B107="USD",'Financing inputs'!E107*Euro_USD,0)+IF('Financing inputs'!$B107="Local Currency",'Financing inputs'!E107/Loc_Euro,0)+IF('Financing inputs'!$B107="Euro",'Financing inputs'!E107,0)))</f>
        <v/>
      </c>
      <c r="F107" s="59" t="str">
        <f>IF('Financing inputs'!F107="","",(IF('Financing inputs'!$B107="USD",'Financing inputs'!F107*Euro_USD,0)+IF('Financing inputs'!$B107="Local Currency",'Financing inputs'!F107/Loc_Euro,0)+IF('Financing inputs'!$B107="Euro",'Financing inputs'!F107,0)))</f>
        <v/>
      </c>
      <c r="G107" s="59" t="str">
        <f>IF('Financing inputs'!G107="","",(IF('Financing inputs'!$B107="USD",'Financing inputs'!G107*Euro_USD,0)+IF('Financing inputs'!$B107="Local Currency",'Financing inputs'!G107/Loc_Euro,0)+IF('Financing inputs'!$B107="Euro",'Financing inputs'!G107,0)))</f>
        <v/>
      </c>
      <c r="H107" s="59" t="str">
        <f>IF('Financing inputs'!H107="","",(IF('Financing inputs'!$B107="USD",'Financing inputs'!H107*Euro_USD,0)+IF('Financing inputs'!$B107="Local Currency",'Financing inputs'!H107/Loc_Euro,0)+IF('Financing inputs'!$B107="Euro",'Financing inputs'!H107,0)))</f>
        <v/>
      </c>
      <c r="I107" s="59" t="str">
        <f>IF('Financing inputs'!I107="","",(IF('Financing inputs'!$B107="USD",'Financing inputs'!I107*Euro_USD,0)+IF('Financing inputs'!$B107="Local Currency",'Financing inputs'!I107/Loc_Euro,0)+IF('Financing inputs'!$B107="Euro",'Financing inputs'!I107,0)))</f>
        <v/>
      </c>
      <c r="J107" s="59" t="str">
        <f>IF('Financing inputs'!J107="","",(IF('Financing inputs'!$B107="USD",'Financing inputs'!J107*Euro_USD,0)+IF('Financing inputs'!$B107="Local Currency",'Financing inputs'!J107/Loc_Euro,0)+IF('Financing inputs'!$B107="Euro",'Financing inputs'!J107,0)))</f>
        <v/>
      </c>
      <c r="K107" s="59" t="str">
        <f>IF('Financing inputs'!K107="","",(IF('Financing inputs'!$B107="USD",'Financing inputs'!K107*Euro_USD,0)+IF('Financing inputs'!$B107="Local Currency",'Financing inputs'!K107/Loc_Euro,0)+IF('Financing inputs'!$B107="Euro",'Financing inputs'!K107,0)))</f>
        <v/>
      </c>
      <c r="L107" s="59" t="str">
        <f>IF('Financing inputs'!L107="","",(IF('Financing inputs'!$B107="USD",'Financing inputs'!L107*Euro_USD,0)+IF('Financing inputs'!$B107="Local Currency",'Financing inputs'!L107/Loc_Euro,0)+IF('Financing inputs'!$B107="Euro",'Financing inputs'!L107,0)))</f>
        <v/>
      </c>
      <c r="M107" s="59" t="str">
        <f>IF('Financing inputs'!M107="","",(IF('Financing inputs'!$B107="USD",'Financing inputs'!M107*Euro_USD,0)+IF('Financing inputs'!$B107="Local Currency",'Financing inputs'!M107/Loc_Euro,0)+IF('Financing inputs'!$B107="Euro",'Financing inputs'!M107,0)))</f>
        <v/>
      </c>
      <c r="N107" s="59" t="str">
        <f>IF('Financing inputs'!N107="","",(IF('Financing inputs'!$B107="USD",'Financing inputs'!N107*Euro_USD,0)+IF('Financing inputs'!$B107="Local Currency",'Financing inputs'!N107/Loc_Euro,0)+IF('Financing inputs'!$B107="Euro",'Financing inputs'!N107,0)))</f>
        <v/>
      </c>
      <c r="O107" s="59">
        <f t="shared" si="13"/>
        <v>0</v>
      </c>
      <c r="P107" s="12" t="str">
        <f t="shared" si="12"/>
        <v>Autre 5</v>
      </c>
    </row>
    <row r="108" spans="1:16" x14ac:dyDescent="0.25">
      <c r="A108" s="25" t="str">
        <f>'Financing inputs'!A108</f>
        <v>Fonds alloués par la fondation Packard</v>
      </c>
      <c r="B108" s="43"/>
      <c r="C108" s="59" t="str">
        <f>IF('Financing inputs'!C108="","",(IF('Financing inputs'!$B108="USD",'Financing inputs'!C108*Euro_USD,0)+IF('Financing inputs'!$B108="Local Currency",'Financing inputs'!C108/Loc_Euro,0)+IF('Financing inputs'!$B108="Euro",'Financing inputs'!C108,0)))</f>
        <v/>
      </c>
      <c r="D108" s="59" t="str">
        <f>IF('Financing inputs'!D108="","",(IF('Financing inputs'!$B108="USD",'Financing inputs'!D108*Euro_USD,0)+IF('Financing inputs'!$B108="Local Currency",'Financing inputs'!D108/Loc_Euro,0)+IF('Financing inputs'!$B108="Euro",'Financing inputs'!D108,0)))</f>
        <v/>
      </c>
      <c r="E108" s="59" t="str">
        <f>IF('Financing inputs'!E108="","",(IF('Financing inputs'!$B108="USD",'Financing inputs'!E108*Euro_USD,0)+IF('Financing inputs'!$B108="Local Currency",'Financing inputs'!E108/Loc_Euro,0)+IF('Financing inputs'!$B108="Euro",'Financing inputs'!E108,0)))</f>
        <v/>
      </c>
      <c r="F108" s="59" t="str">
        <f>IF('Financing inputs'!F108="","",(IF('Financing inputs'!$B108="USD",'Financing inputs'!F108*Euro_USD,0)+IF('Financing inputs'!$B108="Local Currency",'Financing inputs'!F108/Loc_Euro,0)+IF('Financing inputs'!$B108="Euro",'Financing inputs'!F108,0)))</f>
        <v/>
      </c>
      <c r="G108" s="59" t="str">
        <f>IF('Financing inputs'!G108="","",(IF('Financing inputs'!$B108="USD",'Financing inputs'!G108*Euro_USD,0)+IF('Financing inputs'!$B108="Local Currency",'Financing inputs'!G108/Loc_Euro,0)+IF('Financing inputs'!$B108="Euro",'Financing inputs'!G108,0)))</f>
        <v/>
      </c>
      <c r="H108" s="59" t="str">
        <f>IF('Financing inputs'!H108="","",(IF('Financing inputs'!$B108="USD",'Financing inputs'!H108*Euro_USD,0)+IF('Financing inputs'!$B108="Local Currency",'Financing inputs'!H108/Loc_Euro,0)+IF('Financing inputs'!$B108="Euro",'Financing inputs'!H108,0)))</f>
        <v/>
      </c>
      <c r="I108" s="59" t="str">
        <f>IF('Financing inputs'!I108="","",(IF('Financing inputs'!$B108="USD",'Financing inputs'!I108*Euro_USD,0)+IF('Financing inputs'!$B108="Local Currency",'Financing inputs'!I108/Loc_Euro,0)+IF('Financing inputs'!$B108="Euro",'Financing inputs'!I108,0)))</f>
        <v/>
      </c>
      <c r="J108" s="59" t="str">
        <f>IF('Financing inputs'!J108="","",(IF('Financing inputs'!$B108="USD",'Financing inputs'!J108*Euro_USD,0)+IF('Financing inputs'!$B108="Local Currency",'Financing inputs'!J108/Loc_Euro,0)+IF('Financing inputs'!$B108="Euro",'Financing inputs'!J108,0)))</f>
        <v/>
      </c>
      <c r="K108" s="59" t="str">
        <f>IF('Financing inputs'!K108="","",(IF('Financing inputs'!$B108="USD",'Financing inputs'!K108*Euro_USD,0)+IF('Financing inputs'!$B108="Local Currency",'Financing inputs'!K108/Loc_Euro,0)+IF('Financing inputs'!$B108="Euro",'Financing inputs'!K108,0)))</f>
        <v/>
      </c>
      <c r="L108" s="59" t="str">
        <f>IF('Financing inputs'!L108="","",(IF('Financing inputs'!$B108="USD",'Financing inputs'!L108*Euro_USD,0)+IF('Financing inputs'!$B108="Local Currency",'Financing inputs'!L108/Loc_Euro,0)+IF('Financing inputs'!$B108="Euro",'Financing inputs'!L108,0)))</f>
        <v/>
      </c>
      <c r="M108" s="59" t="str">
        <f>IF('Financing inputs'!M108="","",(IF('Financing inputs'!$B108="USD",'Financing inputs'!M108*Euro_USD,0)+IF('Financing inputs'!$B108="Local Currency",'Financing inputs'!M108/Loc_Euro,0)+IF('Financing inputs'!$B108="Euro",'Financing inputs'!M108,0)))</f>
        <v/>
      </c>
      <c r="N108" s="59" t="str">
        <f>IF('Financing inputs'!N108="","",(IF('Financing inputs'!$B108="USD",'Financing inputs'!N108*Euro_USD,0)+IF('Financing inputs'!$B108="Local Currency",'Financing inputs'!N108/Loc_Euro,0)+IF('Financing inputs'!$B108="Euro",'Financing inputs'!N108,0)))</f>
        <v/>
      </c>
      <c r="O108" s="59">
        <f t="shared" si="13"/>
        <v>0</v>
      </c>
      <c r="P108" s="12" t="str">
        <f t="shared" si="12"/>
        <v>Autre 5</v>
      </c>
    </row>
    <row r="109" spans="1:16" x14ac:dyDescent="0.25">
      <c r="A109" s="25" t="str">
        <f>'Financing inputs'!A109</f>
        <v>Other</v>
      </c>
      <c r="B109" s="43"/>
      <c r="C109" s="59" t="str">
        <f>IF('Financing inputs'!C109="","",(IF('Financing inputs'!$B109="USD",'Financing inputs'!C109*Euro_USD,0)+IF('Financing inputs'!$B109="Local Currency",'Financing inputs'!C109/Loc_Euro,0)+IF('Financing inputs'!$B109="Euro",'Financing inputs'!C109,0)))</f>
        <v/>
      </c>
      <c r="D109" s="59" t="str">
        <f>IF('Financing inputs'!D109="","",(IF('Financing inputs'!$B109="USD",'Financing inputs'!D109*Euro_USD,0)+IF('Financing inputs'!$B109="Local Currency",'Financing inputs'!D109/Loc_Euro,0)+IF('Financing inputs'!$B109="Euro",'Financing inputs'!D109,0)))</f>
        <v/>
      </c>
      <c r="E109" s="59" t="str">
        <f>IF('Financing inputs'!E109="","",(IF('Financing inputs'!$B109="USD",'Financing inputs'!E109*Euro_USD,0)+IF('Financing inputs'!$B109="Local Currency",'Financing inputs'!E109/Loc_Euro,0)+IF('Financing inputs'!$B109="Euro",'Financing inputs'!E109,0)))</f>
        <v/>
      </c>
      <c r="F109" s="59" t="str">
        <f>IF('Financing inputs'!F109="","",(IF('Financing inputs'!$B109="USD",'Financing inputs'!F109*Euro_USD,0)+IF('Financing inputs'!$B109="Local Currency",'Financing inputs'!F109/Loc_Euro,0)+IF('Financing inputs'!$B109="Euro",'Financing inputs'!F109,0)))</f>
        <v/>
      </c>
      <c r="G109" s="59" t="str">
        <f>IF('Financing inputs'!G109="","",(IF('Financing inputs'!$B109="USD",'Financing inputs'!G109*Euro_USD,0)+IF('Financing inputs'!$B109="Local Currency",'Financing inputs'!G109/Loc_Euro,0)+IF('Financing inputs'!$B109="Euro",'Financing inputs'!G109,0)))</f>
        <v/>
      </c>
      <c r="H109" s="59" t="str">
        <f>IF('Financing inputs'!H109="","",(IF('Financing inputs'!$B109="USD",'Financing inputs'!H109*Euro_USD,0)+IF('Financing inputs'!$B109="Local Currency",'Financing inputs'!H109/Loc_Euro,0)+IF('Financing inputs'!$B109="Euro",'Financing inputs'!H109,0)))</f>
        <v/>
      </c>
      <c r="I109" s="59" t="str">
        <f>IF('Financing inputs'!I109="","",(IF('Financing inputs'!$B109="USD",'Financing inputs'!I109*Euro_USD,0)+IF('Financing inputs'!$B109="Local Currency",'Financing inputs'!I109/Loc_Euro,0)+IF('Financing inputs'!$B109="Euro",'Financing inputs'!I109,0)))</f>
        <v/>
      </c>
      <c r="J109" s="59" t="str">
        <f>IF('Financing inputs'!J109="","",(IF('Financing inputs'!$B109="USD",'Financing inputs'!J109*Euro_USD,0)+IF('Financing inputs'!$B109="Local Currency",'Financing inputs'!J109/Loc_Euro,0)+IF('Financing inputs'!$B109="Euro",'Financing inputs'!J109,0)))</f>
        <v/>
      </c>
      <c r="K109" s="59" t="str">
        <f>IF('Financing inputs'!K109="","",(IF('Financing inputs'!$B109="USD",'Financing inputs'!K109*Euro_USD,0)+IF('Financing inputs'!$B109="Local Currency",'Financing inputs'!K109/Loc_Euro,0)+IF('Financing inputs'!$B109="Euro",'Financing inputs'!K109,0)))</f>
        <v/>
      </c>
      <c r="L109" s="59" t="str">
        <f>IF('Financing inputs'!L109="","",(IF('Financing inputs'!$B109="USD",'Financing inputs'!L109*Euro_USD,0)+IF('Financing inputs'!$B109="Local Currency",'Financing inputs'!L109/Loc_Euro,0)+IF('Financing inputs'!$B109="Euro",'Financing inputs'!L109,0)))</f>
        <v/>
      </c>
      <c r="M109" s="59" t="str">
        <f>IF('Financing inputs'!M109="","",(IF('Financing inputs'!$B109="USD",'Financing inputs'!M109*Euro_USD,0)+IF('Financing inputs'!$B109="Local Currency",'Financing inputs'!M109/Loc_Euro,0)+IF('Financing inputs'!$B109="Euro",'Financing inputs'!M109,0)))</f>
        <v/>
      </c>
      <c r="N109" s="59" t="str">
        <f>IF('Financing inputs'!N109="","",(IF('Financing inputs'!$B109="USD",'Financing inputs'!N109*Euro_USD,0)+IF('Financing inputs'!$B109="Local Currency",'Financing inputs'!N109/Loc_Euro,0)+IF('Financing inputs'!$B109="Euro",'Financing inputs'!N109,0)))</f>
        <v/>
      </c>
      <c r="O109" s="59">
        <f t="shared" si="13"/>
        <v>0</v>
      </c>
      <c r="P109" s="12" t="str">
        <f t="shared" si="12"/>
        <v>Autre 5</v>
      </c>
    </row>
    <row r="110" spans="1:16" x14ac:dyDescent="0.25">
      <c r="A110" s="25" t="str">
        <f>'Financing inputs'!A110</f>
        <v>Other</v>
      </c>
      <c r="B110" s="43"/>
      <c r="C110" s="59" t="str">
        <f>IF('Financing inputs'!C110="","",(IF('Financing inputs'!$B110="USD",'Financing inputs'!C110*Euro_USD,0)+IF('Financing inputs'!$B110="Local Currency",'Financing inputs'!C110/Loc_Euro,0)+IF('Financing inputs'!$B110="Euro",'Financing inputs'!C110,0)))</f>
        <v/>
      </c>
      <c r="D110" s="59" t="str">
        <f>IF('Financing inputs'!D110="","",(IF('Financing inputs'!$B110="USD",'Financing inputs'!D110*Euro_USD,0)+IF('Financing inputs'!$B110="Local Currency",'Financing inputs'!D110/Loc_Euro,0)+IF('Financing inputs'!$B110="Euro",'Financing inputs'!D110,0)))</f>
        <v/>
      </c>
      <c r="E110" s="59" t="str">
        <f>IF('Financing inputs'!E110="","",(IF('Financing inputs'!$B110="USD",'Financing inputs'!E110*Euro_USD,0)+IF('Financing inputs'!$B110="Local Currency",'Financing inputs'!E110/Loc_Euro,0)+IF('Financing inputs'!$B110="Euro",'Financing inputs'!E110,0)))</f>
        <v/>
      </c>
      <c r="F110" s="59" t="str">
        <f>IF('Financing inputs'!F110="","",(IF('Financing inputs'!$B110="USD",'Financing inputs'!F110*Euro_USD,0)+IF('Financing inputs'!$B110="Local Currency",'Financing inputs'!F110/Loc_Euro,0)+IF('Financing inputs'!$B110="Euro",'Financing inputs'!F110,0)))</f>
        <v/>
      </c>
      <c r="G110" s="59" t="str">
        <f>IF('Financing inputs'!G110="","",(IF('Financing inputs'!$B110="USD",'Financing inputs'!G110*Euro_USD,0)+IF('Financing inputs'!$B110="Local Currency",'Financing inputs'!G110/Loc_Euro,0)+IF('Financing inputs'!$B110="Euro",'Financing inputs'!G110,0)))</f>
        <v/>
      </c>
      <c r="H110" s="59" t="str">
        <f>IF('Financing inputs'!H110="","",(IF('Financing inputs'!$B110="USD",'Financing inputs'!H110*Euro_USD,0)+IF('Financing inputs'!$B110="Local Currency",'Financing inputs'!H110/Loc_Euro,0)+IF('Financing inputs'!$B110="Euro",'Financing inputs'!H110,0)))</f>
        <v/>
      </c>
      <c r="I110" s="59" t="str">
        <f>IF('Financing inputs'!I110="","",(IF('Financing inputs'!$B110="USD",'Financing inputs'!I110*Euro_USD,0)+IF('Financing inputs'!$B110="Local Currency",'Financing inputs'!I110/Loc_Euro,0)+IF('Financing inputs'!$B110="Euro",'Financing inputs'!I110,0)))</f>
        <v/>
      </c>
      <c r="J110" s="59" t="str">
        <f>IF('Financing inputs'!J110="","",(IF('Financing inputs'!$B110="USD",'Financing inputs'!J110*Euro_USD,0)+IF('Financing inputs'!$B110="Local Currency",'Financing inputs'!J110/Loc_Euro,0)+IF('Financing inputs'!$B110="Euro",'Financing inputs'!J110,0)))</f>
        <v/>
      </c>
      <c r="K110" s="59" t="str">
        <f>IF('Financing inputs'!K110="","",(IF('Financing inputs'!$B110="USD",'Financing inputs'!K110*Euro_USD,0)+IF('Financing inputs'!$B110="Local Currency",'Financing inputs'!K110/Loc_Euro,0)+IF('Financing inputs'!$B110="Euro",'Financing inputs'!K110,0)))</f>
        <v/>
      </c>
      <c r="L110" s="59" t="str">
        <f>IF('Financing inputs'!L110="","",(IF('Financing inputs'!$B110="USD",'Financing inputs'!L110*Euro_USD,0)+IF('Financing inputs'!$B110="Local Currency",'Financing inputs'!L110/Loc_Euro,0)+IF('Financing inputs'!$B110="Euro",'Financing inputs'!L110,0)))</f>
        <v/>
      </c>
      <c r="M110" s="59" t="str">
        <f>IF('Financing inputs'!M110="","",(IF('Financing inputs'!$B110="USD",'Financing inputs'!M110*Euro_USD,0)+IF('Financing inputs'!$B110="Local Currency",'Financing inputs'!M110/Loc_Euro,0)+IF('Financing inputs'!$B110="Euro",'Financing inputs'!M110,0)))</f>
        <v/>
      </c>
      <c r="N110" s="59" t="str">
        <f>IF('Financing inputs'!N110="","",(IF('Financing inputs'!$B110="USD",'Financing inputs'!N110*Euro_USD,0)+IF('Financing inputs'!$B110="Local Currency",'Financing inputs'!N110/Loc_Euro,0)+IF('Financing inputs'!$B110="Euro",'Financing inputs'!N110,0)))</f>
        <v/>
      </c>
      <c r="O110" s="60">
        <f t="shared" si="13"/>
        <v>0</v>
      </c>
      <c r="P110" s="12" t="str">
        <f t="shared" si="12"/>
        <v>Autre 5</v>
      </c>
    </row>
    <row r="111" spans="1:16" x14ac:dyDescent="0.25">
      <c r="A111" s="25" t="str">
        <f>'Financing inputs'!A111</f>
        <v>Other</v>
      </c>
      <c r="B111" s="43"/>
      <c r="C111" s="59" t="str">
        <f>IF('Financing inputs'!C111="","",(IF('Financing inputs'!$B111="USD",'Financing inputs'!C111*Euro_USD,0)+IF('Financing inputs'!$B111="Local Currency",'Financing inputs'!C111/Loc_Euro,0)+IF('Financing inputs'!$B111="Euro",'Financing inputs'!C111,0)))</f>
        <v/>
      </c>
      <c r="D111" s="59" t="str">
        <f>IF('Financing inputs'!D111="","",(IF('Financing inputs'!$B111="USD",'Financing inputs'!D111*Euro_USD,0)+IF('Financing inputs'!$B111="Local Currency",'Financing inputs'!D111/Loc_Euro,0)+IF('Financing inputs'!$B111="Euro",'Financing inputs'!D111,0)))</f>
        <v/>
      </c>
      <c r="E111" s="59" t="str">
        <f>IF('Financing inputs'!E111="","",(IF('Financing inputs'!$B111="USD",'Financing inputs'!E111*Euro_USD,0)+IF('Financing inputs'!$B111="Local Currency",'Financing inputs'!E111/Loc_Euro,0)+IF('Financing inputs'!$B111="Euro",'Financing inputs'!E111,0)))</f>
        <v/>
      </c>
      <c r="F111" s="59" t="str">
        <f>IF('Financing inputs'!F111="","",(IF('Financing inputs'!$B111="USD",'Financing inputs'!F111*Euro_USD,0)+IF('Financing inputs'!$B111="Local Currency",'Financing inputs'!F111/Loc_Euro,0)+IF('Financing inputs'!$B111="Euro",'Financing inputs'!F111,0)))</f>
        <v/>
      </c>
      <c r="G111" s="59" t="str">
        <f>IF('Financing inputs'!G111="","",(IF('Financing inputs'!$B111="USD",'Financing inputs'!G111*Euro_USD,0)+IF('Financing inputs'!$B111="Local Currency",'Financing inputs'!G111/Loc_Euro,0)+IF('Financing inputs'!$B111="Euro",'Financing inputs'!G111,0)))</f>
        <v/>
      </c>
      <c r="H111" s="59" t="str">
        <f>IF('Financing inputs'!H111="","",(IF('Financing inputs'!$B111="USD",'Financing inputs'!H111*Euro_USD,0)+IF('Financing inputs'!$B111="Local Currency",'Financing inputs'!H111/Loc_Euro,0)+IF('Financing inputs'!$B111="Euro",'Financing inputs'!H111,0)))</f>
        <v/>
      </c>
      <c r="I111" s="59" t="str">
        <f>IF('Financing inputs'!I111="","",(IF('Financing inputs'!$B111="USD",'Financing inputs'!I111*Euro_USD,0)+IF('Financing inputs'!$B111="Local Currency",'Financing inputs'!I111/Loc_Euro,0)+IF('Financing inputs'!$B111="Euro",'Financing inputs'!I111,0)))</f>
        <v/>
      </c>
      <c r="J111" s="59" t="str">
        <f>IF('Financing inputs'!J111="","",(IF('Financing inputs'!$B111="USD",'Financing inputs'!J111*Euro_USD,0)+IF('Financing inputs'!$B111="Local Currency",'Financing inputs'!J111/Loc_Euro,0)+IF('Financing inputs'!$B111="Euro",'Financing inputs'!J111,0)))</f>
        <v/>
      </c>
      <c r="K111" s="59" t="str">
        <f>IF('Financing inputs'!K111="","",(IF('Financing inputs'!$B111="USD",'Financing inputs'!K111*Euro_USD,0)+IF('Financing inputs'!$B111="Local Currency",'Financing inputs'!K111/Loc_Euro,0)+IF('Financing inputs'!$B111="Euro",'Financing inputs'!K111,0)))</f>
        <v/>
      </c>
      <c r="L111" s="59" t="str">
        <f>IF('Financing inputs'!L111="","",(IF('Financing inputs'!$B111="USD",'Financing inputs'!L111*Euro_USD,0)+IF('Financing inputs'!$B111="Local Currency",'Financing inputs'!L111/Loc_Euro,0)+IF('Financing inputs'!$B111="Euro",'Financing inputs'!L111,0)))</f>
        <v/>
      </c>
      <c r="M111" s="59" t="str">
        <f>IF('Financing inputs'!M111="","",(IF('Financing inputs'!$B111="USD",'Financing inputs'!M111*Euro_USD,0)+IF('Financing inputs'!$B111="Local Currency",'Financing inputs'!M111/Loc_Euro,0)+IF('Financing inputs'!$B111="Euro",'Financing inputs'!M111,0)))</f>
        <v/>
      </c>
      <c r="N111" s="59" t="str">
        <f>IF('Financing inputs'!N111="","",(IF('Financing inputs'!$B111="USD",'Financing inputs'!N111*Euro_USD,0)+IF('Financing inputs'!$B111="Local Currency",'Financing inputs'!N111/Loc_Euro,0)+IF('Financing inputs'!$B111="Euro",'Financing inputs'!N111,0)))</f>
        <v/>
      </c>
      <c r="O111" s="60">
        <f t="shared" si="13"/>
        <v>0</v>
      </c>
      <c r="P111" s="12" t="str">
        <f t="shared" si="12"/>
        <v>Autre 5</v>
      </c>
    </row>
    <row r="112" spans="1:16" x14ac:dyDescent="0.25">
      <c r="A112" s="25" t="str">
        <f>'Financing inputs'!A112</f>
        <v>Other</v>
      </c>
      <c r="B112" s="43"/>
      <c r="C112" s="59" t="str">
        <f>IF('Financing inputs'!C112="","",(IF('Financing inputs'!$B112="USD",'Financing inputs'!C112*Euro_USD,0)+IF('Financing inputs'!$B112="Local Currency",'Financing inputs'!C112/Loc_Euro,0)+IF('Financing inputs'!$B112="Euro",'Financing inputs'!C112,0)))</f>
        <v/>
      </c>
      <c r="D112" s="59" t="str">
        <f>IF('Financing inputs'!D112="","",(IF('Financing inputs'!$B112="USD",'Financing inputs'!D112*Euro_USD,0)+IF('Financing inputs'!$B112="Local Currency",'Financing inputs'!D112/Loc_Euro,0)+IF('Financing inputs'!$B112="Euro",'Financing inputs'!D112,0)))</f>
        <v/>
      </c>
      <c r="E112" s="59" t="str">
        <f>IF('Financing inputs'!E112="","",(IF('Financing inputs'!$B112="USD",'Financing inputs'!E112*Euro_USD,0)+IF('Financing inputs'!$B112="Local Currency",'Financing inputs'!E112/Loc_Euro,0)+IF('Financing inputs'!$B112="Euro",'Financing inputs'!E112,0)))</f>
        <v/>
      </c>
      <c r="F112" s="59" t="str">
        <f>IF('Financing inputs'!F112="","",(IF('Financing inputs'!$B112="USD",'Financing inputs'!F112*Euro_USD,0)+IF('Financing inputs'!$B112="Local Currency",'Financing inputs'!F112/Loc_Euro,0)+IF('Financing inputs'!$B112="Euro",'Financing inputs'!F112,0)))</f>
        <v/>
      </c>
      <c r="G112" s="59" t="str">
        <f>IF('Financing inputs'!G112="","",(IF('Financing inputs'!$B112="USD",'Financing inputs'!G112*Euro_USD,0)+IF('Financing inputs'!$B112="Local Currency",'Financing inputs'!G112/Loc_Euro,0)+IF('Financing inputs'!$B112="Euro",'Financing inputs'!G112,0)))</f>
        <v/>
      </c>
      <c r="H112" s="59" t="str">
        <f>IF('Financing inputs'!H112="","",(IF('Financing inputs'!$B112="USD",'Financing inputs'!H112*Euro_USD,0)+IF('Financing inputs'!$B112="Local Currency",'Financing inputs'!H112/Loc_Euro,0)+IF('Financing inputs'!$B112="Euro",'Financing inputs'!H112,0)))</f>
        <v/>
      </c>
      <c r="I112" s="59" t="str">
        <f>IF('Financing inputs'!I112="","",(IF('Financing inputs'!$B112="USD",'Financing inputs'!I112*Euro_USD,0)+IF('Financing inputs'!$B112="Local Currency",'Financing inputs'!I112/Loc_Euro,0)+IF('Financing inputs'!$B112="Euro",'Financing inputs'!I112,0)))</f>
        <v/>
      </c>
      <c r="J112" s="59" t="str">
        <f>IF('Financing inputs'!J112="","",(IF('Financing inputs'!$B112="USD",'Financing inputs'!J112*Euro_USD,0)+IF('Financing inputs'!$B112="Local Currency",'Financing inputs'!J112/Loc_Euro,0)+IF('Financing inputs'!$B112="Euro",'Financing inputs'!J112,0)))</f>
        <v/>
      </c>
      <c r="K112" s="59" t="str">
        <f>IF('Financing inputs'!K112="","",(IF('Financing inputs'!$B112="USD",'Financing inputs'!K112*Euro_USD,0)+IF('Financing inputs'!$B112="Local Currency",'Financing inputs'!K112/Loc_Euro,0)+IF('Financing inputs'!$B112="Euro",'Financing inputs'!K112,0)))</f>
        <v/>
      </c>
      <c r="L112" s="59" t="str">
        <f>IF('Financing inputs'!L112="","",(IF('Financing inputs'!$B112="USD",'Financing inputs'!L112*Euro_USD,0)+IF('Financing inputs'!$B112="Local Currency",'Financing inputs'!L112/Loc_Euro,0)+IF('Financing inputs'!$B112="Euro",'Financing inputs'!L112,0)))</f>
        <v/>
      </c>
      <c r="M112" s="59" t="str">
        <f>IF('Financing inputs'!M112="","",(IF('Financing inputs'!$B112="USD",'Financing inputs'!M112*Euro_USD,0)+IF('Financing inputs'!$B112="Local Currency",'Financing inputs'!M112/Loc_Euro,0)+IF('Financing inputs'!$B112="Euro",'Financing inputs'!M112,0)))</f>
        <v/>
      </c>
      <c r="N112" s="59" t="str">
        <f>IF('Financing inputs'!N112="","",(IF('Financing inputs'!$B112="USD",'Financing inputs'!N112*Euro_USD,0)+IF('Financing inputs'!$B112="Local Currency",'Financing inputs'!N112/Loc_Euro,0)+IF('Financing inputs'!$B112="Euro",'Financing inputs'!N112,0)))</f>
        <v/>
      </c>
      <c r="O112" s="60">
        <f t="shared" si="13"/>
        <v>0</v>
      </c>
      <c r="P112" s="12" t="str">
        <f t="shared" si="12"/>
        <v>Autre 5</v>
      </c>
    </row>
    <row r="113" spans="1:16" x14ac:dyDescent="0.25">
      <c r="A113" s="25" t="str">
        <f>'Financing inputs'!A113</f>
        <v>Other</v>
      </c>
      <c r="B113" s="43"/>
      <c r="C113" s="59" t="str">
        <f>IF('Financing inputs'!C113="","",(IF('Financing inputs'!$B113="USD",'Financing inputs'!C113*Euro_USD,0)+IF('Financing inputs'!$B113="Local Currency",'Financing inputs'!C113/Loc_Euro,0)+IF('Financing inputs'!$B113="Euro",'Financing inputs'!C113,0)))</f>
        <v/>
      </c>
      <c r="D113" s="59" t="str">
        <f>IF('Financing inputs'!D113="","",(IF('Financing inputs'!$B113="USD",'Financing inputs'!D113*Euro_USD,0)+IF('Financing inputs'!$B113="Local Currency",'Financing inputs'!D113/Loc_Euro,0)+IF('Financing inputs'!$B113="Euro",'Financing inputs'!D113,0)))</f>
        <v/>
      </c>
      <c r="E113" s="59" t="str">
        <f>IF('Financing inputs'!E113="","",(IF('Financing inputs'!$B113="USD",'Financing inputs'!E113*Euro_USD,0)+IF('Financing inputs'!$B113="Local Currency",'Financing inputs'!E113/Loc_Euro,0)+IF('Financing inputs'!$B113="Euro",'Financing inputs'!E113,0)))</f>
        <v/>
      </c>
      <c r="F113" s="59" t="str">
        <f>IF('Financing inputs'!F113="","",(IF('Financing inputs'!$B113="USD",'Financing inputs'!F113*Euro_USD,0)+IF('Financing inputs'!$B113="Local Currency",'Financing inputs'!F113/Loc_Euro,0)+IF('Financing inputs'!$B113="Euro",'Financing inputs'!F113,0)))</f>
        <v/>
      </c>
      <c r="G113" s="59" t="str">
        <f>IF('Financing inputs'!G113="","",(IF('Financing inputs'!$B113="USD",'Financing inputs'!G113*Euro_USD,0)+IF('Financing inputs'!$B113="Local Currency",'Financing inputs'!G113/Loc_Euro,0)+IF('Financing inputs'!$B113="Euro",'Financing inputs'!G113,0)))</f>
        <v/>
      </c>
      <c r="H113" s="59" t="str">
        <f>IF('Financing inputs'!H113="","",(IF('Financing inputs'!$B113="USD",'Financing inputs'!H113*Euro_USD,0)+IF('Financing inputs'!$B113="Local Currency",'Financing inputs'!H113/Loc_Euro,0)+IF('Financing inputs'!$B113="Euro",'Financing inputs'!H113,0)))</f>
        <v/>
      </c>
      <c r="I113" s="59" t="str">
        <f>IF('Financing inputs'!I113="","",(IF('Financing inputs'!$B113="USD",'Financing inputs'!I113*Euro_USD,0)+IF('Financing inputs'!$B113="Local Currency",'Financing inputs'!I113/Loc_Euro,0)+IF('Financing inputs'!$B113="Euro",'Financing inputs'!I113,0)))</f>
        <v/>
      </c>
      <c r="J113" s="59" t="str">
        <f>IF('Financing inputs'!J113="","",(IF('Financing inputs'!$B113="USD",'Financing inputs'!J113*Euro_USD,0)+IF('Financing inputs'!$B113="Local Currency",'Financing inputs'!J113/Loc_Euro,0)+IF('Financing inputs'!$B113="Euro",'Financing inputs'!J113,0)))</f>
        <v/>
      </c>
      <c r="K113" s="59" t="str">
        <f>IF('Financing inputs'!K113="","",(IF('Financing inputs'!$B113="USD",'Financing inputs'!K113*Euro_USD,0)+IF('Financing inputs'!$B113="Local Currency",'Financing inputs'!K113/Loc_Euro,0)+IF('Financing inputs'!$B113="Euro",'Financing inputs'!K113,0)))</f>
        <v/>
      </c>
      <c r="L113" s="59" t="str">
        <f>IF('Financing inputs'!L113="","",(IF('Financing inputs'!$B113="USD",'Financing inputs'!L113*Euro_USD,0)+IF('Financing inputs'!$B113="Local Currency",'Financing inputs'!L113/Loc_Euro,0)+IF('Financing inputs'!$B113="Euro",'Financing inputs'!L113,0)))</f>
        <v/>
      </c>
      <c r="M113" s="59" t="str">
        <f>IF('Financing inputs'!M113="","",(IF('Financing inputs'!$B113="USD",'Financing inputs'!M113*Euro_USD,0)+IF('Financing inputs'!$B113="Local Currency",'Financing inputs'!M113/Loc_Euro,0)+IF('Financing inputs'!$B113="Euro",'Financing inputs'!M113,0)))</f>
        <v/>
      </c>
      <c r="N113" s="59" t="str">
        <f>IF('Financing inputs'!N113="","",(IF('Financing inputs'!$B113="USD",'Financing inputs'!N113*Euro_USD,0)+IF('Financing inputs'!$B113="Local Currency",'Financing inputs'!N113/Loc_Euro,0)+IF('Financing inputs'!$B113="Euro",'Financing inputs'!N113,0)))</f>
        <v/>
      </c>
      <c r="O113" s="59">
        <f t="shared" si="13"/>
        <v>0</v>
      </c>
      <c r="P113" s="12" t="str">
        <f t="shared" si="12"/>
        <v>Autre 5</v>
      </c>
    </row>
    <row r="114" spans="1:16" x14ac:dyDescent="0.25">
      <c r="A114" s="25" t="str">
        <f>'Financing inputs'!A114</f>
        <v>Other</v>
      </c>
      <c r="B114" s="43"/>
      <c r="C114" s="59" t="str">
        <f>IF('Financing inputs'!C114="","",(IF('Financing inputs'!$B114="USD",'Financing inputs'!C114*Euro_USD,0)+IF('Financing inputs'!$B114="Local Currency",'Financing inputs'!C114/Loc_Euro,0)+IF('Financing inputs'!$B114="Euro",'Financing inputs'!C114,0)))</f>
        <v/>
      </c>
      <c r="D114" s="59" t="str">
        <f>IF('Financing inputs'!D114="","",(IF('Financing inputs'!$B114="USD",'Financing inputs'!D114*Euro_USD,0)+IF('Financing inputs'!$B114="Local Currency",'Financing inputs'!D114/Loc_Euro,0)+IF('Financing inputs'!$B114="Euro",'Financing inputs'!D114,0)))</f>
        <v/>
      </c>
      <c r="E114" s="59" t="str">
        <f>IF('Financing inputs'!E114="","",(IF('Financing inputs'!$B114="USD",'Financing inputs'!E114*Euro_USD,0)+IF('Financing inputs'!$B114="Local Currency",'Financing inputs'!E114/Loc_Euro,0)+IF('Financing inputs'!$B114="Euro",'Financing inputs'!E114,0)))</f>
        <v/>
      </c>
      <c r="F114" s="59" t="str">
        <f>IF('Financing inputs'!F114="","",(IF('Financing inputs'!$B114="USD",'Financing inputs'!F114*Euro_USD,0)+IF('Financing inputs'!$B114="Local Currency",'Financing inputs'!F114/Loc_Euro,0)+IF('Financing inputs'!$B114="Euro",'Financing inputs'!F114,0)))</f>
        <v/>
      </c>
      <c r="G114" s="59" t="str">
        <f>IF('Financing inputs'!G114="","",(IF('Financing inputs'!$B114="USD",'Financing inputs'!G114*Euro_USD,0)+IF('Financing inputs'!$B114="Local Currency",'Financing inputs'!G114/Loc_Euro,0)+IF('Financing inputs'!$B114="Euro",'Financing inputs'!G114,0)))</f>
        <v/>
      </c>
      <c r="H114" s="59" t="str">
        <f>IF('Financing inputs'!H114="","",(IF('Financing inputs'!$B114="USD",'Financing inputs'!H114*Euro_USD,0)+IF('Financing inputs'!$B114="Local Currency",'Financing inputs'!H114/Loc_Euro,0)+IF('Financing inputs'!$B114="Euro",'Financing inputs'!H114,0)))</f>
        <v/>
      </c>
      <c r="I114" s="59" t="str">
        <f>IF('Financing inputs'!I114="","",(IF('Financing inputs'!$B114="USD",'Financing inputs'!I114*Euro_USD,0)+IF('Financing inputs'!$B114="Local Currency",'Financing inputs'!I114/Loc_Euro,0)+IF('Financing inputs'!$B114="Euro",'Financing inputs'!I114,0)))</f>
        <v/>
      </c>
      <c r="J114" s="59" t="str">
        <f>IF('Financing inputs'!J114="","",(IF('Financing inputs'!$B114="USD",'Financing inputs'!J114*Euro_USD,0)+IF('Financing inputs'!$B114="Local Currency",'Financing inputs'!J114/Loc_Euro,0)+IF('Financing inputs'!$B114="Euro",'Financing inputs'!J114,0)))</f>
        <v/>
      </c>
      <c r="K114" s="59" t="str">
        <f>IF('Financing inputs'!K114="","",(IF('Financing inputs'!$B114="USD",'Financing inputs'!K114*Euro_USD,0)+IF('Financing inputs'!$B114="Local Currency",'Financing inputs'!K114/Loc_Euro,0)+IF('Financing inputs'!$B114="Euro",'Financing inputs'!K114,0)))</f>
        <v/>
      </c>
      <c r="L114" s="59" t="str">
        <f>IF('Financing inputs'!L114="","",(IF('Financing inputs'!$B114="USD",'Financing inputs'!L114*Euro_USD,0)+IF('Financing inputs'!$B114="Local Currency",'Financing inputs'!L114/Loc_Euro,0)+IF('Financing inputs'!$B114="Euro",'Financing inputs'!L114,0)))</f>
        <v/>
      </c>
      <c r="M114" s="59" t="str">
        <f>IF('Financing inputs'!M114="","",(IF('Financing inputs'!$B114="USD",'Financing inputs'!M114*Euro_USD,0)+IF('Financing inputs'!$B114="Local Currency",'Financing inputs'!M114/Loc_Euro,0)+IF('Financing inputs'!$B114="Euro",'Financing inputs'!M114,0)))</f>
        <v/>
      </c>
      <c r="N114" s="59" t="str">
        <f>IF('Financing inputs'!N114="","",(IF('Financing inputs'!$B114="USD",'Financing inputs'!N114*Euro_USD,0)+IF('Financing inputs'!$B114="Local Currency",'Financing inputs'!N114/Loc_Euro,0)+IF('Financing inputs'!$B114="Euro",'Financing inputs'!N114,0)))</f>
        <v/>
      </c>
      <c r="O114" s="59">
        <f t="shared" si="13"/>
        <v>0</v>
      </c>
      <c r="P114" s="12" t="str">
        <f t="shared" si="12"/>
        <v>Autre 5</v>
      </c>
    </row>
    <row r="115" spans="1:16" x14ac:dyDescent="0.25">
      <c r="A115" s="25" t="str">
        <f>'Financing inputs'!A115</f>
        <v>Other</v>
      </c>
      <c r="B115" s="43"/>
      <c r="C115" s="59" t="str">
        <f>IF('Financing inputs'!C115="","",(IF('Financing inputs'!$B115="USD",'Financing inputs'!C115*Euro_USD,0)+IF('Financing inputs'!$B115="Local Currency",'Financing inputs'!C115/Loc_Euro,0)+IF('Financing inputs'!$B115="Euro",'Financing inputs'!C115,0)))</f>
        <v/>
      </c>
      <c r="D115" s="59" t="str">
        <f>IF('Financing inputs'!D115="","",(IF('Financing inputs'!$B115="USD",'Financing inputs'!D115*Euro_USD,0)+IF('Financing inputs'!$B115="Local Currency",'Financing inputs'!D115/Loc_Euro,0)+IF('Financing inputs'!$B115="Euro",'Financing inputs'!D115,0)))</f>
        <v/>
      </c>
      <c r="E115" s="59" t="str">
        <f>IF('Financing inputs'!E115="","",(IF('Financing inputs'!$B115="USD",'Financing inputs'!E115*Euro_USD,0)+IF('Financing inputs'!$B115="Local Currency",'Financing inputs'!E115/Loc_Euro,0)+IF('Financing inputs'!$B115="Euro",'Financing inputs'!E115,0)))</f>
        <v/>
      </c>
      <c r="F115" s="59" t="str">
        <f>IF('Financing inputs'!F115="","",(IF('Financing inputs'!$B115="USD",'Financing inputs'!F115*Euro_USD,0)+IF('Financing inputs'!$B115="Local Currency",'Financing inputs'!F115/Loc_Euro,0)+IF('Financing inputs'!$B115="Euro",'Financing inputs'!F115,0)))</f>
        <v/>
      </c>
      <c r="G115" s="59" t="str">
        <f>IF('Financing inputs'!G115="","",(IF('Financing inputs'!$B115="USD",'Financing inputs'!G115*Euro_USD,0)+IF('Financing inputs'!$B115="Local Currency",'Financing inputs'!G115/Loc_Euro,0)+IF('Financing inputs'!$B115="Euro",'Financing inputs'!G115,0)))</f>
        <v/>
      </c>
      <c r="H115" s="59" t="str">
        <f>IF('Financing inputs'!H115="","",(IF('Financing inputs'!$B115="USD",'Financing inputs'!H115*Euro_USD,0)+IF('Financing inputs'!$B115="Local Currency",'Financing inputs'!H115/Loc_Euro,0)+IF('Financing inputs'!$B115="Euro",'Financing inputs'!H115,0)))</f>
        <v/>
      </c>
      <c r="I115" s="59" t="str">
        <f>IF('Financing inputs'!I115="","",(IF('Financing inputs'!$B115="USD",'Financing inputs'!I115*Euro_USD,0)+IF('Financing inputs'!$B115="Local Currency",'Financing inputs'!I115/Loc_Euro,0)+IF('Financing inputs'!$B115="Euro",'Financing inputs'!I115,0)))</f>
        <v/>
      </c>
      <c r="J115" s="59" t="str">
        <f>IF('Financing inputs'!J115="","",(IF('Financing inputs'!$B115="USD",'Financing inputs'!J115*Euro_USD,0)+IF('Financing inputs'!$B115="Local Currency",'Financing inputs'!J115/Loc_Euro,0)+IF('Financing inputs'!$B115="Euro",'Financing inputs'!J115,0)))</f>
        <v/>
      </c>
      <c r="K115" s="59" t="str">
        <f>IF('Financing inputs'!K115="","",(IF('Financing inputs'!$B115="USD",'Financing inputs'!K115*Euro_USD,0)+IF('Financing inputs'!$B115="Local Currency",'Financing inputs'!K115/Loc_Euro,0)+IF('Financing inputs'!$B115="Euro",'Financing inputs'!K115,0)))</f>
        <v/>
      </c>
      <c r="L115" s="59" t="str">
        <f>IF('Financing inputs'!L115="","",(IF('Financing inputs'!$B115="USD",'Financing inputs'!L115*Euro_USD,0)+IF('Financing inputs'!$B115="Local Currency",'Financing inputs'!L115/Loc_Euro,0)+IF('Financing inputs'!$B115="Euro",'Financing inputs'!L115,0)))</f>
        <v/>
      </c>
      <c r="M115" s="59" t="str">
        <f>IF('Financing inputs'!M115="","",(IF('Financing inputs'!$B115="USD",'Financing inputs'!M115*Euro_USD,0)+IF('Financing inputs'!$B115="Local Currency",'Financing inputs'!M115/Loc_Euro,0)+IF('Financing inputs'!$B115="Euro",'Financing inputs'!M115,0)))</f>
        <v/>
      </c>
      <c r="N115" s="59" t="str">
        <f>IF('Financing inputs'!N115="","",(IF('Financing inputs'!$B115="USD",'Financing inputs'!N115*Euro_USD,0)+IF('Financing inputs'!$B115="Local Currency",'Financing inputs'!N115/Loc_Euro,0)+IF('Financing inputs'!$B115="Euro",'Financing inputs'!N115,0)))</f>
        <v/>
      </c>
      <c r="O115" s="59">
        <f t="shared" si="13"/>
        <v>0</v>
      </c>
      <c r="P115" s="12" t="str">
        <f t="shared" si="12"/>
        <v>Autre 5</v>
      </c>
    </row>
    <row r="116" spans="1:16" x14ac:dyDescent="0.25">
      <c r="A116" s="25" t="str">
        <f>'Financing inputs'!A116</f>
        <v>Other</v>
      </c>
      <c r="B116" s="43"/>
      <c r="C116" s="59" t="str">
        <f>IF('Financing inputs'!C116="","",(IF('Financing inputs'!$B116="USD",'Financing inputs'!C116*Euro_USD,0)+IF('Financing inputs'!$B116="Local Currency",'Financing inputs'!C116/Loc_Euro,0)+IF('Financing inputs'!$B116="Euro",'Financing inputs'!C116,0)))</f>
        <v/>
      </c>
      <c r="D116" s="59" t="str">
        <f>IF('Financing inputs'!D116="","",(IF('Financing inputs'!$B116="USD",'Financing inputs'!D116*Euro_USD,0)+IF('Financing inputs'!$B116="Local Currency",'Financing inputs'!D116/Loc_Euro,0)+IF('Financing inputs'!$B116="Euro",'Financing inputs'!D116,0)))</f>
        <v/>
      </c>
      <c r="E116" s="59" t="str">
        <f>IF('Financing inputs'!E116="","",(IF('Financing inputs'!$B116="USD",'Financing inputs'!E116*Euro_USD,0)+IF('Financing inputs'!$B116="Local Currency",'Financing inputs'!E116/Loc_Euro,0)+IF('Financing inputs'!$B116="Euro",'Financing inputs'!E116,0)))</f>
        <v/>
      </c>
      <c r="F116" s="59" t="str">
        <f>IF('Financing inputs'!F116="","",(IF('Financing inputs'!$B116="USD",'Financing inputs'!F116*Euro_USD,0)+IF('Financing inputs'!$B116="Local Currency",'Financing inputs'!F116/Loc_Euro,0)+IF('Financing inputs'!$B116="Euro",'Financing inputs'!F116,0)))</f>
        <v/>
      </c>
      <c r="G116" s="59" t="str">
        <f>IF('Financing inputs'!G116="","",(IF('Financing inputs'!$B116="USD",'Financing inputs'!G116*Euro_USD,0)+IF('Financing inputs'!$B116="Local Currency",'Financing inputs'!G116/Loc_Euro,0)+IF('Financing inputs'!$B116="Euro",'Financing inputs'!G116,0)))</f>
        <v/>
      </c>
      <c r="H116" s="59" t="str">
        <f>IF('Financing inputs'!H116="","",(IF('Financing inputs'!$B116="USD",'Financing inputs'!H116*Euro_USD,0)+IF('Financing inputs'!$B116="Local Currency",'Financing inputs'!H116/Loc_Euro,0)+IF('Financing inputs'!$B116="Euro",'Financing inputs'!H116,0)))</f>
        <v/>
      </c>
      <c r="I116" s="59" t="str">
        <f>IF('Financing inputs'!I116="","",(IF('Financing inputs'!$B116="USD",'Financing inputs'!I116*Euro_USD,0)+IF('Financing inputs'!$B116="Local Currency",'Financing inputs'!I116/Loc_Euro,0)+IF('Financing inputs'!$B116="Euro",'Financing inputs'!I116,0)))</f>
        <v/>
      </c>
      <c r="J116" s="59" t="str">
        <f>IF('Financing inputs'!J116="","",(IF('Financing inputs'!$B116="USD",'Financing inputs'!J116*Euro_USD,0)+IF('Financing inputs'!$B116="Local Currency",'Financing inputs'!J116/Loc_Euro,0)+IF('Financing inputs'!$B116="Euro",'Financing inputs'!J116,0)))</f>
        <v/>
      </c>
      <c r="K116" s="59" t="str">
        <f>IF('Financing inputs'!K116="","",(IF('Financing inputs'!$B116="USD",'Financing inputs'!K116*Euro_USD,0)+IF('Financing inputs'!$B116="Local Currency",'Financing inputs'!K116/Loc_Euro,0)+IF('Financing inputs'!$B116="Euro",'Financing inputs'!K116,0)))</f>
        <v/>
      </c>
      <c r="L116" s="59" t="str">
        <f>IF('Financing inputs'!L116="","",(IF('Financing inputs'!$B116="USD",'Financing inputs'!L116*Euro_USD,0)+IF('Financing inputs'!$B116="Local Currency",'Financing inputs'!L116/Loc_Euro,0)+IF('Financing inputs'!$B116="Euro",'Financing inputs'!L116,0)))</f>
        <v/>
      </c>
      <c r="M116" s="59" t="str">
        <f>IF('Financing inputs'!M116="","",(IF('Financing inputs'!$B116="USD",'Financing inputs'!M116*Euro_USD,0)+IF('Financing inputs'!$B116="Local Currency",'Financing inputs'!M116/Loc_Euro,0)+IF('Financing inputs'!$B116="Euro",'Financing inputs'!M116,0)))</f>
        <v/>
      </c>
      <c r="N116" s="59" t="str">
        <f>IF('Financing inputs'!N116="","",(IF('Financing inputs'!$B116="USD",'Financing inputs'!N116*Euro_USD,0)+IF('Financing inputs'!$B116="Local Currency",'Financing inputs'!N116/Loc_Euro,0)+IF('Financing inputs'!$B116="Euro",'Financing inputs'!N116,0)))</f>
        <v/>
      </c>
      <c r="O116" s="59">
        <f t="shared" si="13"/>
        <v>0</v>
      </c>
      <c r="P116" s="12" t="str">
        <f t="shared" si="12"/>
        <v>Autre 5</v>
      </c>
    </row>
    <row r="117" spans="1:16" x14ac:dyDescent="0.25">
      <c r="A117" s="27" t="s">
        <v>42</v>
      </c>
      <c r="B117" s="28"/>
      <c r="C117" s="46">
        <f>SUM(C98:C116)</f>
        <v>0</v>
      </c>
      <c r="D117" s="46">
        <f t="shared" ref="D117:O117" si="14">SUM(D98:D116)</f>
        <v>0</v>
      </c>
      <c r="E117" s="46">
        <f t="shared" si="14"/>
        <v>0</v>
      </c>
      <c r="F117" s="46">
        <f t="shared" si="14"/>
        <v>0</v>
      </c>
      <c r="G117" s="46">
        <f t="shared" si="14"/>
        <v>0</v>
      </c>
      <c r="H117" s="46">
        <f t="shared" si="14"/>
        <v>0</v>
      </c>
      <c r="I117" s="46">
        <f t="shared" si="14"/>
        <v>0</v>
      </c>
      <c r="J117" s="46">
        <f t="shared" si="14"/>
        <v>0</v>
      </c>
      <c r="K117" s="46">
        <f t="shared" si="14"/>
        <v>0</v>
      </c>
      <c r="L117" s="46">
        <f t="shared" si="14"/>
        <v>0</v>
      </c>
      <c r="M117" s="46">
        <f t="shared" si="14"/>
        <v>0</v>
      </c>
      <c r="N117" s="46">
        <f t="shared" si="14"/>
        <v>0</v>
      </c>
      <c r="O117" s="46">
        <f t="shared" si="14"/>
        <v>0</v>
      </c>
      <c r="P117" s="12" t="str">
        <f>$A$95</f>
        <v>Autre 5</v>
      </c>
    </row>
    <row r="118" spans="1:16" x14ac:dyDescent="0.25">
      <c r="A118" s="174" t="str">
        <f>'Financing inputs'!A118:O118</f>
        <v>Autre 6</v>
      </c>
      <c r="B118" s="174"/>
      <c r="C118" s="174"/>
      <c r="D118" s="174"/>
      <c r="E118" s="174"/>
      <c r="F118" s="174"/>
      <c r="G118" s="174"/>
      <c r="H118" s="174"/>
      <c r="I118" s="174"/>
      <c r="J118" s="174"/>
      <c r="K118" s="174"/>
      <c r="L118" s="174"/>
      <c r="M118" s="174"/>
      <c r="N118" s="174"/>
      <c r="O118" s="174"/>
    </row>
    <row r="119" spans="1:16" x14ac:dyDescent="0.25">
      <c r="A119" s="24" t="str">
        <f>'Financing inputs'!A119</f>
        <v>Coûts du Plan PF Budgétisé</v>
      </c>
      <c r="B119" s="43"/>
      <c r="C119" s="59" t="str">
        <f>IF('Financing inputs'!C119="","",(IF('Financing inputs'!$B119="USD",'Financing inputs'!C119*Euro_USD,0)+IF('Financing inputs'!$B119="Local Currency",'Financing inputs'!C119/Loc_Euro,0)+IF('Financing inputs'!$B119="Euro",'Financing inputs'!C119,0)))</f>
        <v/>
      </c>
      <c r="D119" s="59" t="str">
        <f>IF('Financing inputs'!D119="","",(IF('Financing inputs'!$B119="USD",'Financing inputs'!D119*Euro_USD,0)+IF('Financing inputs'!$B119="Local Currency",'Financing inputs'!D119/Loc_Euro,0)+IF('Financing inputs'!$B119="Euro",'Financing inputs'!D119,0)))</f>
        <v/>
      </c>
      <c r="E119" s="59" t="str">
        <f>IF('Financing inputs'!E119="","",(IF('Financing inputs'!$B119="USD",'Financing inputs'!E119*Euro_USD,0)+IF('Financing inputs'!$B119="Local Currency",'Financing inputs'!E119/Loc_Euro,0)+IF('Financing inputs'!$B119="Euro",'Financing inputs'!E119,0)))</f>
        <v/>
      </c>
      <c r="F119" s="59" t="str">
        <f>IF('Financing inputs'!F119="","",(IF('Financing inputs'!$B119="USD",'Financing inputs'!F119*Euro_USD,0)+IF('Financing inputs'!$B119="Local Currency",'Financing inputs'!F119/Loc_Euro,0)+IF('Financing inputs'!$B119="Euro",'Financing inputs'!F119,0)))</f>
        <v/>
      </c>
      <c r="G119" s="59" t="str">
        <f>IF('Financing inputs'!G119="","",(IF('Financing inputs'!$B119="USD",'Financing inputs'!G119*Euro_USD,0)+IF('Financing inputs'!$B119="Local Currency",'Financing inputs'!G119/Loc_Euro,0)+IF('Financing inputs'!$B119="Euro",'Financing inputs'!G119,0)))</f>
        <v/>
      </c>
      <c r="H119" s="59" t="str">
        <f>IF('Financing inputs'!H119="","",(IF('Financing inputs'!$B119="USD",'Financing inputs'!H119*Euro_USD,0)+IF('Financing inputs'!$B119="Local Currency",'Financing inputs'!H119/Loc_Euro,0)+IF('Financing inputs'!$B119="Euro",'Financing inputs'!H119,0)))</f>
        <v/>
      </c>
      <c r="I119" s="59" t="str">
        <f>IF('Financing inputs'!I119="","",(IF('Financing inputs'!$B119="USD",'Financing inputs'!I119*Euro_USD,0)+IF('Financing inputs'!$B119="Local Currency",'Financing inputs'!I119/Loc_Euro,0)+IF('Financing inputs'!$B119="Euro",'Financing inputs'!I119,0)))</f>
        <v/>
      </c>
      <c r="J119" s="59" t="str">
        <f>IF('Financing inputs'!J119="","",(IF('Financing inputs'!$B119="USD",'Financing inputs'!J119*Euro_USD,0)+IF('Financing inputs'!$B119="Local Currency",'Financing inputs'!J119/Loc_Euro,0)+IF('Financing inputs'!$B119="Euro",'Financing inputs'!J119,0)))</f>
        <v/>
      </c>
      <c r="K119" s="59" t="str">
        <f>IF('Financing inputs'!K119="","",(IF('Financing inputs'!$B119="USD",'Financing inputs'!K119*Euro_USD,0)+IF('Financing inputs'!$B119="Local Currency",'Financing inputs'!K119/Loc_Euro,0)+IF('Financing inputs'!$B119="Euro",'Financing inputs'!K119,0)))</f>
        <v/>
      </c>
      <c r="L119" s="59" t="str">
        <f>IF('Financing inputs'!L119="","",(IF('Financing inputs'!$B119="USD",'Financing inputs'!L119*Euro_USD,0)+IF('Financing inputs'!$B119="Local Currency",'Financing inputs'!L119/Loc_Euro,0)+IF('Financing inputs'!$B119="Euro",'Financing inputs'!L119,0)))</f>
        <v/>
      </c>
      <c r="M119" s="59" t="str">
        <f>IF('Financing inputs'!M119="","",(IF('Financing inputs'!$B119="USD",'Financing inputs'!M119*Euro_USD,0)+IF('Financing inputs'!$B119="Local Currency",'Financing inputs'!M119/Loc_Euro,0)+IF('Financing inputs'!$B119="Euro",'Financing inputs'!M119,0)))</f>
        <v/>
      </c>
      <c r="N119" s="59" t="str">
        <f>IF('Financing inputs'!N119="","",(IF('Financing inputs'!$B119="USD",'Financing inputs'!N119*Euro_USD,0)+IF('Financing inputs'!$B119="Local Currency",'Financing inputs'!N119/Loc_Euro,0)+IF('Financing inputs'!$B119="Euro",'Financing inputs'!N119,0)))</f>
        <v/>
      </c>
      <c r="O119" s="60">
        <f>SUM(C119:N119)</f>
        <v>0</v>
      </c>
      <c r="P119" s="12" t="str">
        <f t="shared" ref="P119:P139" si="15">$A$118</f>
        <v>Autre 6</v>
      </c>
    </row>
    <row r="120" spans="1:16" x14ac:dyDescent="0.25">
      <c r="A120" s="24" t="str">
        <f>'Financing inputs'!A120</f>
        <v xml:space="preserve">Fonds alloués par le Gouvernement </v>
      </c>
      <c r="B120" s="43"/>
      <c r="C120" s="59" t="str">
        <f>IF('Financing inputs'!C120="","",(IF('Financing inputs'!$B120="USD",'Financing inputs'!C120*Euro_USD,0)+IF('Financing inputs'!$B120="Local Currency",'Financing inputs'!C120/Loc_Euro,0)+IF('Financing inputs'!$B120="Euro",'Financing inputs'!C120,0)))</f>
        <v/>
      </c>
      <c r="D120" s="59" t="str">
        <f>IF('Financing inputs'!D120="","",(IF('Financing inputs'!$B120="USD",'Financing inputs'!D120*Euro_USD,0)+IF('Financing inputs'!$B120="Local Currency",'Financing inputs'!D120/Loc_Euro,0)+IF('Financing inputs'!$B120="Euro",'Financing inputs'!D120,0)))</f>
        <v/>
      </c>
      <c r="E120" s="59" t="str">
        <f>IF('Financing inputs'!E120="","",(IF('Financing inputs'!$B120="USD",'Financing inputs'!E120*Euro_USD,0)+IF('Financing inputs'!$B120="Local Currency",'Financing inputs'!E120/Loc_Euro,0)+IF('Financing inputs'!$B120="Euro",'Financing inputs'!E120,0)))</f>
        <v/>
      </c>
      <c r="F120" s="59" t="str">
        <f>IF('Financing inputs'!F120="","",(IF('Financing inputs'!$B120="USD",'Financing inputs'!F120*Euro_USD,0)+IF('Financing inputs'!$B120="Local Currency",'Financing inputs'!F120/Loc_Euro,0)+IF('Financing inputs'!$B120="Euro",'Financing inputs'!F120,0)))</f>
        <v/>
      </c>
      <c r="G120" s="59" t="str">
        <f>IF('Financing inputs'!G120="","",(IF('Financing inputs'!$B120="USD",'Financing inputs'!G120*Euro_USD,0)+IF('Financing inputs'!$B120="Local Currency",'Financing inputs'!G120/Loc_Euro,0)+IF('Financing inputs'!$B120="Euro",'Financing inputs'!G120,0)))</f>
        <v/>
      </c>
      <c r="H120" s="59" t="str">
        <f>IF('Financing inputs'!H120="","",(IF('Financing inputs'!$B120="USD",'Financing inputs'!H120*Euro_USD,0)+IF('Financing inputs'!$B120="Local Currency",'Financing inputs'!H120/Loc_Euro,0)+IF('Financing inputs'!$B120="Euro",'Financing inputs'!H120,0)))</f>
        <v/>
      </c>
      <c r="I120" s="59" t="str">
        <f>IF('Financing inputs'!I120="","",(IF('Financing inputs'!$B120="USD",'Financing inputs'!I120*Euro_USD,0)+IF('Financing inputs'!$B120="Local Currency",'Financing inputs'!I120/Loc_Euro,0)+IF('Financing inputs'!$B120="Euro",'Financing inputs'!I120,0)))</f>
        <v/>
      </c>
      <c r="J120" s="59" t="str">
        <f>IF('Financing inputs'!J120="","",(IF('Financing inputs'!$B120="USD",'Financing inputs'!J120*Euro_USD,0)+IF('Financing inputs'!$B120="Local Currency",'Financing inputs'!J120/Loc_Euro,0)+IF('Financing inputs'!$B120="Euro",'Financing inputs'!J120,0)))</f>
        <v/>
      </c>
      <c r="K120" s="59" t="str">
        <f>IF('Financing inputs'!K120="","",(IF('Financing inputs'!$B120="USD",'Financing inputs'!K120*Euro_USD,0)+IF('Financing inputs'!$B120="Local Currency",'Financing inputs'!K120/Loc_Euro,0)+IF('Financing inputs'!$B120="Euro",'Financing inputs'!K120,0)))</f>
        <v/>
      </c>
      <c r="L120" s="59" t="str">
        <f>IF('Financing inputs'!L120="","",(IF('Financing inputs'!$B120="USD",'Financing inputs'!L120*Euro_USD,0)+IF('Financing inputs'!$B120="Local Currency",'Financing inputs'!L120/Loc_Euro,0)+IF('Financing inputs'!$B120="Euro",'Financing inputs'!L120,0)))</f>
        <v/>
      </c>
      <c r="M120" s="59" t="str">
        <f>IF('Financing inputs'!M120="","",(IF('Financing inputs'!$B120="USD",'Financing inputs'!M120*Euro_USD,0)+IF('Financing inputs'!$B120="Local Currency",'Financing inputs'!M120/Loc_Euro,0)+IF('Financing inputs'!$B120="Euro",'Financing inputs'!M120,0)))</f>
        <v/>
      </c>
      <c r="N120" s="59" t="str">
        <f>IF('Financing inputs'!N120="","",(IF('Financing inputs'!$B120="USD",'Financing inputs'!N120*Euro_USD,0)+IF('Financing inputs'!$B120="Local Currency",'Financing inputs'!N120/Loc_Euro,0)+IF('Financing inputs'!$B120="Euro",'Financing inputs'!N120,0)))</f>
        <v/>
      </c>
      <c r="O120" s="60">
        <f>SUM(C120:N120)</f>
        <v>0</v>
      </c>
      <c r="P120" s="12" t="str">
        <f t="shared" si="15"/>
        <v>Autre 6</v>
      </c>
    </row>
    <row r="121" spans="1:16" x14ac:dyDescent="0.25">
      <c r="A121" s="25" t="str">
        <f>'Financing inputs'!A121</f>
        <v xml:space="preserve">Fonds alloués par l'USAID </v>
      </c>
      <c r="B121" s="43"/>
      <c r="C121" s="59" t="str">
        <f>IF('Financing inputs'!C121="","",(IF('Financing inputs'!$B121="USD",'Financing inputs'!C121*Euro_USD,0)+IF('Financing inputs'!$B121="Local Currency",'Financing inputs'!C121/Loc_Euro,0)+IF('Financing inputs'!$B121="Euro",'Financing inputs'!C121,0)))</f>
        <v/>
      </c>
      <c r="D121" s="59" t="str">
        <f>IF('Financing inputs'!D121="","",(IF('Financing inputs'!$B121="USD",'Financing inputs'!D121*Euro_USD,0)+IF('Financing inputs'!$B121="Local Currency",'Financing inputs'!D121/Loc_Euro,0)+IF('Financing inputs'!$B121="Euro",'Financing inputs'!D121,0)))</f>
        <v/>
      </c>
      <c r="E121" s="59" t="str">
        <f>IF('Financing inputs'!E121="","",(IF('Financing inputs'!$B121="USD",'Financing inputs'!E121*Euro_USD,0)+IF('Financing inputs'!$B121="Local Currency",'Financing inputs'!E121/Loc_Euro,0)+IF('Financing inputs'!$B121="Euro",'Financing inputs'!E121,0)))</f>
        <v/>
      </c>
      <c r="F121" s="59" t="str">
        <f>IF('Financing inputs'!F121="","",(IF('Financing inputs'!$B121="USD",'Financing inputs'!F121*Euro_USD,0)+IF('Financing inputs'!$B121="Local Currency",'Financing inputs'!F121/Loc_Euro,0)+IF('Financing inputs'!$B121="Euro",'Financing inputs'!F121,0)))</f>
        <v/>
      </c>
      <c r="G121" s="59" t="str">
        <f>IF('Financing inputs'!G121="","",(IF('Financing inputs'!$B121="USD",'Financing inputs'!G121*Euro_USD,0)+IF('Financing inputs'!$B121="Local Currency",'Financing inputs'!G121/Loc_Euro,0)+IF('Financing inputs'!$B121="Euro",'Financing inputs'!G121,0)))</f>
        <v/>
      </c>
      <c r="H121" s="59" t="str">
        <f>IF('Financing inputs'!H121="","",(IF('Financing inputs'!$B121="USD",'Financing inputs'!H121*Euro_USD,0)+IF('Financing inputs'!$B121="Local Currency",'Financing inputs'!H121/Loc_Euro,0)+IF('Financing inputs'!$B121="Euro",'Financing inputs'!H121,0)))</f>
        <v/>
      </c>
      <c r="I121" s="59" t="str">
        <f>IF('Financing inputs'!I121="","",(IF('Financing inputs'!$B121="USD",'Financing inputs'!I121*Euro_USD,0)+IF('Financing inputs'!$B121="Local Currency",'Financing inputs'!I121/Loc_Euro,0)+IF('Financing inputs'!$B121="Euro",'Financing inputs'!I121,0)))</f>
        <v/>
      </c>
      <c r="J121" s="59" t="str">
        <f>IF('Financing inputs'!J121="","",(IF('Financing inputs'!$B121="USD",'Financing inputs'!J121*Euro_USD,0)+IF('Financing inputs'!$B121="Local Currency",'Financing inputs'!J121/Loc_Euro,0)+IF('Financing inputs'!$B121="Euro",'Financing inputs'!J121,0)))</f>
        <v/>
      </c>
      <c r="K121" s="59" t="str">
        <f>IF('Financing inputs'!K121="","",(IF('Financing inputs'!$B121="USD",'Financing inputs'!K121*Euro_USD,0)+IF('Financing inputs'!$B121="Local Currency",'Financing inputs'!K121/Loc_Euro,0)+IF('Financing inputs'!$B121="Euro",'Financing inputs'!K121,0)))</f>
        <v/>
      </c>
      <c r="L121" s="59" t="str">
        <f>IF('Financing inputs'!L121="","",(IF('Financing inputs'!$B121="USD",'Financing inputs'!L121*Euro_USD,0)+IF('Financing inputs'!$B121="Local Currency",'Financing inputs'!L121/Loc_Euro,0)+IF('Financing inputs'!$B121="Euro",'Financing inputs'!L121,0)))</f>
        <v/>
      </c>
      <c r="M121" s="59" t="str">
        <f>IF('Financing inputs'!M121="","",(IF('Financing inputs'!$B121="USD",'Financing inputs'!M121*Euro_USD,0)+IF('Financing inputs'!$B121="Local Currency",'Financing inputs'!M121/Loc_Euro,0)+IF('Financing inputs'!$B121="Euro",'Financing inputs'!M121,0)))</f>
        <v/>
      </c>
      <c r="N121" s="59" t="str">
        <f>IF('Financing inputs'!N121="","",(IF('Financing inputs'!$B121="USD",'Financing inputs'!N121*Euro_USD,0)+IF('Financing inputs'!$B121="Local Currency",'Financing inputs'!N121/Loc_Euro,0)+IF('Financing inputs'!$B121="Euro",'Financing inputs'!N121,0)))</f>
        <v/>
      </c>
      <c r="O121" s="59">
        <f t="shared" ref="O121:O139" si="16">SUM(C121:N121)</f>
        <v>0</v>
      </c>
      <c r="P121" s="12" t="str">
        <f t="shared" si="15"/>
        <v>Autre 6</v>
      </c>
    </row>
    <row r="122" spans="1:16" x14ac:dyDescent="0.25">
      <c r="A122" s="25" t="str">
        <f>'Financing inputs'!A122</f>
        <v>Fonds alloués par l'UNFPA</v>
      </c>
      <c r="B122" s="43"/>
      <c r="C122" s="59" t="str">
        <f>IF('Financing inputs'!C122="","",(IF('Financing inputs'!$B122="USD",'Financing inputs'!C122*Euro_USD,0)+IF('Financing inputs'!$B122="Local Currency",'Financing inputs'!C122/Loc_Euro,0)+IF('Financing inputs'!$B122="Euro",'Financing inputs'!C122,0)))</f>
        <v/>
      </c>
      <c r="D122" s="59" t="str">
        <f>IF('Financing inputs'!D122="","",(IF('Financing inputs'!$B122="USD",'Financing inputs'!D122*Euro_USD,0)+IF('Financing inputs'!$B122="Local Currency",'Financing inputs'!D122/Loc_Euro,0)+IF('Financing inputs'!$B122="Euro",'Financing inputs'!D122,0)))</f>
        <v/>
      </c>
      <c r="E122" s="59" t="str">
        <f>IF('Financing inputs'!E122="","",(IF('Financing inputs'!$B122="USD",'Financing inputs'!E122*Euro_USD,0)+IF('Financing inputs'!$B122="Local Currency",'Financing inputs'!E122/Loc_Euro,0)+IF('Financing inputs'!$B122="Euro",'Financing inputs'!E122,0)))</f>
        <v/>
      </c>
      <c r="F122" s="59" t="str">
        <f>IF('Financing inputs'!F122="","",(IF('Financing inputs'!$B122="USD",'Financing inputs'!F122*Euro_USD,0)+IF('Financing inputs'!$B122="Local Currency",'Financing inputs'!F122/Loc_Euro,0)+IF('Financing inputs'!$B122="Euro",'Financing inputs'!F122,0)))</f>
        <v/>
      </c>
      <c r="G122" s="59" t="str">
        <f>IF('Financing inputs'!G122="","",(IF('Financing inputs'!$B122="USD",'Financing inputs'!G122*Euro_USD,0)+IF('Financing inputs'!$B122="Local Currency",'Financing inputs'!G122/Loc_Euro,0)+IF('Financing inputs'!$B122="Euro",'Financing inputs'!G122,0)))</f>
        <v/>
      </c>
      <c r="H122" s="59" t="str">
        <f>IF('Financing inputs'!H122="","",(IF('Financing inputs'!$B122="USD",'Financing inputs'!H122*Euro_USD,0)+IF('Financing inputs'!$B122="Local Currency",'Financing inputs'!H122/Loc_Euro,0)+IF('Financing inputs'!$B122="Euro",'Financing inputs'!H122,0)))</f>
        <v/>
      </c>
      <c r="I122" s="59" t="str">
        <f>IF('Financing inputs'!I122="","",(IF('Financing inputs'!$B122="USD",'Financing inputs'!I122*Euro_USD,0)+IF('Financing inputs'!$B122="Local Currency",'Financing inputs'!I122/Loc_Euro,0)+IF('Financing inputs'!$B122="Euro",'Financing inputs'!I122,0)))</f>
        <v/>
      </c>
      <c r="J122" s="59" t="str">
        <f>IF('Financing inputs'!J122="","",(IF('Financing inputs'!$B122="USD",'Financing inputs'!J122*Euro_USD,0)+IF('Financing inputs'!$B122="Local Currency",'Financing inputs'!J122/Loc_Euro,0)+IF('Financing inputs'!$B122="Euro",'Financing inputs'!J122,0)))</f>
        <v/>
      </c>
      <c r="K122" s="59" t="str">
        <f>IF('Financing inputs'!K122="","",(IF('Financing inputs'!$B122="USD",'Financing inputs'!K122*Euro_USD,0)+IF('Financing inputs'!$B122="Local Currency",'Financing inputs'!K122/Loc_Euro,0)+IF('Financing inputs'!$B122="Euro",'Financing inputs'!K122,0)))</f>
        <v/>
      </c>
      <c r="L122" s="59" t="str">
        <f>IF('Financing inputs'!L122="","",(IF('Financing inputs'!$B122="USD",'Financing inputs'!L122*Euro_USD,0)+IF('Financing inputs'!$B122="Local Currency",'Financing inputs'!L122/Loc_Euro,0)+IF('Financing inputs'!$B122="Euro",'Financing inputs'!L122,0)))</f>
        <v/>
      </c>
      <c r="M122" s="59" t="str">
        <f>IF('Financing inputs'!M122="","",(IF('Financing inputs'!$B122="USD",'Financing inputs'!M122*Euro_USD,0)+IF('Financing inputs'!$B122="Local Currency",'Financing inputs'!M122/Loc_Euro,0)+IF('Financing inputs'!$B122="Euro",'Financing inputs'!M122,0)))</f>
        <v/>
      </c>
      <c r="N122" s="59" t="str">
        <f>IF('Financing inputs'!N122="","",(IF('Financing inputs'!$B122="USD",'Financing inputs'!N122*Euro_USD,0)+IF('Financing inputs'!$B122="Local Currency",'Financing inputs'!N122/Loc_Euro,0)+IF('Financing inputs'!$B122="Euro",'Financing inputs'!N122,0)))</f>
        <v/>
      </c>
      <c r="O122" s="59">
        <f t="shared" si="16"/>
        <v>0</v>
      </c>
      <c r="P122" s="12" t="str">
        <f t="shared" si="15"/>
        <v>Autre 6</v>
      </c>
    </row>
    <row r="123" spans="1:16" x14ac:dyDescent="0.25">
      <c r="A123" s="25" t="str">
        <f>'Financing inputs'!A123</f>
        <v>Fonds alloués par la KfW</v>
      </c>
      <c r="B123" s="43"/>
      <c r="C123" s="59" t="str">
        <f>IF('Financing inputs'!C123="","",(IF('Financing inputs'!$B123="USD",'Financing inputs'!C123*Euro_USD,0)+IF('Financing inputs'!$B123="Local Currency",'Financing inputs'!C123/Loc_Euro,0)+IF('Financing inputs'!$B123="Euro",'Financing inputs'!C123,0)))</f>
        <v/>
      </c>
      <c r="D123" s="59" t="str">
        <f>IF('Financing inputs'!D123="","",(IF('Financing inputs'!$B123="USD",'Financing inputs'!D123*Euro_USD,0)+IF('Financing inputs'!$B123="Local Currency",'Financing inputs'!D123/Loc_Euro,0)+IF('Financing inputs'!$B123="Euro",'Financing inputs'!D123,0)))</f>
        <v/>
      </c>
      <c r="E123" s="59" t="str">
        <f>IF('Financing inputs'!E123="","",(IF('Financing inputs'!$B123="USD",'Financing inputs'!E123*Euro_USD,0)+IF('Financing inputs'!$B123="Local Currency",'Financing inputs'!E123/Loc_Euro,0)+IF('Financing inputs'!$B123="Euro",'Financing inputs'!E123,0)))</f>
        <v/>
      </c>
      <c r="F123" s="59" t="str">
        <f>IF('Financing inputs'!F123="","",(IF('Financing inputs'!$B123="USD",'Financing inputs'!F123*Euro_USD,0)+IF('Financing inputs'!$B123="Local Currency",'Financing inputs'!F123/Loc_Euro,0)+IF('Financing inputs'!$B123="Euro",'Financing inputs'!F123,0)))</f>
        <v/>
      </c>
      <c r="G123" s="59" t="str">
        <f>IF('Financing inputs'!G123="","",(IF('Financing inputs'!$B123="USD",'Financing inputs'!G123*Euro_USD,0)+IF('Financing inputs'!$B123="Local Currency",'Financing inputs'!G123/Loc_Euro,0)+IF('Financing inputs'!$B123="Euro",'Financing inputs'!G123,0)))</f>
        <v/>
      </c>
      <c r="H123" s="59" t="str">
        <f>IF('Financing inputs'!H123="","",(IF('Financing inputs'!$B123="USD",'Financing inputs'!H123*Euro_USD,0)+IF('Financing inputs'!$B123="Local Currency",'Financing inputs'!H123/Loc_Euro,0)+IF('Financing inputs'!$B123="Euro",'Financing inputs'!H123,0)))</f>
        <v/>
      </c>
      <c r="I123" s="59" t="str">
        <f>IF('Financing inputs'!I123="","",(IF('Financing inputs'!$B123="USD",'Financing inputs'!I123*Euro_USD,0)+IF('Financing inputs'!$B123="Local Currency",'Financing inputs'!I123/Loc_Euro,0)+IF('Financing inputs'!$B123="Euro",'Financing inputs'!I123,0)))</f>
        <v/>
      </c>
      <c r="J123" s="59" t="str">
        <f>IF('Financing inputs'!J123="","",(IF('Financing inputs'!$B123="USD",'Financing inputs'!J123*Euro_USD,0)+IF('Financing inputs'!$B123="Local Currency",'Financing inputs'!J123/Loc_Euro,0)+IF('Financing inputs'!$B123="Euro",'Financing inputs'!J123,0)))</f>
        <v/>
      </c>
      <c r="K123" s="59" t="str">
        <f>IF('Financing inputs'!K123="","",(IF('Financing inputs'!$B123="USD",'Financing inputs'!K123*Euro_USD,0)+IF('Financing inputs'!$B123="Local Currency",'Financing inputs'!K123/Loc_Euro,0)+IF('Financing inputs'!$B123="Euro",'Financing inputs'!K123,0)))</f>
        <v/>
      </c>
      <c r="L123" s="59" t="str">
        <f>IF('Financing inputs'!L123="","",(IF('Financing inputs'!$B123="USD",'Financing inputs'!L123*Euro_USD,0)+IF('Financing inputs'!$B123="Local Currency",'Financing inputs'!L123/Loc_Euro,0)+IF('Financing inputs'!$B123="Euro",'Financing inputs'!L123,0)))</f>
        <v/>
      </c>
      <c r="M123" s="59" t="str">
        <f>IF('Financing inputs'!M123="","",(IF('Financing inputs'!$B123="USD",'Financing inputs'!M123*Euro_USD,0)+IF('Financing inputs'!$B123="Local Currency",'Financing inputs'!M123/Loc_Euro,0)+IF('Financing inputs'!$B123="Euro",'Financing inputs'!M123,0)))</f>
        <v/>
      </c>
      <c r="N123" s="59" t="str">
        <f>IF('Financing inputs'!N123="","",(IF('Financing inputs'!$B123="USD",'Financing inputs'!N123*Euro_USD,0)+IF('Financing inputs'!$B123="Local Currency",'Financing inputs'!N123/Loc_Euro,0)+IF('Financing inputs'!$B123="Euro",'Financing inputs'!N123,0)))</f>
        <v/>
      </c>
      <c r="O123" s="59">
        <f t="shared" si="16"/>
        <v>0</v>
      </c>
      <c r="P123" s="12" t="str">
        <f t="shared" si="15"/>
        <v>Autre 6</v>
      </c>
    </row>
    <row r="124" spans="1:16" x14ac:dyDescent="0.25">
      <c r="A124" s="25" t="str">
        <f>'Financing inputs'!A124</f>
        <v>Fonds alloués par DfID</v>
      </c>
      <c r="B124" s="43"/>
      <c r="C124" s="59" t="str">
        <f>IF('Financing inputs'!C124="","",(IF('Financing inputs'!$B124="USD",'Financing inputs'!C124*Euro_USD,0)+IF('Financing inputs'!$B124="Local Currency",'Financing inputs'!C124/Loc_Euro,0)+IF('Financing inputs'!$B124="Euro",'Financing inputs'!C124,0)))</f>
        <v/>
      </c>
      <c r="D124" s="59" t="str">
        <f>IF('Financing inputs'!D124="","",(IF('Financing inputs'!$B124="USD",'Financing inputs'!D124*Euro_USD,0)+IF('Financing inputs'!$B124="Local Currency",'Financing inputs'!D124/Loc_Euro,0)+IF('Financing inputs'!$B124="Euro",'Financing inputs'!D124,0)))</f>
        <v/>
      </c>
      <c r="E124" s="59" t="str">
        <f>IF('Financing inputs'!E124="","",(IF('Financing inputs'!$B124="USD",'Financing inputs'!E124*Euro_USD,0)+IF('Financing inputs'!$B124="Local Currency",'Financing inputs'!E124/Loc_Euro,0)+IF('Financing inputs'!$B124="Euro",'Financing inputs'!E124,0)))</f>
        <v/>
      </c>
      <c r="F124" s="59" t="str">
        <f>IF('Financing inputs'!F124="","",(IF('Financing inputs'!$B124="USD",'Financing inputs'!F124*Euro_USD,0)+IF('Financing inputs'!$B124="Local Currency",'Financing inputs'!F124/Loc_Euro,0)+IF('Financing inputs'!$B124="Euro",'Financing inputs'!F124,0)))</f>
        <v/>
      </c>
      <c r="G124" s="59" t="str">
        <f>IF('Financing inputs'!G124="","",(IF('Financing inputs'!$B124="USD",'Financing inputs'!G124*Euro_USD,0)+IF('Financing inputs'!$B124="Local Currency",'Financing inputs'!G124/Loc_Euro,0)+IF('Financing inputs'!$B124="Euro",'Financing inputs'!G124,0)))</f>
        <v/>
      </c>
      <c r="H124" s="59" t="str">
        <f>IF('Financing inputs'!H124="","",(IF('Financing inputs'!$B124="USD",'Financing inputs'!H124*Euro_USD,0)+IF('Financing inputs'!$B124="Local Currency",'Financing inputs'!H124/Loc_Euro,0)+IF('Financing inputs'!$B124="Euro",'Financing inputs'!H124,0)))</f>
        <v/>
      </c>
      <c r="I124" s="59" t="str">
        <f>IF('Financing inputs'!I124="","",(IF('Financing inputs'!$B124="USD",'Financing inputs'!I124*Euro_USD,0)+IF('Financing inputs'!$B124="Local Currency",'Financing inputs'!I124/Loc_Euro,0)+IF('Financing inputs'!$B124="Euro",'Financing inputs'!I124,0)))</f>
        <v/>
      </c>
      <c r="J124" s="59" t="str">
        <f>IF('Financing inputs'!J124="","",(IF('Financing inputs'!$B124="USD",'Financing inputs'!J124*Euro_USD,0)+IF('Financing inputs'!$B124="Local Currency",'Financing inputs'!J124/Loc_Euro,0)+IF('Financing inputs'!$B124="Euro",'Financing inputs'!J124,0)))</f>
        <v/>
      </c>
      <c r="K124" s="59" t="str">
        <f>IF('Financing inputs'!K124="","",(IF('Financing inputs'!$B124="USD",'Financing inputs'!K124*Euro_USD,0)+IF('Financing inputs'!$B124="Local Currency",'Financing inputs'!K124/Loc_Euro,0)+IF('Financing inputs'!$B124="Euro",'Financing inputs'!K124,0)))</f>
        <v/>
      </c>
      <c r="L124" s="59" t="str">
        <f>IF('Financing inputs'!L124="","",(IF('Financing inputs'!$B124="USD",'Financing inputs'!L124*Euro_USD,0)+IF('Financing inputs'!$B124="Local Currency",'Financing inputs'!L124/Loc_Euro,0)+IF('Financing inputs'!$B124="Euro",'Financing inputs'!L124,0)))</f>
        <v/>
      </c>
      <c r="M124" s="59" t="str">
        <f>IF('Financing inputs'!M124="","",(IF('Financing inputs'!$B124="USD",'Financing inputs'!M124*Euro_USD,0)+IF('Financing inputs'!$B124="Local Currency",'Financing inputs'!M124/Loc_Euro,0)+IF('Financing inputs'!$B124="Euro",'Financing inputs'!M124,0)))</f>
        <v/>
      </c>
      <c r="N124" s="59" t="str">
        <f>IF('Financing inputs'!N124="","",(IF('Financing inputs'!$B124="USD",'Financing inputs'!N124*Euro_USD,0)+IF('Financing inputs'!$B124="Local Currency",'Financing inputs'!N124/Loc_Euro,0)+IF('Financing inputs'!$B124="Euro",'Financing inputs'!N124,0)))</f>
        <v/>
      </c>
      <c r="O124" s="59">
        <f t="shared" si="16"/>
        <v>0</v>
      </c>
      <c r="P124" s="12" t="str">
        <f t="shared" si="15"/>
        <v>Autre 6</v>
      </c>
    </row>
    <row r="125" spans="1:16" x14ac:dyDescent="0.25">
      <c r="A125" s="25" t="str">
        <f>'Financing inputs'!A125</f>
        <v xml:space="preserve">Fonds alloués par l'EU </v>
      </c>
      <c r="B125" s="43"/>
      <c r="C125" s="59" t="str">
        <f>IF('Financing inputs'!C125="","",(IF('Financing inputs'!$B125="USD",'Financing inputs'!C125*Euro_USD,0)+IF('Financing inputs'!$B125="Local Currency",'Financing inputs'!C125/Loc_Euro,0)+IF('Financing inputs'!$B125="Euro",'Financing inputs'!C125,0)))</f>
        <v/>
      </c>
      <c r="D125" s="59" t="str">
        <f>IF('Financing inputs'!D125="","",(IF('Financing inputs'!$B125="USD",'Financing inputs'!D125*Euro_USD,0)+IF('Financing inputs'!$B125="Local Currency",'Financing inputs'!D125/Loc_Euro,0)+IF('Financing inputs'!$B125="Euro",'Financing inputs'!D125,0)))</f>
        <v/>
      </c>
      <c r="E125" s="59" t="str">
        <f>IF('Financing inputs'!E125="","",(IF('Financing inputs'!$B125="USD",'Financing inputs'!E125*Euro_USD,0)+IF('Financing inputs'!$B125="Local Currency",'Financing inputs'!E125/Loc_Euro,0)+IF('Financing inputs'!$B125="Euro",'Financing inputs'!E125,0)))</f>
        <v/>
      </c>
      <c r="F125" s="59" t="str">
        <f>IF('Financing inputs'!F125="","",(IF('Financing inputs'!$B125="USD",'Financing inputs'!F125*Euro_USD,0)+IF('Financing inputs'!$B125="Local Currency",'Financing inputs'!F125/Loc_Euro,0)+IF('Financing inputs'!$B125="Euro",'Financing inputs'!F125,0)))</f>
        <v/>
      </c>
      <c r="G125" s="59" t="str">
        <f>IF('Financing inputs'!G125="","",(IF('Financing inputs'!$B125="USD",'Financing inputs'!G125*Euro_USD,0)+IF('Financing inputs'!$B125="Local Currency",'Financing inputs'!G125/Loc_Euro,0)+IF('Financing inputs'!$B125="Euro",'Financing inputs'!G125,0)))</f>
        <v/>
      </c>
      <c r="H125" s="59" t="str">
        <f>IF('Financing inputs'!H125="","",(IF('Financing inputs'!$B125="USD",'Financing inputs'!H125*Euro_USD,0)+IF('Financing inputs'!$B125="Local Currency",'Financing inputs'!H125/Loc_Euro,0)+IF('Financing inputs'!$B125="Euro",'Financing inputs'!H125,0)))</f>
        <v/>
      </c>
      <c r="I125" s="59" t="str">
        <f>IF('Financing inputs'!I125="","",(IF('Financing inputs'!$B125="USD",'Financing inputs'!I125*Euro_USD,0)+IF('Financing inputs'!$B125="Local Currency",'Financing inputs'!I125/Loc_Euro,0)+IF('Financing inputs'!$B125="Euro",'Financing inputs'!I125,0)))</f>
        <v/>
      </c>
      <c r="J125" s="59" t="str">
        <f>IF('Financing inputs'!J125="","",(IF('Financing inputs'!$B125="USD",'Financing inputs'!J125*Euro_USD,0)+IF('Financing inputs'!$B125="Local Currency",'Financing inputs'!J125/Loc_Euro,0)+IF('Financing inputs'!$B125="Euro",'Financing inputs'!J125,0)))</f>
        <v/>
      </c>
      <c r="K125" s="59" t="str">
        <f>IF('Financing inputs'!K125="","",(IF('Financing inputs'!$B125="USD",'Financing inputs'!K125*Euro_USD,0)+IF('Financing inputs'!$B125="Local Currency",'Financing inputs'!K125/Loc_Euro,0)+IF('Financing inputs'!$B125="Euro",'Financing inputs'!K125,0)))</f>
        <v/>
      </c>
      <c r="L125" s="59" t="str">
        <f>IF('Financing inputs'!L125="","",(IF('Financing inputs'!$B125="USD",'Financing inputs'!L125*Euro_USD,0)+IF('Financing inputs'!$B125="Local Currency",'Financing inputs'!L125/Loc_Euro,0)+IF('Financing inputs'!$B125="Euro",'Financing inputs'!L125,0)))</f>
        <v/>
      </c>
      <c r="M125" s="59" t="str">
        <f>IF('Financing inputs'!M125="","",(IF('Financing inputs'!$B125="USD",'Financing inputs'!M125*Euro_USD,0)+IF('Financing inputs'!$B125="Local Currency",'Financing inputs'!M125/Loc_Euro,0)+IF('Financing inputs'!$B125="Euro",'Financing inputs'!M125,0)))</f>
        <v/>
      </c>
      <c r="N125" s="59" t="str">
        <f>IF('Financing inputs'!N125="","",(IF('Financing inputs'!$B125="USD",'Financing inputs'!N125*Euro_USD,0)+IF('Financing inputs'!$B125="Local Currency",'Financing inputs'!N125/Loc_Euro,0)+IF('Financing inputs'!$B125="Euro",'Financing inputs'!N125,0)))</f>
        <v/>
      </c>
      <c r="O125" s="59">
        <f t="shared" si="16"/>
        <v>0</v>
      </c>
      <c r="P125" s="12" t="str">
        <f t="shared" si="15"/>
        <v>Autre 6</v>
      </c>
    </row>
    <row r="126" spans="1:16" x14ac:dyDescent="0.25">
      <c r="A126" s="25" t="str">
        <f>'Financing inputs'!A126</f>
        <v>Fonds alloués par l'ACDI</v>
      </c>
      <c r="B126" s="43"/>
      <c r="C126" s="59" t="str">
        <f>IF('Financing inputs'!C126="","",(IF('Financing inputs'!$B126="USD",'Financing inputs'!C126*Euro_USD,0)+IF('Financing inputs'!$B126="Local Currency",'Financing inputs'!C126/Loc_Euro,0)+IF('Financing inputs'!$B126="Euro",'Financing inputs'!C126,0)))</f>
        <v/>
      </c>
      <c r="D126" s="59" t="str">
        <f>IF('Financing inputs'!D126="","",(IF('Financing inputs'!$B126="USD",'Financing inputs'!D126*Euro_USD,0)+IF('Financing inputs'!$B126="Local Currency",'Financing inputs'!D126/Loc_Euro,0)+IF('Financing inputs'!$B126="Euro",'Financing inputs'!D126,0)))</f>
        <v/>
      </c>
      <c r="E126" s="59" t="str">
        <f>IF('Financing inputs'!E126="","",(IF('Financing inputs'!$B126="USD",'Financing inputs'!E126*Euro_USD,0)+IF('Financing inputs'!$B126="Local Currency",'Financing inputs'!E126/Loc_Euro,0)+IF('Financing inputs'!$B126="Euro",'Financing inputs'!E126,0)))</f>
        <v/>
      </c>
      <c r="F126" s="59" t="str">
        <f>IF('Financing inputs'!F126="","",(IF('Financing inputs'!$B126="USD",'Financing inputs'!F126*Euro_USD,0)+IF('Financing inputs'!$B126="Local Currency",'Financing inputs'!F126/Loc_Euro,0)+IF('Financing inputs'!$B126="Euro",'Financing inputs'!F126,0)))</f>
        <v/>
      </c>
      <c r="G126" s="59" t="str">
        <f>IF('Financing inputs'!G126="","",(IF('Financing inputs'!$B126="USD",'Financing inputs'!G126*Euro_USD,0)+IF('Financing inputs'!$B126="Local Currency",'Financing inputs'!G126/Loc_Euro,0)+IF('Financing inputs'!$B126="Euro",'Financing inputs'!G126,0)))</f>
        <v/>
      </c>
      <c r="H126" s="59" t="str">
        <f>IF('Financing inputs'!H126="","",(IF('Financing inputs'!$B126="USD",'Financing inputs'!H126*Euro_USD,0)+IF('Financing inputs'!$B126="Local Currency",'Financing inputs'!H126/Loc_Euro,0)+IF('Financing inputs'!$B126="Euro",'Financing inputs'!H126,0)))</f>
        <v/>
      </c>
      <c r="I126" s="59" t="str">
        <f>IF('Financing inputs'!I126="","",(IF('Financing inputs'!$B126="USD",'Financing inputs'!I126*Euro_USD,0)+IF('Financing inputs'!$B126="Local Currency",'Financing inputs'!I126/Loc_Euro,0)+IF('Financing inputs'!$B126="Euro",'Financing inputs'!I126,0)))</f>
        <v/>
      </c>
      <c r="J126" s="59" t="str">
        <f>IF('Financing inputs'!J126="","",(IF('Financing inputs'!$B126="USD",'Financing inputs'!J126*Euro_USD,0)+IF('Financing inputs'!$B126="Local Currency",'Financing inputs'!J126/Loc_Euro,0)+IF('Financing inputs'!$B126="Euro",'Financing inputs'!J126,0)))</f>
        <v/>
      </c>
      <c r="K126" s="59" t="str">
        <f>IF('Financing inputs'!K126="","",(IF('Financing inputs'!$B126="USD",'Financing inputs'!K126*Euro_USD,0)+IF('Financing inputs'!$B126="Local Currency",'Financing inputs'!K126/Loc_Euro,0)+IF('Financing inputs'!$B126="Euro",'Financing inputs'!K126,0)))</f>
        <v/>
      </c>
      <c r="L126" s="59" t="str">
        <f>IF('Financing inputs'!L126="","",(IF('Financing inputs'!$B126="USD",'Financing inputs'!L126*Euro_USD,0)+IF('Financing inputs'!$B126="Local Currency",'Financing inputs'!L126/Loc_Euro,0)+IF('Financing inputs'!$B126="Euro",'Financing inputs'!L126,0)))</f>
        <v/>
      </c>
      <c r="M126" s="59" t="str">
        <f>IF('Financing inputs'!M126="","",(IF('Financing inputs'!$B126="USD",'Financing inputs'!M126*Euro_USD,0)+IF('Financing inputs'!$B126="Local Currency",'Financing inputs'!M126/Loc_Euro,0)+IF('Financing inputs'!$B126="Euro",'Financing inputs'!M126,0)))</f>
        <v/>
      </c>
      <c r="N126" s="59" t="str">
        <f>IF('Financing inputs'!N126="","",(IF('Financing inputs'!$B126="USD",'Financing inputs'!N126*Euro_USD,0)+IF('Financing inputs'!$B126="Local Currency",'Financing inputs'!N126/Loc_Euro,0)+IF('Financing inputs'!$B126="Euro",'Financing inputs'!N126,0)))</f>
        <v/>
      </c>
      <c r="O126" s="59">
        <f t="shared" si="16"/>
        <v>0</v>
      </c>
      <c r="P126" s="12" t="str">
        <f t="shared" si="15"/>
        <v>Autre 6</v>
      </c>
    </row>
    <row r="127" spans="1:16" x14ac:dyDescent="0.25">
      <c r="A127" s="25" t="str">
        <f>'Financing inputs'!A127</f>
        <v>Fonds alloués par PSI</v>
      </c>
      <c r="B127" s="43"/>
      <c r="C127" s="59" t="str">
        <f>IF('Financing inputs'!C127="","",(IF('Financing inputs'!$B127="USD",'Financing inputs'!C127*Euro_USD,0)+IF('Financing inputs'!$B127="Local Currency",'Financing inputs'!C127/Loc_Euro,0)+IF('Financing inputs'!$B127="Euro",'Financing inputs'!C127,0)))</f>
        <v/>
      </c>
      <c r="D127" s="59" t="str">
        <f>IF('Financing inputs'!D127="","",(IF('Financing inputs'!$B127="USD",'Financing inputs'!D127*Euro_USD,0)+IF('Financing inputs'!$B127="Local Currency",'Financing inputs'!D127/Loc_Euro,0)+IF('Financing inputs'!$B127="Euro",'Financing inputs'!D127,0)))</f>
        <v/>
      </c>
      <c r="E127" s="59" t="str">
        <f>IF('Financing inputs'!E127="","",(IF('Financing inputs'!$B127="USD",'Financing inputs'!E127*Euro_USD,0)+IF('Financing inputs'!$B127="Local Currency",'Financing inputs'!E127/Loc_Euro,0)+IF('Financing inputs'!$B127="Euro",'Financing inputs'!E127,0)))</f>
        <v/>
      </c>
      <c r="F127" s="59" t="str">
        <f>IF('Financing inputs'!F127="","",(IF('Financing inputs'!$B127="USD",'Financing inputs'!F127*Euro_USD,0)+IF('Financing inputs'!$B127="Local Currency",'Financing inputs'!F127/Loc_Euro,0)+IF('Financing inputs'!$B127="Euro",'Financing inputs'!F127,0)))</f>
        <v/>
      </c>
      <c r="G127" s="59" t="str">
        <f>IF('Financing inputs'!G127="","",(IF('Financing inputs'!$B127="USD",'Financing inputs'!G127*Euro_USD,0)+IF('Financing inputs'!$B127="Local Currency",'Financing inputs'!G127/Loc_Euro,0)+IF('Financing inputs'!$B127="Euro",'Financing inputs'!G127,0)))</f>
        <v/>
      </c>
      <c r="H127" s="59" t="str">
        <f>IF('Financing inputs'!H127="","",(IF('Financing inputs'!$B127="USD",'Financing inputs'!H127*Euro_USD,0)+IF('Financing inputs'!$B127="Local Currency",'Financing inputs'!H127/Loc_Euro,0)+IF('Financing inputs'!$B127="Euro",'Financing inputs'!H127,0)))</f>
        <v/>
      </c>
      <c r="I127" s="59" t="str">
        <f>IF('Financing inputs'!I127="","",(IF('Financing inputs'!$B127="USD",'Financing inputs'!I127*Euro_USD,0)+IF('Financing inputs'!$B127="Local Currency",'Financing inputs'!I127/Loc_Euro,0)+IF('Financing inputs'!$B127="Euro",'Financing inputs'!I127,0)))</f>
        <v/>
      </c>
      <c r="J127" s="59" t="str">
        <f>IF('Financing inputs'!J127="","",(IF('Financing inputs'!$B127="USD",'Financing inputs'!J127*Euro_USD,0)+IF('Financing inputs'!$B127="Local Currency",'Financing inputs'!J127/Loc_Euro,0)+IF('Financing inputs'!$B127="Euro",'Financing inputs'!J127,0)))</f>
        <v/>
      </c>
      <c r="K127" s="59" t="str">
        <f>IF('Financing inputs'!K127="","",(IF('Financing inputs'!$B127="USD",'Financing inputs'!K127*Euro_USD,0)+IF('Financing inputs'!$B127="Local Currency",'Financing inputs'!K127/Loc_Euro,0)+IF('Financing inputs'!$B127="Euro",'Financing inputs'!K127,0)))</f>
        <v/>
      </c>
      <c r="L127" s="59" t="str">
        <f>IF('Financing inputs'!L127="","",(IF('Financing inputs'!$B127="USD",'Financing inputs'!L127*Euro_USD,0)+IF('Financing inputs'!$B127="Local Currency",'Financing inputs'!L127/Loc_Euro,0)+IF('Financing inputs'!$B127="Euro",'Financing inputs'!L127,0)))</f>
        <v/>
      </c>
      <c r="M127" s="59" t="str">
        <f>IF('Financing inputs'!M127="","",(IF('Financing inputs'!$B127="USD",'Financing inputs'!M127*Euro_USD,0)+IF('Financing inputs'!$B127="Local Currency",'Financing inputs'!M127/Loc_Euro,0)+IF('Financing inputs'!$B127="Euro",'Financing inputs'!M127,0)))</f>
        <v/>
      </c>
      <c r="N127" s="59" t="str">
        <f>IF('Financing inputs'!N127="","",(IF('Financing inputs'!$B127="USD",'Financing inputs'!N127*Euro_USD,0)+IF('Financing inputs'!$B127="Local Currency",'Financing inputs'!N127/Loc_Euro,0)+IF('Financing inputs'!$B127="Euro",'Financing inputs'!N127,0)))</f>
        <v/>
      </c>
      <c r="O127" s="59">
        <f t="shared" si="16"/>
        <v>0</v>
      </c>
      <c r="P127" s="12" t="str">
        <f t="shared" si="15"/>
        <v>Autre 6</v>
      </c>
    </row>
    <row r="128" spans="1:16" x14ac:dyDescent="0.25">
      <c r="A128" s="25" t="str">
        <f>'Financing inputs'!A128</f>
        <v xml:space="preserve">Fonds alloués par DKT International </v>
      </c>
      <c r="B128" s="43"/>
      <c r="C128" s="59" t="str">
        <f>IF('Financing inputs'!C128="","",(IF('Financing inputs'!$B128="USD",'Financing inputs'!C128*Euro_USD,0)+IF('Financing inputs'!$B128="Local Currency",'Financing inputs'!C128/Loc_Euro,0)+IF('Financing inputs'!$B128="Euro",'Financing inputs'!C128,0)))</f>
        <v/>
      </c>
      <c r="D128" s="59" t="str">
        <f>IF('Financing inputs'!D128="","",(IF('Financing inputs'!$B128="USD",'Financing inputs'!D128*Euro_USD,0)+IF('Financing inputs'!$B128="Local Currency",'Financing inputs'!D128/Loc_Euro,0)+IF('Financing inputs'!$B128="Euro",'Financing inputs'!D128,0)))</f>
        <v/>
      </c>
      <c r="E128" s="59" t="str">
        <f>IF('Financing inputs'!E128="","",(IF('Financing inputs'!$B128="USD",'Financing inputs'!E128*Euro_USD,0)+IF('Financing inputs'!$B128="Local Currency",'Financing inputs'!E128/Loc_Euro,0)+IF('Financing inputs'!$B128="Euro",'Financing inputs'!E128,0)))</f>
        <v/>
      </c>
      <c r="F128" s="59" t="str">
        <f>IF('Financing inputs'!F128="","",(IF('Financing inputs'!$B128="USD",'Financing inputs'!F128*Euro_USD,0)+IF('Financing inputs'!$B128="Local Currency",'Financing inputs'!F128/Loc_Euro,0)+IF('Financing inputs'!$B128="Euro",'Financing inputs'!F128,0)))</f>
        <v/>
      </c>
      <c r="G128" s="59" t="str">
        <f>IF('Financing inputs'!G128="","",(IF('Financing inputs'!$B128="USD",'Financing inputs'!G128*Euro_USD,0)+IF('Financing inputs'!$B128="Local Currency",'Financing inputs'!G128/Loc_Euro,0)+IF('Financing inputs'!$B128="Euro",'Financing inputs'!G128,0)))</f>
        <v/>
      </c>
      <c r="H128" s="59" t="str">
        <f>IF('Financing inputs'!H128="","",(IF('Financing inputs'!$B128="USD",'Financing inputs'!H128*Euro_USD,0)+IF('Financing inputs'!$B128="Local Currency",'Financing inputs'!H128/Loc_Euro,0)+IF('Financing inputs'!$B128="Euro",'Financing inputs'!H128,0)))</f>
        <v/>
      </c>
      <c r="I128" s="59" t="str">
        <f>IF('Financing inputs'!I128="","",(IF('Financing inputs'!$B128="USD",'Financing inputs'!I128*Euro_USD,0)+IF('Financing inputs'!$B128="Local Currency",'Financing inputs'!I128/Loc_Euro,0)+IF('Financing inputs'!$B128="Euro",'Financing inputs'!I128,0)))</f>
        <v/>
      </c>
      <c r="J128" s="59" t="str">
        <f>IF('Financing inputs'!J128="","",(IF('Financing inputs'!$B128="USD",'Financing inputs'!J128*Euro_USD,0)+IF('Financing inputs'!$B128="Local Currency",'Financing inputs'!J128/Loc_Euro,0)+IF('Financing inputs'!$B128="Euro",'Financing inputs'!J128,0)))</f>
        <v/>
      </c>
      <c r="K128" s="59" t="str">
        <f>IF('Financing inputs'!K128="","",(IF('Financing inputs'!$B128="USD",'Financing inputs'!K128*Euro_USD,0)+IF('Financing inputs'!$B128="Local Currency",'Financing inputs'!K128/Loc_Euro,0)+IF('Financing inputs'!$B128="Euro",'Financing inputs'!K128,0)))</f>
        <v/>
      </c>
      <c r="L128" s="59" t="str">
        <f>IF('Financing inputs'!L128="","",(IF('Financing inputs'!$B128="USD",'Financing inputs'!L128*Euro_USD,0)+IF('Financing inputs'!$B128="Local Currency",'Financing inputs'!L128/Loc_Euro,0)+IF('Financing inputs'!$B128="Euro",'Financing inputs'!L128,0)))</f>
        <v/>
      </c>
      <c r="M128" s="59" t="str">
        <f>IF('Financing inputs'!M128="","",(IF('Financing inputs'!$B128="USD",'Financing inputs'!M128*Euro_USD,0)+IF('Financing inputs'!$B128="Local Currency",'Financing inputs'!M128/Loc_Euro,0)+IF('Financing inputs'!$B128="Euro",'Financing inputs'!M128,0)))</f>
        <v/>
      </c>
      <c r="N128" s="59" t="str">
        <f>IF('Financing inputs'!N128="","",(IF('Financing inputs'!$B128="USD",'Financing inputs'!N128*Euro_USD,0)+IF('Financing inputs'!$B128="Local Currency",'Financing inputs'!N128/Loc_Euro,0)+IF('Financing inputs'!$B128="Euro",'Financing inputs'!N128,0)))</f>
        <v/>
      </c>
      <c r="O128" s="59">
        <f t="shared" si="16"/>
        <v>0</v>
      </c>
      <c r="P128" s="12" t="str">
        <f t="shared" si="15"/>
        <v>Autre 6</v>
      </c>
    </row>
    <row r="129" spans="1:16" x14ac:dyDescent="0.25">
      <c r="A129" s="25" t="str">
        <f>'Financing inputs'!A129</f>
        <v>Fonds alloués par MSI</v>
      </c>
      <c r="B129" s="43"/>
      <c r="C129" s="59" t="str">
        <f>IF('Financing inputs'!C129="","",(IF('Financing inputs'!$B129="USD",'Financing inputs'!C129*Euro_USD,0)+IF('Financing inputs'!$B129="Local Currency",'Financing inputs'!C129/Loc_Euro,0)+IF('Financing inputs'!$B129="Euro",'Financing inputs'!C129,0)))</f>
        <v/>
      </c>
      <c r="D129" s="59" t="str">
        <f>IF('Financing inputs'!D129="","",(IF('Financing inputs'!$B129="USD",'Financing inputs'!D129*Euro_USD,0)+IF('Financing inputs'!$B129="Local Currency",'Financing inputs'!D129/Loc_Euro,0)+IF('Financing inputs'!$B129="Euro",'Financing inputs'!D129,0)))</f>
        <v/>
      </c>
      <c r="E129" s="59" t="str">
        <f>IF('Financing inputs'!E129="","",(IF('Financing inputs'!$B129="USD",'Financing inputs'!E129*Euro_USD,0)+IF('Financing inputs'!$B129="Local Currency",'Financing inputs'!E129/Loc_Euro,0)+IF('Financing inputs'!$B129="Euro",'Financing inputs'!E129,0)))</f>
        <v/>
      </c>
      <c r="F129" s="59" t="str">
        <f>IF('Financing inputs'!F129="","",(IF('Financing inputs'!$B129="USD",'Financing inputs'!F129*Euro_USD,0)+IF('Financing inputs'!$B129="Local Currency",'Financing inputs'!F129/Loc_Euro,0)+IF('Financing inputs'!$B129="Euro",'Financing inputs'!F129,0)))</f>
        <v/>
      </c>
      <c r="G129" s="59" t="str">
        <f>IF('Financing inputs'!G129="","",(IF('Financing inputs'!$B129="USD",'Financing inputs'!G129*Euro_USD,0)+IF('Financing inputs'!$B129="Local Currency",'Financing inputs'!G129/Loc_Euro,0)+IF('Financing inputs'!$B129="Euro",'Financing inputs'!G129,0)))</f>
        <v/>
      </c>
      <c r="H129" s="59" t="str">
        <f>IF('Financing inputs'!H129="","",(IF('Financing inputs'!$B129="USD",'Financing inputs'!H129*Euro_USD,0)+IF('Financing inputs'!$B129="Local Currency",'Financing inputs'!H129/Loc_Euro,0)+IF('Financing inputs'!$B129="Euro",'Financing inputs'!H129,0)))</f>
        <v/>
      </c>
      <c r="I129" s="59" t="str">
        <f>IF('Financing inputs'!I129="","",(IF('Financing inputs'!$B129="USD",'Financing inputs'!I129*Euro_USD,0)+IF('Financing inputs'!$B129="Local Currency",'Financing inputs'!I129/Loc_Euro,0)+IF('Financing inputs'!$B129="Euro",'Financing inputs'!I129,0)))</f>
        <v/>
      </c>
      <c r="J129" s="59" t="str">
        <f>IF('Financing inputs'!J129="","",(IF('Financing inputs'!$B129="USD",'Financing inputs'!J129*Euro_USD,0)+IF('Financing inputs'!$B129="Local Currency",'Financing inputs'!J129/Loc_Euro,0)+IF('Financing inputs'!$B129="Euro",'Financing inputs'!J129,0)))</f>
        <v/>
      </c>
      <c r="K129" s="59" t="str">
        <f>IF('Financing inputs'!K129="","",(IF('Financing inputs'!$B129="USD",'Financing inputs'!K129*Euro_USD,0)+IF('Financing inputs'!$B129="Local Currency",'Financing inputs'!K129/Loc_Euro,0)+IF('Financing inputs'!$B129="Euro",'Financing inputs'!K129,0)))</f>
        <v/>
      </c>
      <c r="L129" s="59" t="str">
        <f>IF('Financing inputs'!L129="","",(IF('Financing inputs'!$B129="USD",'Financing inputs'!L129*Euro_USD,0)+IF('Financing inputs'!$B129="Local Currency",'Financing inputs'!L129/Loc_Euro,0)+IF('Financing inputs'!$B129="Euro",'Financing inputs'!L129,0)))</f>
        <v/>
      </c>
      <c r="M129" s="59" t="str">
        <f>IF('Financing inputs'!M129="","",(IF('Financing inputs'!$B129="USD",'Financing inputs'!M129*Euro_USD,0)+IF('Financing inputs'!$B129="Local Currency",'Financing inputs'!M129/Loc_Euro,0)+IF('Financing inputs'!$B129="Euro",'Financing inputs'!M129,0)))</f>
        <v/>
      </c>
      <c r="N129" s="59" t="str">
        <f>IF('Financing inputs'!N129="","",(IF('Financing inputs'!$B129="USD",'Financing inputs'!N129*Euro_USD,0)+IF('Financing inputs'!$B129="Local Currency",'Financing inputs'!N129/Loc_Euro,0)+IF('Financing inputs'!$B129="Euro",'Financing inputs'!N129,0)))</f>
        <v/>
      </c>
      <c r="O129" s="59">
        <f t="shared" si="16"/>
        <v>0</v>
      </c>
      <c r="P129" s="12" t="str">
        <f t="shared" si="15"/>
        <v>Autre 6</v>
      </c>
    </row>
    <row r="130" spans="1:16" x14ac:dyDescent="0.25">
      <c r="A130" s="25" t="str">
        <f>'Financing inputs'!A130</f>
        <v>Fonds alloués par la Fondation Gates</v>
      </c>
      <c r="B130" s="43"/>
      <c r="C130" s="59" t="str">
        <f>IF('Financing inputs'!C130="","",(IF('Financing inputs'!$B130="USD",'Financing inputs'!C130*Euro_USD,0)+IF('Financing inputs'!$B130="Local Currency",'Financing inputs'!C130/Loc_Euro,0)+IF('Financing inputs'!$B130="Euro",'Financing inputs'!C130,0)))</f>
        <v/>
      </c>
      <c r="D130" s="59" t="str">
        <f>IF('Financing inputs'!D130="","",(IF('Financing inputs'!$B130="USD",'Financing inputs'!D130*Euro_USD,0)+IF('Financing inputs'!$B130="Local Currency",'Financing inputs'!D130/Loc_Euro,0)+IF('Financing inputs'!$B130="Euro",'Financing inputs'!D130,0)))</f>
        <v/>
      </c>
      <c r="E130" s="59" t="str">
        <f>IF('Financing inputs'!E130="","",(IF('Financing inputs'!$B130="USD",'Financing inputs'!E130*Euro_USD,0)+IF('Financing inputs'!$B130="Local Currency",'Financing inputs'!E130/Loc_Euro,0)+IF('Financing inputs'!$B130="Euro",'Financing inputs'!E130,0)))</f>
        <v/>
      </c>
      <c r="F130" s="59" t="str">
        <f>IF('Financing inputs'!F130="","",(IF('Financing inputs'!$B130="USD",'Financing inputs'!F130*Euro_USD,0)+IF('Financing inputs'!$B130="Local Currency",'Financing inputs'!F130/Loc_Euro,0)+IF('Financing inputs'!$B130="Euro",'Financing inputs'!F130,0)))</f>
        <v/>
      </c>
      <c r="G130" s="59" t="str">
        <f>IF('Financing inputs'!G130="","",(IF('Financing inputs'!$B130="USD",'Financing inputs'!G130*Euro_USD,0)+IF('Financing inputs'!$B130="Local Currency",'Financing inputs'!G130/Loc_Euro,0)+IF('Financing inputs'!$B130="Euro",'Financing inputs'!G130,0)))</f>
        <v/>
      </c>
      <c r="H130" s="59" t="str">
        <f>IF('Financing inputs'!H130="","",(IF('Financing inputs'!$B130="USD",'Financing inputs'!H130*Euro_USD,0)+IF('Financing inputs'!$B130="Local Currency",'Financing inputs'!H130/Loc_Euro,0)+IF('Financing inputs'!$B130="Euro",'Financing inputs'!H130,0)))</f>
        <v/>
      </c>
      <c r="I130" s="59" t="str">
        <f>IF('Financing inputs'!I130="","",(IF('Financing inputs'!$B130="USD",'Financing inputs'!I130*Euro_USD,0)+IF('Financing inputs'!$B130="Local Currency",'Financing inputs'!I130/Loc_Euro,0)+IF('Financing inputs'!$B130="Euro",'Financing inputs'!I130,0)))</f>
        <v/>
      </c>
      <c r="J130" s="59" t="str">
        <f>IF('Financing inputs'!J130="","",(IF('Financing inputs'!$B130="USD",'Financing inputs'!J130*Euro_USD,0)+IF('Financing inputs'!$B130="Local Currency",'Financing inputs'!J130/Loc_Euro,0)+IF('Financing inputs'!$B130="Euro",'Financing inputs'!J130,0)))</f>
        <v/>
      </c>
      <c r="K130" s="59" t="str">
        <f>IF('Financing inputs'!K130="","",(IF('Financing inputs'!$B130="USD",'Financing inputs'!K130*Euro_USD,0)+IF('Financing inputs'!$B130="Local Currency",'Financing inputs'!K130/Loc_Euro,0)+IF('Financing inputs'!$B130="Euro",'Financing inputs'!K130,0)))</f>
        <v/>
      </c>
      <c r="L130" s="59" t="str">
        <f>IF('Financing inputs'!L130="","",(IF('Financing inputs'!$B130="USD",'Financing inputs'!L130*Euro_USD,0)+IF('Financing inputs'!$B130="Local Currency",'Financing inputs'!L130/Loc_Euro,0)+IF('Financing inputs'!$B130="Euro",'Financing inputs'!L130,0)))</f>
        <v/>
      </c>
      <c r="M130" s="59" t="str">
        <f>IF('Financing inputs'!M130="","",(IF('Financing inputs'!$B130="USD",'Financing inputs'!M130*Euro_USD,0)+IF('Financing inputs'!$B130="Local Currency",'Financing inputs'!M130/Loc_Euro,0)+IF('Financing inputs'!$B130="Euro",'Financing inputs'!M130,0)))</f>
        <v/>
      </c>
      <c r="N130" s="59" t="str">
        <f>IF('Financing inputs'!N130="","",(IF('Financing inputs'!$B130="USD",'Financing inputs'!N130*Euro_USD,0)+IF('Financing inputs'!$B130="Local Currency",'Financing inputs'!N130/Loc_Euro,0)+IF('Financing inputs'!$B130="Euro",'Financing inputs'!N130,0)))</f>
        <v/>
      </c>
      <c r="O130" s="59">
        <f t="shared" si="16"/>
        <v>0</v>
      </c>
      <c r="P130" s="12" t="str">
        <f t="shared" si="15"/>
        <v>Autre 6</v>
      </c>
    </row>
    <row r="131" spans="1:16" x14ac:dyDescent="0.25">
      <c r="A131" s="25" t="str">
        <f>'Financing inputs'!A131</f>
        <v>Fonds alloués par la fondation Packard</v>
      </c>
      <c r="B131" s="43"/>
      <c r="C131" s="59" t="str">
        <f>IF('Financing inputs'!C131="","",(IF('Financing inputs'!$B131="USD",'Financing inputs'!C131*Euro_USD,0)+IF('Financing inputs'!$B131="Local Currency",'Financing inputs'!C131/Loc_Euro,0)+IF('Financing inputs'!$B131="Euro",'Financing inputs'!C131,0)))</f>
        <v/>
      </c>
      <c r="D131" s="59" t="str">
        <f>IF('Financing inputs'!D131="","",(IF('Financing inputs'!$B131="USD",'Financing inputs'!D131*Euro_USD,0)+IF('Financing inputs'!$B131="Local Currency",'Financing inputs'!D131/Loc_Euro,0)+IF('Financing inputs'!$B131="Euro",'Financing inputs'!D131,0)))</f>
        <v/>
      </c>
      <c r="E131" s="59" t="str">
        <f>IF('Financing inputs'!E131="","",(IF('Financing inputs'!$B131="USD",'Financing inputs'!E131*Euro_USD,0)+IF('Financing inputs'!$B131="Local Currency",'Financing inputs'!E131/Loc_Euro,0)+IF('Financing inputs'!$B131="Euro",'Financing inputs'!E131,0)))</f>
        <v/>
      </c>
      <c r="F131" s="59" t="str">
        <f>IF('Financing inputs'!F131="","",(IF('Financing inputs'!$B131="USD",'Financing inputs'!F131*Euro_USD,0)+IF('Financing inputs'!$B131="Local Currency",'Financing inputs'!F131/Loc_Euro,0)+IF('Financing inputs'!$B131="Euro",'Financing inputs'!F131,0)))</f>
        <v/>
      </c>
      <c r="G131" s="59" t="str">
        <f>IF('Financing inputs'!G131="","",(IF('Financing inputs'!$B131="USD",'Financing inputs'!G131*Euro_USD,0)+IF('Financing inputs'!$B131="Local Currency",'Financing inputs'!G131/Loc_Euro,0)+IF('Financing inputs'!$B131="Euro",'Financing inputs'!G131,0)))</f>
        <v/>
      </c>
      <c r="H131" s="59" t="str">
        <f>IF('Financing inputs'!H131="","",(IF('Financing inputs'!$B131="USD",'Financing inputs'!H131*Euro_USD,0)+IF('Financing inputs'!$B131="Local Currency",'Financing inputs'!H131/Loc_Euro,0)+IF('Financing inputs'!$B131="Euro",'Financing inputs'!H131,0)))</f>
        <v/>
      </c>
      <c r="I131" s="59" t="str">
        <f>IF('Financing inputs'!I131="","",(IF('Financing inputs'!$B131="USD",'Financing inputs'!I131*Euro_USD,0)+IF('Financing inputs'!$B131="Local Currency",'Financing inputs'!I131/Loc_Euro,0)+IF('Financing inputs'!$B131="Euro",'Financing inputs'!I131,0)))</f>
        <v/>
      </c>
      <c r="J131" s="59" t="str">
        <f>IF('Financing inputs'!J131="","",(IF('Financing inputs'!$B131="USD",'Financing inputs'!J131*Euro_USD,0)+IF('Financing inputs'!$B131="Local Currency",'Financing inputs'!J131/Loc_Euro,0)+IF('Financing inputs'!$B131="Euro",'Financing inputs'!J131,0)))</f>
        <v/>
      </c>
      <c r="K131" s="59" t="str">
        <f>IF('Financing inputs'!K131="","",(IF('Financing inputs'!$B131="USD",'Financing inputs'!K131*Euro_USD,0)+IF('Financing inputs'!$B131="Local Currency",'Financing inputs'!K131/Loc_Euro,0)+IF('Financing inputs'!$B131="Euro",'Financing inputs'!K131,0)))</f>
        <v/>
      </c>
      <c r="L131" s="59" t="str">
        <f>IF('Financing inputs'!L131="","",(IF('Financing inputs'!$B131="USD",'Financing inputs'!L131*Euro_USD,0)+IF('Financing inputs'!$B131="Local Currency",'Financing inputs'!L131/Loc_Euro,0)+IF('Financing inputs'!$B131="Euro",'Financing inputs'!L131,0)))</f>
        <v/>
      </c>
      <c r="M131" s="59" t="str">
        <f>IF('Financing inputs'!M131="","",(IF('Financing inputs'!$B131="USD",'Financing inputs'!M131*Euro_USD,0)+IF('Financing inputs'!$B131="Local Currency",'Financing inputs'!M131/Loc_Euro,0)+IF('Financing inputs'!$B131="Euro",'Financing inputs'!M131,0)))</f>
        <v/>
      </c>
      <c r="N131" s="59" t="str">
        <f>IF('Financing inputs'!N131="","",(IF('Financing inputs'!$B131="USD",'Financing inputs'!N131*Euro_USD,0)+IF('Financing inputs'!$B131="Local Currency",'Financing inputs'!N131/Loc_Euro,0)+IF('Financing inputs'!$B131="Euro",'Financing inputs'!N131,0)))</f>
        <v/>
      </c>
      <c r="O131" s="59">
        <f t="shared" si="16"/>
        <v>0</v>
      </c>
      <c r="P131" s="12" t="str">
        <f t="shared" si="15"/>
        <v>Autre 6</v>
      </c>
    </row>
    <row r="132" spans="1:16" x14ac:dyDescent="0.25">
      <c r="A132" s="25" t="str">
        <f>'Financing inputs'!A132</f>
        <v>Other</v>
      </c>
      <c r="B132" s="43"/>
      <c r="C132" s="59" t="str">
        <f>IF('Financing inputs'!C132="","",(IF('Financing inputs'!$B132="USD",'Financing inputs'!C132*Euro_USD,0)+IF('Financing inputs'!$B132="Local Currency",'Financing inputs'!C132/Loc_Euro,0)+IF('Financing inputs'!$B132="Euro",'Financing inputs'!C132,0)))</f>
        <v/>
      </c>
      <c r="D132" s="59" t="str">
        <f>IF('Financing inputs'!D132="","",(IF('Financing inputs'!$B132="USD",'Financing inputs'!D132*Euro_USD,0)+IF('Financing inputs'!$B132="Local Currency",'Financing inputs'!D132/Loc_Euro,0)+IF('Financing inputs'!$B132="Euro",'Financing inputs'!D132,0)))</f>
        <v/>
      </c>
      <c r="E132" s="59" t="str">
        <f>IF('Financing inputs'!E132="","",(IF('Financing inputs'!$B132="USD",'Financing inputs'!E132*Euro_USD,0)+IF('Financing inputs'!$B132="Local Currency",'Financing inputs'!E132/Loc_Euro,0)+IF('Financing inputs'!$B132="Euro",'Financing inputs'!E132,0)))</f>
        <v/>
      </c>
      <c r="F132" s="59" t="str">
        <f>IF('Financing inputs'!F132="","",(IF('Financing inputs'!$B132="USD",'Financing inputs'!F132*Euro_USD,0)+IF('Financing inputs'!$B132="Local Currency",'Financing inputs'!F132/Loc_Euro,0)+IF('Financing inputs'!$B132="Euro",'Financing inputs'!F132,0)))</f>
        <v/>
      </c>
      <c r="G132" s="59" t="str">
        <f>IF('Financing inputs'!G132="","",(IF('Financing inputs'!$B132="USD",'Financing inputs'!G132*Euro_USD,0)+IF('Financing inputs'!$B132="Local Currency",'Financing inputs'!G132/Loc_Euro,0)+IF('Financing inputs'!$B132="Euro",'Financing inputs'!G132,0)))</f>
        <v/>
      </c>
      <c r="H132" s="59" t="str">
        <f>IF('Financing inputs'!H132="","",(IF('Financing inputs'!$B132="USD",'Financing inputs'!H132*Euro_USD,0)+IF('Financing inputs'!$B132="Local Currency",'Financing inputs'!H132/Loc_Euro,0)+IF('Financing inputs'!$B132="Euro",'Financing inputs'!H132,0)))</f>
        <v/>
      </c>
      <c r="I132" s="59" t="str">
        <f>IF('Financing inputs'!I132="","",(IF('Financing inputs'!$B132="USD",'Financing inputs'!I132*Euro_USD,0)+IF('Financing inputs'!$B132="Local Currency",'Financing inputs'!I132/Loc_Euro,0)+IF('Financing inputs'!$B132="Euro",'Financing inputs'!I132,0)))</f>
        <v/>
      </c>
      <c r="J132" s="59" t="str">
        <f>IF('Financing inputs'!J132="","",(IF('Financing inputs'!$B132="USD",'Financing inputs'!J132*Euro_USD,0)+IF('Financing inputs'!$B132="Local Currency",'Financing inputs'!J132/Loc_Euro,0)+IF('Financing inputs'!$B132="Euro",'Financing inputs'!J132,0)))</f>
        <v/>
      </c>
      <c r="K132" s="59" t="str">
        <f>IF('Financing inputs'!K132="","",(IF('Financing inputs'!$B132="USD",'Financing inputs'!K132*Euro_USD,0)+IF('Financing inputs'!$B132="Local Currency",'Financing inputs'!K132/Loc_Euro,0)+IF('Financing inputs'!$B132="Euro",'Financing inputs'!K132,0)))</f>
        <v/>
      </c>
      <c r="L132" s="59" t="str">
        <f>IF('Financing inputs'!L132="","",(IF('Financing inputs'!$B132="USD",'Financing inputs'!L132*Euro_USD,0)+IF('Financing inputs'!$B132="Local Currency",'Financing inputs'!L132/Loc_Euro,0)+IF('Financing inputs'!$B132="Euro",'Financing inputs'!L132,0)))</f>
        <v/>
      </c>
      <c r="M132" s="59" t="str">
        <f>IF('Financing inputs'!M132="","",(IF('Financing inputs'!$B132="USD",'Financing inputs'!M132*Euro_USD,0)+IF('Financing inputs'!$B132="Local Currency",'Financing inputs'!M132/Loc_Euro,0)+IF('Financing inputs'!$B132="Euro",'Financing inputs'!M132,0)))</f>
        <v/>
      </c>
      <c r="N132" s="59" t="str">
        <f>IF('Financing inputs'!N132="","",(IF('Financing inputs'!$B132="USD",'Financing inputs'!N132*Euro_USD,0)+IF('Financing inputs'!$B132="Local Currency",'Financing inputs'!N132/Loc_Euro,0)+IF('Financing inputs'!$B132="Euro",'Financing inputs'!N132,0)))</f>
        <v/>
      </c>
      <c r="O132" s="59">
        <f t="shared" si="16"/>
        <v>0</v>
      </c>
      <c r="P132" s="12" t="str">
        <f t="shared" si="15"/>
        <v>Autre 6</v>
      </c>
    </row>
    <row r="133" spans="1:16" x14ac:dyDescent="0.25">
      <c r="A133" s="25" t="str">
        <f>'Financing inputs'!A133</f>
        <v>Other</v>
      </c>
      <c r="B133" s="43"/>
      <c r="C133" s="59" t="str">
        <f>IF('Financing inputs'!C133="","",(IF('Financing inputs'!$B133="USD",'Financing inputs'!C133*Euro_USD,0)+IF('Financing inputs'!$B133="Local Currency",'Financing inputs'!C133/Loc_Euro,0)+IF('Financing inputs'!$B133="Euro",'Financing inputs'!C133,0)))</f>
        <v/>
      </c>
      <c r="D133" s="59" t="str">
        <f>IF('Financing inputs'!D133="","",(IF('Financing inputs'!$B133="USD",'Financing inputs'!D133*Euro_USD,0)+IF('Financing inputs'!$B133="Local Currency",'Financing inputs'!D133/Loc_Euro,0)+IF('Financing inputs'!$B133="Euro",'Financing inputs'!D133,0)))</f>
        <v/>
      </c>
      <c r="E133" s="59" t="str">
        <f>IF('Financing inputs'!E133="","",(IF('Financing inputs'!$B133="USD",'Financing inputs'!E133*Euro_USD,0)+IF('Financing inputs'!$B133="Local Currency",'Financing inputs'!E133/Loc_Euro,0)+IF('Financing inputs'!$B133="Euro",'Financing inputs'!E133,0)))</f>
        <v/>
      </c>
      <c r="F133" s="59" t="str">
        <f>IF('Financing inputs'!F133="","",(IF('Financing inputs'!$B133="USD",'Financing inputs'!F133*Euro_USD,0)+IF('Financing inputs'!$B133="Local Currency",'Financing inputs'!F133/Loc_Euro,0)+IF('Financing inputs'!$B133="Euro",'Financing inputs'!F133,0)))</f>
        <v/>
      </c>
      <c r="G133" s="59" t="str">
        <f>IF('Financing inputs'!G133="","",(IF('Financing inputs'!$B133="USD",'Financing inputs'!G133*Euro_USD,0)+IF('Financing inputs'!$B133="Local Currency",'Financing inputs'!G133/Loc_Euro,0)+IF('Financing inputs'!$B133="Euro",'Financing inputs'!G133,0)))</f>
        <v/>
      </c>
      <c r="H133" s="59" t="str">
        <f>IF('Financing inputs'!H133="","",(IF('Financing inputs'!$B133="USD",'Financing inputs'!H133*Euro_USD,0)+IF('Financing inputs'!$B133="Local Currency",'Financing inputs'!H133/Loc_Euro,0)+IF('Financing inputs'!$B133="Euro",'Financing inputs'!H133,0)))</f>
        <v/>
      </c>
      <c r="I133" s="59" t="str">
        <f>IF('Financing inputs'!I133="","",(IF('Financing inputs'!$B133="USD",'Financing inputs'!I133*Euro_USD,0)+IF('Financing inputs'!$B133="Local Currency",'Financing inputs'!I133/Loc_Euro,0)+IF('Financing inputs'!$B133="Euro",'Financing inputs'!I133,0)))</f>
        <v/>
      </c>
      <c r="J133" s="59" t="str">
        <f>IF('Financing inputs'!J133="","",(IF('Financing inputs'!$B133="USD",'Financing inputs'!J133*Euro_USD,0)+IF('Financing inputs'!$B133="Local Currency",'Financing inputs'!J133/Loc_Euro,0)+IF('Financing inputs'!$B133="Euro",'Financing inputs'!J133,0)))</f>
        <v/>
      </c>
      <c r="K133" s="59" t="str">
        <f>IF('Financing inputs'!K133="","",(IF('Financing inputs'!$B133="USD",'Financing inputs'!K133*Euro_USD,0)+IF('Financing inputs'!$B133="Local Currency",'Financing inputs'!K133/Loc_Euro,0)+IF('Financing inputs'!$B133="Euro",'Financing inputs'!K133,0)))</f>
        <v/>
      </c>
      <c r="L133" s="59" t="str">
        <f>IF('Financing inputs'!L133="","",(IF('Financing inputs'!$B133="USD",'Financing inputs'!L133*Euro_USD,0)+IF('Financing inputs'!$B133="Local Currency",'Financing inputs'!L133/Loc_Euro,0)+IF('Financing inputs'!$B133="Euro",'Financing inputs'!L133,0)))</f>
        <v/>
      </c>
      <c r="M133" s="59" t="str">
        <f>IF('Financing inputs'!M133="","",(IF('Financing inputs'!$B133="USD",'Financing inputs'!M133*Euro_USD,0)+IF('Financing inputs'!$B133="Local Currency",'Financing inputs'!M133/Loc_Euro,0)+IF('Financing inputs'!$B133="Euro",'Financing inputs'!M133,0)))</f>
        <v/>
      </c>
      <c r="N133" s="59" t="str">
        <f>IF('Financing inputs'!N133="","",(IF('Financing inputs'!$B133="USD",'Financing inputs'!N133*Euro_USD,0)+IF('Financing inputs'!$B133="Local Currency",'Financing inputs'!N133/Loc_Euro,0)+IF('Financing inputs'!$B133="Euro",'Financing inputs'!N133,0)))</f>
        <v/>
      </c>
      <c r="O133" s="60">
        <f t="shared" si="16"/>
        <v>0</v>
      </c>
      <c r="P133" s="12" t="str">
        <f t="shared" si="15"/>
        <v>Autre 6</v>
      </c>
    </row>
    <row r="134" spans="1:16" x14ac:dyDescent="0.25">
      <c r="A134" s="25" t="str">
        <f>'Financing inputs'!A134</f>
        <v>Other</v>
      </c>
      <c r="B134" s="43"/>
      <c r="C134" s="59" t="str">
        <f>IF('Financing inputs'!C134="","",(IF('Financing inputs'!$B134="USD",'Financing inputs'!C134*Euro_USD,0)+IF('Financing inputs'!$B134="Local Currency",'Financing inputs'!C134/Loc_Euro,0)+IF('Financing inputs'!$B134="Euro",'Financing inputs'!C134,0)))</f>
        <v/>
      </c>
      <c r="D134" s="59" t="str">
        <f>IF('Financing inputs'!D134="","",(IF('Financing inputs'!$B134="USD",'Financing inputs'!D134*Euro_USD,0)+IF('Financing inputs'!$B134="Local Currency",'Financing inputs'!D134/Loc_Euro,0)+IF('Financing inputs'!$B134="Euro",'Financing inputs'!D134,0)))</f>
        <v/>
      </c>
      <c r="E134" s="59" t="str">
        <f>IF('Financing inputs'!E134="","",(IF('Financing inputs'!$B134="USD",'Financing inputs'!E134*Euro_USD,0)+IF('Financing inputs'!$B134="Local Currency",'Financing inputs'!E134/Loc_Euro,0)+IF('Financing inputs'!$B134="Euro",'Financing inputs'!E134,0)))</f>
        <v/>
      </c>
      <c r="F134" s="59" t="str">
        <f>IF('Financing inputs'!F134="","",(IF('Financing inputs'!$B134="USD",'Financing inputs'!F134*Euro_USD,0)+IF('Financing inputs'!$B134="Local Currency",'Financing inputs'!F134/Loc_Euro,0)+IF('Financing inputs'!$B134="Euro",'Financing inputs'!F134,0)))</f>
        <v/>
      </c>
      <c r="G134" s="59" t="str">
        <f>IF('Financing inputs'!G134="","",(IF('Financing inputs'!$B134="USD",'Financing inputs'!G134*Euro_USD,0)+IF('Financing inputs'!$B134="Local Currency",'Financing inputs'!G134/Loc_Euro,0)+IF('Financing inputs'!$B134="Euro",'Financing inputs'!G134,0)))</f>
        <v/>
      </c>
      <c r="H134" s="59" t="str">
        <f>IF('Financing inputs'!H134="","",(IF('Financing inputs'!$B134="USD",'Financing inputs'!H134*Euro_USD,0)+IF('Financing inputs'!$B134="Local Currency",'Financing inputs'!H134/Loc_Euro,0)+IF('Financing inputs'!$B134="Euro",'Financing inputs'!H134,0)))</f>
        <v/>
      </c>
      <c r="I134" s="59" t="str">
        <f>IF('Financing inputs'!I134="","",(IF('Financing inputs'!$B134="USD",'Financing inputs'!I134*Euro_USD,0)+IF('Financing inputs'!$B134="Local Currency",'Financing inputs'!I134/Loc_Euro,0)+IF('Financing inputs'!$B134="Euro",'Financing inputs'!I134,0)))</f>
        <v/>
      </c>
      <c r="J134" s="59" t="str">
        <f>IF('Financing inputs'!J134="","",(IF('Financing inputs'!$B134="USD",'Financing inputs'!J134*Euro_USD,0)+IF('Financing inputs'!$B134="Local Currency",'Financing inputs'!J134/Loc_Euro,0)+IF('Financing inputs'!$B134="Euro",'Financing inputs'!J134,0)))</f>
        <v/>
      </c>
      <c r="K134" s="59" t="str">
        <f>IF('Financing inputs'!K134="","",(IF('Financing inputs'!$B134="USD",'Financing inputs'!K134*Euro_USD,0)+IF('Financing inputs'!$B134="Local Currency",'Financing inputs'!K134/Loc_Euro,0)+IF('Financing inputs'!$B134="Euro",'Financing inputs'!K134,0)))</f>
        <v/>
      </c>
      <c r="L134" s="59" t="str">
        <f>IF('Financing inputs'!L134="","",(IF('Financing inputs'!$B134="USD",'Financing inputs'!L134*Euro_USD,0)+IF('Financing inputs'!$B134="Local Currency",'Financing inputs'!L134/Loc_Euro,0)+IF('Financing inputs'!$B134="Euro",'Financing inputs'!L134,0)))</f>
        <v/>
      </c>
      <c r="M134" s="59" t="str">
        <f>IF('Financing inputs'!M134="","",(IF('Financing inputs'!$B134="USD",'Financing inputs'!M134*Euro_USD,0)+IF('Financing inputs'!$B134="Local Currency",'Financing inputs'!M134/Loc_Euro,0)+IF('Financing inputs'!$B134="Euro",'Financing inputs'!M134,0)))</f>
        <v/>
      </c>
      <c r="N134" s="59" t="str">
        <f>IF('Financing inputs'!N134="","",(IF('Financing inputs'!$B134="USD",'Financing inputs'!N134*Euro_USD,0)+IF('Financing inputs'!$B134="Local Currency",'Financing inputs'!N134/Loc_Euro,0)+IF('Financing inputs'!$B134="Euro",'Financing inputs'!N134,0)))</f>
        <v/>
      </c>
      <c r="O134" s="60">
        <f t="shared" si="16"/>
        <v>0</v>
      </c>
      <c r="P134" s="12" t="str">
        <f t="shared" si="15"/>
        <v>Autre 6</v>
      </c>
    </row>
    <row r="135" spans="1:16" x14ac:dyDescent="0.25">
      <c r="A135" s="25" t="str">
        <f>'Financing inputs'!A135</f>
        <v>Other</v>
      </c>
      <c r="B135" s="43"/>
      <c r="C135" s="59" t="str">
        <f>IF('Financing inputs'!C135="","",(IF('Financing inputs'!$B135="USD",'Financing inputs'!C135*Euro_USD,0)+IF('Financing inputs'!$B135="Local Currency",'Financing inputs'!C135/Loc_Euro,0)+IF('Financing inputs'!$B135="Euro",'Financing inputs'!C135,0)))</f>
        <v/>
      </c>
      <c r="D135" s="59" t="str">
        <f>IF('Financing inputs'!D135="","",(IF('Financing inputs'!$B135="USD",'Financing inputs'!D135*Euro_USD,0)+IF('Financing inputs'!$B135="Local Currency",'Financing inputs'!D135/Loc_Euro,0)+IF('Financing inputs'!$B135="Euro",'Financing inputs'!D135,0)))</f>
        <v/>
      </c>
      <c r="E135" s="59" t="str">
        <f>IF('Financing inputs'!E135="","",(IF('Financing inputs'!$B135="USD",'Financing inputs'!E135*Euro_USD,0)+IF('Financing inputs'!$B135="Local Currency",'Financing inputs'!E135/Loc_Euro,0)+IF('Financing inputs'!$B135="Euro",'Financing inputs'!E135,0)))</f>
        <v/>
      </c>
      <c r="F135" s="59" t="str">
        <f>IF('Financing inputs'!F135="","",(IF('Financing inputs'!$B135="USD",'Financing inputs'!F135*Euro_USD,0)+IF('Financing inputs'!$B135="Local Currency",'Financing inputs'!F135/Loc_Euro,0)+IF('Financing inputs'!$B135="Euro",'Financing inputs'!F135,0)))</f>
        <v/>
      </c>
      <c r="G135" s="59" t="str">
        <f>IF('Financing inputs'!G135="","",(IF('Financing inputs'!$B135="USD",'Financing inputs'!G135*Euro_USD,0)+IF('Financing inputs'!$B135="Local Currency",'Financing inputs'!G135/Loc_Euro,0)+IF('Financing inputs'!$B135="Euro",'Financing inputs'!G135,0)))</f>
        <v/>
      </c>
      <c r="H135" s="59" t="str">
        <f>IF('Financing inputs'!H135="","",(IF('Financing inputs'!$B135="USD",'Financing inputs'!H135*Euro_USD,0)+IF('Financing inputs'!$B135="Local Currency",'Financing inputs'!H135/Loc_Euro,0)+IF('Financing inputs'!$B135="Euro",'Financing inputs'!H135,0)))</f>
        <v/>
      </c>
      <c r="I135" s="59" t="str">
        <f>IF('Financing inputs'!I135="","",(IF('Financing inputs'!$B135="USD",'Financing inputs'!I135*Euro_USD,0)+IF('Financing inputs'!$B135="Local Currency",'Financing inputs'!I135/Loc_Euro,0)+IF('Financing inputs'!$B135="Euro",'Financing inputs'!I135,0)))</f>
        <v/>
      </c>
      <c r="J135" s="59" t="str">
        <f>IF('Financing inputs'!J135="","",(IF('Financing inputs'!$B135="USD",'Financing inputs'!J135*Euro_USD,0)+IF('Financing inputs'!$B135="Local Currency",'Financing inputs'!J135/Loc_Euro,0)+IF('Financing inputs'!$B135="Euro",'Financing inputs'!J135,0)))</f>
        <v/>
      </c>
      <c r="K135" s="59" t="str">
        <f>IF('Financing inputs'!K135="","",(IF('Financing inputs'!$B135="USD",'Financing inputs'!K135*Euro_USD,0)+IF('Financing inputs'!$B135="Local Currency",'Financing inputs'!K135/Loc_Euro,0)+IF('Financing inputs'!$B135="Euro",'Financing inputs'!K135,0)))</f>
        <v/>
      </c>
      <c r="L135" s="59" t="str">
        <f>IF('Financing inputs'!L135="","",(IF('Financing inputs'!$B135="USD",'Financing inputs'!L135*Euro_USD,0)+IF('Financing inputs'!$B135="Local Currency",'Financing inputs'!L135/Loc_Euro,0)+IF('Financing inputs'!$B135="Euro",'Financing inputs'!L135,0)))</f>
        <v/>
      </c>
      <c r="M135" s="59" t="str">
        <f>IF('Financing inputs'!M135="","",(IF('Financing inputs'!$B135="USD",'Financing inputs'!M135*Euro_USD,0)+IF('Financing inputs'!$B135="Local Currency",'Financing inputs'!M135/Loc_Euro,0)+IF('Financing inputs'!$B135="Euro",'Financing inputs'!M135,0)))</f>
        <v/>
      </c>
      <c r="N135" s="59" t="str">
        <f>IF('Financing inputs'!N135="","",(IF('Financing inputs'!$B135="USD",'Financing inputs'!N135*Euro_USD,0)+IF('Financing inputs'!$B135="Local Currency",'Financing inputs'!N135/Loc_Euro,0)+IF('Financing inputs'!$B135="Euro",'Financing inputs'!N135,0)))</f>
        <v/>
      </c>
      <c r="O135" s="60">
        <f t="shared" si="16"/>
        <v>0</v>
      </c>
      <c r="P135" s="12" t="str">
        <f t="shared" si="15"/>
        <v>Autre 6</v>
      </c>
    </row>
    <row r="136" spans="1:16" x14ac:dyDescent="0.25">
      <c r="A136" s="25" t="str">
        <f>'Financing inputs'!A136</f>
        <v>Other</v>
      </c>
      <c r="B136" s="43"/>
      <c r="C136" s="59" t="str">
        <f>IF('Financing inputs'!C136="","",(IF('Financing inputs'!$B136="USD",'Financing inputs'!C136*Euro_USD,0)+IF('Financing inputs'!$B136="Local Currency",'Financing inputs'!C136/Loc_Euro,0)+IF('Financing inputs'!$B136="Euro",'Financing inputs'!C136,0)))</f>
        <v/>
      </c>
      <c r="D136" s="59" t="str">
        <f>IF('Financing inputs'!D136="","",(IF('Financing inputs'!$B136="USD",'Financing inputs'!D136*Euro_USD,0)+IF('Financing inputs'!$B136="Local Currency",'Financing inputs'!D136/Loc_Euro,0)+IF('Financing inputs'!$B136="Euro",'Financing inputs'!D136,0)))</f>
        <v/>
      </c>
      <c r="E136" s="59" t="str">
        <f>IF('Financing inputs'!E136="","",(IF('Financing inputs'!$B136="USD",'Financing inputs'!E136*Euro_USD,0)+IF('Financing inputs'!$B136="Local Currency",'Financing inputs'!E136/Loc_Euro,0)+IF('Financing inputs'!$B136="Euro",'Financing inputs'!E136,0)))</f>
        <v/>
      </c>
      <c r="F136" s="59" t="str">
        <f>IF('Financing inputs'!F136="","",(IF('Financing inputs'!$B136="USD",'Financing inputs'!F136*Euro_USD,0)+IF('Financing inputs'!$B136="Local Currency",'Financing inputs'!F136/Loc_Euro,0)+IF('Financing inputs'!$B136="Euro",'Financing inputs'!F136,0)))</f>
        <v/>
      </c>
      <c r="G136" s="59" t="str">
        <f>IF('Financing inputs'!G136="","",(IF('Financing inputs'!$B136="USD",'Financing inputs'!G136*Euro_USD,0)+IF('Financing inputs'!$B136="Local Currency",'Financing inputs'!G136/Loc_Euro,0)+IF('Financing inputs'!$B136="Euro",'Financing inputs'!G136,0)))</f>
        <v/>
      </c>
      <c r="H136" s="59" t="str">
        <f>IF('Financing inputs'!H136="","",(IF('Financing inputs'!$B136="USD",'Financing inputs'!H136*Euro_USD,0)+IF('Financing inputs'!$B136="Local Currency",'Financing inputs'!H136/Loc_Euro,0)+IF('Financing inputs'!$B136="Euro",'Financing inputs'!H136,0)))</f>
        <v/>
      </c>
      <c r="I136" s="59" t="str">
        <f>IF('Financing inputs'!I136="","",(IF('Financing inputs'!$B136="USD",'Financing inputs'!I136*Euro_USD,0)+IF('Financing inputs'!$B136="Local Currency",'Financing inputs'!I136/Loc_Euro,0)+IF('Financing inputs'!$B136="Euro",'Financing inputs'!I136,0)))</f>
        <v/>
      </c>
      <c r="J136" s="59" t="str">
        <f>IF('Financing inputs'!J136="","",(IF('Financing inputs'!$B136="USD",'Financing inputs'!J136*Euro_USD,0)+IF('Financing inputs'!$B136="Local Currency",'Financing inputs'!J136/Loc_Euro,0)+IF('Financing inputs'!$B136="Euro",'Financing inputs'!J136,0)))</f>
        <v/>
      </c>
      <c r="K136" s="59" t="str">
        <f>IF('Financing inputs'!K136="","",(IF('Financing inputs'!$B136="USD",'Financing inputs'!K136*Euro_USD,0)+IF('Financing inputs'!$B136="Local Currency",'Financing inputs'!K136/Loc_Euro,0)+IF('Financing inputs'!$B136="Euro",'Financing inputs'!K136,0)))</f>
        <v/>
      </c>
      <c r="L136" s="59" t="str">
        <f>IF('Financing inputs'!L136="","",(IF('Financing inputs'!$B136="USD",'Financing inputs'!L136*Euro_USD,0)+IF('Financing inputs'!$B136="Local Currency",'Financing inputs'!L136/Loc_Euro,0)+IF('Financing inputs'!$B136="Euro",'Financing inputs'!L136,0)))</f>
        <v/>
      </c>
      <c r="M136" s="59" t="str">
        <f>IF('Financing inputs'!M136="","",(IF('Financing inputs'!$B136="USD",'Financing inputs'!M136*Euro_USD,0)+IF('Financing inputs'!$B136="Local Currency",'Financing inputs'!M136/Loc_Euro,0)+IF('Financing inputs'!$B136="Euro",'Financing inputs'!M136,0)))</f>
        <v/>
      </c>
      <c r="N136" s="59" t="str">
        <f>IF('Financing inputs'!N136="","",(IF('Financing inputs'!$B136="USD",'Financing inputs'!N136*Euro_USD,0)+IF('Financing inputs'!$B136="Local Currency",'Financing inputs'!N136/Loc_Euro,0)+IF('Financing inputs'!$B136="Euro",'Financing inputs'!N136,0)))</f>
        <v/>
      </c>
      <c r="O136" s="59">
        <f t="shared" si="16"/>
        <v>0</v>
      </c>
      <c r="P136" s="12" t="str">
        <f t="shared" si="15"/>
        <v>Autre 6</v>
      </c>
    </row>
    <row r="137" spans="1:16" x14ac:dyDescent="0.25">
      <c r="A137" s="25" t="str">
        <f>'Financing inputs'!A137</f>
        <v>Other</v>
      </c>
      <c r="B137" s="43"/>
      <c r="C137" s="59" t="str">
        <f>IF('Financing inputs'!C137="","",(IF('Financing inputs'!$B137="USD",'Financing inputs'!C137*Euro_USD,0)+IF('Financing inputs'!$B137="Local Currency",'Financing inputs'!C137/Loc_Euro,0)+IF('Financing inputs'!$B137="Euro",'Financing inputs'!C137,0)))</f>
        <v/>
      </c>
      <c r="D137" s="59" t="str">
        <f>IF('Financing inputs'!D137="","",(IF('Financing inputs'!$B137="USD",'Financing inputs'!D137*Euro_USD,0)+IF('Financing inputs'!$B137="Local Currency",'Financing inputs'!D137/Loc_Euro,0)+IF('Financing inputs'!$B137="Euro",'Financing inputs'!D137,0)))</f>
        <v/>
      </c>
      <c r="E137" s="59" t="str">
        <f>IF('Financing inputs'!E137="","",(IF('Financing inputs'!$B137="USD",'Financing inputs'!E137*Euro_USD,0)+IF('Financing inputs'!$B137="Local Currency",'Financing inputs'!E137/Loc_Euro,0)+IF('Financing inputs'!$B137="Euro",'Financing inputs'!E137,0)))</f>
        <v/>
      </c>
      <c r="F137" s="59" t="str">
        <f>IF('Financing inputs'!F137="","",(IF('Financing inputs'!$B137="USD",'Financing inputs'!F137*Euro_USD,0)+IF('Financing inputs'!$B137="Local Currency",'Financing inputs'!F137/Loc_Euro,0)+IF('Financing inputs'!$B137="Euro",'Financing inputs'!F137,0)))</f>
        <v/>
      </c>
      <c r="G137" s="59" t="str">
        <f>IF('Financing inputs'!G137="","",(IF('Financing inputs'!$B137="USD",'Financing inputs'!G137*Euro_USD,0)+IF('Financing inputs'!$B137="Local Currency",'Financing inputs'!G137/Loc_Euro,0)+IF('Financing inputs'!$B137="Euro",'Financing inputs'!G137,0)))</f>
        <v/>
      </c>
      <c r="H137" s="59" t="str">
        <f>IF('Financing inputs'!H137="","",(IF('Financing inputs'!$B137="USD",'Financing inputs'!H137*Euro_USD,0)+IF('Financing inputs'!$B137="Local Currency",'Financing inputs'!H137/Loc_Euro,0)+IF('Financing inputs'!$B137="Euro",'Financing inputs'!H137,0)))</f>
        <v/>
      </c>
      <c r="I137" s="59" t="str">
        <f>IF('Financing inputs'!I137="","",(IF('Financing inputs'!$B137="USD",'Financing inputs'!I137*Euro_USD,0)+IF('Financing inputs'!$B137="Local Currency",'Financing inputs'!I137/Loc_Euro,0)+IF('Financing inputs'!$B137="Euro",'Financing inputs'!I137,0)))</f>
        <v/>
      </c>
      <c r="J137" s="59" t="str">
        <f>IF('Financing inputs'!J137="","",(IF('Financing inputs'!$B137="USD",'Financing inputs'!J137*Euro_USD,0)+IF('Financing inputs'!$B137="Local Currency",'Financing inputs'!J137/Loc_Euro,0)+IF('Financing inputs'!$B137="Euro",'Financing inputs'!J137,0)))</f>
        <v/>
      </c>
      <c r="K137" s="59" t="str">
        <f>IF('Financing inputs'!K137="","",(IF('Financing inputs'!$B137="USD",'Financing inputs'!K137*Euro_USD,0)+IF('Financing inputs'!$B137="Local Currency",'Financing inputs'!K137/Loc_Euro,0)+IF('Financing inputs'!$B137="Euro",'Financing inputs'!K137,0)))</f>
        <v/>
      </c>
      <c r="L137" s="59" t="str">
        <f>IF('Financing inputs'!L137="","",(IF('Financing inputs'!$B137="USD",'Financing inputs'!L137*Euro_USD,0)+IF('Financing inputs'!$B137="Local Currency",'Financing inputs'!L137/Loc_Euro,0)+IF('Financing inputs'!$B137="Euro",'Financing inputs'!L137,0)))</f>
        <v/>
      </c>
      <c r="M137" s="59" t="str">
        <f>IF('Financing inputs'!M137="","",(IF('Financing inputs'!$B137="USD",'Financing inputs'!M137*Euro_USD,0)+IF('Financing inputs'!$B137="Local Currency",'Financing inputs'!M137/Loc_Euro,0)+IF('Financing inputs'!$B137="Euro",'Financing inputs'!M137,0)))</f>
        <v/>
      </c>
      <c r="N137" s="59" t="str">
        <f>IF('Financing inputs'!N137="","",(IF('Financing inputs'!$B137="USD",'Financing inputs'!N137*Euro_USD,0)+IF('Financing inputs'!$B137="Local Currency",'Financing inputs'!N137/Loc_Euro,0)+IF('Financing inputs'!$B137="Euro",'Financing inputs'!N137,0)))</f>
        <v/>
      </c>
      <c r="O137" s="59">
        <f t="shared" si="16"/>
        <v>0</v>
      </c>
      <c r="P137" s="12" t="str">
        <f t="shared" si="15"/>
        <v>Autre 6</v>
      </c>
    </row>
    <row r="138" spans="1:16" x14ac:dyDescent="0.25">
      <c r="A138" s="25" t="str">
        <f>'Financing inputs'!A138</f>
        <v>Other</v>
      </c>
      <c r="B138" s="43"/>
      <c r="C138" s="59" t="str">
        <f>IF('Financing inputs'!C138="","",(IF('Financing inputs'!$B138="USD",'Financing inputs'!C138*Euro_USD,0)+IF('Financing inputs'!$B138="Local Currency",'Financing inputs'!C138/Loc_Euro,0)+IF('Financing inputs'!$B138="Euro",'Financing inputs'!C138,0)))</f>
        <v/>
      </c>
      <c r="D138" s="59" t="str">
        <f>IF('Financing inputs'!D138="","",(IF('Financing inputs'!$B138="USD",'Financing inputs'!D138*Euro_USD,0)+IF('Financing inputs'!$B138="Local Currency",'Financing inputs'!D138/Loc_Euro,0)+IF('Financing inputs'!$B138="Euro",'Financing inputs'!D138,0)))</f>
        <v/>
      </c>
      <c r="E138" s="59" t="str">
        <f>IF('Financing inputs'!E138="","",(IF('Financing inputs'!$B138="USD",'Financing inputs'!E138*Euro_USD,0)+IF('Financing inputs'!$B138="Local Currency",'Financing inputs'!E138/Loc_Euro,0)+IF('Financing inputs'!$B138="Euro",'Financing inputs'!E138,0)))</f>
        <v/>
      </c>
      <c r="F138" s="59" t="str">
        <f>IF('Financing inputs'!F138="","",(IF('Financing inputs'!$B138="USD",'Financing inputs'!F138*Euro_USD,0)+IF('Financing inputs'!$B138="Local Currency",'Financing inputs'!F138/Loc_Euro,0)+IF('Financing inputs'!$B138="Euro",'Financing inputs'!F138,0)))</f>
        <v/>
      </c>
      <c r="G138" s="59" t="str">
        <f>IF('Financing inputs'!G138="","",(IF('Financing inputs'!$B138="USD",'Financing inputs'!G138*Euro_USD,0)+IF('Financing inputs'!$B138="Local Currency",'Financing inputs'!G138/Loc_Euro,0)+IF('Financing inputs'!$B138="Euro",'Financing inputs'!G138,0)))</f>
        <v/>
      </c>
      <c r="H138" s="59" t="str">
        <f>IF('Financing inputs'!H138="","",(IF('Financing inputs'!$B138="USD",'Financing inputs'!H138*Euro_USD,0)+IF('Financing inputs'!$B138="Local Currency",'Financing inputs'!H138/Loc_Euro,0)+IF('Financing inputs'!$B138="Euro",'Financing inputs'!H138,0)))</f>
        <v/>
      </c>
      <c r="I138" s="59" t="str">
        <f>IF('Financing inputs'!I138="","",(IF('Financing inputs'!$B138="USD",'Financing inputs'!I138*Euro_USD,0)+IF('Financing inputs'!$B138="Local Currency",'Financing inputs'!I138/Loc_Euro,0)+IF('Financing inputs'!$B138="Euro",'Financing inputs'!I138,0)))</f>
        <v/>
      </c>
      <c r="J138" s="59" t="str">
        <f>IF('Financing inputs'!J138="","",(IF('Financing inputs'!$B138="USD",'Financing inputs'!J138*Euro_USD,0)+IF('Financing inputs'!$B138="Local Currency",'Financing inputs'!J138/Loc_Euro,0)+IF('Financing inputs'!$B138="Euro",'Financing inputs'!J138,0)))</f>
        <v/>
      </c>
      <c r="K138" s="59" t="str">
        <f>IF('Financing inputs'!K138="","",(IF('Financing inputs'!$B138="USD",'Financing inputs'!K138*Euro_USD,0)+IF('Financing inputs'!$B138="Local Currency",'Financing inputs'!K138/Loc_Euro,0)+IF('Financing inputs'!$B138="Euro",'Financing inputs'!K138,0)))</f>
        <v/>
      </c>
      <c r="L138" s="59" t="str">
        <f>IF('Financing inputs'!L138="","",(IF('Financing inputs'!$B138="USD",'Financing inputs'!L138*Euro_USD,0)+IF('Financing inputs'!$B138="Local Currency",'Financing inputs'!L138/Loc_Euro,0)+IF('Financing inputs'!$B138="Euro",'Financing inputs'!L138,0)))</f>
        <v/>
      </c>
      <c r="M138" s="59" t="str">
        <f>IF('Financing inputs'!M138="","",(IF('Financing inputs'!$B138="USD",'Financing inputs'!M138*Euro_USD,0)+IF('Financing inputs'!$B138="Local Currency",'Financing inputs'!M138/Loc_Euro,0)+IF('Financing inputs'!$B138="Euro",'Financing inputs'!M138,0)))</f>
        <v/>
      </c>
      <c r="N138" s="59" t="str">
        <f>IF('Financing inputs'!N138="","",(IF('Financing inputs'!$B138="USD",'Financing inputs'!N138*Euro_USD,0)+IF('Financing inputs'!$B138="Local Currency",'Financing inputs'!N138/Loc_Euro,0)+IF('Financing inputs'!$B138="Euro",'Financing inputs'!N138,0)))</f>
        <v/>
      </c>
      <c r="O138" s="59">
        <f t="shared" si="16"/>
        <v>0</v>
      </c>
      <c r="P138" s="12" t="str">
        <f t="shared" si="15"/>
        <v>Autre 6</v>
      </c>
    </row>
    <row r="139" spans="1:16" x14ac:dyDescent="0.25">
      <c r="A139" s="25" t="str">
        <f>'Financing inputs'!A139</f>
        <v>Other</v>
      </c>
      <c r="B139" s="43"/>
      <c r="C139" s="59" t="str">
        <f>IF('Financing inputs'!C139="","",(IF('Financing inputs'!$B139="USD",'Financing inputs'!C139*Euro_USD,0)+IF('Financing inputs'!$B139="Local Currency",'Financing inputs'!C139/Loc_Euro,0)+IF('Financing inputs'!$B139="Euro",'Financing inputs'!C139,0)))</f>
        <v/>
      </c>
      <c r="D139" s="59" t="str">
        <f>IF('Financing inputs'!D139="","",(IF('Financing inputs'!$B139="USD",'Financing inputs'!D139*Euro_USD,0)+IF('Financing inputs'!$B139="Local Currency",'Financing inputs'!D139/Loc_Euro,0)+IF('Financing inputs'!$B139="Euro",'Financing inputs'!D139,0)))</f>
        <v/>
      </c>
      <c r="E139" s="59" t="str">
        <f>IF('Financing inputs'!E139="","",(IF('Financing inputs'!$B139="USD",'Financing inputs'!E139*Euro_USD,0)+IF('Financing inputs'!$B139="Local Currency",'Financing inputs'!E139/Loc_Euro,0)+IF('Financing inputs'!$B139="Euro",'Financing inputs'!E139,0)))</f>
        <v/>
      </c>
      <c r="F139" s="59" t="str">
        <f>IF('Financing inputs'!F139="","",(IF('Financing inputs'!$B139="USD",'Financing inputs'!F139*Euro_USD,0)+IF('Financing inputs'!$B139="Local Currency",'Financing inputs'!F139/Loc_Euro,0)+IF('Financing inputs'!$B139="Euro",'Financing inputs'!F139,0)))</f>
        <v/>
      </c>
      <c r="G139" s="59" t="str">
        <f>IF('Financing inputs'!G139="","",(IF('Financing inputs'!$B139="USD",'Financing inputs'!G139*Euro_USD,0)+IF('Financing inputs'!$B139="Local Currency",'Financing inputs'!G139/Loc_Euro,0)+IF('Financing inputs'!$B139="Euro",'Financing inputs'!G139,0)))</f>
        <v/>
      </c>
      <c r="H139" s="59" t="str">
        <f>IF('Financing inputs'!H139="","",(IF('Financing inputs'!$B139="USD",'Financing inputs'!H139*Euro_USD,0)+IF('Financing inputs'!$B139="Local Currency",'Financing inputs'!H139/Loc_Euro,0)+IF('Financing inputs'!$B139="Euro",'Financing inputs'!H139,0)))</f>
        <v/>
      </c>
      <c r="I139" s="59" t="str">
        <f>IF('Financing inputs'!I139="","",(IF('Financing inputs'!$B139="USD",'Financing inputs'!I139*Euro_USD,0)+IF('Financing inputs'!$B139="Local Currency",'Financing inputs'!I139/Loc_Euro,0)+IF('Financing inputs'!$B139="Euro",'Financing inputs'!I139,0)))</f>
        <v/>
      </c>
      <c r="J139" s="59" t="str">
        <f>IF('Financing inputs'!J139="","",(IF('Financing inputs'!$B139="USD",'Financing inputs'!J139*Euro_USD,0)+IF('Financing inputs'!$B139="Local Currency",'Financing inputs'!J139/Loc_Euro,0)+IF('Financing inputs'!$B139="Euro",'Financing inputs'!J139,0)))</f>
        <v/>
      </c>
      <c r="K139" s="59" t="str">
        <f>IF('Financing inputs'!K139="","",(IF('Financing inputs'!$B139="USD",'Financing inputs'!K139*Euro_USD,0)+IF('Financing inputs'!$B139="Local Currency",'Financing inputs'!K139/Loc_Euro,0)+IF('Financing inputs'!$B139="Euro",'Financing inputs'!K139,0)))</f>
        <v/>
      </c>
      <c r="L139" s="59" t="str">
        <f>IF('Financing inputs'!L139="","",(IF('Financing inputs'!$B139="USD",'Financing inputs'!L139*Euro_USD,0)+IF('Financing inputs'!$B139="Local Currency",'Financing inputs'!L139/Loc_Euro,0)+IF('Financing inputs'!$B139="Euro",'Financing inputs'!L139,0)))</f>
        <v/>
      </c>
      <c r="M139" s="59" t="str">
        <f>IF('Financing inputs'!M139="","",(IF('Financing inputs'!$B139="USD",'Financing inputs'!M139*Euro_USD,0)+IF('Financing inputs'!$B139="Local Currency",'Financing inputs'!M139/Loc_Euro,0)+IF('Financing inputs'!$B139="Euro",'Financing inputs'!M139,0)))</f>
        <v/>
      </c>
      <c r="N139" s="59" t="str">
        <f>IF('Financing inputs'!N139="","",(IF('Financing inputs'!$B139="USD",'Financing inputs'!N139*Euro_USD,0)+IF('Financing inputs'!$B139="Local Currency",'Financing inputs'!N139/Loc_Euro,0)+IF('Financing inputs'!$B139="Euro",'Financing inputs'!N139,0)))</f>
        <v/>
      </c>
      <c r="O139" s="59">
        <f t="shared" si="16"/>
        <v>0</v>
      </c>
      <c r="P139" s="12" t="str">
        <f t="shared" si="15"/>
        <v>Autre 6</v>
      </c>
    </row>
    <row r="140" spans="1:16" x14ac:dyDescent="0.25">
      <c r="A140" s="27" t="s">
        <v>42</v>
      </c>
      <c r="B140" s="28"/>
      <c r="C140" s="46">
        <f>SUM(C121:C139)</f>
        <v>0</v>
      </c>
      <c r="D140" s="46">
        <f t="shared" ref="D140:O140" si="17">SUM(D121:D139)</f>
        <v>0</v>
      </c>
      <c r="E140" s="46">
        <f t="shared" si="17"/>
        <v>0</v>
      </c>
      <c r="F140" s="46">
        <f t="shared" si="17"/>
        <v>0</v>
      </c>
      <c r="G140" s="46">
        <f t="shared" si="17"/>
        <v>0</v>
      </c>
      <c r="H140" s="46">
        <f t="shared" si="17"/>
        <v>0</v>
      </c>
      <c r="I140" s="46">
        <f t="shared" si="17"/>
        <v>0</v>
      </c>
      <c r="J140" s="46">
        <f t="shared" si="17"/>
        <v>0</v>
      </c>
      <c r="K140" s="46">
        <f t="shared" si="17"/>
        <v>0</v>
      </c>
      <c r="L140" s="46">
        <f t="shared" si="17"/>
        <v>0</v>
      </c>
      <c r="M140" s="46">
        <f t="shared" si="17"/>
        <v>0</v>
      </c>
      <c r="N140" s="46">
        <f t="shared" si="17"/>
        <v>0</v>
      </c>
      <c r="O140" s="46">
        <f t="shared" si="17"/>
        <v>0</v>
      </c>
      <c r="P140" s="12" t="str">
        <f>$A$118</f>
        <v>Autre 6</v>
      </c>
    </row>
    <row r="141" spans="1:16" x14ac:dyDescent="0.25">
      <c r="A141" s="174" t="str">
        <f>'Financing inputs'!A141:O141</f>
        <v>Autre 7</v>
      </c>
      <c r="B141" s="174"/>
      <c r="C141" s="174"/>
      <c r="D141" s="174"/>
      <c r="E141" s="174"/>
      <c r="F141" s="174"/>
      <c r="G141" s="174"/>
      <c r="H141" s="174"/>
      <c r="I141" s="174"/>
      <c r="J141" s="174"/>
      <c r="K141" s="174"/>
      <c r="L141" s="174"/>
      <c r="M141" s="174"/>
      <c r="N141" s="174"/>
      <c r="O141" s="174"/>
    </row>
    <row r="142" spans="1:16" x14ac:dyDescent="0.25">
      <c r="A142" s="24" t="str">
        <f>'Financing inputs'!A142</f>
        <v>Coûts du Plan PF Budgétisé</v>
      </c>
      <c r="B142" s="43"/>
      <c r="C142" s="59" t="str">
        <f>IF('Financing inputs'!C142="","",(IF('Financing inputs'!$B142="USD",'Financing inputs'!C142*Euro_USD,0)+IF('Financing inputs'!$B142="Local Currency",'Financing inputs'!C142/Loc_Euro,0)+IF('Financing inputs'!$B142="Euro",'Financing inputs'!C142,0)))</f>
        <v/>
      </c>
      <c r="D142" s="59" t="str">
        <f>IF('Financing inputs'!D142="","",(IF('Financing inputs'!$B142="USD",'Financing inputs'!D142*Euro_USD,0)+IF('Financing inputs'!$B142="Local Currency",'Financing inputs'!D142/Loc_Euro,0)+IF('Financing inputs'!$B142="Euro",'Financing inputs'!D142,0)))</f>
        <v/>
      </c>
      <c r="E142" s="59" t="str">
        <f>IF('Financing inputs'!E142="","",(IF('Financing inputs'!$B142="USD",'Financing inputs'!E142*Euro_USD,0)+IF('Financing inputs'!$B142="Local Currency",'Financing inputs'!E142/Loc_Euro,0)+IF('Financing inputs'!$B142="Euro",'Financing inputs'!E142,0)))</f>
        <v/>
      </c>
      <c r="F142" s="59" t="str">
        <f>IF('Financing inputs'!F142="","",(IF('Financing inputs'!$B142="USD",'Financing inputs'!F142*Euro_USD,0)+IF('Financing inputs'!$B142="Local Currency",'Financing inputs'!F142/Loc_Euro,0)+IF('Financing inputs'!$B142="Euro",'Financing inputs'!F142,0)))</f>
        <v/>
      </c>
      <c r="G142" s="59" t="str">
        <f>IF('Financing inputs'!G142="","",(IF('Financing inputs'!$B142="USD",'Financing inputs'!G142*Euro_USD,0)+IF('Financing inputs'!$B142="Local Currency",'Financing inputs'!G142/Loc_Euro,0)+IF('Financing inputs'!$B142="Euro",'Financing inputs'!G142,0)))</f>
        <v/>
      </c>
      <c r="H142" s="59" t="str">
        <f>IF('Financing inputs'!H142="","",(IF('Financing inputs'!$B142="USD",'Financing inputs'!H142*Euro_USD,0)+IF('Financing inputs'!$B142="Local Currency",'Financing inputs'!H142/Loc_Euro,0)+IF('Financing inputs'!$B142="Euro",'Financing inputs'!H142,0)))</f>
        <v/>
      </c>
      <c r="I142" s="59" t="str">
        <f>IF('Financing inputs'!I142="","",(IF('Financing inputs'!$B142="USD",'Financing inputs'!I142*Euro_USD,0)+IF('Financing inputs'!$B142="Local Currency",'Financing inputs'!I142/Loc_Euro,0)+IF('Financing inputs'!$B142="Euro",'Financing inputs'!I142,0)))</f>
        <v/>
      </c>
      <c r="J142" s="59" t="str">
        <f>IF('Financing inputs'!J142="","",(IF('Financing inputs'!$B142="USD",'Financing inputs'!J142*Euro_USD,0)+IF('Financing inputs'!$B142="Local Currency",'Financing inputs'!J142/Loc_Euro,0)+IF('Financing inputs'!$B142="Euro",'Financing inputs'!J142,0)))</f>
        <v/>
      </c>
      <c r="K142" s="59" t="str">
        <f>IF('Financing inputs'!K142="","",(IF('Financing inputs'!$B142="USD",'Financing inputs'!K142*Euro_USD,0)+IF('Financing inputs'!$B142="Local Currency",'Financing inputs'!K142/Loc_Euro,0)+IF('Financing inputs'!$B142="Euro",'Financing inputs'!K142,0)))</f>
        <v/>
      </c>
      <c r="L142" s="59" t="str">
        <f>IF('Financing inputs'!L142="","",(IF('Financing inputs'!$B142="USD",'Financing inputs'!L142*Euro_USD,0)+IF('Financing inputs'!$B142="Local Currency",'Financing inputs'!L142/Loc_Euro,0)+IF('Financing inputs'!$B142="Euro",'Financing inputs'!L142,0)))</f>
        <v/>
      </c>
      <c r="M142" s="59" t="str">
        <f>IF('Financing inputs'!M142="","",(IF('Financing inputs'!$B142="USD",'Financing inputs'!M142*Euro_USD,0)+IF('Financing inputs'!$B142="Local Currency",'Financing inputs'!M142/Loc_Euro,0)+IF('Financing inputs'!$B142="Euro",'Financing inputs'!M142,0)))</f>
        <v/>
      </c>
      <c r="N142" s="59" t="str">
        <f>IF('Financing inputs'!N142="","",(IF('Financing inputs'!$B142="USD",'Financing inputs'!N142*Euro_USD,0)+IF('Financing inputs'!$B142="Local Currency",'Financing inputs'!N142/Loc_Euro,0)+IF('Financing inputs'!$B142="Euro",'Financing inputs'!N142,0)))</f>
        <v/>
      </c>
      <c r="O142" s="60">
        <f>SUM(C142:N142)</f>
        <v>0</v>
      </c>
      <c r="P142" s="12" t="str">
        <f t="shared" ref="P142:P162" si="18">$A$141</f>
        <v>Autre 7</v>
      </c>
    </row>
    <row r="143" spans="1:16" x14ac:dyDescent="0.25">
      <c r="A143" s="24" t="str">
        <f>'Financing inputs'!A143</f>
        <v xml:space="preserve">Fonds alloués par le Gouvernement </v>
      </c>
      <c r="B143" s="43"/>
      <c r="C143" s="59" t="str">
        <f>IF('Financing inputs'!C143="","",(IF('Financing inputs'!$B143="USD",'Financing inputs'!C143*Euro_USD,0)+IF('Financing inputs'!$B143="Local Currency",'Financing inputs'!C143/Loc_Euro,0)+IF('Financing inputs'!$B143="Euro",'Financing inputs'!C143,0)))</f>
        <v/>
      </c>
      <c r="D143" s="59" t="str">
        <f>IF('Financing inputs'!D143="","",(IF('Financing inputs'!$B143="USD",'Financing inputs'!D143*Euro_USD,0)+IF('Financing inputs'!$B143="Local Currency",'Financing inputs'!D143/Loc_Euro,0)+IF('Financing inputs'!$B143="Euro",'Financing inputs'!D143,0)))</f>
        <v/>
      </c>
      <c r="E143" s="59" t="str">
        <f>IF('Financing inputs'!E143="","",(IF('Financing inputs'!$B143="USD",'Financing inputs'!E143*Euro_USD,0)+IF('Financing inputs'!$B143="Local Currency",'Financing inputs'!E143/Loc_Euro,0)+IF('Financing inputs'!$B143="Euro",'Financing inputs'!E143,0)))</f>
        <v/>
      </c>
      <c r="F143" s="59" t="str">
        <f>IF('Financing inputs'!F143="","",(IF('Financing inputs'!$B143="USD",'Financing inputs'!F143*Euro_USD,0)+IF('Financing inputs'!$B143="Local Currency",'Financing inputs'!F143/Loc_Euro,0)+IF('Financing inputs'!$B143="Euro",'Financing inputs'!F143,0)))</f>
        <v/>
      </c>
      <c r="G143" s="59" t="str">
        <f>IF('Financing inputs'!G143="","",(IF('Financing inputs'!$B143="USD",'Financing inputs'!G143*Euro_USD,0)+IF('Financing inputs'!$B143="Local Currency",'Financing inputs'!G143/Loc_Euro,0)+IF('Financing inputs'!$B143="Euro",'Financing inputs'!G143,0)))</f>
        <v/>
      </c>
      <c r="H143" s="59" t="str">
        <f>IF('Financing inputs'!H143="","",(IF('Financing inputs'!$B143="USD",'Financing inputs'!H143*Euro_USD,0)+IF('Financing inputs'!$B143="Local Currency",'Financing inputs'!H143/Loc_Euro,0)+IF('Financing inputs'!$B143="Euro",'Financing inputs'!H143,0)))</f>
        <v/>
      </c>
      <c r="I143" s="59" t="str">
        <f>IF('Financing inputs'!I143="","",(IF('Financing inputs'!$B143="USD",'Financing inputs'!I143*Euro_USD,0)+IF('Financing inputs'!$B143="Local Currency",'Financing inputs'!I143/Loc_Euro,0)+IF('Financing inputs'!$B143="Euro",'Financing inputs'!I143,0)))</f>
        <v/>
      </c>
      <c r="J143" s="59" t="str">
        <f>IF('Financing inputs'!J143="","",(IF('Financing inputs'!$B143="USD",'Financing inputs'!J143*Euro_USD,0)+IF('Financing inputs'!$B143="Local Currency",'Financing inputs'!J143/Loc_Euro,0)+IF('Financing inputs'!$B143="Euro",'Financing inputs'!J143,0)))</f>
        <v/>
      </c>
      <c r="K143" s="59" t="str">
        <f>IF('Financing inputs'!K143="","",(IF('Financing inputs'!$B143="USD",'Financing inputs'!K143*Euro_USD,0)+IF('Financing inputs'!$B143="Local Currency",'Financing inputs'!K143/Loc_Euro,0)+IF('Financing inputs'!$B143="Euro",'Financing inputs'!K143,0)))</f>
        <v/>
      </c>
      <c r="L143" s="59" t="str">
        <f>IF('Financing inputs'!L143="","",(IF('Financing inputs'!$B143="USD",'Financing inputs'!L143*Euro_USD,0)+IF('Financing inputs'!$B143="Local Currency",'Financing inputs'!L143/Loc_Euro,0)+IF('Financing inputs'!$B143="Euro",'Financing inputs'!L143,0)))</f>
        <v/>
      </c>
      <c r="M143" s="59" t="str">
        <f>IF('Financing inputs'!M143="","",(IF('Financing inputs'!$B143="USD",'Financing inputs'!M143*Euro_USD,0)+IF('Financing inputs'!$B143="Local Currency",'Financing inputs'!M143/Loc_Euro,0)+IF('Financing inputs'!$B143="Euro",'Financing inputs'!M143,0)))</f>
        <v/>
      </c>
      <c r="N143" s="59" t="str">
        <f>IF('Financing inputs'!N143="","",(IF('Financing inputs'!$B143="USD",'Financing inputs'!N143*Euro_USD,0)+IF('Financing inputs'!$B143="Local Currency",'Financing inputs'!N143/Loc_Euro,0)+IF('Financing inputs'!$B143="Euro",'Financing inputs'!N143,0)))</f>
        <v/>
      </c>
      <c r="O143" s="60">
        <f>SUM(C143:N143)</f>
        <v>0</v>
      </c>
      <c r="P143" s="12" t="str">
        <f t="shared" si="18"/>
        <v>Autre 7</v>
      </c>
    </row>
    <row r="144" spans="1:16" x14ac:dyDescent="0.25">
      <c r="A144" s="25" t="str">
        <f>'Financing inputs'!A144</f>
        <v xml:space="preserve">Fonds alloués par l'USAID </v>
      </c>
      <c r="B144" s="43"/>
      <c r="C144" s="59" t="str">
        <f>IF('Financing inputs'!C144="","",(IF('Financing inputs'!$B144="USD",'Financing inputs'!C144*Euro_USD,0)+IF('Financing inputs'!$B144="Local Currency",'Financing inputs'!C144/Loc_Euro,0)+IF('Financing inputs'!$B144="Euro",'Financing inputs'!C144,0)))</f>
        <v/>
      </c>
      <c r="D144" s="59" t="str">
        <f>IF('Financing inputs'!D144="","",(IF('Financing inputs'!$B144="USD",'Financing inputs'!D144*Euro_USD,0)+IF('Financing inputs'!$B144="Local Currency",'Financing inputs'!D144/Loc_Euro,0)+IF('Financing inputs'!$B144="Euro",'Financing inputs'!D144,0)))</f>
        <v/>
      </c>
      <c r="E144" s="59" t="str">
        <f>IF('Financing inputs'!E144="","",(IF('Financing inputs'!$B144="USD",'Financing inputs'!E144*Euro_USD,0)+IF('Financing inputs'!$B144="Local Currency",'Financing inputs'!E144/Loc_Euro,0)+IF('Financing inputs'!$B144="Euro",'Financing inputs'!E144,0)))</f>
        <v/>
      </c>
      <c r="F144" s="59" t="str">
        <f>IF('Financing inputs'!F144="","",(IF('Financing inputs'!$B144="USD",'Financing inputs'!F144*Euro_USD,0)+IF('Financing inputs'!$B144="Local Currency",'Financing inputs'!F144/Loc_Euro,0)+IF('Financing inputs'!$B144="Euro",'Financing inputs'!F144,0)))</f>
        <v/>
      </c>
      <c r="G144" s="59" t="str">
        <f>IF('Financing inputs'!G144="","",(IF('Financing inputs'!$B144="USD",'Financing inputs'!G144*Euro_USD,0)+IF('Financing inputs'!$B144="Local Currency",'Financing inputs'!G144/Loc_Euro,0)+IF('Financing inputs'!$B144="Euro",'Financing inputs'!G144,0)))</f>
        <v/>
      </c>
      <c r="H144" s="59" t="str">
        <f>IF('Financing inputs'!H144="","",(IF('Financing inputs'!$B144="USD",'Financing inputs'!H144*Euro_USD,0)+IF('Financing inputs'!$B144="Local Currency",'Financing inputs'!H144/Loc_Euro,0)+IF('Financing inputs'!$B144="Euro",'Financing inputs'!H144,0)))</f>
        <v/>
      </c>
      <c r="I144" s="59" t="str">
        <f>IF('Financing inputs'!I144="","",(IF('Financing inputs'!$B144="USD",'Financing inputs'!I144*Euro_USD,0)+IF('Financing inputs'!$B144="Local Currency",'Financing inputs'!I144/Loc_Euro,0)+IF('Financing inputs'!$B144="Euro",'Financing inputs'!I144,0)))</f>
        <v/>
      </c>
      <c r="J144" s="59" t="str">
        <f>IF('Financing inputs'!J144="","",(IF('Financing inputs'!$B144="USD",'Financing inputs'!J144*Euro_USD,0)+IF('Financing inputs'!$B144="Local Currency",'Financing inputs'!J144/Loc_Euro,0)+IF('Financing inputs'!$B144="Euro",'Financing inputs'!J144,0)))</f>
        <v/>
      </c>
      <c r="K144" s="59" t="str">
        <f>IF('Financing inputs'!K144="","",(IF('Financing inputs'!$B144="USD",'Financing inputs'!K144*Euro_USD,0)+IF('Financing inputs'!$B144="Local Currency",'Financing inputs'!K144/Loc_Euro,0)+IF('Financing inputs'!$B144="Euro",'Financing inputs'!K144,0)))</f>
        <v/>
      </c>
      <c r="L144" s="59" t="str">
        <f>IF('Financing inputs'!L144="","",(IF('Financing inputs'!$B144="USD",'Financing inputs'!L144*Euro_USD,0)+IF('Financing inputs'!$B144="Local Currency",'Financing inputs'!L144/Loc_Euro,0)+IF('Financing inputs'!$B144="Euro",'Financing inputs'!L144,0)))</f>
        <v/>
      </c>
      <c r="M144" s="59" t="str">
        <f>IF('Financing inputs'!M144="","",(IF('Financing inputs'!$B144="USD",'Financing inputs'!M144*Euro_USD,0)+IF('Financing inputs'!$B144="Local Currency",'Financing inputs'!M144/Loc_Euro,0)+IF('Financing inputs'!$B144="Euro",'Financing inputs'!M144,0)))</f>
        <v/>
      </c>
      <c r="N144" s="59" t="str">
        <f>IF('Financing inputs'!N144="","",(IF('Financing inputs'!$B144="USD",'Financing inputs'!N144*Euro_USD,0)+IF('Financing inputs'!$B144="Local Currency",'Financing inputs'!N144/Loc_Euro,0)+IF('Financing inputs'!$B144="Euro",'Financing inputs'!N144,0)))</f>
        <v/>
      </c>
      <c r="O144" s="59">
        <f t="shared" ref="O144:O162" si="19">SUM(C144:N144)</f>
        <v>0</v>
      </c>
      <c r="P144" s="12" t="str">
        <f t="shared" si="18"/>
        <v>Autre 7</v>
      </c>
    </row>
    <row r="145" spans="1:16" x14ac:dyDescent="0.25">
      <c r="A145" s="25" t="str">
        <f>'Financing inputs'!A145</f>
        <v>Fonds alloués par l'UNFPA</v>
      </c>
      <c r="B145" s="43"/>
      <c r="C145" s="59" t="str">
        <f>IF('Financing inputs'!C145="","",(IF('Financing inputs'!$B145="USD",'Financing inputs'!C145*Euro_USD,0)+IF('Financing inputs'!$B145="Local Currency",'Financing inputs'!C145/Loc_Euro,0)+IF('Financing inputs'!$B145="Euro",'Financing inputs'!C145,0)))</f>
        <v/>
      </c>
      <c r="D145" s="59" t="str">
        <f>IF('Financing inputs'!D145="","",(IF('Financing inputs'!$B145="USD",'Financing inputs'!D145*Euro_USD,0)+IF('Financing inputs'!$B145="Local Currency",'Financing inputs'!D145/Loc_Euro,0)+IF('Financing inputs'!$B145="Euro",'Financing inputs'!D145,0)))</f>
        <v/>
      </c>
      <c r="E145" s="59" t="str">
        <f>IF('Financing inputs'!E145="","",(IF('Financing inputs'!$B145="USD",'Financing inputs'!E145*Euro_USD,0)+IF('Financing inputs'!$B145="Local Currency",'Financing inputs'!E145/Loc_Euro,0)+IF('Financing inputs'!$B145="Euro",'Financing inputs'!E145,0)))</f>
        <v/>
      </c>
      <c r="F145" s="59" t="str">
        <f>IF('Financing inputs'!F145="","",(IF('Financing inputs'!$B145="USD",'Financing inputs'!F145*Euro_USD,0)+IF('Financing inputs'!$B145="Local Currency",'Financing inputs'!F145/Loc_Euro,0)+IF('Financing inputs'!$B145="Euro",'Financing inputs'!F145,0)))</f>
        <v/>
      </c>
      <c r="G145" s="59" t="str">
        <f>IF('Financing inputs'!G145="","",(IF('Financing inputs'!$B145="USD",'Financing inputs'!G145*Euro_USD,0)+IF('Financing inputs'!$B145="Local Currency",'Financing inputs'!G145/Loc_Euro,0)+IF('Financing inputs'!$B145="Euro",'Financing inputs'!G145,0)))</f>
        <v/>
      </c>
      <c r="H145" s="59" t="str">
        <f>IF('Financing inputs'!H145="","",(IF('Financing inputs'!$B145="USD",'Financing inputs'!H145*Euro_USD,0)+IF('Financing inputs'!$B145="Local Currency",'Financing inputs'!H145/Loc_Euro,0)+IF('Financing inputs'!$B145="Euro",'Financing inputs'!H145,0)))</f>
        <v/>
      </c>
      <c r="I145" s="59" t="str">
        <f>IF('Financing inputs'!I145="","",(IF('Financing inputs'!$B145="USD",'Financing inputs'!I145*Euro_USD,0)+IF('Financing inputs'!$B145="Local Currency",'Financing inputs'!I145/Loc_Euro,0)+IF('Financing inputs'!$B145="Euro",'Financing inputs'!I145,0)))</f>
        <v/>
      </c>
      <c r="J145" s="59" t="str">
        <f>IF('Financing inputs'!J145="","",(IF('Financing inputs'!$B145="USD",'Financing inputs'!J145*Euro_USD,0)+IF('Financing inputs'!$B145="Local Currency",'Financing inputs'!J145/Loc_Euro,0)+IF('Financing inputs'!$B145="Euro",'Financing inputs'!J145,0)))</f>
        <v/>
      </c>
      <c r="K145" s="59" t="str">
        <f>IF('Financing inputs'!K145="","",(IF('Financing inputs'!$B145="USD",'Financing inputs'!K145*Euro_USD,0)+IF('Financing inputs'!$B145="Local Currency",'Financing inputs'!K145/Loc_Euro,0)+IF('Financing inputs'!$B145="Euro",'Financing inputs'!K145,0)))</f>
        <v/>
      </c>
      <c r="L145" s="59" t="str">
        <f>IF('Financing inputs'!L145="","",(IF('Financing inputs'!$B145="USD",'Financing inputs'!L145*Euro_USD,0)+IF('Financing inputs'!$B145="Local Currency",'Financing inputs'!L145/Loc_Euro,0)+IF('Financing inputs'!$B145="Euro",'Financing inputs'!L145,0)))</f>
        <v/>
      </c>
      <c r="M145" s="59" t="str">
        <f>IF('Financing inputs'!M145="","",(IF('Financing inputs'!$B145="USD",'Financing inputs'!M145*Euro_USD,0)+IF('Financing inputs'!$B145="Local Currency",'Financing inputs'!M145/Loc_Euro,0)+IF('Financing inputs'!$B145="Euro",'Financing inputs'!M145,0)))</f>
        <v/>
      </c>
      <c r="N145" s="59" t="str">
        <f>IF('Financing inputs'!N145="","",(IF('Financing inputs'!$B145="USD",'Financing inputs'!N145*Euro_USD,0)+IF('Financing inputs'!$B145="Local Currency",'Financing inputs'!N145/Loc_Euro,0)+IF('Financing inputs'!$B145="Euro",'Financing inputs'!N145,0)))</f>
        <v/>
      </c>
      <c r="O145" s="59">
        <f t="shared" si="19"/>
        <v>0</v>
      </c>
      <c r="P145" s="12" t="str">
        <f t="shared" si="18"/>
        <v>Autre 7</v>
      </c>
    </row>
    <row r="146" spans="1:16" x14ac:dyDescent="0.25">
      <c r="A146" s="25" t="str">
        <f>'Financing inputs'!A146</f>
        <v>Fonds alloués par la KfW</v>
      </c>
      <c r="B146" s="43"/>
      <c r="C146" s="59" t="str">
        <f>IF('Financing inputs'!C146="","",(IF('Financing inputs'!$B146="USD",'Financing inputs'!C146*Euro_USD,0)+IF('Financing inputs'!$B146="Local Currency",'Financing inputs'!C146/Loc_Euro,0)+IF('Financing inputs'!$B146="Euro",'Financing inputs'!C146,0)))</f>
        <v/>
      </c>
      <c r="D146" s="59" t="str">
        <f>IF('Financing inputs'!D146="","",(IF('Financing inputs'!$B146="USD",'Financing inputs'!D146*Euro_USD,0)+IF('Financing inputs'!$B146="Local Currency",'Financing inputs'!D146/Loc_Euro,0)+IF('Financing inputs'!$B146="Euro",'Financing inputs'!D146,0)))</f>
        <v/>
      </c>
      <c r="E146" s="59" t="str">
        <f>IF('Financing inputs'!E146="","",(IF('Financing inputs'!$B146="USD",'Financing inputs'!E146*Euro_USD,0)+IF('Financing inputs'!$B146="Local Currency",'Financing inputs'!E146/Loc_Euro,0)+IF('Financing inputs'!$B146="Euro",'Financing inputs'!E146,0)))</f>
        <v/>
      </c>
      <c r="F146" s="59" t="str">
        <f>IF('Financing inputs'!F146="","",(IF('Financing inputs'!$B146="USD",'Financing inputs'!F146*Euro_USD,0)+IF('Financing inputs'!$B146="Local Currency",'Financing inputs'!F146/Loc_Euro,0)+IF('Financing inputs'!$B146="Euro",'Financing inputs'!F146,0)))</f>
        <v/>
      </c>
      <c r="G146" s="59" t="str">
        <f>IF('Financing inputs'!G146="","",(IF('Financing inputs'!$B146="USD",'Financing inputs'!G146*Euro_USD,0)+IF('Financing inputs'!$B146="Local Currency",'Financing inputs'!G146/Loc_Euro,0)+IF('Financing inputs'!$B146="Euro",'Financing inputs'!G146,0)))</f>
        <v/>
      </c>
      <c r="H146" s="59" t="str">
        <f>IF('Financing inputs'!H146="","",(IF('Financing inputs'!$B146="USD",'Financing inputs'!H146*Euro_USD,0)+IF('Financing inputs'!$B146="Local Currency",'Financing inputs'!H146/Loc_Euro,0)+IF('Financing inputs'!$B146="Euro",'Financing inputs'!H146,0)))</f>
        <v/>
      </c>
      <c r="I146" s="59" t="str">
        <f>IF('Financing inputs'!I146="","",(IF('Financing inputs'!$B146="USD",'Financing inputs'!I146*Euro_USD,0)+IF('Financing inputs'!$B146="Local Currency",'Financing inputs'!I146/Loc_Euro,0)+IF('Financing inputs'!$B146="Euro",'Financing inputs'!I146,0)))</f>
        <v/>
      </c>
      <c r="J146" s="59" t="str">
        <f>IF('Financing inputs'!J146="","",(IF('Financing inputs'!$B146="USD",'Financing inputs'!J146*Euro_USD,0)+IF('Financing inputs'!$B146="Local Currency",'Financing inputs'!J146/Loc_Euro,0)+IF('Financing inputs'!$B146="Euro",'Financing inputs'!J146,0)))</f>
        <v/>
      </c>
      <c r="K146" s="59" t="str">
        <f>IF('Financing inputs'!K146="","",(IF('Financing inputs'!$B146="USD",'Financing inputs'!K146*Euro_USD,0)+IF('Financing inputs'!$B146="Local Currency",'Financing inputs'!K146/Loc_Euro,0)+IF('Financing inputs'!$B146="Euro",'Financing inputs'!K146,0)))</f>
        <v/>
      </c>
      <c r="L146" s="59" t="str">
        <f>IF('Financing inputs'!L146="","",(IF('Financing inputs'!$B146="USD",'Financing inputs'!L146*Euro_USD,0)+IF('Financing inputs'!$B146="Local Currency",'Financing inputs'!L146/Loc_Euro,0)+IF('Financing inputs'!$B146="Euro",'Financing inputs'!L146,0)))</f>
        <v/>
      </c>
      <c r="M146" s="59" t="str">
        <f>IF('Financing inputs'!M146="","",(IF('Financing inputs'!$B146="USD",'Financing inputs'!M146*Euro_USD,0)+IF('Financing inputs'!$B146="Local Currency",'Financing inputs'!M146/Loc_Euro,0)+IF('Financing inputs'!$B146="Euro",'Financing inputs'!M146,0)))</f>
        <v/>
      </c>
      <c r="N146" s="59" t="str">
        <f>IF('Financing inputs'!N146="","",(IF('Financing inputs'!$B146="USD",'Financing inputs'!N146*Euro_USD,0)+IF('Financing inputs'!$B146="Local Currency",'Financing inputs'!N146/Loc_Euro,0)+IF('Financing inputs'!$B146="Euro",'Financing inputs'!N146,0)))</f>
        <v/>
      </c>
      <c r="O146" s="59">
        <f t="shared" si="19"/>
        <v>0</v>
      </c>
      <c r="P146" s="12" t="str">
        <f t="shared" si="18"/>
        <v>Autre 7</v>
      </c>
    </row>
    <row r="147" spans="1:16" x14ac:dyDescent="0.25">
      <c r="A147" s="25" t="str">
        <f>'Financing inputs'!A147</f>
        <v>Fonds alloués par DfID</v>
      </c>
      <c r="B147" s="43"/>
      <c r="C147" s="59" t="str">
        <f>IF('Financing inputs'!C147="","",(IF('Financing inputs'!$B147="USD",'Financing inputs'!C147*Euro_USD,0)+IF('Financing inputs'!$B147="Local Currency",'Financing inputs'!C147/Loc_Euro,0)+IF('Financing inputs'!$B147="Euro",'Financing inputs'!C147,0)))</f>
        <v/>
      </c>
      <c r="D147" s="59" t="str">
        <f>IF('Financing inputs'!D147="","",(IF('Financing inputs'!$B147="USD",'Financing inputs'!D147*Euro_USD,0)+IF('Financing inputs'!$B147="Local Currency",'Financing inputs'!D147/Loc_Euro,0)+IF('Financing inputs'!$B147="Euro",'Financing inputs'!D147,0)))</f>
        <v/>
      </c>
      <c r="E147" s="59" t="str">
        <f>IF('Financing inputs'!E147="","",(IF('Financing inputs'!$B147="USD",'Financing inputs'!E147*Euro_USD,0)+IF('Financing inputs'!$B147="Local Currency",'Financing inputs'!E147/Loc_Euro,0)+IF('Financing inputs'!$B147="Euro",'Financing inputs'!E147,0)))</f>
        <v/>
      </c>
      <c r="F147" s="59" t="str">
        <f>IF('Financing inputs'!F147="","",(IF('Financing inputs'!$B147="USD",'Financing inputs'!F147*Euro_USD,0)+IF('Financing inputs'!$B147="Local Currency",'Financing inputs'!F147/Loc_Euro,0)+IF('Financing inputs'!$B147="Euro",'Financing inputs'!F147,0)))</f>
        <v/>
      </c>
      <c r="G147" s="59" t="str">
        <f>IF('Financing inputs'!G147="","",(IF('Financing inputs'!$B147="USD",'Financing inputs'!G147*Euro_USD,0)+IF('Financing inputs'!$B147="Local Currency",'Financing inputs'!G147/Loc_Euro,0)+IF('Financing inputs'!$B147="Euro",'Financing inputs'!G147,0)))</f>
        <v/>
      </c>
      <c r="H147" s="59" t="str">
        <f>IF('Financing inputs'!H147="","",(IF('Financing inputs'!$B147="USD",'Financing inputs'!H147*Euro_USD,0)+IF('Financing inputs'!$B147="Local Currency",'Financing inputs'!H147/Loc_Euro,0)+IF('Financing inputs'!$B147="Euro",'Financing inputs'!H147,0)))</f>
        <v/>
      </c>
      <c r="I147" s="59" t="str">
        <f>IF('Financing inputs'!I147="","",(IF('Financing inputs'!$B147="USD",'Financing inputs'!I147*Euro_USD,0)+IF('Financing inputs'!$B147="Local Currency",'Financing inputs'!I147/Loc_Euro,0)+IF('Financing inputs'!$B147="Euro",'Financing inputs'!I147,0)))</f>
        <v/>
      </c>
      <c r="J147" s="59" t="str">
        <f>IF('Financing inputs'!J147="","",(IF('Financing inputs'!$B147="USD",'Financing inputs'!J147*Euro_USD,0)+IF('Financing inputs'!$B147="Local Currency",'Financing inputs'!J147/Loc_Euro,0)+IF('Financing inputs'!$B147="Euro",'Financing inputs'!J147,0)))</f>
        <v/>
      </c>
      <c r="K147" s="59" t="str">
        <f>IF('Financing inputs'!K147="","",(IF('Financing inputs'!$B147="USD",'Financing inputs'!K147*Euro_USD,0)+IF('Financing inputs'!$B147="Local Currency",'Financing inputs'!K147/Loc_Euro,0)+IF('Financing inputs'!$B147="Euro",'Financing inputs'!K147,0)))</f>
        <v/>
      </c>
      <c r="L147" s="59" t="str">
        <f>IF('Financing inputs'!L147="","",(IF('Financing inputs'!$B147="USD",'Financing inputs'!L147*Euro_USD,0)+IF('Financing inputs'!$B147="Local Currency",'Financing inputs'!L147/Loc_Euro,0)+IF('Financing inputs'!$B147="Euro",'Financing inputs'!L147,0)))</f>
        <v/>
      </c>
      <c r="M147" s="59" t="str">
        <f>IF('Financing inputs'!M147="","",(IF('Financing inputs'!$B147="USD",'Financing inputs'!M147*Euro_USD,0)+IF('Financing inputs'!$B147="Local Currency",'Financing inputs'!M147/Loc_Euro,0)+IF('Financing inputs'!$B147="Euro",'Financing inputs'!M147,0)))</f>
        <v/>
      </c>
      <c r="N147" s="59" t="str">
        <f>IF('Financing inputs'!N147="","",(IF('Financing inputs'!$B147="USD",'Financing inputs'!N147*Euro_USD,0)+IF('Financing inputs'!$B147="Local Currency",'Financing inputs'!N147/Loc_Euro,0)+IF('Financing inputs'!$B147="Euro",'Financing inputs'!N147,0)))</f>
        <v/>
      </c>
      <c r="O147" s="59">
        <f t="shared" si="19"/>
        <v>0</v>
      </c>
      <c r="P147" s="12" t="str">
        <f t="shared" si="18"/>
        <v>Autre 7</v>
      </c>
    </row>
    <row r="148" spans="1:16" x14ac:dyDescent="0.25">
      <c r="A148" s="25" t="str">
        <f>'Financing inputs'!A148</f>
        <v xml:space="preserve">Fonds alloués par l'EU </v>
      </c>
      <c r="B148" s="43"/>
      <c r="C148" s="59" t="str">
        <f>IF('Financing inputs'!C148="","",(IF('Financing inputs'!$B148="USD",'Financing inputs'!C148*Euro_USD,0)+IF('Financing inputs'!$B148="Local Currency",'Financing inputs'!C148/Loc_Euro,0)+IF('Financing inputs'!$B148="Euro",'Financing inputs'!C148,0)))</f>
        <v/>
      </c>
      <c r="D148" s="59" t="str">
        <f>IF('Financing inputs'!D148="","",(IF('Financing inputs'!$B148="USD",'Financing inputs'!D148*Euro_USD,0)+IF('Financing inputs'!$B148="Local Currency",'Financing inputs'!D148/Loc_Euro,0)+IF('Financing inputs'!$B148="Euro",'Financing inputs'!D148,0)))</f>
        <v/>
      </c>
      <c r="E148" s="59" t="str">
        <f>IF('Financing inputs'!E148="","",(IF('Financing inputs'!$B148="USD",'Financing inputs'!E148*Euro_USD,0)+IF('Financing inputs'!$B148="Local Currency",'Financing inputs'!E148/Loc_Euro,0)+IF('Financing inputs'!$B148="Euro",'Financing inputs'!E148,0)))</f>
        <v/>
      </c>
      <c r="F148" s="59" t="str">
        <f>IF('Financing inputs'!F148="","",(IF('Financing inputs'!$B148="USD",'Financing inputs'!F148*Euro_USD,0)+IF('Financing inputs'!$B148="Local Currency",'Financing inputs'!F148/Loc_Euro,0)+IF('Financing inputs'!$B148="Euro",'Financing inputs'!F148,0)))</f>
        <v/>
      </c>
      <c r="G148" s="59" t="str">
        <f>IF('Financing inputs'!G148="","",(IF('Financing inputs'!$B148="USD",'Financing inputs'!G148*Euro_USD,0)+IF('Financing inputs'!$B148="Local Currency",'Financing inputs'!G148/Loc_Euro,0)+IF('Financing inputs'!$B148="Euro",'Financing inputs'!G148,0)))</f>
        <v/>
      </c>
      <c r="H148" s="59" t="str">
        <f>IF('Financing inputs'!H148="","",(IF('Financing inputs'!$B148="USD",'Financing inputs'!H148*Euro_USD,0)+IF('Financing inputs'!$B148="Local Currency",'Financing inputs'!H148/Loc_Euro,0)+IF('Financing inputs'!$B148="Euro",'Financing inputs'!H148,0)))</f>
        <v/>
      </c>
      <c r="I148" s="59" t="str">
        <f>IF('Financing inputs'!I148="","",(IF('Financing inputs'!$B148="USD",'Financing inputs'!I148*Euro_USD,0)+IF('Financing inputs'!$B148="Local Currency",'Financing inputs'!I148/Loc_Euro,0)+IF('Financing inputs'!$B148="Euro",'Financing inputs'!I148,0)))</f>
        <v/>
      </c>
      <c r="J148" s="59" t="str">
        <f>IF('Financing inputs'!J148="","",(IF('Financing inputs'!$B148="USD",'Financing inputs'!J148*Euro_USD,0)+IF('Financing inputs'!$B148="Local Currency",'Financing inputs'!J148/Loc_Euro,0)+IF('Financing inputs'!$B148="Euro",'Financing inputs'!J148,0)))</f>
        <v/>
      </c>
      <c r="K148" s="59" t="str">
        <f>IF('Financing inputs'!K148="","",(IF('Financing inputs'!$B148="USD",'Financing inputs'!K148*Euro_USD,0)+IF('Financing inputs'!$B148="Local Currency",'Financing inputs'!K148/Loc_Euro,0)+IF('Financing inputs'!$B148="Euro",'Financing inputs'!K148,0)))</f>
        <v/>
      </c>
      <c r="L148" s="59" t="str">
        <f>IF('Financing inputs'!L148="","",(IF('Financing inputs'!$B148="USD",'Financing inputs'!L148*Euro_USD,0)+IF('Financing inputs'!$B148="Local Currency",'Financing inputs'!L148/Loc_Euro,0)+IF('Financing inputs'!$B148="Euro",'Financing inputs'!L148,0)))</f>
        <v/>
      </c>
      <c r="M148" s="59" t="str">
        <f>IF('Financing inputs'!M148="","",(IF('Financing inputs'!$B148="USD",'Financing inputs'!M148*Euro_USD,0)+IF('Financing inputs'!$B148="Local Currency",'Financing inputs'!M148/Loc_Euro,0)+IF('Financing inputs'!$B148="Euro",'Financing inputs'!M148,0)))</f>
        <v/>
      </c>
      <c r="N148" s="59" t="str">
        <f>IF('Financing inputs'!N148="","",(IF('Financing inputs'!$B148="USD",'Financing inputs'!N148*Euro_USD,0)+IF('Financing inputs'!$B148="Local Currency",'Financing inputs'!N148/Loc_Euro,0)+IF('Financing inputs'!$B148="Euro",'Financing inputs'!N148,0)))</f>
        <v/>
      </c>
      <c r="O148" s="59">
        <f t="shared" si="19"/>
        <v>0</v>
      </c>
      <c r="P148" s="12" t="str">
        <f t="shared" si="18"/>
        <v>Autre 7</v>
      </c>
    </row>
    <row r="149" spans="1:16" x14ac:dyDescent="0.25">
      <c r="A149" s="25" t="str">
        <f>'Financing inputs'!A149</f>
        <v>Fonds alloués par l'ACDI</v>
      </c>
      <c r="B149" s="43"/>
      <c r="C149" s="59" t="str">
        <f>IF('Financing inputs'!C149="","",(IF('Financing inputs'!$B149="USD",'Financing inputs'!C149*Euro_USD,0)+IF('Financing inputs'!$B149="Local Currency",'Financing inputs'!C149/Loc_Euro,0)+IF('Financing inputs'!$B149="Euro",'Financing inputs'!C149,0)))</f>
        <v/>
      </c>
      <c r="D149" s="59" t="str">
        <f>IF('Financing inputs'!D149="","",(IF('Financing inputs'!$B149="USD",'Financing inputs'!D149*Euro_USD,0)+IF('Financing inputs'!$B149="Local Currency",'Financing inputs'!D149/Loc_Euro,0)+IF('Financing inputs'!$B149="Euro",'Financing inputs'!D149,0)))</f>
        <v/>
      </c>
      <c r="E149" s="59" t="str">
        <f>IF('Financing inputs'!E149="","",(IF('Financing inputs'!$B149="USD",'Financing inputs'!E149*Euro_USD,0)+IF('Financing inputs'!$B149="Local Currency",'Financing inputs'!E149/Loc_Euro,0)+IF('Financing inputs'!$B149="Euro",'Financing inputs'!E149,0)))</f>
        <v/>
      </c>
      <c r="F149" s="59" t="str">
        <f>IF('Financing inputs'!F149="","",(IF('Financing inputs'!$B149="USD",'Financing inputs'!F149*Euro_USD,0)+IF('Financing inputs'!$B149="Local Currency",'Financing inputs'!F149/Loc_Euro,0)+IF('Financing inputs'!$B149="Euro",'Financing inputs'!F149,0)))</f>
        <v/>
      </c>
      <c r="G149" s="59" t="str">
        <f>IF('Financing inputs'!G149="","",(IF('Financing inputs'!$B149="USD",'Financing inputs'!G149*Euro_USD,0)+IF('Financing inputs'!$B149="Local Currency",'Financing inputs'!G149/Loc_Euro,0)+IF('Financing inputs'!$B149="Euro",'Financing inputs'!G149,0)))</f>
        <v/>
      </c>
      <c r="H149" s="59" t="str">
        <f>IF('Financing inputs'!H149="","",(IF('Financing inputs'!$B149="USD",'Financing inputs'!H149*Euro_USD,0)+IF('Financing inputs'!$B149="Local Currency",'Financing inputs'!H149/Loc_Euro,0)+IF('Financing inputs'!$B149="Euro",'Financing inputs'!H149,0)))</f>
        <v/>
      </c>
      <c r="I149" s="59" t="str">
        <f>IF('Financing inputs'!I149="","",(IF('Financing inputs'!$B149="USD",'Financing inputs'!I149*Euro_USD,0)+IF('Financing inputs'!$B149="Local Currency",'Financing inputs'!I149/Loc_Euro,0)+IF('Financing inputs'!$B149="Euro",'Financing inputs'!I149,0)))</f>
        <v/>
      </c>
      <c r="J149" s="59" t="str">
        <f>IF('Financing inputs'!J149="","",(IF('Financing inputs'!$B149="USD",'Financing inputs'!J149*Euro_USD,0)+IF('Financing inputs'!$B149="Local Currency",'Financing inputs'!J149/Loc_Euro,0)+IF('Financing inputs'!$B149="Euro",'Financing inputs'!J149,0)))</f>
        <v/>
      </c>
      <c r="K149" s="59" t="str">
        <f>IF('Financing inputs'!K149="","",(IF('Financing inputs'!$B149="USD",'Financing inputs'!K149*Euro_USD,0)+IF('Financing inputs'!$B149="Local Currency",'Financing inputs'!K149/Loc_Euro,0)+IF('Financing inputs'!$B149="Euro",'Financing inputs'!K149,0)))</f>
        <v/>
      </c>
      <c r="L149" s="59" t="str">
        <f>IF('Financing inputs'!L149="","",(IF('Financing inputs'!$B149="USD",'Financing inputs'!L149*Euro_USD,0)+IF('Financing inputs'!$B149="Local Currency",'Financing inputs'!L149/Loc_Euro,0)+IF('Financing inputs'!$B149="Euro",'Financing inputs'!L149,0)))</f>
        <v/>
      </c>
      <c r="M149" s="59" t="str">
        <f>IF('Financing inputs'!M149="","",(IF('Financing inputs'!$B149="USD",'Financing inputs'!M149*Euro_USD,0)+IF('Financing inputs'!$B149="Local Currency",'Financing inputs'!M149/Loc_Euro,0)+IF('Financing inputs'!$B149="Euro",'Financing inputs'!M149,0)))</f>
        <v/>
      </c>
      <c r="N149" s="59" t="str">
        <f>IF('Financing inputs'!N149="","",(IF('Financing inputs'!$B149="USD",'Financing inputs'!N149*Euro_USD,0)+IF('Financing inputs'!$B149="Local Currency",'Financing inputs'!N149/Loc_Euro,0)+IF('Financing inputs'!$B149="Euro",'Financing inputs'!N149,0)))</f>
        <v/>
      </c>
      <c r="O149" s="59">
        <f t="shared" si="19"/>
        <v>0</v>
      </c>
      <c r="P149" s="12" t="str">
        <f t="shared" si="18"/>
        <v>Autre 7</v>
      </c>
    </row>
    <row r="150" spans="1:16" x14ac:dyDescent="0.25">
      <c r="A150" s="25" t="str">
        <f>'Financing inputs'!A150</f>
        <v>Fonds alloués par PSI</v>
      </c>
      <c r="B150" s="43"/>
      <c r="C150" s="59" t="str">
        <f>IF('Financing inputs'!C150="","",(IF('Financing inputs'!$B150="USD",'Financing inputs'!C150*Euro_USD,0)+IF('Financing inputs'!$B150="Local Currency",'Financing inputs'!C150/Loc_Euro,0)+IF('Financing inputs'!$B150="Euro",'Financing inputs'!C150,0)))</f>
        <v/>
      </c>
      <c r="D150" s="59" t="str">
        <f>IF('Financing inputs'!D150="","",(IF('Financing inputs'!$B150="USD",'Financing inputs'!D150*Euro_USD,0)+IF('Financing inputs'!$B150="Local Currency",'Financing inputs'!D150/Loc_Euro,0)+IF('Financing inputs'!$B150="Euro",'Financing inputs'!D150,0)))</f>
        <v/>
      </c>
      <c r="E150" s="59" t="str">
        <f>IF('Financing inputs'!E150="","",(IF('Financing inputs'!$B150="USD",'Financing inputs'!E150*Euro_USD,0)+IF('Financing inputs'!$B150="Local Currency",'Financing inputs'!E150/Loc_Euro,0)+IF('Financing inputs'!$B150="Euro",'Financing inputs'!E150,0)))</f>
        <v/>
      </c>
      <c r="F150" s="59" t="str">
        <f>IF('Financing inputs'!F150="","",(IF('Financing inputs'!$B150="USD",'Financing inputs'!F150*Euro_USD,0)+IF('Financing inputs'!$B150="Local Currency",'Financing inputs'!F150/Loc_Euro,0)+IF('Financing inputs'!$B150="Euro",'Financing inputs'!F150,0)))</f>
        <v/>
      </c>
      <c r="G150" s="59" t="str">
        <f>IF('Financing inputs'!G150="","",(IF('Financing inputs'!$B150="USD",'Financing inputs'!G150*Euro_USD,0)+IF('Financing inputs'!$B150="Local Currency",'Financing inputs'!G150/Loc_Euro,0)+IF('Financing inputs'!$B150="Euro",'Financing inputs'!G150,0)))</f>
        <v/>
      </c>
      <c r="H150" s="59" t="str">
        <f>IF('Financing inputs'!H150="","",(IF('Financing inputs'!$B150="USD",'Financing inputs'!H150*Euro_USD,0)+IF('Financing inputs'!$B150="Local Currency",'Financing inputs'!H150/Loc_Euro,0)+IF('Financing inputs'!$B150="Euro",'Financing inputs'!H150,0)))</f>
        <v/>
      </c>
      <c r="I150" s="59" t="str">
        <f>IF('Financing inputs'!I150="","",(IF('Financing inputs'!$B150="USD",'Financing inputs'!I150*Euro_USD,0)+IF('Financing inputs'!$B150="Local Currency",'Financing inputs'!I150/Loc_Euro,0)+IF('Financing inputs'!$B150="Euro",'Financing inputs'!I150,0)))</f>
        <v/>
      </c>
      <c r="J150" s="59" t="str">
        <f>IF('Financing inputs'!J150="","",(IF('Financing inputs'!$B150="USD",'Financing inputs'!J150*Euro_USD,0)+IF('Financing inputs'!$B150="Local Currency",'Financing inputs'!J150/Loc_Euro,0)+IF('Financing inputs'!$B150="Euro",'Financing inputs'!J150,0)))</f>
        <v/>
      </c>
      <c r="K150" s="59" t="str">
        <f>IF('Financing inputs'!K150="","",(IF('Financing inputs'!$B150="USD",'Financing inputs'!K150*Euro_USD,0)+IF('Financing inputs'!$B150="Local Currency",'Financing inputs'!K150/Loc_Euro,0)+IF('Financing inputs'!$B150="Euro",'Financing inputs'!K150,0)))</f>
        <v/>
      </c>
      <c r="L150" s="59" t="str">
        <f>IF('Financing inputs'!L150="","",(IF('Financing inputs'!$B150="USD",'Financing inputs'!L150*Euro_USD,0)+IF('Financing inputs'!$B150="Local Currency",'Financing inputs'!L150/Loc_Euro,0)+IF('Financing inputs'!$B150="Euro",'Financing inputs'!L150,0)))</f>
        <v/>
      </c>
      <c r="M150" s="59" t="str">
        <f>IF('Financing inputs'!M150="","",(IF('Financing inputs'!$B150="USD",'Financing inputs'!M150*Euro_USD,0)+IF('Financing inputs'!$B150="Local Currency",'Financing inputs'!M150/Loc_Euro,0)+IF('Financing inputs'!$B150="Euro",'Financing inputs'!M150,0)))</f>
        <v/>
      </c>
      <c r="N150" s="59" t="str">
        <f>IF('Financing inputs'!N150="","",(IF('Financing inputs'!$B150="USD",'Financing inputs'!N150*Euro_USD,0)+IF('Financing inputs'!$B150="Local Currency",'Financing inputs'!N150/Loc_Euro,0)+IF('Financing inputs'!$B150="Euro",'Financing inputs'!N150,0)))</f>
        <v/>
      </c>
      <c r="O150" s="59">
        <f t="shared" si="19"/>
        <v>0</v>
      </c>
      <c r="P150" s="12" t="str">
        <f t="shared" si="18"/>
        <v>Autre 7</v>
      </c>
    </row>
    <row r="151" spans="1:16" x14ac:dyDescent="0.25">
      <c r="A151" s="25" t="str">
        <f>'Financing inputs'!A151</f>
        <v xml:space="preserve">Fonds alloués par DKT International </v>
      </c>
      <c r="B151" s="43"/>
      <c r="C151" s="59" t="str">
        <f>IF('Financing inputs'!C151="","",(IF('Financing inputs'!$B151="USD",'Financing inputs'!C151*Euro_USD,0)+IF('Financing inputs'!$B151="Local Currency",'Financing inputs'!C151/Loc_Euro,0)+IF('Financing inputs'!$B151="Euro",'Financing inputs'!C151,0)))</f>
        <v/>
      </c>
      <c r="D151" s="59" t="str">
        <f>IF('Financing inputs'!D151="","",(IF('Financing inputs'!$B151="USD",'Financing inputs'!D151*Euro_USD,0)+IF('Financing inputs'!$B151="Local Currency",'Financing inputs'!D151/Loc_Euro,0)+IF('Financing inputs'!$B151="Euro",'Financing inputs'!D151,0)))</f>
        <v/>
      </c>
      <c r="E151" s="59" t="str">
        <f>IF('Financing inputs'!E151="","",(IF('Financing inputs'!$B151="USD",'Financing inputs'!E151*Euro_USD,0)+IF('Financing inputs'!$B151="Local Currency",'Financing inputs'!E151/Loc_Euro,0)+IF('Financing inputs'!$B151="Euro",'Financing inputs'!E151,0)))</f>
        <v/>
      </c>
      <c r="F151" s="59" t="str">
        <f>IF('Financing inputs'!F151="","",(IF('Financing inputs'!$B151="USD",'Financing inputs'!F151*Euro_USD,0)+IF('Financing inputs'!$B151="Local Currency",'Financing inputs'!F151/Loc_Euro,0)+IF('Financing inputs'!$B151="Euro",'Financing inputs'!F151,0)))</f>
        <v/>
      </c>
      <c r="G151" s="59" t="str">
        <f>IF('Financing inputs'!G151="","",(IF('Financing inputs'!$B151="USD",'Financing inputs'!G151*Euro_USD,0)+IF('Financing inputs'!$B151="Local Currency",'Financing inputs'!G151/Loc_Euro,0)+IF('Financing inputs'!$B151="Euro",'Financing inputs'!G151,0)))</f>
        <v/>
      </c>
      <c r="H151" s="59" t="str">
        <f>IF('Financing inputs'!H151="","",(IF('Financing inputs'!$B151="USD",'Financing inputs'!H151*Euro_USD,0)+IF('Financing inputs'!$B151="Local Currency",'Financing inputs'!H151/Loc_Euro,0)+IF('Financing inputs'!$B151="Euro",'Financing inputs'!H151,0)))</f>
        <v/>
      </c>
      <c r="I151" s="59" t="str">
        <f>IF('Financing inputs'!I151="","",(IF('Financing inputs'!$B151="USD",'Financing inputs'!I151*Euro_USD,0)+IF('Financing inputs'!$B151="Local Currency",'Financing inputs'!I151/Loc_Euro,0)+IF('Financing inputs'!$B151="Euro",'Financing inputs'!I151,0)))</f>
        <v/>
      </c>
      <c r="J151" s="59" t="str">
        <f>IF('Financing inputs'!J151="","",(IF('Financing inputs'!$B151="USD",'Financing inputs'!J151*Euro_USD,0)+IF('Financing inputs'!$B151="Local Currency",'Financing inputs'!J151/Loc_Euro,0)+IF('Financing inputs'!$B151="Euro",'Financing inputs'!J151,0)))</f>
        <v/>
      </c>
      <c r="K151" s="59" t="str">
        <f>IF('Financing inputs'!K151="","",(IF('Financing inputs'!$B151="USD",'Financing inputs'!K151*Euro_USD,0)+IF('Financing inputs'!$B151="Local Currency",'Financing inputs'!K151/Loc_Euro,0)+IF('Financing inputs'!$B151="Euro",'Financing inputs'!K151,0)))</f>
        <v/>
      </c>
      <c r="L151" s="59" t="str">
        <f>IF('Financing inputs'!L151="","",(IF('Financing inputs'!$B151="USD",'Financing inputs'!L151*Euro_USD,0)+IF('Financing inputs'!$B151="Local Currency",'Financing inputs'!L151/Loc_Euro,0)+IF('Financing inputs'!$B151="Euro",'Financing inputs'!L151,0)))</f>
        <v/>
      </c>
      <c r="M151" s="59" t="str">
        <f>IF('Financing inputs'!M151="","",(IF('Financing inputs'!$B151="USD",'Financing inputs'!M151*Euro_USD,0)+IF('Financing inputs'!$B151="Local Currency",'Financing inputs'!M151/Loc_Euro,0)+IF('Financing inputs'!$B151="Euro",'Financing inputs'!M151,0)))</f>
        <v/>
      </c>
      <c r="N151" s="59" t="str">
        <f>IF('Financing inputs'!N151="","",(IF('Financing inputs'!$B151="USD",'Financing inputs'!N151*Euro_USD,0)+IF('Financing inputs'!$B151="Local Currency",'Financing inputs'!N151/Loc_Euro,0)+IF('Financing inputs'!$B151="Euro",'Financing inputs'!N151,0)))</f>
        <v/>
      </c>
      <c r="O151" s="59">
        <f t="shared" si="19"/>
        <v>0</v>
      </c>
      <c r="P151" s="12" t="str">
        <f t="shared" si="18"/>
        <v>Autre 7</v>
      </c>
    </row>
    <row r="152" spans="1:16" x14ac:dyDescent="0.25">
      <c r="A152" s="25" t="str">
        <f>'Financing inputs'!A152</f>
        <v>Fonds alloués par MSI</v>
      </c>
      <c r="B152" s="43"/>
      <c r="C152" s="59" t="str">
        <f>IF('Financing inputs'!C152="","",(IF('Financing inputs'!$B152="USD",'Financing inputs'!C152*Euro_USD,0)+IF('Financing inputs'!$B152="Local Currency",'Financing inputs'!C152/Loc_Euro,0)+IF('Financing inputs'!$B152="Euro",'Financing inputs'!C152,0)))</f>
        <v/>
      </c>
      <c r="D152" s="59" t="str">
        <f>IF('Financing inputs'!D152="","",(IF('Financing inputs'!$B152="USD",'Financing inputs'!D152*Euro_USD,0)+IF('Financing inputs'!$B152="Local Currency",'Financing inputs'!D152/Loc_Euro,0)+IF('Financing inputs'!$B152="Euro",'Financing inputs'!D152,0)))</f>
        <v/>
      </c>
      <c r="E152" s="59" t="str">
        <f>IF('Financing inputs'!E152="","",(IF('Financing inputs'!$B152="USD",'Financing inputs'!E152*Euro_USD,0)+IF('Financing inputs'!$B152="Local Currency",'Financing inputs'!E152/Loc_Euro,0)+IF('Financing inputs'!$B152="Euro",'Financing inputs'!E152,0)))</f>
        <v/>
      </c>
      <c r="F152" s="59" t="str">
        <f>IF('Financing inputs'!F152="","",(IF('Financing inputs'!$B152="USD",'Financing inputs'!F152*Euro_USD,0)+IF('Financing inputs'!$B152="Local Currency",'Financing inputs'!F152/Loc_Euro,0)+IF('Financing inputs'!$B152="Euro",'Financing inputs'!F152,0)))</f>
        <v/>
      </c>
      <c r="G152" s="59" t="str">
        <f>IF('Financing inputs'!G152="","",(IF('Financing inputs'!$B152="USD",'Financing inputs'!G152*Euro_USD,0)+IF('Financing inputs'!$B152="Local Currency",'Financing inputs'!G152/Loc_Euro,0)+IF('Financing inputs'!$B152="Euro",'Financing inputs'!G152,0)))</f>
        <v/>
      </c>
      <c r="H152" s="59" t="str">
        <f>IF('Financing inputs'!H152="","",(IF('Financing inputs'!$B152="USD",'Financing inputs'!H152*Euro_USD,0)+IF('Financing inputs'!$B152="Local Currency",'Financing inputs'!H152/Loc_Euro,0)+IF('Financing inputs'!$B152="Euro",'Financing inputs'!H152,0)))</f>
        <v/>
      </c>
      <c r="I152" s="59" t="str">
        <f>IF('Financing inputs'!I152="","",(IF('Financing inputs'!$B152="USD",'Financing inputs'!I152*Euro_USD,0)+IF('Financing inputs'!$B152="Local Currency",'Financing inputs'!I152/Loc_Euro,0)+IF('Financing inputs'!$B152="Euro",'Financing inputs'!I152,0)))</f>
        <v/>
      </c>
      <c r="J152" s="59" t="str">
        <f>IF('Financing inputs'!J152="","",(IF('Financing inputs'!$B152="USD",'Financing inputs'!J152*Euro_USD,0)+IF('Financing inputs'!$B152="Local Currency",'Financing inputs'!J152/Loc_Euro,0)+IF('Financing inputs'!$B152="Euro",'Financing inputs'!J152,0)))</f>
        <v/>
      </c>
      <c r="K152" s="59" t="str">
        <f>IF('Financing inputs'!K152="","",(IF('Financing inputs'!$B152="USD",'Financing inputs'!K152*Euro_USD,0)+IF('Financing inputs'!$B152="Local Currency",'Financing inputs'!K152/Loc_Euro,0)+IF('Financing inputs'!$B152="Euro",'Financing inputs'!K152,0)))</f>
        <v/>
      </c>
      <c r="L152" s="59" t="str">
        <f>IF('Financing inputs'!L152="","",(IF('Financing inputs'!$B152="USD",'Financing inputs'!L152*Euro_USD,0)+IF('Financing inputs'!$B152="Local Currency",'Financing inputs'!L152/Loc_Euro,0)+IF('Financing inputs'!$B152="Euro",'Financing inputs'!L152,0)))</f>
        <v/>
      </c>
      <c r="M152" s="59" t="str">
        <f>IF('Financing inputs'!M152="","",(IF('Financing inputs'!$B152="USD",'Financing inputs'!M152*Euro_USD,0)+IF('Financing inputs'!$B152="Local Currency",'Financing inputs'!M152/Loc_Euro,0)+IF('Financing inputs'!$B152="Euro",'Financing inputs'!M152,0)))</f>
        <v/>
      </c>
      <c r="N152" s="59" t="str">
        <f>IF('Financing inputs'!N152="","",(IF('Financing inputs'!$B152="USD",'Financing inputs'!N152*Euro_USD,0)+IF('Financing inputs'!$B152="Local Currency",'Financing inputs'!N152/Loc_Euro,0)+IF('Financing inputs'!$B152="Euro",'Financing inputs'!N152,0)))</f>
        <v/>
      </c>
      <c r="O152" s="59">
        <f t="shared" si="19"/>
        <v>0</v>
      </c>
      <c r="P152" s="12" t="str">
        <f t="shared" si="18"/>
        <v>Autre 7</v>
      </c>
    </row>
    <row r="153" spans="1:16" x14ac:dyDescent="0.25">
      <c r="A153" s="25" t="str">
        <f>'Financing inputs'!A153</f>
        <v>Fonds alloués par la Fondation Gates</v>
      </c>
      <c r="B153" s="43"/>
      <c r="C153" s="59" t="str">
        <f>IF('Financing inputs'!C153="","",(IF('Financing inputs'!$B153="USD",'Financing inputs'!C153*Euro_USD,0)+IF('Financing inputs'!$B153="Local Currency",'Financing inputs'!C153/Loc_Euro,0)+IF('Financing inputs'!$B153="Euro",'Financing inputs'!C153,0)))</f>
        <v/>
      </c>
      <c r="D153" s="59" t="str">
        <f>IF('Financing inputs'!D153="","",(IF('Financing inputs'!$B153="USD",'Financing inputs'!D153*Euro_USD,0)+IF('Financing inputs'!$B153="Local Currency",'Financing inputs'!D153/Loc_Euro,0)+IF('Financing inputs'!$B153="Euro",'Financing inputs'!D153,0)))</f>
        <v/>
      </c>
      <c r="E153" s="59" t="str">
        <f>IF('Financing inputs'!E153="","",(IF('Financing inputs'!$B153="USD",'Financing inputs'!E153*Euro_USD,0)+IF('Financing inputs'!$B153="Local Currency",'Financing inputs'!E153/Loc_Euro,0)+IF('Financing inputs'!$B153="Euro",'Financing inputs'!E153,0)))</f>
        <v/>
      </c>
      <c r="F153" s="59" t="str">
        <f>IF('Financing inputs'!F153="","",(IF('Financing inputs'!$B153="USD",'Financing inputs'!F153*Euro_USD,0)+IF('Financing inputs'!$B153="Local Currency",'Financing inputs'!F153/Loc_Euro,0)+IF('Financing inputs'!$B153="Euro",'Financing inputs'!F153,0)))</f>
        <v/>
      </c>
      <c r="G153" s="59" t="str">
        <f>IF('Financing inputs'!G153="","",(IF('Financing inputs'!$B153="USD",'Financing inputs'!G153*Euro_USD,0)+IF('Financing inputs'!$B153="Local Currency",'Financing inputs'!G153/Loc_Euro,0)+IF('Financing inputs'!$B153="Euro",'Financing inputs'!G153,0)))</f>
        <v/>
      </c>
      <c r="H153" s="59" t="str">
        <f>IF('Financing inputs'!H153="","",(IF('Financing inputs'!$B153="USD",'Financing inputs'!H153*Euro_USD,0)+IF('Financing inputs'!$B153="Local Currency",'Financing inputs'!H153/Loc_Euro,0)+IF('Financing inputs'!$B153="Euro",'Financing inputs'!H153,0)))</f>
        <v/>
      </c>
      <c r="I153" s="59" t="str">
        <f>IF('Financing inputs'!I153="","",(IF('Financing inputs'!$B153="USD",'Financing inputs'!I153*Euro_USD,0)+IF('Financing inputs'!$B153="Local Currency",'Financing inputs'!I153/Loc_Euro,0)+IF('Financing inputs'!$B153="Euro",'Financing inputs'!I153,0)))</f>
        <v/>
      </c>
      <c r="J153" s="59" t="str">
        <f>IF('Financing inputs'!J153="","",(IF('Financing inputs'!$B153="USD",'Financing inputs'!J153*Euro_USD,0)+IF('Financing inputs'!$B153="Local Currency",'Financing inputs'!J153/Loc_Euro,0)+IF('Financing inputs'!$B153="Euro",'Financing inputs'!J153,0)))</f>
        <v/>
      </c>
      <c r="K153" s="59" t="str">
        <f>IF('Financing inputs'!K153="","",(IF('Financing inputs'!$B153="USD",'Financing inputs'!K153*Euro_USD,0)+IF('Financing inputs'!$B153="Local Currency",'Financing inputs'!K153/Loc_Euro,0)+IF('Financing inputs'!$B153="Euro",'Financing inputs'!K153,0)))</f>
        <v/>
      </c>
      <c r="L153" s="59" t="str">
        <f>IF('Financing inputs'!L153="","",(IF('Financing inputs'!$B153="USD",'Financing inputs'!L153*Euro_USD,0)+IF('Financing inputs'!$B153="Local Currency",'Financing inputs'!L153/Loc_Euro,0)+IF('Financing inputs'!$B153="Euro",'Financing inputs'!L153,0)))</f>
        <v/>
      </c>
      <c r="M153" s="59" t="str">
        <f>IF('Financing inputs'!M153="","",(IF('Financing inputs'!$B153="USD",'Financing inputs'!M153*Euro_USD,0)+IF('Financing inputs'!$B153="Local Currency",'Financing inputs'!M153/Loc_Euro,0)+IF('Financing inputs'!$B153="Euro",'Financing inputs'!M153,0)))</f>
        <v/>
      </c>
      <c r="N153" s="59" t="str">
        <f>IF('Financing inputs'!N153="","",(IF('Financing inputs'!$B153="USD",'Financing inputs'!N153*Euro_USD,0)+IF('Financing inputs'!$B153="Local Currency",'Financing inputs'!N153/Loc_Euro,0)+IF('Financing inputs'!$B153="Euro",'Financing inputs'!N153,0)))</f>
        <v/>
      </c>
      <c r="O153" s="59">
        <f t="shared" si="19"/>
        <v>0</v>
      </c>
      <c r="P153" s="12" t="str">
        <f t="shared" si="18"/>
        <v>Autre 7</v>
      </c>
    </row>
    <row r="154" spans="1:16" x14ac:dyDescent="0.25">
      <c r="A154" s="25" t="str">
        <f>'Financing inputs'!A154</f>
        <v>Fonds alloués par la fondation Packard</v>
      </c>
      <c r="B154" s="43"/>
      <c r="C154" s="59" t="str">
        <f>IF('Financing inputs'!C154="","",(IF('Financing inputs'!$B154="USD",'Financing inputs'!C154*Euro_USD,0)+IF('Financing inputs'!$B154="Local Currency",'Financing inputs'!C154/Loc_Euro,0)+IF('Financing inputs'!$B154="Euro",'Financing inputs'!C154,0)))</f>
        <v/>
      </c>
      <c r="D154" s="59" t="str">
        <f>IF('Financing inputs'!D154="","",(IF('Financing inputs'!$B154="USD",'Financing inputs'!D154*Euro_USD,0)+IF('Financing inputs'!$B154="Local Currency",'Financing inputs'!D154/Loc_Euro,0)+IF('Financing inputs'!$B154="Euro",'Financing inputs'!D154,0)))</f>
        <v/>
      </c>
      <c r="E154" s="59" t="str">
        <f>IF('Financing inputs'!E154="","",(IF('Financing inputs'!$B154="USD",'Financing inputs'!E154*Euro_USD,0)+IF('Financing inputs'!$B154="Local Currency",'Financing inputs'!E154/Loc_Euro,0)+IF('Financing inputs'!$B154="Euro",'Financing inputs'!E154,0)))</f>
        <v/>
      </c>
      <c r="F154" s="59" t="str">
        <f>IF('Financing inputs'!F154="","",(IF('Financing inputs'!$B154="USD",'Financing inputs'!F154*Euro_USD,0)+IF('Financing inputs'!$B154="Local Currency",'Financing inputs'!F154/Loc_Euro,0)+IF('Financing inputs'!$B154="Euro",'Financing inputs'!F154,0)))</f>
        <v/>
      </c>
      <c r="G154" s="59" t="str">
        <f>IF('Financing inputs'!G154="","",(IF('Financing inputs'!$B154="USD",'Financing inputs'!G154*Euro_USD,0)+IF('Financing inputs'!$B154="Local Currency",'Financing inputs'!G154/Loc_Euro,0)+IF('Financing inputs'!$B154="Euro",'Financing inputs'!G154,0)))</f>
        <v/>
      </c>
      <c r="H154" s="59" t="str">
        <f>IF('Financing inputs'!H154="","",(IF('Financing inputs'!$B154="USD",'Financing inputs'!H154*Euro_USD,0)+IF('Financing inputs'!$B154="Local Currency",'Financing inputs'!H154/Loc_Euro,0)+IF('Financing inputs'!$B154="Euro",'Financing inputs'!H154,0)))</f>
        <v/>
      </c>
      <c r="I154" s="59" t="str">
        <f>IF('Financing inputs'!I154="","",(IF('Financing inputs'!$B154="USD",'Financing inputs'!I154*Euro_USD,0)+IF('Financing inputs'!$B154="Local Currency",'Financing inputs'!I154/Loc_Euro,0)+IF('Financing inputs'!$B154="Euro",'Financing inputs'!I154,0)))</f>
        <v/>
      </c>
      <c r="J154" s="59" t="str">
        <f>IF('Financing inputs'!J154="","",(IF('Financing inputs'!$B154="USD",'Financing inputs'!J154*Euro_USD,0)+IF('Financing inputs'!$B154="Local Currency",'Financing inputs'!J154/Loc_Euro,0)+IF('Financing inputs'!$B154="Euro",'Financing inputs'!J154,0)))</f>
        <v/>
      </c>
      <c r="K154" s="59" t="str">
        <f>IF('Financing inputs'!K154="","",(IF('Financing inputs'!$B154="USD",'Financing inputs'!K154*Euro_USD,0)+IF('Financing inputs'!$B154="Local Currency",'Financing inputs'!K154/Loc_Euro,0)+IF('Financing inputs'!$B154="Euro",'Financing inputs'!K154,0)))</f>
        <v/>
      </c>
      <c r="L154" s="59" t="str">
        <f>IF('Financing inputs'!L154="","",(IF('Financing inputs'!$B154="USD",'Financing inputs'!L154*Euro_USD,0)+IF('Financing inputs'!$B154="Local Currency",'Financing inputs'!L154/Loc_Euro,0)+IF('Financing inputs'!$B154="Euro",'Financing inputs'!L154,0)))</f>
        <v/>
      </c>
      <c r="M154" s="59" t="str">
        <f>IF('Financing inputs'!M154="","",(IF('Financing inputs'!$B154="USD",'Financing inputs'!M154*Euro_USD,0)+IF('Financing inputs'!$B154="Local Currency",'Financing inputs'!M154/Loc_Euro,0)+IF('Financing inputs'!$B154="Euro",'Financing inputs'!M154,0)))</f>
        <v/>
      </c>
      <c r="N154" s="59" t="str">
        <f>IF('Financing inputs'!N154="","",(IF('Financing inputs'!$B154="USD",'Financing inputs'!N154*Euro_USD,0)+IF('Financing inputs'!$B154="Local Currency",'Financing inputs'!N154/Loc_Euro,0)+IF('Financing inputs'!$B154="Euro",'Financing inputs'!N154,0)))</f>
        <v/>
      </c>
      <c r="O154" s="59">
        <f t="shared" si="19"/>
        <v>0</v>
      </c>
      <c r="P154" s="12" t="str">
        <f t="shared" si="18"/>
        <v>Autre 7</v>
      </c>
    </row>
    <row r="155" spans="1:16" x14ac:dyDescent="0.25">
      <c r="A155" s="25" t="str">
        <f>'Financing inputs'!A155</f>
        <v>Other</v>
      </c>
      <c r="B155" s="43"/>
      <c r="C155" s="59" t="str">
        <f>IF('Financing inputs'!C155="","",(IF('Financing inputs'!$B155="USD",'Financing inputs'!C155*Euro_USD,0)+IF('Financing inputs'!$B155="Local Currency",'Financing inputs'!C155/Loc_Euro,0)+IF('Financing inputs'!$B155="Euro",'Financing inputs'!C155,0)))</f>
        <v/>
      </c>
      <c r="D155" s="59" t="str">
        <f>IF('Financing inputs'!D155="","",(IF('Financing inputs'!$B155="USD",'Financing inputs'!D155*Euro_USD,0)+IF('Financing inputs'!$B155="Local Currency",'Financing inputs'!D155/Loc_Euro,0)+IF('Financing inputs'!$B155="Euro",'Financing inputs'!D155,0)))</f>
        <v/>
      </c>
      <c r="E155" s="59" t="str">
        <f>IF('Financing inputs'!E155="","",(IF('Financing inputs'!$B155="USD",'Financing inputs'!E155*Euro_USD,0)+IF('Financing inputs'!$B155="Local Currency",'Financing inputs'!E155/Loc_Euro,0)+IF('Financing inputs'!$B155="Euro",'Financing inputs'!E155,0)))</f>
        <v/>
      </c>
      <c r="F155" s="59" t="str">
        <f>IF('Financing inputs'!F155="","",(IF('Financing inputs'!$B155="USD",'Financing inputs'!F155*Euro_USD,0)+IF('Financing inputs'!$B155="Local Currency",'Financing inputs'!F155/Loc_Euro,0)+IF('Financing inputs'!$B155="Euro",'Financing inputs'!F155,0)))</f>
        <v/>
      </c>
      <c r="G155" s="59" t="str">
        <f>IF('Financing inputs'!G155="","",(IF('Financing inputs'!$B155="USD",'Financing inputs'!G155*Euro_USD,0)+IF('Financing inputs'!$B155="Local Currency",'Financing inputs'!G155/Loc_Euro,0)+IF('Financing inputs'!$B155="Euro",'Financing inputs'!G155,0)))</f>
        <v/>
      </c>
      <c r="H155" s="59" t="str">
        <f>IF('Financing inputs'!H155="","",(IF('Financing inputs'!$B155="USD",'Financing inputs'!H155*Euro_USD,0)+IF('Financing inputs'!$B155="Local Currency",'Financing inputs'!H155/Loc_Euro,0)+IF('Financing inputs'!$B155="Euro",'Financing inputs'!H155,0)))</f>
        <v/>
      </c>
      <c r="I155" s="59" t="str">
        <f>IF('Financing inputs'!I155="","",(IF('Financing inputs'!$B155="USD",'Financing inputs'!I155*Euro_USD,0)+IF('Financing inputs'!$B155="Local Currency",'Financing inputs'!I155/Loc_Euro,0)+IF('Financing inputs'!$B155="Euro",'Financing inputs'!I155,0)))</f>
        <v/>
      </c>
      <c r="J155" s="59" t="str">
        <f>IF('Financing inputs'!J155="","",(IF('Financing inputs'!$B155="USD",'Financing inputs'!J155*Euro_USD,0)+IF('Financing inputs'!$B155="Local Currency",'Financing inputs'!J155/Loc_Euro,0)+IF('Financing inputs'!$B155="Euro",'Financing inputs'!J155,0)))</f>
        <v/>
      </c>
      <c r="K155" s="59" t="str">
        <f>IF('Financing inputs'!K155="","",(IF('Financing inputs'!$B155="USD",'Financing inputs'!K155*Euro_USD,0)+IF('Financing inputs'!$B155="Local Currency",'Financing inputs'!K155/Loc_Euro,0)+IF('Financing inputs'!$B155="Euro",'Financing inputs'!K155,0)))</f>
        <v/>
      </c>
      <c r="L155" s="59" t="str">
        <f>IF('Financing inputs'!L155="","",(IF('Financing inputs'!$B155="USD",'Financing inputs'!L155*Euro_USD,0)+IF('Financing inputs'!$B155="Local Currency",'Financing inputs'!L155/Loc_Euro,0)+IF('Financing inputs'!$B155="Euro",'Financing inputs'!L155,0)))</f>
        <v/>
      </c>
      <c r="M155" s="59" t="str">
        <f>IF('Financing inputs'!M155="","",(IF('Financing inputs'!$B155="USD",'Financing inputs'!M155*Euro_USD,0)+IF('Financing inputs'!$B155="Local Currency",'Financing inputs'!M155/Loc_Euro,0)+IF('Financing inputs'!$B155="Euro",'Financing inputs'!M155,0)))</f>
        <v/>
      </c>
      <c r="N155" s="59" t="str">
        <f>IF('Financing inputs'!N155="","",(IF('Financing inputs'!$B155="USD",'Financing inputs'!N155*Euro_USD,0)+IF('Financing inputs'!$B155="Local Currency",'Financing inputs'!N155/Loc_Euro,0)+IF('Financing inputs'!$B155="Euro",'Financing inputs'!N155,0)))</f>
        <v/>
      </c>
      <c r="O155" s="59">
        <f t="shared" si="19"/>
        <v>0</v>
      </c>
      <c r="P155" s="12" t="str">
        <f t="shared" si="18"/>
        <v>Autre 7</v>
      </c>
    </row>
    <row r="156" spans="1:16" x14ac:dyDescent="0.25">
      <c r="A156" s="25" t="str">
        <f>'Financing inputs'!A156</f>
        <v>Other</v>
      </c>
      <c r="B156" s="43"/>
      <c r="C156" s="59" t="str">
        <f>IF('Financing inputs'!C156="","",(IF('Financing inputs'!$B156="USD",'Financing inputs'!C156*Euro_USD,0)+IF('Financing inputs'!$B156="Local Currency",'Financing inputs'!C156/Loc_Euro,0)+IF('Financing inputs'!$B156="Euro",'Financing inputs'!C156,0)))</f>
        <v/>
      </c>
      <c r="D156" s="59" t="str">
        <f>IF('Financing inputs'!D156="","",(IF('Financing inputs'!$B156="USD",'Financing inputs'!D156*Euro_USD,0)+IF('Financing inputs'!$B156="Local Currency",'Financing inputs'!D156/Loc_Euro,0)+IF('Financing inputs'!$B156="Euro",'Financing inputs'!D156,0)))</f>
        <v/>
      </c>
      <c r="E156" s="59" t="str">
        <f>IF('Financing inputs'!E156="","",(IF('Financing inputs'!$B156="USD",'Financing inputs'!E156*Euro_USD,0)+IF('Financing inputs'!$B156="Local Currency",'Financing inputs'!E156/Loc_Euro,0)+IF('Financing inputs'!$B156="Euro",'Financing inputs'!E156,0)))</f>
        <v/>
      </c>
      <c r="F156" s="59" t="str">
        <f>IF('Financing inputs'!F156="","",(IF('Financing inputs'!$B156="USD",'Financing inputs'!F156*Euro_USD,0)+IF('Financing inputs'!$B156="Local Currency",'Financing inputs'!F156/Loc_Euro,0)+IF('Financing inputs'!$B156="Euro",'Financing inputs'!F156,0)))</f>
        <v/>
      </c>
      <c r="G156" s="59" t="str">
        <f>IF('Financing inputs'!G156="","",(IF('Financing inputs'!$B156="USD",'Financing inputs'!G156*Euro_USD,0)+IF('Financing inputs'!$B156="Local Currency",'Financing inputs'!G156/Loc_Euro,0)+IF('Financing inputs'!$B156="Euro",'Financing inputs'!G156,0)))</f>
        <v/>
      </c>
      <c r="H156" s="59" t="str">
        <f>IF('Financing inputs'!H156="","",(IF('Financing inputs'!$B156="USD",'Financing inputs'!H156*Euro_USD,0)+IF('Financing inputs'!$B156="Local Currency",'Financing inputs'!H156/Loc_Euro,0)+IF('Financing inputs'!$B156="Euro",'Financing inputs'!H156,0)))</f>
        <v/>
      </c>
      <c r="I156" s="59" t="str">
        <f>IF('Financing inputs'!I156="","",(IF('Financing inputs'!$B156="USD",'Financing inputs'!I156*Euro_USD,0)+IF('Financing inputs'!$B156="Local Currency",'Financing inputs'!I156/Loc_Euro,0)+IF('Financing inputs'!$B156="Euro",'Financing inputs'!I156,0)))</f>
        <v/>
      </c>
      <c r="J156" s="59" t="str">
        <f>IF('Financing inputs'!J156="","",(IF('Financing inputs'!$B156="USD",'Financing inputs'!J156*Euro_USD,0)+IF('Financing inputs'!$B156="Local Currency",'Financing inputs'!J156/Loc_Euro,0)+IF('Financing inputs'!$B156="Euro",'Financing inputs'!J156,0)))</f>
        <v/>
      </c>
      <c r="K156" s="59" t="str">
        <f>IF('Financing inputs'!K156="","",(IF('Financing inputs'!$B156="USD",'Financing inputs'!K156*Euro_USD,0)+IF('Financing inputs'!$B156="Local Currency",'Financing inputs'!K156/Loc_Euro,0)+IF('Financing inputs'!$B156="Euro",'Financing inputs'!K156,0)))</f>
        <v/>
      </c>
      <c r="L156" s="59" t="str">
        <f>IF('Financing inputs'!L156="","",(IF('Financing inputs'!$B156="USD",'Financing inputs'!L156*Euro_USD,0)+IF('Financing inputs'!$B156="Local Currency",'Financing inputs'!L156/Loc_Euro,0)+IF('Financing inputs'!$B156="Euro",'Financing inputs'!L156,0)))</f>
        <v/>
      </c>
      <c r="M156" s="59" t="str">
        <f>IF('Financing inputs'!M156="","",(IF('Financing inputs'!$B156="USD",'Financing inputs'!M156*Euro_USD,0)+IF('Financing inputs'!$B156="Local Currency",'Financing inputs'!M156/Loc_Euro,0)+IF('Financing inputs'!$B156="Euro",'Financing inputs'!M156,0)))</f>
        <v/>
      </c>
      <c r="N156" s="59" t="str">
        <f>IF('Financing inputs'!N156="","",(IF('Financing inputs'!$B156="USD",'Financing inputs'!N156*Euro_USD,0)+IF('Financing inputs'!$B156="Local Currency",'Financing inputs'!N156/Loc_Euro,0)+IF('Financing inputs'!$B156="Euro",'Financing inputs'!N156,0)))</f>
        <v/>
      </c>
      <c r="O156" s="60">
        <f t="shared" si="19"/>
        <v>0</v>
      </c>
      <c r="P156" s="12" t="str">
        <f t="shared" si="18"/>
        <v>Autre 7</v>
      </c>
    </row>
    <row r="157" spans="1:16" x14ac:dyDescent="0.25">
      <c r="A157" s="25" t="str">
        <f>'Financing inputs'!A157</f>
        <v>Other</v>
      </c>
      <c r="B157" s="43"/>
      <c r="C157" s="59" t="str">
        <f>IF('Financing inputs'!C157="","",(IF('Financing inputs'!$B157="USD",'Financing inputs'!C157*Euro_USD,0)+IF('Financing inputs'!$B157="Local Currency",'Financing inputs'!C157/Loc_Euro,0)+IF('Financing inputs'!$B157="Euro",'Financing inputs'!C157,0)))</f>
        <v/>
      </c>
      <c r="D157" s="59" t="str">
        <f>IF('Financing inputs'!D157="","",(IF('Financing inputs'!$B157="USD",'Financing inputs'!D157*Euro_USD,0)+IF('Financing inputs'!$B157="Local Currency",'Financing inputs'!D157/Loc_Euro,0)+IF('Financing inputs'!$B157="Euro",'Financing inputs'!D157,0)))</f>
        <v/>
      </c>
      <c r="E157" s="59" t="str">
        <f>IF('Financing inputs'!E157="","",(IF('Financing inputs'!$B157="USD",'Financing inputs'!E157*Euro_USD,0)+IF('Financing inputs'!$B157="Local Currency",'Financing inputs'!E157/Loc_Euro,0)+IF('Financing inputs'!$B157="Euro",'Financing inputs'!E157,0)))</f>
        <v/>
      </c>
      <c r="F157" s="59" t="str">
        <f>IF('Financing inputs'!F157="","",(IF('Financing inputs'!$B157="USD",'Financing inputs'!F157*Euro_USD,0)+IF('Financing inputs'!$B157="Local Currency",'Financing inputs'!F157/Loc_Euro,0)+IF('Financing inputs'!$B157="Euro",'Financing inputs'!F157,0)))</f>
        <v/>
      </c>
      <c r="G157" s="59" t="str">
        <f>IF('Financing inputs'!G157="","",(IF('Financing inputs'!$B157="USD",'Financing inputs'!G157*Euro_USD,0)+IF('Financing inputs'!$B157="Local Currency",'Financing inputs'!G157/Loc_Euro,0)+IF('Financing inputs'!$B157="Euro",'Financing inputs'!G157,0)))</f>
        <v/>
      </c>
      <c r="H157" s="59" t="str">
        <f>IF('Financing inputs'!H157="","",(IF('Financing inputs'!$B157="USD",'Financing inputs'!H157*Euro_USD,0)+IF('Financing inputs'!$B157="Local Currency",'Financing inputs'!H157/Loc_Euro,0)+IF('Financing inputs'!$B157="Euro",'Financing inputs'!H157,0)))</f>
        <v/>
      </c>
      <c r="I157" s="59" t="str">
        <f>IF('Financing inputs'!I157="","",(IF('Financing inputs'!$B157="USD",'Financing inputs'!I157*Euro_USD,0)+IF('Financing inputs'!$B157="Local Currency",'Financing inputs'!I157/Loc_Euro,0)+IF('Financing inputs'!$B157="Euro",'Financing inputs'!I157,0)))</f>
        <v/>
      </c>
      <c r="J157" s="59" t="str">
        <f>IF('Financing inputs'!J157="","",(IF('Financing inputs'!$B157="USD",'Financing inputs'!J157*Euro_USD,0)+IF('Financing inputs'!$B157="Local Currency",'Financing inputs'!J157/Loc_Euro,0)+IF('Financing inputs'!$B157="Euro",'Financing inputs'!J157,0)))</f>
        <v/>
      </c>
      <c r="K157" s="59" t="str">
        <f>IF('Financing inputs'!K157="","",(IF('Financing inputs'!$B157="USD",'Financing inputs'!K157*Euro_USD,0)+IF('Financing inputs'!$B157="Local Currency",'Financing inputs'!K157/Loc_Euro,0)+IF('Financing inputs'!$B157="Euro",'Financing inputs'!K157,0)))</f>
        <v/>
      </c>
      <c r="L157" s="59" t="str">
        <f>IF('Financing inputs'!L157="","",(IF('Financing inputs'!$B157="USD",'Financing inputs'!L157*Euro_USD,0)+IF('Financing inputs'!$B157="Local Currency",'Financing inputs'!L157/Loc_Euro,0)+IF('Financing inputs'!$B157="Euro",'Financing inputs'!L157,0)))</f>
        <v/>
      </c>
      <c r="M157" s="59" t="str">
        <f>IF('Financing inputs'!M157="","",(IF('Financing inputs'!$B157="USD",'Financing inputs'!M157*Euro_USD,0)+IF('Financing inputs'!$B157="Local Currency",'Financing inputs'!M157/Loc_Euro,0)+IF('Financing inputs'!$B157="Euro",'Financing inputs'!M157,0)))</f>
        <v/>
      </c>
      <c r="N157" s="59" t="str">
        <f>IF('Financing inputs'!N157="","",(IF('Financing inputs'!$B157="USD",'Financing inputs'!N157*Euro_USD,0)+IF('Financing inputs'!$B157="Local Currency",'Financing inputs'!N157/Loc_Euro,0)+IF('Financing inputs'!$B157="Euro",'Financing inputs'!N157,0)))</f>
        <v/>
      </c>
      <c r="O157" s="60">
        <f t="shared" si="19"/>
        <v>0</v>
      </c>
      <c r="P157" s="12" t="str">
        <f t="shared" si="18"/>
        <v>Autre 7</v>
      </c>
    </row>
    <row r="158" spans="1:16" x14ac:dyDescent="0.25">
      <c r="A158" s="25" t="str">
        <f>'Financing inputs'!A158</f>
        <v>Other</v>
      </c>
      <c r="B158" s="43"/>
      <c r="C158" s="59" t="str">
        <f>IF('Financing inputs'!C158="","",(IF('Financing inputs'!$B158="USD",'Financing inputs'!C158*Euro_USD,0)+IF('Financing inputs'!$B158="Local Currency",'Financing inputs'!C158/Loc_Euro,0)+IF('Financing inputs'!$B158="Euro",'Financing inputs'!C158,0)))</f>
        <v/>
      </c>
      <c r="D158" s="59" t="str">
        <f>IF('Financing inputs'!D158="","",(IF('Financing inputs'!$B158="USD",'Financing inputs'!D158*Euro_USD,0)+IF('Financing inputs'!$B158="Local Currency",'Financing inputs'!D158/Loc_Euro,0)+IF('Financing inputs'!$B158="Euro",'Financing inputs'!D158,0)))</f>
        <v/>
      </c>
      <c r="E158" s="59" t="str">
        <f>IF('Financing inputs'!E158="","",(IF('Financing inputs'!$B158="USD",'Financing inputs'!E158*Euro_USD,0)+IF('Financing inputs'!$B158="Local Currency",'Financing inputs'!E158/Loc_Euro,0)+IF('Financing inputs'!$B158="Euro",'Financing inputs'!E158,0)))</f>
        <v/>
      </c>
      <c r="F158" s="59" t="str">
        <f>IF('Financing inputs'!F158="","",(IF('Financing inputs'!$B158="USD",'Financing inputs'!F158*Euro_USD,0)+IF('Financing inputs'!$B158="Local Currency",'Financing inputs'!F158/Loc_Euro,0)+IF('Financing inputs'!$B158="Euro",'Financing inputs'!F158,0)))</f>
        <v/>
      </c>
      <c r="G158" s="59" t="str">
        <f>IF('Financing inputs'!G158="","",(IF('Financing inputs'!$B158="USD",'Financing inputs'!G158*Euro_USD,0)+IF('Financing inputs'!$B158="Local Currency",'Financing inputs'!G158/Loc_Euro,0)+IF('Financing inputs'!$B158="Euro",'Financing inputs'!G158,0)))</f>
        <v/>
      </c>
      <c r="H158" s="59" t="str">
        <f>IF('Financing inputs'!H158="","",(IF('Financing inputs'!$B158="USD",'Financing inputs'!H158*Euro_USD,0)+IF('Financing inputs'!$B158="Local Currency",'Financing inputs'!H158/Loc_Euro,0)+IF('Financing inputs'!$B158="Euro",'Financing inputs'!H158,0)))</f>
        <v/>
      </c>
      <c r="I158" s="59" t="str">
        <f>IF('Financing inputs'!I158="","",(IF('Financing inputs'!$B158="USD",'Financing inputs'!I158*Euro_USD,0)+IF('Financing inputs'!$B158="Local Currency",'Financing inputs'!I158/Loc_Euro,0)+IF('Financing inputs'!$B158="Euro",'Financing inputs'!I158,0)))</f>
        <v/>
      </c>
      <c r="J158" s="59" t="str">
        <f>IF('Financing inputs'!J158="","",(IF('Financing inputs'!$B158="USD",'Financing inputs'!J158*Euro_USD,0)+IF('Financing inputs'!$B158="Local Currency",'Financing inputs'!J158/Loc_Euro,0)+IF('Financing inputs'!$B158="Euro",'Financing inputs'!J158,0)))</f>
        <v/>
      </c>
      <c r="K158" s="59" t="str">
        <f>IF('Financing inputs'!K158="","",(IF('Financing inputs'!$B158="USD",'Financing inputs'!K158*Euro_USD,0)+IF('Financing inputs'!$B158="Local Currency",'Financing inputs'!K158/Loc_Euro,0)+IF('Financing inputs'!$B158="Euro",'Financing inputs'!K158,0)))</f>
        <v/>
      </c>
      <c r="L158" s="59" t="str">
        <f>IF('Financing inputs'!L158="","",(IF('Financing inputs'!$B158="USD",'Financing inputs'!L158*Euro_USD,0)+IF('Financing inputs'!$B158="Local Currency",'Financing inputs'!L158/Loc_Euro,0)+IF('Financing inputs'!$B158="Euro",'Financing inputs'!L158,0)))</f>
        <v/>
      </c>
      <c r="M158" s="59" t="str">
        <f>IF('Financing inputs'!M158="","",(IF('Financing inputs'!$B158="USD",'Financing inputs'!M158*Euro_USD,0)+IF('Financing inputs'!$B158="Local Currency",'Financing inputs'!M158/Loc_Euro,0)+IF('Financing inputs'!$B158="Euro",'Financing inputs'!M158,0)))</f>
        <v/>
      </c>
      <c r="N158" s="59" t="str">
        <f>IF('Financing inputs'!N158="","",(IF('Financing inputs'!$B158="USD",'Financing inputs'!N158*Euro_USD,0)+IF('Financing inputs'!$B158="Local Currency",'Financing inputs'!N158/Loc_Euro,0)+IF('Financing inputs'!$B158="Euro",'Financing inputs'!N158,0)))</f>
        <v/>
      </c>
      <c r="O158" s="60">
        <f t="shared" si="19"/>
        <v>0</v>
      </c>
      <c r="P158" s="12" t="str">
        <f t="shared" si="18"/>
        <v>Autre 7</v>
      </c>
    </row>
    <row r="159" spans="1:16" x14ac:dyDescent="0.25">
      <c r="A159" s="25" t="str">
        <f>'Financing inputs'!A159</f>
        <v>Other</v>
      </c>
      <c r="B159" s="43"/>
      <c r="C159" s="59" t="str">
        <f>IF('Financing inputs'!C159="","",(IF('Financing inputs'!$B159="USD",'Financing inputs'!C159*Euro_USD,0)+IF('Financing inputs'!$B159="Local Currency",'Financing inputs'!C159/Loc_Euro,0)+IF('Financing inputs'!$B159="Euro",'Financing inputs'!C159,0)))</f>
        <v/>
      </c>
      <c r="D159" s="59" t="str">
        <f>IF('Financing inputs'!D159="","",(IF('Financing inputs'!$B159="USD",'Financing inputs'!D159*Euro_USD,0)+IF('Financing inputs'!$B159="Local Currency",'Financing inputs'!D159/Loc_Euro,0)+IF('Financing inputs'!$B159="Euro",'Financing inputs'!D159,0)))</f>
        <v/>
      </c>
      <c r="E159" s="59" t="str">
        <f>IF('Financing inputs'!E159="","",(IF('Financing inputs'!$B159="USD",'Financing inputs'!E159*Euro_USD,0)+IF('Financing inputs'!$B159="Local Currency",'Financing inputs'!E159/Loc_Euro,0)+IF('Financing inputs'!$B159="Euro",'Financing inputs'!E159,0)))</f>
        <v/>
      </c>
      <c r="F159" s="59" t="str">
        <f>IF('Financing inputs'!F159="","",(IF('Financing inputs'!$B159="USD",'Financing inputs'!F159*Euro_USD,0)+IF('Financing inputs'!$B159="Local Currency",'Financing inputs'!F159/Loc_Euro,0)+IF('Financing inputs'!$B159="Euro",'Financing inputs'!F159,0)))</f>
        <v/>
      </c>
      <c r="G159" s="59" t="str">
        <f>IF('Financing inputs'!G159="","",(IF('Financing inputs'!$B159="USD",'Financing inputs'!G159*Euro_USD,0)+IF('Financing inputs'!$B159="Local Currency",'Financing inputs'!G159/Loc_Euro,0)+IF('Financing inputs'!$B159="Euro",'Financing inputs'!G159,0)))</f>
        <v/>
      </c>
      <c r="H159" s="59" t="str">
        <f>IF('Financing inputs'!H159="","",(IF('Financing inputs'!$B159="USD",'Financing inputs'!H159*Euro_USD,0)+IF('Financing inputs'!$B159="Local Currency",'Financing inputs'!H159/Loc_Euro,0)+IF('Financing inputs'!$B159="Euro",'Financing inputs'!H159,0)))</f>
        <v/>
      </c>
      <c r="I159" s="59" t="str">
        <f>IF('Financing inputs'!I159="","",(IF('Financing inputs'!$B159="USD",'Financing inputs'!I159*Euro_USD,0)+IF('Financing inputs'!$B159="Local Currency",'Financing inputs'!I159/Loc_Euro,0)+IF('Financing inputs'!$B159="Euro",'Financing inputs'!I159,0)))</f>
        <v/>
      </c>
      <c r="J159" s="59" t="str">
        <f>IF('Financing inputs'!J159="","",(IF('Financing inputs'!$B159="USD",'Financing inputs'!J159*Euro_USD,0)+IF('Financing inputs'!$B159="Local Currency",'Financing inputs'!J159/Loc_Euro,0)+IF('Financing inputs'!$B159="Euro",'Financing inputs'!J159,0)))</f>
        <v/>
      </c>
      <c r="K159" s="59" t="str">
        <f>IF('Financing inputs'!K159="","",(IF('Financing inputs'!$B159="USD",'Financing inputs'!K159*Euro_USD,0)+IF('Financing inputs'!$B159="Local Currency",'Financing inputs'!K159/Loc_Euro,0)+IF('Financing inputs'!$B159="Euro",'Financing inputs'!K159,0)))</f>
        <v/>
      </c>
      <c r="L159" s="59" t="str">
        <f>IF('Financing inputs'!L159="","",(IF('Financing inputs'!$B159="USD",'Financing inputs'!L159*Euro_USD,0)+IF('Financing inputs'!$B159="Local Currency",'Financing inputs'!L159/Loc_Euro,0)+IF('Financing inputs'!$B159="Euro",'Financing inputs'!L159,0)))</f>
        <v/>
      </c>
      <c r="M159" s="59" t="str">
        <f>IF('Financing inputs'!M159="","",(IF('Financing inputs'!$B159="USD",'Financing inputs'!M159*Euro_USD,0)+IF('Financing inputs'!$B159="Local Currency",'Financing inputs'!M159/Loc_Euro,0)+IF('Financing inputs'!$B159="Euro",'Financing inputs'!M159,0)))</f>
        <v/>
      </c>
      <c r="N159" s="59" t="str">
        <f>IF('Financing inputs'!N159="","",(IF('Financing inputs'!$B159="USD",'Financing inputs'!N159*Euro_USD,0)+IF('Financing inputs'!$B159="Local Currency",'Financing inputs'!N159/Loc_Euro,0)+IF('Financing inputs'!$B159="Euro",'Financing inputs'!N159,0)))</f>
        <v/>
      </c>
      <c r="O159" s="59">
        <f t="shared" si="19"/>
        <v>0</v>
      </c>
      <c r="P159" s="12" t="str">
        <f t="shared" si="18"/>
        <v>Autre 7</v>
      </c>
    </row>
    <row r="160" spans="1:16" x14ac:dyDescent="0.25">
      <c r="A160" s="25" t="str">
        <f>'Financing inputs'!A160</f>
        <v>Other</v>
      </c>
      <c r="B160" s="43"/>
      <c r="C160" s="59" t="str">
        <f>IF('Financing inputs'!C160="","",(IF('Financing inputs'!$B160="USD",'Financing inputs'!C160*Euro_USD,0)+IF('Financing inputs'!$B160="Local Currency",'Financing inputs'!C160/Loc_Euro,0)+IF('Financing inputs'!$B160="Euro",'Financing inputs'!C160,0)))</f>
        <v/>
      </c>
      <c r="D160" s="59" t="str">
        <f>IF('Financing inputs'!D160="","",(IF('Financing inputs'!$B160="USD",'Financing inputs'!D160*Euro_USD,0)+IF('Financing inputs'!$B160="Local Currency",'Financing inputs'!D160/Loc_Euro,0)+IF('Financing inputs'!$B160="Euro",'Financing inputs'!D160,0)))</f>
        <v/>
      </c>
      <c r="E160" s="59" t="str">
        <f>IF('Financing inputs'!E160="","",(IF('Financing inputs'!$B160="USD",'Financing inputs'!E160*Euro_USD,0)+IF('Financing inputs'!$B160="Local Currency",'Financing inputs'!E160/Loc_Euro,0)+IF('Financing inputs'!$B160="Euro",'Financing inputs'!E160,0)))</f>
        <v/>
      </c>
      <c r="F160" s="59" t="str">
        <f>IF('Financing inputs'!F160="","",(IF('Financing inputs'!$B160="USD",'Financing inputs'!F160*Euro_USD,0)+IF('Financing inputs'!$B160="Local Currency",'Financing inputs'!F160/Loc_Euro,0)+IF('Financing inputs'!$B160="Euro",'Financing inputs'!F160,0)))</f>
        <v/>
      </c>
      <c r="G160" s="59" t="str">
        <f>IF('Financing inputs'!G160="","",(IF('Financing inputs'!$B160="USD",'Financing inputs'!G160*Euro_USD,0)+IF('Financing inputs'!$B160="Local Currency",'Financing inputs'!G160/Loc_Euro,0)+IF('Financing inputs'!$B160="Euro",'Financing inputs'!G160,0)))</f>
        <v/>
      </c>
      <c r="H160" s="59" t="str">
        <f>IF('Financing inputs'!H160="","",(IF('Financing inputs'!$B160="USD",'Financing inputs'!H160*Euro_USD,0)+IF('Financing inputs'!$B160="Local Currency",'Financing inputs'!H160/Loc_Euro,0)+IF('Financing inputs'!$B160="Euro",'Financing inputs'!H160,0)))</f>
        <v/>
      </c>
      <c r="I160" s="59" t="str">
        <f>IF('Financing inputs'!I160="","",(IF('Financing inputs'!$B160="USD",'Financing inputs'!I160*Euro_USD,0)+IF('Financing inputs'!$B160="Local Currency",'Financing inputs'!I160/Loc_Euro,0)+IF('Financing inputs'!$B160="Euro",'Financing inputs'!I160,0)))</f>
        <v/>
      </c>
      <c r="J160" s="59" t="str">
        <f>IF('Financing inputs'!J160="","",(IF('Financing inputs'!$B160="USD",'Financing inputs'!J160*Euro_USD,0)+IF('Financing inputs'!$B160="Local Currency",'Financing inputs'!J160/Loc_Euro,0)+IF('Financing inputs'!$B160="Euro",'Financing inputs'!J160,0)))</f>
        <v/>
      </c>
      <c r="K160" s="59" t="str">
        <f>IF('Financing inputs'!K160="","",(IF('Financing inputs'!$B160="USD",'Financing inputs'!K160*Euro_USD,0)+IF('Financing inputs'!$B160="Local Currency",'Financing inputs'!K160/Loc_Euro,0)+IF('Financing inputs'!$B160="Euro",'Financing inputs'!K160,0)))</f>
        <v/>
      </c>
      <c r="L160" s="59" t="str">
        <f>IF('Financing inputs'!L160="","",(IF('Financing inputs'!$B160="USD",'Financing inputs'!L160*Euro_USD,0)+IF('Financing inputs'!$B160="Local Currency",'Financing inputs'!L160/Loc_Euro,0)+IF('Financing inputs'!$B160="Euro",'Financing inputs'!L160,0)))</f>
        <v/>
      </c>
      <c r="M160" s="59" t="str">
        <f>IF('Financing inputs'!M160="","",(IF('Financing inputs'!$B160="USD",'Financing inputs'!M160*Euro_USD,0)+IF('Financing inputs'!$B160="Local Currency",'Financing inputs'!M160/Loc_Euro,0)+IF('Financing inputs'!$B160="Euro",'Financing inputs'!M160,0)))</f>
        <v/>
      </c>
      <c r="N160" s="59" t="str">
        <f>IF('Financing inputs'!N160="","",(IF('Financing inputs'!$B160="USD",'Financing inputs'!N160*Euro_USD,0)+IF('Financing inputs'!$B160="Local Currency",'Financing inputs'!N160/Loc_Euro,0)+IF('Financing inputs'!$B160="Euro",'Financing inputs'!N160,0)))</f>
        <v/>
      </c>
      <c r="O160" s="59">
        <f t="shared" si="19"/>
        <v>0</v>
      </c>
      <c r="P160" s="12" t="str">
        <f t="shared" si="18"/>
        <v>Autre 7</v>
      </c>
    </row>
    <row r="161" spans="1:16" x14ac:dyDescent="0.25">
      <c r="A161" s="25" t="str">
        <f>'Financing inputs'!A161</f>
        <v>Other</v>
      </c>
      <c r="B161" s="43"/>
      <c r="C161" s="59" t="str">
        <f>IF('Financing inputs'!C161="","",(IF('Financing inputs'!$B161="USD",'Financing inputs'!C161*Euro_USD,0)+IF('Financing inputs'!$B161="Local Currency",'Financing inputs'!C161/Loc_Euro,0)+IF('Financing inputs'!$B161="Euro",'Financing inputs'!C161,0)))</f>
        <v/>
      </c>
      <c r="D161" s="59" t="str">
        <f>IF('Financing inputs'!D161="","",(IF('Financing inputs'!$B161="USD",'Financing inputs'!D161*Euro_USD,0)+IF('Financing inputs'!$B161="Local Currency",'Financing inputs'!D161/Loc_Euro,0)+IF('Financing inputs'!$B161="Euro",'Financing inputs'!D161,0)))</f>
        <v/>
      </c>
      <c r="E161" s="59" t="str">
        <f>IF('Financing inputs'!E161="","",(IF('Financing inputs'!$B161="USD",'Financing inputs'!E161*Euro_USD,0)+IF('Financing inputs'!$B161="Local Currency",'Financing inputs'!E161/Loc_Euro,0)+IF('Financing inputs'!$B161="Euro",'Financing inputs'!E161,0)))</f>
        <v/>
      </c>
      <c r="F161" s="59" t="str">
        <f>IF('Financing inputs'!F161="","",(IF('Financing inputs'!$B161="USD",'Financing inputs'!F161*Euro_USD,0)+IF('Financing inputs'!$B161="Local Currency",'Financing inputs'!F161/Loc_Euro,0)+IF('Financing inputs'!$B161="Euro",'Financing inputs'!F161,0)))</f>
        <v/>
      </c>
      <c r="G161" s="59" t="str">
        <f>IF('Financing inputs'!G161="","",(IF('Financing inputs'!$B161="USD",'Financing inputs'!G161*Euro_USD,0)+IF('Financing inputs'!$B161="Local Currency",'Financing inputs'!G161/Loc_Euro,0)+IF('Financing inputs'!$B161="Euro",'Financing inputs'!G161,0)))</f>
        <v/>
      </c>
      <c r="H161" s="59" t="str">
        <f>IF('Financing inputs'!H161="","",(IF('Financing inputs'!$B161="USD",'Financing inputs'!H161*Euro_USD,0)+IF('Financing inputs'!$B161="Local Currency",'Financing inputs'!H161/Loc_Euro,0)+IF('Financing inputs'!$B161="Euro",'Financing inputs'!H161,0)))</f>
        <v/>
      </c>
      <c r="I161" s="59" t="str">
        <f>IF('Financing inputs'!I161="","",(IF('Financing inputs'!$B161="USD",'Financing inputs'!I161*Euro_USD,0)+IF('Financing inputs'!$B161="Local Currency",'Financing inputs'!I161/Loc_Euro,0)+IF('Financing inputs'!$B161="Euro",'Financing inputs'!I161,0)))</f>
        <v/>
      </c>
      <c r="J161" s="59" t="str">
        <f>IF('Financing inputs'!J161="","",(IF('Financing inputs'!$B161="USD",'Financing inputs'!J161*Euro_USD,0)+IF('Financing inputs'!$B161="Local Currency",'Financing inputs'!J161/Loc_Euro,0)+IF('Financing inputs'!$B161="Euro",'Financing inputs'!J161,0)))</f>
        <v/>
      </c>
      <c r="K161" s="59" t="str">
        <f>IF('Financing inputs'!K161="","",(IF('Financing inputs'!$B161="USD",'Financing inputs'!K161*Euro_USD,0)+IF('Financing inputs'!$B161="Local Currency",'Financing inputs'!K161/Loc_Euro,0)+IF('Financing inputs'!$B161="Euro",'Financing inputs'!K161,0)))</f>
        <v/>
      </c>
      <c r="L161" s="59" t="str">
        <f>IF('Financing inputs'!L161="","",(IF('Financing inputs'!$B161="USD",'Financing inputs'!L161*Euro_USD,0)+IF('Financing inputs'!$B161="Local Currency",'Financing inputs'!L161/Loc_Euro,0)+IF('Financing inputs'!$B161="Euro",'Financing inputs'!L161,0)))</f>
        <v/>
      </c>
      <c r="M161" s="59" t="str">
        <f>IF('Financing inputs'!M161="","",(IF('Financing inputs'!$B161="USD",'Financing inputs'!M161*Euro_USD,0)+IF('Financing inputs'!$B161="Local Currency",'Financing inputs'!M161/Loc_Euro,0)+IF('Financing inputs'!$B161="Euro",'Financing inputs'!M161,0)))</f>
        <v/>
      </c>
      <c r="N161" s="59" t="str">
        <f>IF('Financing inputs'!N161="","",(IF('Financing inputs'!$B161="USD",'Financing inputs'!N161*Euro_USD,0)+IF('Financing inputs'!$B161="Local Currency",'Financing inputs'!N161/Loc_Euro,0)+IF('Financing inputs'!$B161="Euro",'Financing inputs'!N161,0)))</f>
        <v/>
      </c>
      <c r="O161" s="59">
        <f t="shared" si="19"/>
        <v>0</v>
      </c>
      <c r="P161" s="12" t="str">
        <f t="shared" si="18"/>
        <v>Autre 7</v>
      </c>
    </row>
    <row r="162" spans="1:16" x14ac:dyDescent="0.25">
      <c r="A162" s="25" t="str">
        <f>'Financing inputs'!A162</f>
        <v>Other</v>
      </c>
      <c r="B162" s="43"/>
      <c r="C162" s="59" t="str">
        <f>IF('Financing inputs'!C162="","",(IF('Financing inputs'!$B162="USD",'Financing inputs'!C162*Euro_USD,0)+IF('Financing inputs'!$B162="Local Currency",'Financing inputs'!C162/Loc_Euro,0)+IF('Financing inputs'!$B162="Euro",'Financing inputs'!C162,0)))</f>
        <v/>
      </c>
      <c r="D162" s="59" t="str">
        <f>IF('Financing inputs'!D162="","",(IF('Financing inputs'!$B162="USD",'Financing inputs'!D162*Euro_USD,0)+IF('Financing inputs'!$B162="Local Currency",'Financing inputs'!D162/Loc_Euro,0)+IF('Financing inputs'!$B162="Euro",'Financing inputs'!D162,0)))</f>
        <v/>
      </c>
      <c r="E162" s="59" t="str">
        <f>IF('Financing inputs'!E162="","",(IF('Financing inputs'!$B162="USD",'Financing inputs'!E162*Euro_USD,0)+IF('Financing inputs'!$B162="Local Currency",'Financing inputs'!E162/Loc_Euro,0)+IF('Financing inputs'!$B162="Euro",'Financing inputs'!E162,0)))</f>
        <v/>
      </c>
      <c r="F162" s="59" t="str">
        <f>IF('Financing inputs'!F162="","",(IF('Financing inputs'!$B162="USD",'Financing inputs'!F162*Euro_USD,0)+IF('Financing inputs'!$B162="Local Currency",'Financing inputs'!F162/Loc_Euro,0)+IF('Financing inputs'!$B162="Euro",'Financing inputs'!F162,0)))</f>
        <v/>
      </c>
      <c r="G162" s="59" t="str">
        <f>IF('Financing inputs'!G162="","",(IF('Financing inputs'!$B162="USD",'Financing inputs'!G162*Euro_USD,0)+IF('Financing inputs'!$B162="Local Currency",'Financing inputs'!G162/Loc_Euro,0)+IF('Financing inputs'!$B162="Euro",'Financing inputs'!G162,0)))</f>
        <v/>
      </c>
      <c r="H162" s="59" t="str">
        <f>IF('Financing inputs'!H162="","",(IF('Financing inputs'!$B162="USD",'Financing inputs'!H162*Euro_USD,0)+IF('Financing inputs'!$B162="Local Currency",'Financing inputs'!H162/Loc_Euro,0)+IF('Financing inputs'!$B162="Euro",'Financing inputs'!H162,0)))</f>
        <v/>
      </c>
      <c r="I162" s="59" t="str">
        <f>IF('Financing inputs'!I162="","",(IF('Financing inputs'!$B162="USD",'Financing inputs'!I162*Euro_USD,0)+IF('Financing inputs'!$B162="Local Currency",'Financing inputs'!I162/Loc_Euro,0)+IF('Financing inputs'!$B162="Euro",'Financing inputs'!I162,0)))</f>
        <v/>
      </c>
      <c r="J162" s="59" t="str">
        <f>IF('Financing inputs'!J162="","",(IF('Financing inputs'!$B162="USD",'Financing inputs'!J162*Euro_USD,0)+IF('Financing inputs'!$B162="Local Currency",'Financing inputs'!J162/Loc_Euro,0)+IF('Financing inputs'!$B162="Euro",'Financing inputs'!J162,0)))</f>
        <v/>
      </c>
      <c r="K162" s="59" t="str">
        <f>IF('Financing inputs'!K162="","",(IF('Financing inputs'!$B162="USD",'Financing inputs'!K162*Euro_USD,0)+IF('Financing inputs'!$B162="Local Currency",'Financing inputs'!K162/Loc_Euro,0)+IF('Financing inputs'!$B162="Euro",'Financing inputs'!K162,0)))</f>
        <v/>
      </c>
      <c r="L162" s="59" t="str">
        <f>IF('Financing inputs'!L162="","",(IF('Financing inputs'!$B162="USD",'Financing inputs'!L162*Euro_USD,0)+IF('Financing inputs'!$B162="Local Currency",'Financing inputs'!L162/Loc_Euro,0)+IF('Financing inputs'!$B162="Euro",'Financing inputs'!L162,0)))</f>
        <v/>
      </c>
      <c r="M162" s="59" t="str">
        <f>IF('Financing inputs'!M162="","",(IF('Financing inputs'!$B162="USD",'Financing inputs'!M162*Euro_USD,0)+IF('Financing inputs'!$B162="Local Currency",'Financing inputs'!M162/Loc_Euro,0)+IF('Financing inputs'!$B162="Euro",'Financing inputs'!M162,0)))</f>
        <v/>
      </c>
      <c r="N162" s="59" t="str">
        <f>IF('Financing inputs'!N162="","",(IF('Financing inputs'!$B162="USD",'Financing inputs'!N162*Euro_USD,0)+IF('Financing inputs'!$B162="Local Currency",'Financing inputs'!N162/Loc_Euro,0)+IF('Financing inputs'!$B162="Euro",'Financing inputs'!N162,0)))</f>
        <v/>
      </c>
      <c r="O162" s="59">
        <f t="shared" si="19"/>
        <v>0</v>
      </c>
      <c r="P162" s="12" t="str">
        <f t="shared" si="18"/>
        <v>Autre 7</v>
      </c>
    </row>
    <row r="163" spans="1:16" x14ac:dyDescent="0.25">
      <c r="A163" s="27" t="s">
        <v>42</v>
      </c>
      <c r="B163" s="28"/>
      <c r="C163" s="46">
        <f>SUM(C144:C162)</f>
        <v>0</v>
      </c>
      <c r="D163" s="46">
        <f t="shared" ref="D163:O163" si="20">SUM(D144:D162)</f>
        <v>0</v>
      </c>
      <c r="E163" s="46">
        <f t="shared" si="20"/>
        <v>0</v>
      </c>
      <c r="F163" s="46">
        <f t="shared" si="20"/>
        <v>0</v>
      </c>
      <c r="G163" s="46">
        <f t="shared" si="20"/>
        <v>0</v>
      </c>
      <c r="H163" s="46">
        <f t="shared" si="20"/>
        <v>0</v>
      </c>
      <c r="I163" s="46">
        <f t="shared" si="20"/>
        <v>0</v>
      </c>
      <c r="J163" s="46">
        <f t="shared" si="20"/>
        <v>0</v>
      </c>
      <c r="K163" s="46">
        <f t="shared" si="20"/>
        <v>0</v>
      </c>
      <c r="L163" s="46">
        <f t="shared" si="20"/>
        <v>0</v>
      </c>
      <c r="M163" s="46">
        <f t="shared" si="20"/>
        <v>0</v>
      </c>
      <c r="N163" s="46">
        <f t="shared" si="20"/>
        <v>0</v>
      </c>
      <c r="O163" s="46">
        <f t="shared" si="20"/>
        <v>0</v>
      </c>
      <c r="P163" s="12" t="str">
        <f>$A$141</f>
        <v>Autre 7</v>
      </c>
    </row>
    <row r="164" spans="1:16" x14ac:dyDescent="0.25">
      <c r="A164" s="174" t="str">
        <f>'Financing inputs'!A164:O164</f>
        <v>Autre 8</v>
      </c>
      <c r="B164" s="174"/>
      <c r="C164" s="174"/>
      <c r="D164" s="174"/>
      <c r="E164" s="174"/>
      <c r="F164" s="174"/>
      <c r="G164" s="174"/>
      <c r="H164" s="174"/>
      <c r="I164" s="174"/>
      <c r="J164" s="174"/>
      <c r="K164" s="174"/>
      <c r="L164" s="174"/>
      <c r="M164" s="174"/>
      <c r="N164" s="174"/>
      <c r="O164" s="174"/>
    </row>
    <row r="165" spans="1:16" x14ac:dyDescent="0.25">
      <c r="A165" s="24" t="str">
        <f>'Financing inputs'!A165</f>
        <v>Coûts du Plan PF Budgétisé</v>
      </c>
      <c r="B165" s="43"/>
      <c r="C165" s="59" t="str">
        <f>IF('Financing inputs'!C165="","",(IF('Financing inputs'!$B165="USD",'Financing inputs'!C165*Euro_USD,0)+IF('Financing inputs'!$B165="Local Currency",'Financing inputs'!C165/Loc_Euro,0)+IF('Financing inputs'!$B165="Euro",'Financing inputs'!C165,0)))</f>
        <v/>
      </c>
      <c r="D165" s="59" t="str">
        <f>IF('Financing inputs'!D165="","",(IF('Financing inputs'!$B165="USD",'Financing inputs'!D165*Euro_USD,0)+IF('Financing inputs'!$B165="Local Currency",'Financing inputs'!D165/Loc_Euro,0)+IF('Financing inputs'!$B165="Euro",'Financing inputs'!D165,0)))</f>
        <v/>
      </c>
      <c r="E165" s="59" t="str">
        <f>IF('Financing inputs'!E165="","",(IF('Financing inputs'!$B165="USD",'Financing inputs'!E165*Euro_USD,0)+IF('Financing inputs'!$B165="Local Currency",'Financing inputs'!E165/Loc_Euro,0)+IF('Financing inputs'!$B165="Euro",'Financing inputs'!E165,0)))</f>
        <v/>
      </c>
      <c r="F165" s="59" t="str">
        <f>IF('Financing inputs'!F165="","",(IF('Financing inputs'!$B165="USD",'Financing inputs'!F165*Euro_USD,0)+IF('Financing inputs'!$B165="Local Currency",'Financing inputs'!F165/Loc_Euro,0)+IF('Financing inputs'!$B165="Euro",'Financing inputs'!F165,0)))</f>
        <v/>
      </c>
      <c r="G165" s="59" t="str">
        <f>IF('Financing inputs'!G165="","",(IF('Financing inputs'!$B165="USD",'Financing inputs'!G165*Euro_USD,0)+IF('Financing inputs'!$B165="Local Currency",'Financing inputs'!G165/Loc_Euro,0)+IF('Financing inputs'!$B165="Euro",'Financing inputs'!G165,0)))</f>
        <v/>
      </c>
      <c r="H165" s="59" t="str">
        <f>IF('Financing inputs'!H165="","",(IF('Financing inputs'!$B165="USD",'Financing inputs'!H165*Euro_USD,0)+IF('Financing inputs'!$B165="Local Currency",'Financing inputs'!H165/Loc_Euro,0)+IF('Financing inputs'!$B165="Euro",'Financing inputs'!H165,0)))</f>
        <v/>
      </c>
      <c r="I165" s="59" t="str">
        <f>IF('Financing inputs'!I165="","",(IF('Financing inputs'!$B165="USD",'Financing inputs'!I165*Euro_USD,0)+IF('Financing inputs'!$B165="Local Currency",'Financing inputs'!I165/Loc_Euro,0)+IF('Financing inputs'!$B165="Euro",'Financing inputs'!I165,0)))</f>
        <v/>
      </c>
      <c r="J165" s="59" t="str">
        <f>IF('Financing inputs'!J165="","",(IF('Financing inputs'!$B165="USD",'Financing inputs'!J165*Euro_USD,0)+IF('Financing inputs'!$B165="Local Currency",'Financing inputs'!J165/Loc_Euro,0)+IF('Financing inputs'!$B165="Euro",'Financing inputs'!J165,0)))</f>
        <v/>
      </c>
      <c r="K165" s="59" t="str">
        <f>IF('Financing inputs'!K165="","",(IF('Financing inputs'!$B165="USD",'Financing inputs'!K165*Euro_USD,0)+IF('Financing inputs'!$B165="Local Currency",'Financing inputs'!K165/Loc_Euro,0)+IF('Financing inputs'!$B165="Euro",'Financing inputs'!K165,0)))</f>
        <v/>
      </c>
      <c r="L165" s="59" t="str">
        <f>IF('Financing inputs'!L165="","",(IF('Financing inputs'!$B165="USD",'Financing inputs'!L165*Euro_USD,0)+IF('Financing inputs'!$B165="Local Currency",'Financing inputs'!L165/Loc_Euro,0)+IF('Financing inputs'!$B165="Euro",'Financing inputs'!L165,0)))</f>
        <v/>
      </c>
      <c r="M165" s="59" t="str">
        <f>IF('Financing inputs'!M165="","",(IF('Financing inputs'!$B165="USD",'Financing inputs'!M165*Euro_USD,0)+IF('Financing inputs'!$B165="Local Currency",'Financing inputs'!M165/Loc_Euro,0)+IF('Financing inputs'!$B165="Euro",'Financing inputs'!M165,0)))</f>
        <v/>
      </c>
      <c r="N165" s="59" t="str">
        <f>IF('Financing inputs'!N165="","",(IF('Financing inputs'!$B165="USD",'Financing inputs'!N165*Euro_USD,0)+IF('Financing inputs'!$B165="Local Currency",'Financing inputs'!N165/Loc_Euro,0)+IF('Financing inputs'!$B165="Euro",'Financing inputs'!N165,0)))</f>
        <v/>
      </c>
      <c r="O165" s="60">
        <f>SUM(C165:N165)</f>
        <v>0</v>
      </c>
      <c r="P165" s="12" t="str">
        <f t="shared" ref="P165:P185" si="21">$A$164</f>
        <v>Autre 8</v>
      </c>
    </row>
    <row r="166" spans="1:16" x14ac:dyDescent="0.25">
      <c r="A166" s="24" t="str">
        <f>'Financing inputs'!A166</f>
        <v xml:space="preserve">Fonds alloués par le Gouvernement </v>
      </c>
      <c r="B166" s="43"/>
      <c r="C166" s="59" t="str">
        <f>IF('Financing inputs'!C166="","",(IF('Financing inputs'!$B166="USD",'Financing inputs'!C166*Euro_USD,0)+IF('Financing inputs'!$B166="Local Currency",'Financing inputs'!C166/Loc_Euro,0)+IF('Financing inputs'!$B166="Euro",'Financing inputs'!C166,0)))</f>
        <v/>
      </c>
      <c r="D166" s="59" t="str">
        <f>IF('Financing inputs'!D166="","",(IF('Financing inputs'!$B166="USD",'Financing inputs'!D166*Euro_USD,0)+IF('Financing inputs'!$B166="Local Currency",'Financing inputs'!D166/Loc_Euro,0)+IF('Financing inputs'!$B166="Euro",'Financing inputs'!D166,0)))</f>
        <v/>
      </c>
      <c r="E166" s="59" t="str">
        <f>IF('Financing inputs'!E166="","",(IF('Financing inputs'!$B166="USD",'Financing inputs'!E166*Euro_USD,0)+IF('Financing inputs'!$B166="Local Currency",'Financing inputs'!E166/Loc_Euro,0)+IF('Financing inputs'!$B166="Euro",'Financing inputs'!E166,0)))</f>
        <v/>
      </c>
      <c r="F166" s="59" t="str">
        <f>IF('Financing inputs'!F166="","",(IF('Financing inputs'!$B166="USD",'Financing inputs'!F166*Euro_USD,0)+IF('Financing inputs'!$B166="Local Currency",'Financing inputs'!F166/Loc_Euro,0)+IF('Financing inputs'!$B166="Euro",'Financing inputs'!F166,0)))</f>
        <v/>
      </c>
      <c r="G166" s="59" t="str">
        <f>IF('Financing inputs'!G166="","",(IF('Financing inputs'!$B166="USD",'Financing inputs'!G166*Euro_USD,0)+IF('Financing inputs'!$B166="Local Currency",'Financing inputs'!G166/Loc_Euro,0)+IF('Financing inputs'!$B166="Euro",'Financing inputs'!G166,0)))</f>
        <v/>
      </c>
      <c r="H166" s="59" t="str">
        <f>IF('Financing inputs'!H166="","",(IF('Financing inputs'!$B166="USD",'Financing inputs'!H166*Euro_USD,0)+IF('Financing inputs'!$B166="Local Currency",'Financing inputs'!H166/Loc_Euro,0)+IF('Financing inputs'!$B166="Euro",'Financing inputs'!H166,0)))</f>
        <v/>
      </c>
      <c r="I166" s="59" t="str">
        <f>IF('Financing inputs'!I166="","",(IF('Financing inputs'!$B166="USD",'Financing inputs'!I166*Euro_USD,0)+IF('Financing inputs'!$B166="Local Currency",'Financing inputs'!I166/Loc_Euro,0)+IF('Financing inputs'!$B166="Euro",'Financing inputs'!I166,0)))</f>
        <v/>
      </c>
      <c r="J166" s="59" t="str">
        <f>IF('Financing inputs'!J166="","",(IF('Financing inputs'!$B166="USD",'Financing inputs'!J166*Euro_USD,0)+IF('Financing inputs'!$B166="Local Currency",'Financing inputs'!J166/Loc_Euro,0)+IF('Financing inputs'!$B166="Euro",'Financing inputs'!J166,0)))</f>
        <v/>
      </c>
      <c r="K166" s="59" t="str">
        <f>IF('Financing inputs'!K166="","",(IF('Financing inputs'!$B166="USD",'Financing inputs'!K166*Euro_USD,0)+IF('Financing inputs'!$B166="Local Currency",'Financing inputs'!K166/Loc_Euro,0)+IF('Financing inputs'!$B166="Euro",'Financing inputs'!K166,0)))</f>
        <v/>
      </c>
      <c r="L166" s="59" t="str">
        <f>IF('Financing inputs'!L166="","",(IF('Financing inputs'!$B166="USD",'Financing inputs'!L166*Euro_USD,0)+IF('Financing inputs'!$B166="Local Currency",'Financing inputs'!L166/Loc_Euro,0)+IF('Financing inputs'!$B166="Euro",'Financing inputs'!L166,0)))</f>
        <v/>
      </c>
      <c r="M166" s="59" t="str">
        <f>IF('Financing inputs'!M166="","",(IF('Financing inputs'!$B166="USD",'Financing inputs'!M166*Euro_USD,0)+IF('Financing inputs'!$B166="Local Currency",'Financing inputs'!M166/Loc_Euro,0)+IF('Financing inputs'!$B166="Euro",'Financing inputs'!M166,0)))</f>
        <v/>
      </c>
      <c r="N166" s="59" t="str">
        <f>IF('Financing inputs'!N166="","",(IF('Financing inputs'!$B166="USD",'Financing inputs'!N166*Euro_USD,0)+IF('Financing inputs'!$B166="Local Currency",'Financing inputs'!N166/Loc_Euro,0)+IF('Financing inputs'!$B166="Euro",'Financing inputs'!N166,0)))</f>
        <v/>
      </c>
      <c r="O166" s="60">
        <f>SUM(C166:N166)</f>
        <v>0</v>
      </c>
      <c r="P166" s="12" t="str">
        <f t="shared" si="21"/>
        <v>Autre 8</v>
      </c>
    </row>
    <row r="167" spans="1:16" x14ac:dyDescent="0.25">
      <c r="A167" s="5" t="str">
        <f>'Financing inputs'!A167</f>
        <v xml:space="preserve">Fonds alloués par l'USAID </v>
      </c>
      <c r="B167" s="43"/>
      <c r="C167" s="59" t="str">
        <f>IF('Financing inputs'!C167="","",(IF('Financing inputs'!$B167="USD",'Financing inputs'!C167*Euro_USD,0)+IF('Financing inputs'!$B167="Local Currency",'Financing inputs'!C167/Loc_Euro,0)+IF('Financing inputs'!$B167="Euro",'Financing inputs'!C167,0)))</f>
        <v/>
      </c>
      <c r="D167" s="59" t="str">
        <f>IF('Financing inputs'!D167="","",(IF('Financing inputs'!$B167="USD",'Financing inputs'!D167*Euro_USD,0)+IF('Financing inputs'!$B167="Local Currency",'Financing inputs'!D167/Loc_Euro,0)+IF('Financing inputs'!$B167="Euro",'Financing inputs'!D167,0)))</f>
        <v/>
      </c>
      <c r="E167" s="59" t="str">
        <f>IF('Financing inputs'!E167="","",(IF('Financing inputs'!$B167="USD",'Financing inputs'!E167*Euro_USD,0)+IF('Financing inputs'!$B167="Local Currency",'Financing inputs'!E167/Loc_Euro,0)+IF('Financing inputs'!$B167="Euro",'Financing inputs'!E167,0)))</f>
        <v/>
      </c>
      <c r="F167" s="59" t="str">
        <f>IF('Financing inputs'!F167="","",(IF('Financing inputs'!$B167="USD",'Financing inputs'!F167*Euro_USD,0)+IF('Financing inputs'!$B167="Local Currency",'Financing inputs'!F167/Loc_Euro,0)+IF('Financing inputs'!$B167="Euro",'Financing inputs'!F167,0)))</f>
        <v/>
      </c>
      <c r="G167" s="59" t="str">
        <f>IF('Financing inputs'!G167="","",(IF('Financing inputs'!$B167="USD",'Financing inputs'!G167*Euro_USD,0)+IF('Financing inputs'!$B167="Local Currency",'Financing inputs'!G167/Loc_Euro,0)+IF('Financing inputs'!$B167="Euro",'Financing inputs'!G167,0)))</f>
        <v/>
      </c>
      <c r="H167" s="59" t="str">
        <f>IF('Financing inputs'!H167="","",(IF('Financing inputs'!$B167="USD",'Financing inputs'!H167*Euro_USD,0)+IF('Financing inputs'!$B167="Local Currency",'Financing inputs'!H167/Loc_Euro,0)+IF('Financing inputs'!$B167="Euro",'Financing inputs'!H167,0)))</f>
        <v/>
      </c>
      <c r="I167" s="59" t="str">
        <f>IF('Financing inputs'!I167="","",(IF('Financing inputs'!$B167="USD",'Financing inputs'!I167*Euro_USD,0)+IF('Financing inputs'!$B167="Local Currency",'Financing inputs'!I167/Loc_Euro,0)+IF('Financing inputs'!$B167="Euro",'Financing inputs'!I167,0)))</f>
        <v/>
      </c>
      <c r="J167" s="59" t="str">
        <f>IF('Financing inputs'!J167="","",(IF('Financing inputs'!$B167="USD",'Financing inputs'!J167*Euro_USD,0)+IF('Financing inputs'!$B167="Local Currency",'Financing inputs'!J167/Loc_Euro,0)+IF('Financing inputs'!$B167="Euro",'Financing inputs'!J167,0)))</f>
        <v/>
      </c>
      <c r="K167" s="59" t="str">
        <f>IF('Financing inputs'!K167="","",(IF('Financing inputs'!$B167="USD",'Financing inputs'!K167*Euro_USD,0)+IF('Financing inputs'!$B167="Local Currency",'Financing inputs'!K167/Loc_Euro,0)+IF('Financing inputs'!$B167="Euro",'Financing inputs'!K167,0)))</f>
        <v/>
      </c>
      <c r="L167" s="59" t="str">
        <f>IF('Financing inputs'!L167="","",(IF('Financing inputs'!$B167="USD",'Financing inputs'!L167*Euro_USD,0)+IF('Financing inputs'!$B167="Local Currency",'Financing inputs'!L167/Loc_Euro,0)+IF('Financing inputs'!$B167="Euro",'Financing inputs'!L167,0)))</f>
        <v/>
      </c>
      <c r="M167" s="59" t="str">
        <f>IF('Financing inputs'!M167="","",(IF('Financing inputs'!$B167="USD",'Financing inputs'!M167*Euro_USD,0)+IF('Financing inputs'!$B167="Local Currency",'Financing inputs'!M167/Loc_Euro,0)+IF('Financing inputs'!$B167="Euro",'Financing inputs'!M167,0)))</f>
        <v/>
      </c>
      <c r="N167" s="59" t="str">
        <f>IF('Financing inputs'!N167="","",(IF('Financing inputs'!$B167="USD",'Financing inputs'!N167*Euro_USD,0)+IF('Financing inputs'!$B167="Local Currency",'Financing inputs'!N167/Loc_Euro,0)+IF('Financing inputs'!$B167="Euro",'Financing inputs'!N167,0)))</f>
        <v/>
      </c>
      <c r="O167" s="59">
        <f t="shared" ref="O167:O185" si="22">SUM(C167:N167)</f>
        <v>0</v>
      </c>
      <c r="P167" s="12" t="str">
        <f t="shared" si="21"/>
        <v>Autre 8</v>
      </c>
    </row>
    <row r="168" spans="1:16" x14ac:dyDescent="0.25">
      <c r="A168" s="5" t="str">
        <f>'Financing inputs'!A168</f>
        <v>Fonds alloués par l'UNFPA</v>
      </c>
      <c r="B168" s="43"/>
      <c r="C168" s="59" t="str">
        <f>IF('Financing inputs'!C168="","",(IF('Financing inputs'!$B168="USD",'Financing inputs'!C168*Euro_USD,0)+IF('Financing inputs'!$B168="Local Currency",'Financing inputs'!C168/Loc_Euro,0)+IF('Financing inputs'!$B168="Euro",'Financing inputs'!C168,0)))</f>
        <v/>
      </c>
      <c r="D168" s="59" t="str">
        <f>IF('Financing inputs'!D168="","",(IF('Financing inputs'!$B168="USD",'Financing inputs'!D168*Euro_USD,0)+IF('Financing inputs'!$B168="Local Currency",'Financing inputs'!D168/Loc_Euro,0)+IF('Financing inputs'!$B168="Euro",'Financing inputs'!D168,0)))</f>
        <v/>
      </c>
      <c r="E168" s="59" t="str">
        <f>IF('Financing inputs'!E168="","",(IF('Financing inputs'!$B168="USD",'Financing inputs'!E168*Euro_USD,0)+IF('Financing inputs'!$B168="Local Currency",'Financing inputs'!E168/Loc_Euro,0)+IF('Financing inputs'!$B168="Euro",'Financing inputs'!E168,0)))</f>
        <v/>
      </c>
      <c r="F168" s="59" t="str">
        <f>IF('Financing inputs'!F168="","",(IF('Financing inputs'!$B168="USD",'Financing inputs'!F168*Euro_USD,0)+IF('Financing inputs'!$B168="Local Currency",'Financing inputs'!F168/Loc_Euro,0)+IF('Financing inputs'!$B168="Euro",'Financing inputs'!F168,0)))</f>
        <v/>
      </c>
      <c r="G168" s="59" t="str">
        <f>IF('Financing inputs'!G168="","",(IF('Financing inputs'!$B168="USD",'Financing inputs'!G168*Euro_USD,0)+IF('Financing inputs'!$B168="Local Currency",'Financing inputs'!G168/Loc_Euro,0)+IF('Financing inputs'!$B168="Euro",'Financing inputs'!G168,0)))</f>
        <v/>
      </c>
      <c r="H168" s="59" t="str">
        <f>IF('Financing inputs'!H168="","",(IF('Financing inputs'!$B168="USD",'Financing inputs'!H168*Euro_USD,0)+IF('Financing inputs'!$B168="Local Currency",'Financing inputs'!H168/Loc_Euro,0)+IF('Financing inputs'!$B168="Euro",'Financing inputs'!H168,0)))</f>
        <v/>
      </c>
      <c r="I168" s="59" t="str">
        <f>IF('Financing inputs'!I168="","",(IF('Financing inputs'!$B168="USD",'Financing inputs'!I168*Euro_USD,0)+IF('Financing inputs'!$B168="Local Currency",'Financing inputs'!I168/Loc_Euro,0)+IF('Financing inputs'!$B168="Euro",'Financing inputs'!I168,0)))</f>
        <v/>
      </c>
      <c r="J168" s="59" t="str">
        <f>IF('Financing inputs'!J168="","",(IF('Financing inputs'!$B168="USD",'Financing inputs'!J168*Euro_USD,0)+IF('Financing inputs'!$B168="Local Currency",'Financing inputs'!J168/Loc_Euro,0)+IF('Financing inputs'!$B168="Euro",'Financing inputs'!J168,0)))</f>
        <v/>
      </c>
      <c r="K168" s="59" t="str">
        <f>IF('Financing inputs'!K168="","",(IF('Financing inputs'!$B168="USD",'Financing inputs'!K168*Euro_USD,0)+IF('Financing inputs'!$B168="Local Currency",'Financing inputs'!K168/Loc_Euro,0)+IF('Financing inputs'!$B168="Euro",'Financing inputs'!K168,0)))</f>
        <v/>
      </c>
      <c r="L168" s="59" t="str">
        <f>IF('Financing inputs'!L168="","",(IF('Financing inputs'!$B168="USD",'Financing inputs'!L168*Euro_USD,0)+IF('Financing inputs'!$B168="Local Currency",'Financing inputs'!L168/Loc_Euro,0)+IF('Financing inputs'!$B168="Euro",'Financing inputs'!L168,0)))</f>
        <v/>
      </c>
      <c r="M168" s="59" t="str">
        <f>IF('Financing inputs'!M168="","",(IF('Financing inputs'!$B168="USD",'Financing inputs'!M168*Euro_USD,0)+IF('Financing inputs'!$B168="Local Currency",'Financing inputs'!M168/Loc_Euro,0)+IF('Financing inputs'!$B168="Euro",'Financing inputs'!M168,0)))</f>
        <v/>
      </c>
      <c r="N168" s="59" t="str">
        <f>IF('Financing inputs'!N168="","",(IF('Financing inputs'!$B168="USD",'Financing inputs'!N168*Euro_USD,0)+IF('Financing inputs'!$B168="Local Currency",'Financing inputs'!N168/Loc_Euro,0)+IF('Financing inputs'!$B168="Euro",'Financing inputs'!N168,0)))</f>
        <v/>
      </c>
      <c r="O168" s="59">
        <f t="shared" si="22"/>
        <v>0</v>
      </c>
      <c r="P168" s="12" t="str">
        <f t="shared" si="21"/>
        <v>Autre 8</v>
      </c>
    </row>
    <row r="169" spans="1:16" x14ac:dyDescent="0.25">
      <c r="A169" s="5" t="str">
        <f>'Financing inputs'!A169</f>
        <v>Fonds alloués par la KfW</v>
      </c>
      <c r="B169" s="43"/>
      <c r="C169" s="59" t="str">
        <f>IF('Financing inputs'!C169="","",(IF('Financing inputs'!$B169="USD",'Financing inputs'!C169*Euro_USD,0)+IF('Financing inputs'!$B169="Local Currency",'Financing inputs'!C169/Loc_Euro,0)+IF('Financing inputs'!$B169="Euro",'Financing inputs'!C169,0)))</f>
        <v/>
      </c>
      <c r="D169" s="59" t="str">
        <f>IF('Financing inputs'!D169="","",(IF('Financing inputs'!$B169="USD",'Financing inputs'!D169*Euro_USD,0)+IF('Financing inputs'!$B169="Local Currency",'Financing inputs'!D169/Loc_Euro,0)+IF('Financing inputs'!$B169="Euro",'Financing inputs'!D169,0)))</f>
        <v/>
      </c>
      <c r="E169" s="59" t="str">
        <f>IF('Financing inputs'!E169="","",(IF('Financing inputs'!$B169="USD",'Financing inputs'!E169*Euro_USD,0)+IF('Financing inputs'!$B169="Local Currency",'Financing inputs'!E169/Loc_Euro,0)+IF('Financing inputs'!$B169="Euro",'Financing inputs'!E169,0)))</f>
        <v/>
      </c>
      <c r="F169" s="59" t="str">
        <f>IF('Financing inputs'!F169="","",(IF('Financing inputs'!$B169="USD",'Financing inputs'!F169*Euro_USD,0)+IF('Financing inputs'!$B169="Local Currency",'Financing inputs'!F169/Loc_Euro,0)+IF('Financing inputs'!$B169="Euro",'Financing inputs'!F169,0)))</f>
        <v/>
      </c>
      <c r="G169" s="59" t="str">
        <f>IF('Financing inputs'!G169="","",(IF('Financing inputs'!$B169="USD",'Financing inputs'!G169*Euro_USD,0)+IF('Financing inputs'!$B169="Local Currency",'Financing inputs'!G169/Loc_Euro,0)+IF('Financing inputs'!$B169="Euro",'Financing inputs'!G169,0)))</f>
        <v/>
      </c>
      <c r="H169" s="59" t="str">
        <f>IF('Financing inputs'!H169="","",(IF('Financing inputs'!$B169="USD",'Financing inputs'!H169*Euro_USD,0)+IF('Financing inputs'!$B169="Local Currency",'Financing inputs'!H169/Loc_Euro,0)+IF('Financing inputs'!$B169="Euro",'Financing inputs'!H169,0)))</f>
        <v/>
      </c>
      <c r="I169" s="59" t="str">
        <f>IF('Financing inputs'!I169="","",(IF('Financing inputs'!$B169="USD",'Financing inputs'!I169*Euro_USD,0)+IF('Financing inputs'!$B169="Local Currency",'Financing inputs'!I169/Loc_Euro,0)+IF('Financing inputs'!$B169="Euro",'Financing inputs'!I169,0)))</f>
        <v/>
      </c>
      <c r="J169" s="59" t="str">
        <f>IF('Financing inputs'!J169="","",(IF('Financing inputs'!$B169="USD",'Financing inputs'!J169*Euro_USD,0)+IF('Financing inputs'!$B169="Local Currency",'Financing inputs'!J169/Loc_Euro,0)+IF('Financing inputs'!$B169="Euro",'Financing inputs'!J169,0)))</f>
        <v/>
      </c>
      <c r="K169" s="59" t="str">
        <f>IF('Financing inputs'!K169="","",(IF('Financing inputs'!$B169="USD",'Financing inputs'!K169*Euro_USD,0)+IF('Financing inputs'!$B169="Local Currency",'Financing inputs'!K169/Loc_Euro,0)+IF('Financing inputs'!$B169="Euro",'Financing inputs'!K169,0)))</f>
        <v/>
      </c>
      <c r="L169" s="59" t="str">
        <f>IF('Financing inputs'!L169="","",(IF('Financing inputs'!$B169="USD",'Financing inputs'!L169*Euro_USD,0)+IF('Financing inputs'!$B169="Local Currency",'Financing inputs'!L169/Loc_Euro,0)+IF('Financing inputs'!$B169="Euro",'Financing inputs'!L169,0)))</f>
        <v/>
      </c>
      <c r="M169" s="59" t="str">
        <f>IF('Financing inputs'!M169="","",(IF('Financing inputs'!$B169="USD",'Financing inputs'!M169*Euro_USD,0)+IF('Financing inputs'!$B169="Local Currency",'Financing inputs'!M169/Loc_Euro,0)+IF('Financing inputs'!$B169="Euro",'Financing inputs'!M169,0)))</f>
        <v/>
      </c>
      <c r="N169" s="59" t="str">
        <f>IF('Financing inputs'!N169="","",(IF('Financing inputs'!$B169="USD",'Financing inputs'!N169*Euro_USD,0)+IF('Financing inputs'!$B169="Local Currency",'Financing inputs'!N169/Loc_Euro,0)+IF('Financing inputs'!$B169="Euro",'Financing inputs'!N169,0)))</f>
        <v/>
      </c>
      <c r="O169" s="59">
        <f t="shared" si="22"/>
        <v>0</v>
      </c>
      <c r="P169" s="12" t="str">
        <f t="shared" si="21"/>
        <v>Autre 8</v>
      </c>
    </row>
    <row r="170" spans="1:16" x14ac:dyDescent="0.25">
      <c r="A170" s="5" t="str">
        <f>'Financing inputs'!A170</f>
        <v>Fonds alloués par DfID</v>
      </c>
      <c r="B170" s="43"/>
      <c r="C170" s="59" t="str">
        <f>IF('Financing inputs'!C170="","",(IF('Financing inputs'!$B170="USD",'Financing inputs'!C170*Euro_USD,0)+IF('Financing inputs'!$B170="Local Currency",'Financing inputs'!C170/Loc_Euro,0)+IF('Financing inputs'!$B170="Euro",'Financing inputs'!C170,0)))</f>
        <v/>
      </c>
      <c r="D170" s="59" t="str">
        <f>IF('Financing inputs'!D170="","",(IF('Financing inputs'!$B170="USD",'Financing inputs'!D170*Euro_USD,0)+IF('Financing inputs'!$B170="Local Currency",'Financing inputs'!D170/Loc_Euro,0)+IF('Financing inputs'!$B170="Euro",'Financing inputs'!D170,0)))</f>
        <v/>
      </c>
      <c r="E170" s="59" t="str">
        <f>IF('Financing inputs'!E170="","",(IF('Financing inputs'!$B170="USD",'Financing inputs'!E170*Euro_USD,0)+IF('Financing inputs'!$B170="Local Currency",'Financing inputs'!E170/Loc_Euro,0)+IF('Financing inputs'!$B170="Euro",'Financing inputs'!E170,0)))</f>
        <v/>
      </c>
      <c r="F170" s="59" t="str">
        <f>IF('Financing inputs'!F170="","",(IF('Financing inputs'!$B170="USD",'Financing inputs'!F170*Euro_USD,0)+IF('Financing inputs'!$B170="Local Currency",'Financing inputs'!F170/Loc_Euro,0)+IF('Financing inputs'!$B170="Euro",'Financing inputs'!F170,0)))</f>
        <v/>
      </c>
      <c r="G170" s="59" t="str">
        <f>IF('Financing inputs'!G170="","",(IF('Financing inputs'!$B170="USD",'Financing inputs'!G170*Euro_USD,0)+IF('Financing inputs'!$B170="Local Currency",'Financing inputs'!G170/Loc_Euro,0)+IF('Financing inputs'!$B170="Euro",'Financing inputs'!G170,0)))</f>
        <v/>
      </c>
      <c r="H170" s="59" t="str">
        <f>IF('Financing inputs'!H170="","",(IF('Financing inputs'!$B170="USD",'Financing inputs'!H170*Euro_USD,0)+IF('Financing inputs'!$B170="Local Currency",'Financing inputs'!H170/Loc_Euro,0)+IF('Financing inputs'!$B170="Euro",'Financing inputs'!H170,0)))</f>
        <v/>
      </c>
      <c r="I170" s="59" t="str">
        <f>IF('Financing inputs'!I170="","",(IF('Financing inputs'!$B170="USD",'Financing inputs'!I170*Euro_USD,0)+IF('Financing inputs'!$B170="Local Currency",'Financing inputs'!I170/Loc_Euro,0)+IF('Financing inputs'!$B170="Euro",'Financing inputs'!I170,0)))</f>
        <v/>
      </c>
      <c r="J170" s="59" t="str">
        <f>IF('Financing inputs'!J170="","",(IF('Financing inputs'!$B170="USD",'Financing inputs'!J170*Euro_USD,0)+IF('Financing inputs'!$B170="Local Currency",'Financing inputs'!J170/Loc_Euro,0)+IF('Financing inputs'!$B170="Euro",'Financing inputs'!J170,0)))</f>
        <v/>
      </c>
      <c r="K170" s="59" t="str">
        <f>IF('Financing inputs'!K170="","",(IF('Financing inputs'!$B170="USD",'Financing inputs'!K170*Euro_USD,0)+IF('Financing inputs'!$B170="Local Currency",'Financing inputs'!K170/Loc_Euro,0)+IF('Financing inputs'!$B170="Euro",'Financing inputs'!K170,0)))</f>
        <v/>
      </c>
      <c r="L170" s="59" t="str">
        <f>IF('Financing inputs'!L170="","",(IF('Financing inputs'!$B170="USD",'Financing inputs'!L170*Euro_USD,0)+IF('Financing inputs'!$B170="Local Currency",'Financing inputs'!L170/Loc_Euro,0)+IF('Financing inputs'!$B170="Euro",'Financing inputs'!L170,0)))</f>
        <v/>
      </c>
      <c r="M170" s="59" t="str">
        <f>IF('Financing inputs'!M170="","",(IF('Financing inputs'!$B170="USD",'Financing inputs'!M170*Euro_USD,0)+IF('Financing inputs'!$B170="Local Currency",'Financing inputs'!M170/Loc_Euro,0)+IF('Financing inputs'!$B170="Euro",'Financing inputs'!M170,0)))</f>
        <v/>
      </c>
      <c r="N170" s="59" t="str">
        <f>IF('Financing inputs'!N170="","",(IF('Financing inputs'!$B170="USD",'Financing inputs'!N170*Euro_USD,0)+IF('Financing inputs'!$B170="Local Currency",'Financing inputs'!N170/Loc_Euro,0)+IF('Financing inputs'!$B170="Euro",'Financing inputs'!N170,0)))</f>
        <v/>
      </c>
      <c r="O170" s="59">
        <f t="shared" si="22"/>
        <v>0</v>
      </c>
      <c r="P170" s="12" t="str">
        <f t="shared" si="21"/>
        <v>Autre 8</v>
      </c>
    </row>
    <row r="171" spans="1:16" x14ac:dyDescent="0.25">
      <c r="A171" s="5" t="str">
        <f>'Financing inputs'!A171</f>
        <v xml:space="preserve">Fonds alloués par l'EU </v>
      </c>
      <c r="B171" s="43"/>
      <c r="C171" s="59" t="str">
        <f>IF('Financing inputs'!C171="","",(IF('Financing inputs'!$B171="USD",'Financing inputs'!C171*Euro_USD,0)+IF('Financing inputs'!$B171="Local Currency",'Financing inputs'!C171/Loc_Euro,0)+IF('Financing inputs'!$B171="Euro",'Financing inputs'!C171,0)))</f>
        <v/>
      </c>
      <c r="D171" s="59" t="str">
        <f>IF('Financing inputs'!D171="","",(IF('Financing inputs'!$B171="USD",'Financing inputs'!D171*Euro_USD,0)+IF('Financing inputs'!$B171="Local Currency",'Financing inputs'!D171/Loc_Euro,0)+IF('Financing inputs'!$B171="Euro",'Financing inputs'!D171,0)))</f>
        <v/>
      </c>
      <c r="E171" s="59" t="str">
        <f>IF('Financing inputs'!E171="","",(IF('Financing inputs'!$B171="USD",'Financing inputs'!E171*Euro_USD,0)+IF('Financing inputs'!$B171="Local Currency",'Financing inputs'!E171/Loc_Euro,0)+IF('Financing inputs'!$B171="Euro",'Financing inputs'!E171,0)))</f>
        <v/>
      </c>
      <c r="F171" s="59" t="str">
        <f>IF('Financing inputs'!F171="","",(IF('Financing inputs'!$B171="USD",'Financing inputs'!F171*Euro_USD,0)+IF('Financing inputs'!$B171="Local Currency",'Financing inputs'!F171/Loc_Euro,0)+IF('Financing inputs'!$B171="Euro",'Financing inputs'!F171,0)))</f>
        <v/>
      </c>
      <c r="G171" s="59" t="str">
        <f>IF('Financing inputs'!G171="","",(IF('Financing inputs'!$B171="USD",'Financing inputs'!G171*Euro_USD,0)+IF('Financing inputs'!$B171="Local Currency",'Financing inputs'!G171/Loc_Euro,0)+IF('Financing inputs'!$B171="Euro",'Financing inputs'!G171,0)))</f>
        <v/>
      </c>
      <c r="H171" s="59" t="str">
        <f>IF('Financing inputs'!H171="","",(IF('Financing inputs'!$B171="USD",'Financing inputs'!H171*Euro_USD,0)+IF('Financing inputs'!$B171="Local Currency",'Financing inputs'!H171/Loc_Euro,0)+IF('Financing inputs'!$B171="Euro",'Financing inputs'!H171,0)))</f>
        <v/>
      </c>
      <c r="I171" s="59" t="str">
        <f>IF('Financing inputs'!I171="","",(IF('Financing inputs'!$B171="USD",'Financing inputs'!I171*Euro_USD,0)+IF('Financing inputs'!$B171="Local Currency",'Financing inputs'!I171/Loc_Euro,0)+IF('Financing inputs'!$B171="Euro",'Financing inputs'!I171,0)))</f>
        <v/>
      </c>
      <c r="J171" s="59" t="str">
        <f>IF('Financing inputs'!J171="","",(IF('Financing inputs'!$B171="USD",'Financing inputs'!J171*Euro_USD,0)+IF('Financing inputs'!$B171="Local Currency",'Financing inputs'!J171/Loc_Euro,0)+IF('Financing inputs'!$B171="Euro",'Financing inputs'!J171,0)))</f>
        <v/>
      </c>
      <c r="K171" s="59" t="str">
        <f>IF('Financing inputs'!K171="","",(IF('Financing inputs'!$B171="USD",'Financing inputs'!K171*Euro_USD,0)+IF('Financing inputs'!$B171="Local Currency",'Financing inputs'!K171/Loc_Euro,0)+IF('Financing inputs'!$B171="Euro",'Financing inputs'!K171,0)))</f>
        <v/>
      </c>
      <c r="L171" s="59" t="str">
        <f>IF('Financing inputs'!L171="","",(IF('Financing inputs'!$B171="USD",'Financing inputs'!L171*Euro_USD,0)+IF('Financing inputs'!$B171="Local Currency",'Financing inputs'!L171/Loc_Euro,0)+IF('Financing inputs'!$B171="Euro",'Financing inputs'!L171,0)))</f>
        <v/>
      </c>
      <c r="M171" s="59" t="str">
        <f>IF('Financing inputs'!M171="","",(IF('Financing inputs'!$B171="USD",'Financing inputs'!M171*Euro_USD,0)+IF('Financing inputs'!$B171="Local Currency",'Financing inputs'!M171/Loc_Euro,0)+IF('Financing inputs'!$B171="Euro",'Financing inputs'!M171,0)))</f>
        <v/>
      </c>
      <c r="N171" s="59" t="str">
        <f>IF('Financing inputs'!N171="","",(IF('Financing inputs'!$B171="USD",'Financing inputs'!N171*Euro_USD,0)+IF('Financing inputs'!$B171="Local Currency",'Financing inputs'!N171/Loc_Euro,0)+IF('Financing inputs'!$B171="Euro",'Financing inputs'!N171,0)))</f>
        <v/>
      </c>
      <c r="O171" s="59">
        <f t="shared" si="22"/>
        <v>0</v>
      </c>
      <c r="P171" s="12" t="str">
        <f t="shared" si="21"/>
        <v>Autre 8</v>
      </c>
    </row>
    <row r="172" spans="1:16" x14ac:dyDescent="0.25">
      <c r="A172" s="5" t="str">
        <f>'Financing inputs'!A172</f>
        <v>Fonds alloués par l'ACDI</v>
      </c>
      <c r="B172" s="43"/>
      <c r="C172" s="59" t="str">
        <f>IF('Financing inputs'!C172="","",(IF('Financing inputs'!$B172="USD",'Financing inputs'!C172*Euro_USD,0)+IF('Financing inputs'!$B172="Local Currency",'Financing inputs'!C172/Loc_Euro,0)+IF('Financing inputs'!$B172="Euro",'Financing inputs'!C172,0)))</f>
        <v/>
      </c>
      <c r="D172" s="59" t="str">
        <f>IF('Financing inputs'!D172="","",(IF('Financing inputs'!$B172="USD",'Financing inputs'!D172*Euro_USD,0)+IF('Financing inputs'!$B172="Local Currency",'Financing inputs'!D172/Loc_Euro,0)+IF('Financing inputs'!$B172="Euro",'Financing inputs'!D172,0)))</f>
        <v/>
      </c>
      <c r="E172" s="59" t="str">
        <f>IF('Financing inputs'!E172="","",(IF('Financing inputs'!$B172="USD",'Financing inputs'!E172*Euro_USD,0)+IF('Financing inputs'!$B172="Local Currency",'Financing inputs'!E172/Loc_Euro,0)+IF('Financing inputs'!$B172="Euro",'Financing inputs'!E172,0)))</f>
        <v/>
      </c>
      <c r="F172" s="59" t="str">
        <f>IF('Financing inputs'!F172="","",(IF('Financing inputs'!$B172="USD",'Financing inputs'!F172*Euro_USD,0)+IF('Financing inputs'!$B172="Local Currency",'Financing inputs'!F172/Loc_Euro,0)+IF('Financing inputs'!$B172="Euro",'Financing inputs'!F172,0)))</f>
        <v/>
      </c>
      <c r="G172" s="59" t="str">
        <f>IF('Financing inputs'!G172="","",(IF('Financing inputs'!$B172="USD",'Financing inputs'!G172*Euro_USD,0)+IF('Financing inputs'!$B172="Local Currency",'Financing inputs'!G172/Loc_Euro,0)+IF('Financing inputs'!$B172="Euro",'Financing inputs'!G172,0)))</f>
        <v/>
      </c>
      <c r="H172" s="59" t="str">
        <f>IF('Financing inputs'!H172="","",(IF('Financing inputs'!$B172="USD",'Financing inputs'!H172*Euro_USD,0)+IF('Financing inputs'!$B172="Local Currency",'Financing inputs'!H172/Loc_Euro,0)+IF('Financing inputs'!$B172="Euro",'Financing inputs'!H172,0)))</f>
        <v/>
      </c>
      <c r="I172" s="59" t="str">
        <f>IF('Financing inputs'!I172="","",(IF('Financing inputs'!$B172="USD",'Financing inputs'!I172*Euro_USD,0)+IF('Financing inputs'!$B172="Local Currency",'Financing inputs'!I172/Loc_Euro,0)+IF('Financing inputs'!$B172="Euro",'Financing inputs'!I172,0)))</f>
        <v/>
      </c>
      <c r="J172" s="59" t="str">
        <f>IF('Financing inputs'!J172="","",(IF('Financing inputs'!$B172="USD",'Financing inputs'!J172*Euro_USD,0)+IF('Financing inputs'!$B172="Local Currency",'Financing inputs'!J172/Loc_Euro,0)+IF('Financing inputs'!$B172="Euro",'Financing inputs'!J172,0)))</f>
        <v/>
      </c>
      <c r="K172" s="59" t="str">
        <f>IF('Financing inputs'!K172="","",(IF('Financing inputs'!$B172="USD",'Financing inputs'!K172*Euro_USD,0)+IF('Financing inputs'!$B172="Local Currency",'Financing inputs'!K172/Loc_Euro,0)+IF('Financing inputs'!$B172="Euro",'Financing inputs'!K172,0)))</f>
        <v/>
      </c>
      <c r="L172" s="59" t="str">
        <f>IF('Financing inputs'!L172="","",(IF('Financing inputs'!$B172="USD",'Financing inputs'!L172*Euro_USD,0)+IF('Financing inputs'!$B172="Local Currency",'Financing inputs'!L172/Loc_Euro,0)+IF('Financing inputs'!$B172="Euro",'Financing inputs'!L172,0)))</f>
        <v/>
      </c>
      <c r="M172" s="59" t="str">
        <f>IF('Financing inputs'!M172="","",(IF('Financing inputs'!$B172="USD",'Financing inputs'!M172*Euro_USD,0)+IF('Financing inputs'!$B172="Local Currency",'Financing inputs'!M172/Loc_Euro,0)+IF('Financing inputs'!$B172="Euro",'Financing inputs'!M172,0)))</f>
        <v/>
      </c>
      <c r="N172" s="59" t="str">
        <f>IF('Financing inputs'!N172="","",(IF('Financing inputs'!$B172="USD",'Financing inputs'!N172*Euro_USD,0)+IF('Financing inputs'!$B172="Local Currency",'Financing inputs'!N172/Loc_Euro,0)+IF('Financing inputs'!$B172="Euro",'Financing inputs'!N172,0)))</f>
        <v/>
      </c>
      <c r="O172" s="59">
        <f t="shared" si="22"/>
        <v>0</v>
      </c>
      <c r="P172" s="12" t="str">
        <f t="shared" si="21"/>
        <v>Autre 8</v>
      </c>
    </row>
    <row r="173" spans="1:16" x14ac:dyDescent="0.25">
      <c r="A173" s="5" t="str">
        <f>'Financing inputs'!A173</f>
        <v>Fonds alloués par PSI</v>
      </c>
      <c r="B173" s="43"/>
      <c r="C173" s="59" t="str">
        <f>IF('Financing inputs'!C173="","",(IF('Financing inputs'!$B173="USD",'Financing inputs'!C173*Euro_USD,0)+IF('Financing inputs'!$B173="Local Currency",'Financing inputs'!C173/Loc_Euro,0)+IF('Financing inputs'!$B173="Euro",'Financing inputs'!C173,0)))</f>
        <v/>
      </c>
      <c r="D173" s="59" t="str">
        <f>IF('Financing inputs'!D173="","",(IF('Financing inputs'!$B173="USD",'Financing inputs'!D173*Euro_USD,0)+IF('Financing inputs'!$B173="Local Currency",'Financing inputs'!D173/Loc_Euro,0)+IF('Financing inputs'!$B173="Euro",'Financing inputs'!D173,0)))</f>
        <v/>
      </c>
      <c r="E173" s="59" t="str">
        <f>IF('Financing inputs'!E173="","",(IF('Financing inputs'!$B173="USD",'Financing inputs'!E173*Euro_USD,0)+IF('Financing inputs'!$B173="Local Currency",'Financing inputs'!E173/Loc_Euro,0)+IF('Financing inputs'!$B173="Euro",'Financing inputs'!E173,0)))</f>
        <v/>
      </c>
      <c r="F173" s="59" t="str">
        <f>IF('Financing inputs'!F173="","",(IF('Financing inputs'!$B173="USD",'Financing inputs'!F173*Euro_USD,0)+IF('Financing inputs'!$B173="Local Currency",'Financing inputs'!F173/Loc_Euro,0)+IF('Financing inputs'!$B173="Euro",'Financing inputs'!F173,0)))</f>
        <v/>
      </c>
      <c r="G173" s="59" t="str">
        <f>IF('Financing inputs'!G173="","",(IF('Financing inputs'!$B173="USD",'Financing inputs'!G173*Euro_USD,0)+IF('Financing inputs'!$B173="Local Currency",'Financing inputs'!G173/Loc_Euro,0)+IF('Financing inputs'!$B173="Euro",'Financing inputs'!G173,0)))</f>
        <v/>
      </c>
      <c r="H173" s="59" t="str">
        <f>IF('Financing inputs'!H173="","",(IF('Financing inputs'!$B173="USD",'Financing inputs'!H173*Euro_USD,0)+IF('Financing inputs'!$B173="Local Currency",'Financing inputs'!H173/Loc_Euro,0)+IF('Financing inputs'!$B173="Euro",'Financing inputs'!H173,0)))</f>
        <v/>
      </c>
      <c r="I173" s="59" t="str">
        <f>IF('Financing inputs'!I173="","",(IF('Financing inputs'!$B173="USD",'Financing inputs'!I173*Euro_USD,0)+IF('Financing inputs'!$B173="Local Currency",'Financing inputs'!I173/Loc_Euro,0)+IF('Financing inputs'!$B173="Euro",'Financing inputs'!I173,0)))</f>
        <v/>
      </c>
      <c r="J173" s="59" t="str">
        <f>IF('Financing inputs'!J173="","",(IF('Financing inputs'!$B173="USD",'Financing inputs'!J173*Euro_USD,0)+IF('Financing inputs'!$B173="Local Currency",'Financing inputs'!J173/Loc_Euro,0)+IF('Financing inputs'!$B173="Euro",'Financing inputs'!J173,0)))</f>
        <v/>
      </c>
      <c r="K173" s="59" t="str">
        <f>IF('Financing inputs'!K173="","",(IF('Financing inputs'!$B173="USD",'Financing inputs'!K173*Euro_USD,0)+IF('Financing inputs'!$B173="Local Currency",'Financing inputs'!K173/Loc_Euro,0)+IF('Financing inputs'!$B173="Euro",'Financing inputs'!K173,0)))</f>
        <v/>
      </c>
      <c r="L173" s="59" t="str">
        <f>IF('Financing inputs'!L173="","",(IF('Financing inputs'!$B173="USD",'Financing inputs'!L173*Euro_USD,0)+IF('Financing inputs'!$B173="Local Currency",'Financing inputs'!L173/Loc_Euro,0)+IF('Financing inputs'!$B173="Euro",'Financing inputs'!L173,0)))</f>
        <v/>
      </c>
      <c r="M173" s="59" t="str">
        <f>IF('Financing inputs'!M173="","",(IF('Financing inputs'!$B173="USD",'Financing inputs'!M173*Euro_USD,0)+IF('Financing inputs'!$B173="Local Currency",'Financing inputs'!M173/Loc_Euro,0)+IF('Financing inputs'!$B173="Euro",'Financing inputs'!M173,0)))</f>
        <v/>
      </c>
      <c r="N173" s="59" t="str">
        <f>IF('Financing inputs'!N173="","",(IF('Financing inputs'!$B173="USD",'Financing inputs'!N173*Euro_USD,0)+IF('Financing inputs'!$B173="Local Currency",'Financing inputs'!N173/Loc_Euro,0)+IF('Financing inputs'!$B173="Euro",'Financing inputs'!N173,0)))</f>
        <v/>
      </c>
      <c r="O173" s="59">
        <f t="shared" si="22"/>
        <v>0</v>
      </c>
      <c r="P173" s="12" t="str">
        <f t="shared" si="21"/>
        <v>Autre 8</v>
      </c>
    </row>
    <row r="174" spans="1:16" x14ac:dyDescent="0.25">
      <c r="A174" s="5" t="str">
        <f>'Financing inputs'!A174</f>
        <v xml:space="preserve">Fonds alloués par DKT International </v>
      </c>
      <c r="B174" s="43"/>
      <c r="C174" s="59" t="str">
        <f>IF('Financing inputs'!C174="","",(IF('Financing inputs'!$B174="USD",'Financing inputs'!C174*Euro_USD,0)+IF('Financing inputs'!$B174="Local Currency",'Financing inputs'!C174/Loc_Euro,0)+IF('Financing inputs'!$B174="Euro",'Financing inputs'!C174,0)))</f>
        <v/>
      </c>
      <c r="D174" s="59" t="str">
        <f>IF('Financing inputs'!D174="","",(IF('Financing inputs'!$B174="USD",'Financing inputs'!D174*Euro_USD,0)+IF('Financing inputs'!$B174="Local Currency",'Financing inputs'!D174/Loc_Euro,0)+IF('Financing inputs'!$B174="Euro",'Financing inputs'!D174,0)))</f>
        <v/>
      </c>
      <c r="E174" s="59" t="str">
        <f>IF('Financing inputs'!E174="","",(IF('Financing inputs'!$B174="USD",'Financing inputs'!E174*Euro_USD,0)+IF('Financing inputs'!$B174="Local Currency",'Financing inputs'!E174/Loc_Euro,0)+IF('Financing inputs'!$B174="Euro",'Financing inputs'!E174,0)))</f>
        <v/>
      </c>
      <c r="F174" s="59" t="str">
        <f>IF('Financing inputs'!F174="","",(IF('Financing inputs'!$B174="USD",'Financing inputs'!F174*Euro_USD,0)+IF('Financing inputs'!$B174="Local Currency",'Financing inputs'!F174/Loc_Euro,0)+IF('Financing inputs'!$B174="Euro",'Financing inputs'!F174,0)))</f>
        <v/>
      </c>
      <c r="G174" s="59" t="str">
        <f>IF('Financing inputs'!G174="","",(IF('Financing inputs'!$B174="USD",'Financing inputs'!G174*Euro_USD,0)+IF('Financing inputs'!$B174="Local Currency",'Financing inputs'!G174/Loc_Euro,0)+IF('Financing inputs'!$B174="Euro",'Financing inputs'!G174,0)))</f>
        <v/>
      </c>
      <c r="H174" s="59" t="str">
        <f>IF('Financing inputs'!H174="","",(IF('Financing inputs'!$B174="USD",'Financing inputs'!H174*Euro_USD,0)+IF('Financing inputs'!$B174="Local Currency",'Financing inputs'!H174/Loc_Euro,0)+IF('Financing inputs'!$B174="Euro",'Financing inputs'!H174,0)))</f>
        <v/>
      </c>
      <c r="I174" s="59" t="str">
        <f>IF('Financing inputs'!I174="","",(IF('Financing inputs'!$B174="USD",'Financing inputs'!I174*Euro_USD,0)+IF('Financing inputs'!$B174="Local Currency",'Financing inputs'!I174/Loc_Euro,0)+IF('Financing inputs'!$B174="Euro",'Financing inputs'!I174,0)))</f>
        <v/>
      </c>
      <c r="J174" s="59" t="str">
        <f>IF('Financing inputs'!J174="","",(IF('Financing inputs'!$B174="USD",'Financing inputs'!J174*Euro_USD,0)+IF('Financing inputs'!$B174="Local Currency",'Financing inputs'!J174/Loc_Euro,0)+IF('Financing inputs'!$B174="Euro",'Financing inputs'!J174,0)))</f>
        <v/>
      </c>
      <c r="K174" s="59" t="str">
        <f>IF('Financing inputs'!K174="","",(IF('Financing inputs'!$B174="USD",'Financing inputs'!K174*Euro_USD,0)+IF('Financing inputs'!$B174="Local Currency",'Financing inputs'!K174/Loc_Euro,0)+IF('Financing inputs'!$B174="Euro",'Financing inputs'!K174,0)))</f>
        <v/>
      </c>
      <c r="L174" s="59" t="str">
        <f>IF('Financing inputs'!L174="","",(IF('Financing inputs'!$B174="USD",'Financing inputs'!L174*Euro_USD,0)+IF('Financing inputs'!$B174="Local Currency",'Financing inputs'!L174/Loc_Euro,0)+IF('Financing inputs'!$B174="Euro",'Financing inputs'!L174,0)))</f>
        <v/>
      </c>
      <c r="M174" s="59" t="str">
        <f>IF('Financing inputs'!M174="","",(IF('Financing inputs'!$B174="USD",'Financing inputs'!M174*Euro_USD,0)+IF('Financing inputs'!$B174="Local Currency",'Financing inputs'!M174/Loc_Euro,0)+IF('Financing inputs'!$B174="Euro",'Financing inputs'!M174,0)))</f>
        <v/>
      </c>
      <c r="N174" s="59" t="str">
        <f>IF('Financing inputs'!N174="","",(IF('Financing inputs'!$B174="USD",'Financing inputs'!N174*Euro_USD,0)+IF('Financing inputs'!$B174="Local Currency",'Financing inputs'!N174/Loc_Euro,0)+IF('Financing inputs'!$B174="Euro",'Financing inputs'!N174,0)))</f>
        <v/>
      </c>
      <c r="O174" s="59">
        <f t="shared" si="22"/>
        <v>0</v>
      </c>
      <c r="P174" s="12" t="str">
        <f t="shared" si="21"/>
        <v>Autre 8</v>
      </c>
    </row>
    <row r="175" spans="1:16" x14ac:dyDescent="0.25">
      <c r="A175" s="5" t="str">
        <f>'Financing inputs'!A175</f>
        <v>Fonds alloués par MSI</v>
      </c>
      <c r="B175" s="43"/>
      <c r="C175" s="59" t="str">
        <f>IF('Financing inputs'!C175="","",(IF('Financing inputs'!$B175="USD",'Financing inputs'!C175*Euro_USD,0)+IF('Financing inputs'!$B175="Local Currency",'Financing inputs'!C175/Loc_Euro,0)+IF('Financing inputs'!$B175="Euro",'Financing inputs'!C175,0)))</f>
        <v/>
      </c>
      <c r="D175" s="59" t="str">
        <f>IF('Financing inputs'!D175="","",(IF('Financing inputs'!$B175="USD",'Financing inputs'!D175*Euro_USD,0)+IF('Financing inputs'!$B175="Local Currency",'Financing inputs'!D175/Loc_Euro,0)+IF('Financing inputs'!$B175="Euro",'Financing inputs'!D175,0)))</f>
        <v/>
      </c>
      <c r="E175" s="59" t="str">
        <f>IF('Financing inputs'!E175="","",(IF('Financing inputs'!$B175="USD",'Financing inputs'!E175*Euro_USD,0)+IF('Financing inputs'!$B175="Local Currency",'Financing inputs'!E175/Loc_Euro,0)+IF('Financing inputs'!$B175="Euro",'Financing inputs'!E175,0)))</f>
        <v/>
      </c>
      <c r="F175" s="59" t="str">
        <f>IF('Financing inputs'!F175="","",(IF('Financing inputs'!$B175="USD",'Financing inputs'!F175*Euro_USD,0)+IF('Financing inputs'!$B175="Local Currency",'Financing inputs'!F175/Loc_Euro,0)+IF('Financing inputs'!$B175="Euro",'Financing inputs'!F175,0)))</f>
        <v/>
      </c>
      <c r="G175" s="59" t="str">
        <f>IF('Financing inputs'!G175="","",(IF('Financing inputs'!$B175="USD",'Financing inputs'!G175*Euro_USD,0)+IF('Financing inputs'!$B175="Local Currency",'Financing inputs'!G175/Loc_Euro,0)+IF('Financing inputs'!$B175="Euro",'Financing inputs'!G175,0)))</f>
        <v/>
      </c>
      <c r="H175" s="59" t="str">
        <f>IF('Financing inputs'!H175="","",(IF('Financing inputs'!$B175="USD",'Financing inputs'!H175*Euro_USD,0)+IF('Financing inputs'!$B175="Local Currency",'Financing inputs'!H175/Loc_Euro,0)+IF('Financing inputs'!$B175="Euro",'Financing inputs'!H175,0)))</f>
        <v/>
      </c>
      <c r="I175" s="59" t="str">
        <f>IF('Financing inputs'!I175="","",(IF('Financing inputs'!$B175="USD",'Financing inputs'!I175*Euro_USD,0)+IF('Financing inputs'!$B175="Local Currency",'Financing inputs'!I175/Loc_Euro,0)+IF('Financing inputs'!$B175="Euro",'Financing inputs'!I175,0)))</f>
        <v/>
      </c>
      <c r="J175" s="59" t="str">
        <f>IF('Financing inputs'!J175="","",(IF('Financing inputs'!$B175="USD",'Financing inputs'!J175*Euro_USD,0)+IF('Financing inputs'!$B175="Local Currency",'Financing inputs'!J175/Loc_Euro,0)+IF('Financing inputs'!$B175="Euro",'Financing inputs'!J175,0)))</f>
        <v/>
      </c>
      <c r="K175" s="59" t="str">
        <f>IF('Financing inputs'!K175="","",(IF('Financing inputs'!$B175="USD",'Financing inputs'!K175*Euro_USD,0)+IF('Financing inputs'!$B175="Local Currency",'Financing inputs'!K175/Loc_Euro,0)+IF('Financing inputs'!$B175="Euro",'Financing inputs'!K175,0)))</f>
        <v/>
      </c>
      <c r="L175" s="59" t="str">
        <f>IF('Financing inputs'!L175="","",(IF('Financing inputs'!$B175="USD",'Financing inputs'!L175*Euro_USD,0)+IF('Financing inputs'!$B175="Local Currency",'Financing inputs'!L175/Loc_Euro,0)+IF('Financing inputs'!$B175="Euro",'Financing inputs'!L175,0)))</f>
        <v/>
      </c>
      <c r="M175" s="59" t="str">
        <f>IF('Financing inputs'!M175="","",(IF('Financing inputs'!$B175="USD",'Financing inputs'!M175*Euro_USD,0)+IF('Financing inputs'!$B175="Local Currency",'Financing inputs'!M175/Loc_Euro,0)+IF('Financing inputs'!$B175="Euro",'Financing inputs'!M175,0)))</f>
        <v/>
      </c>
      <c r="N175" s="59" t="str">
        <f>IF('Financing inputs'!N175="","",(IF('Financing inputs'!$B175="USD",'Financing inputs'!N175*Euro_USD,0)+IF('Financing inputs'!$B175="Local Currency",'Financing inputs'!N175/Loc_Euro,0)+IF('Financing inputs'!$B175="Euro",'Financing inputs'!N175,0)))</f>
        <v/>
      </c>
      <c r="O175" s="59">
        <f t="shared" si="22"/>
        <v>0</v>
      </c>
      <c r="P175" s="12" t="str">
        <f t="shared" si="21"/>
        <v>Autre 8</v>
      </c>
    </row>
    <row r="176" spans="1:16" x14ac:dyDescent="0.25">
      <c r="A176" s="5" t="str">
        <f>'Financing inputs'!A176</f>
        <v>Fonds alloués par la Fondation Gates</v>
      </c>
      <c r="B176" s="43"/>
      <c r="C176" s="59" t="str">
        <f>IF('Financing inputs'!C176="","",(IF('Financing inputs'!$B176="USD",'Financing inputs'!C176*Euro_USD,0)+IF('Financing inputs'!$B176="Local Currency",'Financing inputs'!C176/Loc_Euro,0)+IF('Financing inputs'!$B176="Euro",'Financing inputs'!C176,0)))</f>
        <v/>
      </c>
      <c r="D176" s="59" t="str">
        <f>IF('Financing inputs'!D176="","",(IF('Financing inputs'!$B176="USD",'Financing inputs'!D176*Euro_USD,0)+IF('Financing inputs'!$B176="Local Currency",'Financing inputs'!D176/Loc_Euro,0)+IF('Financing inputs'!$B176="Euro",'Financing inputs'!D176,0)))</f>
        <v/>
      </c>
      <c r="E176" s="59" t="str">
        <f>IF('Financing inputs'!E176="","",(IF('Financing inputs'!$B176="USD",'Financing inputs'!E176*Euro_USD,0)+IF('Financing inputs'!$B176="Local Currency",'Financing inputs'!E176/Loc_Euro,0)+IF('Financing inputs'!$B176="Euro",'Financing inputs'!E176,0)))</f>
        <v/>
      </c>
      <c r="F176" s="59" t="str">
        <f>IF('Financing inputs'!F176="","",(IF('Financing inputs'!$B176="USD",'Financing inputs'!F176*Euro_USD,0)+IF('Financing inputs'!$B176="Local Currency",'Financing inputs'!F176/Loc_Euro,0)+IF('Financing inputs'!$B176="Euro",'Financing inputs'!F176,0)))</f>
        <v/>
      </c>
      <c r="G176" s="59" t="str">
        <f>IF('Financing inputs'!G176="","",(IF('Financing inputs'!$B176="USD",'Financing inputs'!G176*Euro_USD,0)+IF('Financing inputs'!$B176="Local Currency",'Financing inputs'!G176/Loc_Euro,0)+IF('Financing inputs'!$B176="Euro",'Financing inputs'!G176,0)))</f>
        <v/>
      </c>
      <c r="H176" s="59" t="str">
        <f>IF('Financing inputs'!H176="","",(IF('Financing inputs'!$B176="USD",'Financing inputs'!H176*Euro_USD,0)+IF('Financing inputs'!$B176="Local Currency",'Financing inputs'!H176/Loc_Euro,0)+IF('Financing inputs'!$B176="Euro",'Financing inputs'!H176,0)))</f>
        <v/>
      </c>
      <c r="I176" s="59" t="str">
        <f>IF('Financing inputs'!I176="","",(IF('Financing inputs'!$B176="USD",'Financing inputs'!I176*Euro_USD,0)+IF('Financing inputs'!$B176="Local Currency",'Financing inputs'!I176/Loc_Euro,0)+IF('Financing inputs'!$B176="Euro",'Financing inputs'!I176,0)))</f>
        <v/>
      </c>
      <c r="J176" s="59" t="str">
        <f>IF('Financing inputs'!J176="","",(IF('Financing inputs'!$B176="USD",'Financing inputs'!J176*Euro_USD,0)+IF('Financing inputs'!$B176="Local Currency",'Financing inputs'!J176/Loc_Euro,0)+IF('Financing inputs'!$B176="Euro",'Financing inputs'!J176,0)))</f>
        <v/>
      </c>
      <c r="K176" s="59" t="str">
        <f>IF('Financing inputs'!K176="","",(IF('Financing inputs'!$B176="USD",'Financing inputs'!K176*Euro_USD,0)+IF('Financing inputs'!$B176="Local Currency",'Financing inputs'!K176/Loc_Euro,0)+IF('Financing inputs'!$B176="Euro",'Financing inputs'!K176,0)))</f>
        <v/>
      </c>
      <c r="L176" s="59" t="str">
        <f>IF('Financing inputs'!L176="","",(IF('Financing inputs'!$B176="USD",'Financing inputs'!L176*Euro_USD,0)+IF('Financing inputs'!$B176="Local Currency",'Financing inputs'!L176/Loc_Euro,0)+IF('Financing inputs'!$B176="Euro",'Financing inputs'!L176,0)))</f>
        <v/>
      </c>
      <c r="M176" s="59" t="str">
        <f>IF('Financing inputs'!M176="","",(IF('Financing inputs'!$B176="USD",'Financing inputs'!M176*Euro_USD,0)+IF('Financing inputs'!$B176="Local Currency",'Financing inputs'!M176/Loc_Euro,0)+IF('Financing inputs'!$B176="Euro",'Financing inputs'!M176,0)))</f>
        <v/>
      </c>
      <c r="N176" s="59" t="str">
        <f>IF('Financing inputs'!N176="","",(IF('Financing inputs'!$B176="USD",'Financing inputs'!N176*Euro_USD,0)+IF('Financing inputs'!$B176="Local Currency",'Financing inputs'!N176/Loc_Euro,0)+IF('Financing inputs'!$B176="Euro",'Financing inputs'!N176,0)))</f>
        <v/>
      </c>
      <c r="O176" s="59">
        <f t="shared" si="22"/>
        <v>0</v>
      </c>
      <c r="P176" s="12" t="str">
        <f t="shared" si="21"/>
        <v>Autre 8</v>
      </c>
    </row>
    <row r="177" spans="1:16" x14ac:dyDescent="0.25">
      <c r="A177" s="5" t="str">
        <f>'Financing inputs'!A177</f>
        <v>Fonds alloués par la fondation Packard</v>
      </c>
      <c r="B177" s="43"/>
      <c r="C177" s="59" t="str">
        <f>IF('Financing inputs'!C177="","",(IF('Financing inputs'!$B177="USD",'Financing inputs'!C177*Euro_USD,0)+IF('Financing inputs'!$B177="Local Currency",'Financing inputs'!C177/Loc_Euro,0)+IF('Financing inputs'!$B177="Euro",'Financing inputs'!C177,0)))</f>
        <v/>
      </c>
      <c r="D177" s="59" t="str">
        <f>IF('Financing inputs'!D177="","",(IF('Financing inputs'!$B177="USD",'Financing inputs'!D177*Euro_USD,0)+IF('Financing inputs'!$B177="Local Currency",'Financing inputs'!D177/Loc_Euro,0)+IF('Financing inputs'!$B177="Euro",'Financing inputs'!D177,0)))</f>
        <v/>
      </c>
      <c r="E177" s="59" t="str">
        <f>IF('Financing inputs'!E177="","",(IF('Financing inputs'!$B177="USD",'Financing inputs'!E177*Euro_USD,0)+IF('Financing inputs'!$B177="Local Currency",'Financing inputs'!E177/Loc_Euro,0)+IF('Financing inputs'!$B177="Euro",'Financing inputs'!E177,0)))</f>
        <v/>
      </c>
      <c r="F177" s="59" t="str">
        <f>IF('Financing inputs'!F177="","",(IF('Financing inputs'!$B177="USD",'Financing inputs'!F177*Euro_USD,0)+IF('Financing inputs'!$B177="Local Currency",'Financing inputs'!F177/Loc_Euro,0)+IF('Financing inputs'!$B177="Euro",'Financing inputs'!F177,0)))</f>
        <v/>
      </c>
      <c r="G177" s="59" t="str">
        <f>IF('Financing inputs'!G177="","",(IF('Financing inputs'!$B177="USD",'Financing inputs'!G177*Euro_USD,0)+IF('Financing inputs'!$B177="Local Currency",'Financing inputs'!G177/Loc_Euro,0)+IF('Financing inputs'!$B177="Euro",'Financing inputs'!G177,0)))</f>
        <v/>
      </c>
      <c r="H177" s="59" t="str">
        <f>IF('Financing inputs'!H177="","",(IF('Financing inputs'!$B177="USD",'Financing inputs'!H177*Euro_USD,0)+IF('Financing inputs'!$B177="Local Currency",'Financing inputs'!H177/Loc_Euro,0)+IF('Financing inputs'!$B177="Euro",'Financing inputs'!H177,0)))</f>
        <v/>
      </c>
      <c r="I177" s="59" t="str">
        <f>IF('Financing inputs'!I177="","",(IF('Financing inputs'!$B177="USD",'Financing inputs'!I177*Euro_USD,0)+IF('Financing inputs'!$B177="Local Currency",'Financing inputs'!I177/Loc_Euro,0)+IF('Financing inputs'!$B177="Euro",'Financing inputs'!I177,0)))</f>
        <v/>
      </c>
      <c r="J177" s="59" t="str">
        <f>IF('Financing inputs'!J177="","",(IF('Financing inputs'!$B177="USD",'Financing inputs'!J177*Euro_USD,0)+IF('Financing inputs'!$B177="Local Currency",'Financing inputs'!J177/Loc_Euro,0)+IF('Financing inputs'!$B177="Euro",'Financing inputs'!J177,0)))</f>
        <v/>
      </c>
      <c r="K177" s="59" t="str">
        <f>IF('Financing inputs'!K177="","",(IF('Financing inputs'!$B177="USD",'Financing inputs'!K177*Euro_USD,0)+IF('Financing inputs'!$B177="Local Currency",'Financing inputs'!K177/Loc_Euro,0)+IF('Financing inputs'!$B177="Euro",'Financing inputs'!K177,0)))</f>
        <v/>
      </c>
      <c r="L177" s="59" t="str">
        <f>IF('Financing inputs'!L177="","",(IF('Financing inputs'!$B177="USD",'Financing inputs'!L177*Euro_USD,0)+IF('Financing inputs'!$B177="Local Currency",'Financing inputs'!L177/Loc_Euro,0)+IF('Financing inputs'!$B177="Euro",'Financing inputs'!L177,0)))</f>
        <v/>
      </c>
      <c r="M177" s="59" t="str">
        <f>IF('Financing inputs'!M177="","",(IF('Financing inputs'!$B177="USD",'Financing inputs'!M177*Euro_USD,0)+IF('Financing inputs'!$B177="Local Currency",'Financing inputs'!M177/Loc_Euro,0)+IF('Financing inputs'!$B177="Euro",'Financing inputs'!M177,0)))</f>
        <v/>
      </c>
      <c r="N177" s="59" t="str">
        <f>IF('Financing inputs'!N177="","",(IF('Financing inputs'!$B177="USD",'Financing inputs'!N177*Euro_USD,0)+IF('Financing inputs'!$B177="Local Currency",'Financing inputs'!N177/Loc_Euro,0)+IF('Financing inputs'!$B177="Euro",'Financing inputs'!N177,0)))</f>
        <v/>
      </c>
      <c r="O177" s="59">
        <f t="shared" si="22"/>
        <v>0</v>
      </c>
      <c r="P177" s="12" t="str">
        <f t="shared" si="21"/>
        <v>Autre 8</v>
      </c>
    </row>
    <row r="178" spans="1:16" x14ac:dyDescent="0.25">
      <c r="A178" s="5" t="str">
        <f>'Financing inputs'!A178</f>
        <v>Other</v>
      </c>
      <c r="B178" s="43"/>
      <c r="C178" s="59" t="str">
        <f>IF('Financing inputs'!C178="","",(IF('Financing inputs'!$B178="USD",'Financing inputs'!C178*Euro_USD,0)+IF('Financing inputs'!$B178="Local Currency",'Financing inputs'!C178/Loc_Euro,0)+IF('Financing inputs'!$B178="Euro",'Financing inputs'!C178,0)))</f>
        <v/>
      </c>
      <c r="D178" s="59" t="str">
        <f>IF('Financing inputs'!D178="","",(IF('Financing inputs'!$B178="USD",'Financing inputs'!D178*Euro_USD,0)+IF('Financing inputs'!$B178="Local Currency",'Financing inputs'!D178/Loc_Euro,0)+IF('Financing inputs'!$B178="Euro",'Financing inputs'!D178,0)))</f>
        <v/>
      </c>
      <c r="E178" s="59" t="str">
        <f>IF('Financing inputs'!E178="","",(IF('Financing inputs'!$B178="USD",'Financing inputs'!E178*Euro_USD,0)+IF('Financing inputs'!$B178="Local Currency",'Financing inputs'!E178/Loc_Euro,0)+IF('Financing inputs'!$B178="Euro",'Financing inputs'!E178,0)))</f>
        <v/>
      </c>
      <c r="F178" s="59" t="str">
        <f>IF('Financing inputs'!F178="","",(IF('Financing inputs'!$B178="USD",'Financing inputs'!F178*Euro_USD,0)+IF('Financing inputs'!$B178="Local Currency",'Financing inputs'!F178/Loc_Euro,0)+IF('Financing inputs'!$B178="Euro",'Financing inputs'!F178,0)))</f>
        <v/>
      </c>
      <c r="G178" s="59" t="str">
        <f>IF('Financing inputs'!G178="","",(IF('Financing inputs'!$B178="USD",'Financing inputs'!G178*Euro_USD,0)+IF('Financing inputs'!$B178="Local Currency",'Financing inputs'!G178/Loc_Euro,0)+IF('Financing inputs'!$B178="Euro",'Financing inputs'!G178,0)))</f>
        <v/>
      </c>
      <c r="H178" s="59" t="str">
        <f>IF('Financing inputs'!H178="","",(IF('Financing inputs'!$B178="USD",'Financing inputs'!H178*Euro_USD,0)+IF('Financing inputs'!$B178="Local Currency",'Financing inputs'!H178/Loc_Euro,0)+IF('Financing inputs'!$B178="Euro",'Financing inputs'!H178,0)))</f>
        <v/>
      </c>
      <c r="I178" s="59" t="str">
        <f>IF('Financing inputs'!I178="","",(IF('Financing inputs'!$B178="USD",'Financing inputs'!I178*Euro_USD,0)+IF('Financing inputs'!$B178="Local Currency",'Financing inputs'!I178/Loc_Euro,0)+IF('Financing inputs'!$B178="Euro",'Financing inputs'!I178,0)))</f>
        <v/>
      </c>
      <c r="J178" s="59" t="str">
        <f>IF('Financing inputs'!J178="","",(IF('Financing inputs'!$B178="USD",'Financing inputs'!J178*Euro_USD,0)+IF('Financing inputs'!$B178="Local Currency",'Financing inputs'!J178/Loc_Euro,0)+IF('Financing inputs'!$B178="Euro",'Financing inputs'!J178,0)))</f>
        <v/>
      </c>
      <c r="K178" s="59" t="str">
        <f>IF('Financing inputs'!K178="","",(IF('Financing inputs'!$B178="USD",'Financing inputs'!K178*Euro_USD,0)+IF('Financing inputs'!$B178="Local Currency",'Financing inputs'!K178/Loc_Euro,0)+IF('Financing inputs'!$B178="Euro",'Financing inputs'!K178,0)))</f>
        <v/>
      </c>
      <c r="L178" s="59" t="str">
        <f>IF('Financing inputs'!L178="","",(IF('Financing inputs'!$B178="USD",'Financing inputs'!L178*Euro_USD,0)+IF('Financing inputs'!$B178="Local Currency",'Financing inputs'!L178/Loc_Euro,0)+IF('Financing inputs'!$B178="Euro",'Financing inputs'!L178,0)))</f>
        <v/>
      </c>
      <c r="M178" s="59" t="str">
        <f>IF('Financing inputs'!M178="","",(IF('Financing inputs'!$B178="USD",'Financing inputs'!M178*Euro_USD,0)+IF('Financing inputs'!$B178="Local Currency",'Financing inputs'!M178/Loc_Euro,0)+IF('Financing inputs'!$B178="Euro",'Financing inputs'!M178,0)))</f>
        <v/>
      </c>
      <c r="N178" s="59" t="str">
        <f>IF('Financing inputs'!N178="","",(IF('Financing inputs'!$B178="USD",'Financing inputs'!N178*Euro_USD,0)+IF('Financing inputs'!$B178="Local Currency",'Financing inputs'!N178/Loc_Euro,0)+IF('Financing inputs'!$B178="Euro",'Financing inputs'!N178,0)))</f>
        <v/>
      </c>
      <c r="O178" s="59">
        <f t="shared" si="22"/>
        <v>0</v>
      </c>
      <c r="P178" s="12" t="str">
        <f t="shared" si="21"/>
        <v>Autre 8</v>
      </c>
    </row>
    <row r="179" spans="1:16" x14ac:dyDescent="0.25">
      <c r="A179" s="5" t="str">
        <f>'Financing inputs'!A179</f>
        <v>Other</v>
      </c>
      <c r="B179" s="43"/>
      <c r="C179" s="59" t="str">
        <f>IF('Financing inputs'!C179="","",(IF('Financing inputs'!$B179="USD",'Financing inputs'!C179*Euro_USD,0)+IF('Financing inputs'!$B179="Local Currency",'Financing inputs'!C179/Loc_Euro,0)+IF('Financing inputs'!$B179="Euro",'Financing inputs'!C179,0)))</f>
        <v/>
      </c>
      <c r="D179" s="59" t="str">
        <f>IF('Financing inputs'!D179="","",(IF('Financing inputs'!$B179="USD",'Financing inputs'!D179*Euro_USD,0)+IF('Financing inputs'!$B179="Local Currency",'Financing inputs'!D179/Loc_Euro,0)+IF('Financing inputs'!$B179="Euro",'Financing inputs'!D179,0)))</f>
        <v/>
      </c>
      <c r="E179" s="59" t="str">
        <f>IF('Financing inputs'!E179="","",(IF('Financing inputs'!$B179="USD",'Financing inputs'!E179*Euro_USD,0)+IF('Financing inputs'!$B179="Local Currency",'Financing inputs'!E179/Loc_Euro,0)+IF('Financing inputs'!$B179="Euro",'Financing inputs'!E179,0)))</f>
        <v/>
      </c>
      <c r="F179" s="59" t="str">
        <f>IF('Financing inputs'!F179="","",(IF('Financing inputs'!$B179="USD",'Financing inputs'!F179*Euro_USD,0)+IF('Financing inputs'!$B179="Local Currency",'Financing inputs'!F179/Loc_Euro,0)+IF('Financing inputs'!$B179="Euro",'Financing inputs'!F179,0)))</f>
        <v/>
      </c>
      <c r="G179" s="59" t="str">
        <f>IF('Financing inputs'!G179="","",(IF('Financing inputs'!$B179="USD",'Financing inputs'!G179*Euro_USD,0)+IF('Financing inputs'!$B179="Local Currency",'Financing inputs'!G179/Loc_Euro,0)+IF('Financing inputs'!$B179="Euro",'Financing inputs'!G179,0)))</f>
        <v/>
      </c>
      <c r="H179" s="59" t="str">
        <f>IF('Financing inputs'!H179="","",(IF('Financing inputs'!$B179="USD",'Financing inputs'!H179*Euro_USD,0)+IF('Financing inputs'!$B179="Local Currency",'Financing inputs'!H179/Loc_Euro,0)+IF('Financing inputs'!$B179="Euro",'Financing inputs'!H179,0)))</f>
        <v/>
      </c>
      <c r="I179" s="59" t="str">
        <f>IF('Financing inputs'!I179="","",(IF('Financing inputs'!$B179="USD",'Financing inputs'!I179*Euro_USD,0)+IF('Financing inputs'!$B179="Local Currency",'Financing inputs'!I179/Loc_Euro,0)+IF('Financing inputs'!$B179="Euro",'Financing inputs'!I179,0)))</f>
        <v/>
      </c>
      <c r="J179" s="59" t="str">
        <f>IF('Financing inputs'!J179="","",(IF('Financing inputs'!$B179="USD",'Financing inputs'!J179*Euro_USD,0)+IF('Financing inputs'!$B179="Local Currency",'Financing inputs'!J179/Loc_Euro,0)+IF('Financing inputs'!$B179="Euro",'Financing inputs'!J179,0)))</f>
        <v/>
      </c>
      <c r="K179" s="59" t="str">
        <f>IF('Financing inputs'!K179="","",(IF('Financing inputs'!$B179="USD",'Financing inputs'!K179*Euro_USD,0)+IF('Financing inputs'!$B179="Local Currency",'Financing inputs'!K179/Loc_Euro,0)+IF('Financing inputs'!$B179="Euro",'Financing inputs'!K179,0)))</f>
        <v/>
      </c>
      <c r="L179" s="59" t="str">
        <f>IF('Financing inputs'!L179="","",(IF('Financing inputs'!$B179="USD",'Financing inputs'!L179*Euro_USD,0)+IF('Financing inputs'!$B179="Local Currency",'Financing inputs'!L179/Loc_Euro,0)+IF('Financing inputs'!$B179="Euro",'Financing inputs'!L179,0)))</f>
        <v/>
      </c>
      <c r="M179" s="59" t="str">
        <f>IF('Financing inputs'!M179="","",(IF('Financing inputs'!$B179="USD",'Financing inputs'!M179*Euro_USD,0)+IF('Financing inputs'!$B179="Local Currency",'Financing inputs'!M179/Loc_Euro,0)+IF('Financing inputs'!$B179="Euro",'Financing inputs'!M179,0)))</f>
        <v/>
      </c>
      <c r="N179" s="59" t="str">
        <f>IF('Financing inputs'!N179="","",(IF('Financing inputs'!$B179="USD",'Financing inputs'!N179*Euro_USD,0)+IF('Financing inputs'!$B179="Local Currency",'Financing inputs'!N179/Loc_Euro,0)+IF('Financing inputs'!$B179="Euro",'Financing inputs'!N179,0)))</f>
        <v/>
      </c>
      <c r="O179" s="60">
        <f t="shared" si="22"/>
        <v>0</v>
      </c>
      <c r="P179" s="12" t="str">
        <f t="shared" si="21"/>
        <v>Autre 8</v>
      </c>
    </row>
    <row r="180" spans="1:16" x14ac:dyDescent="0.25">
      <c r="A180" s="5" t="str">
        <f>'Financing inputs'!A180</f>
        <v>Other</v>
      </c>
      <c r="B180" s="43"/>
      <c r="C180" s="59" t="str">
        <f>IF('Financing inputs'!C180="","",(IF('Financing inputs'!$B180="USD",'Financing inputs'!C180*Euro_USD,0)+IF('Financing inputs'!$B180="Local Currency",'Financing inputs'!C180/Loc_Euro,0)+IF('Financing inputs'!$B180="Euro",'Financing inputs'!C180,0)))</f>
        <v/>
      </c>
      <c r="D180" s="59" t="str">
        <f>IF('Financing inputs'!D180="","",(IF('Financing inputs'!$B180="USD",'Financing inputs'!D180*Euro_USD,0)+IF('Financing inputs'!$B180="Local Currency",'Financing inputs'!D180/Loc_Euro,0)+IF('Financing inputs'!$B180="Euro",'Financing inputs'!D180,0)))</f>
        <v/>
      </c>
      <c r="E180" s="59" t="str">
        <f>IF('Financing inputs'!E180="","",(IF('Financing inputs'!$B180="USD",'Financing inputs'!E180*Euro_USD,0)+IF('Financing inputs'!$B180="Local Currency",'Financing inputs'!E180/Loc_Euro,0)+IF('Financing inputs'!$B180="Euro",'Financing inputs'!E180,0)))</f>
        <v/>
      </c>
      <c r="F180" s="59" t="str">
        <f>IF('Financing inputs'!F180="","",(IF('Financing inputs'!$B180="USD",'Financing inputs'!F180*Euro_USD,0)+IF('Financing inputs'!$B180="Local Currency",'Financing inputs'!F180/Loc_Euro,0)+IF('Financing inputs'!$B180="Euro",'Financing inputs'!F180,0)))</f>
        <v/>
      </c>
      <c r="G180" s="59" t="str">
        <f>IF('Financing inputs'!G180="","",(IF('Financing inputs'!$B180="USD",'Financing inputs'!G180*Euro_USD,0)+IF('Financing inputs'!$B180="Local Currency",'Financing inputs'!G180/Loc_Euro,0)+IF('Financing inputs'!$B180="Euro",'Financing inputs'!G180,0)))</f>
        <v/>
      </c>
      <c r="H180" s="59" t="str">
        <f>IF('Financing inputs'!H180="","",(IF('Financing inputs'!$B180="USD",'Financing inputs'!H180*Euro_USD,0)+IF('Financing inputs'!$B180="Local Currency",'Financing inputs'!H180/Loc_Euro,0)+IF('Financing inputs'!$B180="Euro",'Financing inputs'!H180,0)))</f>
        <v/>
      </c>
      <c r="I180" s="59" t="str">
        <f>IF('Financing inputs'!I180="","",(IF('Financing inputs'!$B180="USD",'Financing inputs'!I180*Euro_USD,0)+IF('Financing inputs'!$B180="Local Currency",'Financing inputs'!I180/Loc_Euro,0)+IF('Financing inputs'!$B180="Euro",'Financing inputs'!I180,0)))</f>
        <v/>
      </c>
      <c r="J180" s="59" t="str">
        <f>IF('Financing inputs'!J180="","",(IF('Financing inputs'!$B180="USD",'Financing inputs'!J180*Euro_USD,0)+IF('Financing inputs'!$B180="Local Currency",'Financing inputs'!J180/Loc_Euro,0)+IF('Financing inputs'!$B180="Euro",'Financing inputs'!J180,0)))</f>
        <v/>
      </c>
      <c r="K180" s="59" t="str">
        <f>IF('Financing inputs'!K180="","",(IF('Financing inputs'!$B180="USD",'Financing inputs'!K180*Euro_USD,0)+IF('Financing inputs'!$B180="Local Currency",'Financing inputs'!K180/Loc_Euro,0)+IF('Financing inputs'!$B180="Euro",'Financing inputs'!K180,0)))</f>
        <v/>
      </c>
      <c r="L180" s="59" t="str">
        <f>IF('Financing inputs'!L180="","",(IF('Financing inputs'!$B180="USD",'Financing inputs'!L180*Euro_USD,0)+IF('Financing inputs'!$B180="Local Currency",'Financing inputs'!L180/Loc_Euro,0)+IF('Financing inputs'!$B180="Euro",'Financing inputs'!L180,0)))</f>
        <v/>
      </c>
      <c r="M180" s="59" t="str">
        <f>IF('Financing inputs'!M180="","",(IF('Financing inputs'!$B180="USD",'Financing inputs'!M180*Euro_USD,0)+IF('Financing inputs'!$B180="Local Currency",'Financing inputs'!M180/Loc_Euro,0)+IF('Financing inputs'!$B180="Euro",'Financing inputs'!M180,0)))</f>
        <v/>
      </c>
      <c r="N180" s="59" t="str">
        <f>IF('Financing inputs'!N180="","",(IF('Financing inputs'!$B180="USD",'Financing inputs'!N180*Euro_USD,0)+IF('Financing inputs'!$B180="Local Currency",'Financing inputs'!N180/Loc_Euro,0)+IF('Financing inputs'!$B180="Euro",'Financing inputs'!N180,0)))</f>
        <v/>
      </c>
      <c r="O180" s="60">
        <f t="shared" si="22"/>
        <v>0</v>
      </c>
      <c r="P180" s="12" t="str">
        <f t="shared" si="21"/>
        <v>Autre 8</v>
      </c>
    </row>
    <row r="181" spans="1:16" x14ac:dyDescent="0.25">
      <c r="A181" s="5" t="str">
        <f>'Financing inputs'!A181</f>
        <v>Other</v>
      </c>
      <c r="B181" s="43"/>
      <c r="C181" s="59" t="str">
        <f>IF('Financing inputs'!C181="","",(IF('Financing inputs'!$B181="USD",'Financing inputs'!C181*Euro_USD,0)+IF('Financing inputs'!$B181="Local Currency",'Financing inputs'!C181/Loc_Euro,0)+IF('Financing inputs'!$B181="Euro",'Financing inputs'!C181,0)))</f>
        <v/>
      </c>
      <c r="D181" s="59" t="str">
        <f>IF('Financing inputs'!D181="","",(IF('Financing inputs'!$B181="USD",'Financing inputs'!D181*Euro_USD,0)+IF('Financing inputs'!$B181="Local Currency",'Financing inputs'!D181/Loc_Euro,0)+IF('Financing inputs'!$B181="Euro",'Financing inputs'!D181,0)))</f>
        <v/>
      </c>
      <c r="E181" s="59" t="str">
        <f>IF('Financing inputs'!E181="","",(IF('Financing inputs'!$B181="USD",'Financing inputs'!E181*Euro_USD,0)+IF('Financing inputs'!$B181="Local Currency",'Financing inputs'!E181/Loc_Euro,0)+IF('Financing inputs'!$B181="Euro",'Financing inputs'!E181,0)))</f>
        <v/>
      </c>
      <c r="F181" s="59" t="str">
        <f>IF('Financing inputs'!F181="","",(IF('Financing inputs'!$B181="USD",'Financing inputs'!F181*Euro_USD,0)+IF('Financing inputs'!$B181="Local Currency",'Financing inputs'!F181/Loc_Euro,0)+IF('Financing inputs'!$B181="Euro",'Financing inputs'!F181,0)))</f>
        <v/>
      </c>
      <c r="G181" s="59" t="str">
        <f>IF('Financing inputs'!G181="","",(IF('Financing inputs'!$B181="USD",'Financing inputs'!G181*Euro_USD,0)+IF('Financing inputs'!$B181="Local Currency",'Financing inputs'!G181/Loc_Euro,0)+IF('Financing inputs'!$B181="Euro",'Financing inputs'!G181,0)))</f>
        <v/>
      </c>
      <c r="H181" s="59" t="str">
        <f>IF('Financing inputs'!H181="","",(IF('Financing inputs'!$B181="USD",'Financing inputs'!H181*Euro_USD,0)+IF('Financing inputs'!$B181="Local Currency",'Financing inputs'!H181/Loc_Euro,0)+IF('Financing inputs'!$B181="Euro",'Financing inputs'!H181,0)))</f>
        <v/>
      </c>
      <c r="I181" s="59" t="str">
        <f>IF('Financing inputs'!I181="","",(IF('Financing inputs'!$B181="USD",'Financing inputs'!I181*Euro_USD,0)+IF('Financing inputs'!$B181="Local Currency",'Financing inputs'!I181/Loc_Euro,0)+IF('Financing inputs'!$B181="Euro",'Financing inputs'!I181,0)))</f>
        <v/>
      </c>
      <c r="J181" s="59" t="str">
        <f>IF('Financing inputs'!J181="","",(IF('Financing inputs'!$B181="USD",'Financing inputs'!J181*Euro_USD,0)+IF('Financing inputs'!$B181="Local Currency",'Financing inputs'!J181/Loc_Euro,0)+IF('Financing inputs'!$B181="Euro",'Financing inputs'!J181,0)))</f>
        <v/>
      </c>
      <c r="K181" s="59" t="str">
        <f>IF('Financing inputs'!K181="","",(IF('Financing inputs'!$B181="USD",'Financing inputs'!K181*Euro_USD,0)+IF('Financing inputs'!$B181="Local Currency",'Financing inputs'!K181/Loc_Euro,0)+IF('Financing inputs'!$B181="Euro",'Financing inputs'!K181,0)))</f>
        <v/>
      </c>
      <c r="L181" s="59" t="str">
        <f>IF('Financing inputs'!L181="","",(IF('Financing inputs'!$B181="USD",'Financing inputs'!L181*Euro_USD,0)+IF('Financing inputs'!$B181="Local Currency",'Financing inputs'!L181/Loc_Euro,0)+IF('Financing inputs'!$B181="Euro",'Financing inputs'!L181,0)))</f>
        <v/>
      </c>
      <c r="M181" s="59" t="str">
        <f>IF('Financing inputs'!M181="","",(IF('Financing inputs'!$B181="USD",'Financing inputs'!M181*Euro_USD,0)+IF('Financing inputs'!$B181="Local Currency",'Financing inputs'!M181/Loc_Euro,0)+IF('Financing inputs'!$B181="Euro",'Financing inputs'!M181,0)))</f>
        <v/>
      </c>
      <c r="N181" s="59" t="str">
        <f>IF('Financing inputs'!N181="","",(IF('Financing inputs'!$B181="USD",'Financing inputs'!N181*Euro_USD,0)+IF('Financing inputs'!$B181="Local Currency",'Financing inputs'!N181/Loc_Euro,0)+IF('Financing inputs'!$B181="Euro",'Financing inputs'!N181,0)))</f>
        <v/>
      </c>
      <c r="O181" s="60">
        <f t="shared" si="22"/>
        <v>0</v>
      </c>
      <c r="P181" s="12" t="str">
        <f t="shared" si="21"/>
        <v>Autre 8</v>
      </c>
    </row>
    <row r="182" spans="1:16" x14ac:dyDescent="0.25">
      <c r="A182" s="5" t="str">
        <f>'Financing inputs'!A182</f>
        <v>Other</v>
      </c>
      <c r="B182" s="43"/>
      <c r="C182" s="59" t="str">
        <f>IF('Financing inputs'!C182="","",(IF('Financing inputs'!$B182="USD",'Financing inputs'!C182*Euro_USD,0)+IF('Financing inputs'!$B182="Local Currency",'Financing inputs'!C182/Loc_Euro,0)+IF('Financing inputs'!$B182="Euro",'Financing inputs'!C182,0)))</f>
        <v/>
      </c>
      <c r="D182" s="59" t="str">
        <f>IF('Financing inputs'!D182="","",(IF('Financing inputs'!$B182="USD",'Financing inputs'!D182*Euro_USD,0)+IF('Financing inputs'!$B182="Local Currency",'Financing inputs'!D182/Loc_Euro,0)+IF('Financing inputs'!$B182="Euro",'Financing inputs'!D182,0)))</f>
        <v/>
      </c>
      <c r="E182" s="59" t="str">
        <f>IF('Financing inputs'!E182="","",(IF('Financing inputs'!$B182="USD",'Financing inputs'!E182*Euro_USD,0)+IF('Financing inputs'!$B182="Local Currency",'Financing inputs'!E182/Loc_Euro,0)+IF('Financing inputs'!$B182="Euro",'Financing inputs'!E182,0)))</f>
        <v/>
      </c>
      <c r="F182" s="59" t="str">
        <f>IF('Financing inputs'!F182="","",(IF('Financing inputs'!$B182="USD",'Financing inputs'!F182*Euro_USD,0)+IF('Financing inputs'!$B182="Local Currency",'Financing inputs'!F182/Loc_Euro,0)+IF('Financing inputs'!$B182="Euro",'Financing inputs'!F182,0)))</f>
        <v/>
      </c>
      <c r="G182" s="59" t="str">
        <f>IF('Financing inputs'!G182="","",(IF('Financing inputs'!$B182="USD",'Financing inputs'!G182*Euro_USD,0)+IF('Financing inputs'!$B182="Local Currency",'Financing inputs'!G182/Loc_Euro,0)+IF('Financing inputs'!$B182="Euro",'Financing inputs'!G182,0)))</f>
        <v/>
      </c>
      <c r="H182" s="59" t="str">
        <f>IF('Financing inputs'!H182="","",(IF('Financing inputs'!$B182="USD",'Financing inputs'!H182*Euro_USD,0)+IF('Financing inputs'!$B182="Local Currency",'Financing inputs'!H182/Loc_Euro,0)+IF('Financing inputs'!$B182="Euro",'Financing inputs'!H182,0)))</f>
        <v/>
      </c>
      <c r="I182" s="59" t="str">
        <f>IF('Financing inputs'!I182="","",(IF('Financing inputs'!$B182="USD",'Financing inputs'!I182*Euro_USD,0)+IF('Financing inputs'!$B182="Local Currency",'Financing inputs'!I182/Loc_Euro,0)+IF('Financing inputs'!$B182="Euro",'Financing inputs'!I182,0)))</f>
        <v/>
      </c>
      <c r="J182" s="59" t="str">
        <f>IF('Financing inputs'!J182="","",(IF('Financing inputs'!$B182="USD",'Financing inputs'!J182*Euro_USD,0)+IF('Financing inputs'!$B182="Local Currency",'Financing inputs'!J182/Loc_Euro,0)+IF('Financing inputs'!$B182="Euro",'Financing inputs'!J182,0)))</f>
        <v/>
      </c>
      <c r="K182" s="59" t="str">
        <f>IF('Financing inputs'!K182="","",(IF('Financing inputs'!$B182="USD",'Financing inputs'!K182*Euro_USD,0)+IF('Financing inputs'!$B182="Local Currency",'Financing inputs'!K182/Loc_Euro,0)+IF('Financing inputs'!$B182="Euro",'Financing inputs'!K182,0)))</f>
        <v/>
      </c>
      <c r="L182" s="59" t="str">
        <f>IF('Financing inputs'!L182="","",(IF('Financing inputs'!$B182="USD",'Financing inputs'!L182*Euro_USD,0)+IF('Financing inputs'!$B182="Local Currency",'Financing inputs'!L182/Loc_Euro,0)+IF('Financing inputs'!$B182="Euro",'Financing inputs'!L182,0)))</f>
        <v/>
      </c>
      <c r="M182" s="59" t="str">
        <f>IF('Financing inputs'!M182="","",(IF('Financing inputs'!$B182="USD",'Financing inputs'!M182*Euro_USD,0)+IF('Financing inputs'!$B182="Local Currency",'Financing inputs'!M182/Loc_Euro,0)+IF('Financing inputs'!$B182="Euro",'Financing inputs'!M182,0)))</f>
        <v/>
      </c>
      <c r="N182" s="59" t="str">
        <f>IF('Financing inputs'!N182="","",(IF('Financing inputs'!$B182="USD",'Financing inputs'!N182*Euro_USD,0)+IF('Financing inputs'!$B182="Local Currency",'Financing inputs'!N182/Loc_Euro,0)+IF('Financing inputs'!$B182="Euro",'Financing inputs'!N182,0)))</f>
        <v/>
      </c>
      <c r="O182" s="59">
        <f t="shared" si="22"/>
        <v>0</v>
      </c>
      <c r="P182" s="12" t="str">
        <f t="shared" si="21"/>
        <v>Autre 8</v>
      </c>
    </row>
    <row r="183" spans="1:16" x14ac:dyDescent="0.25">
      <c r="A183" s="5" t="str">
        <f>'Financing inputs'!A183</f>
        <v>Other</v>
      </c>
      <c r="B183" s="43"/>
      <c r="C183" s="59" t="str">
        <f>IF('Financing inputs'!C183="","",(IF('Financing inputs'!$B183="USD",'Financing inputs'!C183*Euro_USD,0)+IF('Financing inputs'!$B183="Local Currency",'Financing inputs'!C183/Loc_Euro,0)+IF('Financing inputs'!$B183="Euro",'Financing inputs'!C183,0)))</f>
        <v/>
      </c>
      <c r="D183" s="59" t="str">
        <f>IF('Financing inputs'!D183="","",(IF('Financing inputs'!$B183="USD",'Financing inputs'!D183*Euro_USD,0)+IF('Financing inputs'!$B183="Local Currency",'Financing inputs'!D183/Loc_Euro,0)+IF('Financing inputs'!$B183="Euro",'Financing inputs'!D183,0)))</f>
        <v/>
      </c>
      <c r="E183" s="59" t="str">
        <f>IF('Financing inputs'!E183="","",(IF('Financing inputs'!$B183="USD",'Financing inputs'!E183*Euro_USD,0)+IF('Financing inputs'!$B183="Local Currency",'Financing inputs'!E183/Loc_Euro,0)+IF('Financing inputs'!$B183="Euro",'Financing inputs'!E183,0)))</f>
        <v/>
      </c>
      <c r="F183" s="59" t="str">
        <f>IF('Financing inputs'!F183="","",(IF('Financing inputs'!$B183="USD",'Financing inputs'!F183*Euro_USD,0)+IF('Financing inputs'!$B183="Local Currency",'Financing inputs'!F183/Loc_Euro,0)+IF('Financing inputs'!$B183="Euro",'Financing inputs'!F183,0)))</f>
        <v/>
      </c>
      <c r="G183" s="59" t="str">
        <f>IF('Financing inputs'!G183="","",(IF('Financing inputs'!$B183="USD",'Financing inputs'!G183*Euro_USD,0)+IF('Financing inputs'!$B183="Local Currency",'Financing inputs'!G183/Loc_Euro,0)+IF('Financing inputs'!$B183="Euro",'Financing inputs'!G183,0)))</f>
        <v/>
      </c>
      <c r="H183" s="59" t="str">
        <f>IF('Financing inputs'!H183="","",(IF('Financing inputs'!$B183="USD",'Financing inputs'!H183*Euro_USD,0)+IF('Financing inputs'!$B183="Local Currency",'Financing inputs'!H183/Loc_Euro,0)+IF('Financing inputs'!$B183="Euro",'Financing inputs'!H183,0)))</f>
        <v/>
      </c>
      <c r="I183" s="59" t="str">
        <f>IF('Financing inputs'!I183="","",(IF('Financing inputs'!$B183="USD",'Financing inputs'!I183*Euro_USD,0)+IF('Financing inputs'!$B183="Local Currency",'Financing inputs'!I183/Loc_Euro,0)+IF('Financing inputs'!$B183="Euro",'Financing inputs'!I183,0)))</f>
        <v/>
      </c>
      <c r="J183" s="59" t="str">
        <f>IF('Financing inputs'!J183="","",(IF('Financing inputs'!$B183="USD",'Financing inputs'!J183*Euro_USD,0)+IF('Financing inputs'!$B183="Local Currency",'Financing inputs'!J183/Loc_Euro,0)+IF('Financing inputs'!$B183="Euro",'Financing inputs'!J183,0)))</f>
        <v/>
      </c>
      <c r="K183" s="59" t="str">
        <f>IF('Financing inputs'!K183="","",(IF('Financing inputs'!$B183="USD",'Financing inputs'!K183*Euro_USD,0)+IF('Financing inputs'!$B183="Local Currency",'Financing inputs'!K183/Loc_Euro,0)+IF('Financing inputs'!$B183="Euro",'Financing inputs'!K183,0)))</f>
        <v/>
      </c>
      <c r="L183" s="59" t="str">
        <f>IF('Financing inputs'!L183="","",(IF('Financing inputs'!$B183="USD",'Financing inputs'!L183*Euro_USD,0)+IF('Financing inputs'!$B183="Local Currency",'Financing inputs'!L183/Loc_Euro,0)+IF('Financing inputs'!$B183="Euro",'Financing inputs'!L183,0)))</f>
        <v/>
      </c>
      <c r="M183" s="59" t="str">
        <f>IF('Financing inputs'!M183="","",(IF('Financing inputs'!$B183="USD",'Financing inputs'!M183*Euro_USD,0)+IF('Financing inputs'!$B183="Local Currency",'Financing inputs'!M183/Loc_Euro,0)+IF('Financing inputs'!$B183="Euro",'Financing inputs'!M183,0)))</f>
        <v/>
      </c>
      <c r="N183" s="59" t="str">
        <f>IF('Financing inputs'!N183="","",(IF('Financing inputs'!$B183="USD",'Financing inputs'!N183*Euro_USD,0)+IF('Financing inputs'!$B183="Local Currency",'Financing inputs'!N183/Loc_Euro,0)+IF('Financing inputs'!$B183="Euro",'Financing inputs'!N183,0)))</f>
        <v/>
      </c>
      <c r="O183" s="59">
        <f t="shared" si="22"/>
        <v>0</v>
      </c>
      <c r="P183" s="12" t="str">
        <f t="shared" si="21"/>
        <v>Autre 8</v>
      </c>
    </row>
    <row r="184" spans="1:16" x14ac:dyDescent="0.25">
      <c r="A184" s="5" t="str">
        <f>'Financing inputs'!A184</f>
        <v>Other</v>
      </c>
      <c r="B184" s="43"/>
      <c r="C184" s="59" t="str">
        <f>IF('Financing inputs'!C184="","",(IF('Financing inputs'!$B184="USD",'Financing inputs'!C184*Euro_USD,0)+IF('Financing inputs'!$B184="Local Currency",'Financing inputs'!C184/Loc_Euro,0)+IF('Financing inputs'!$B184="Euro",'Financing inputs'!C184,0)))</f>
        <v/>
      </c>
      <c r="D184" s="59" t="str">
        <f>IF('Financing inputs'!D184="","",(IF('Financing inputs'!$B184="USD",'Financing inputs'!D184*Euro_USD,0)+IF('Financing inputs'!$B184="Local Currency",'Financing inputs'!D184/Loc_Euro,0)+IF('Financing inputs'!$B184="Euro",'Financing inputs'!D184,0)))</f>
        <v/>
      </c>
      <c r="E184" s="59" t="str">
        <f>IF('Financing inputs'!E184="","",(IF('Financing inputs'!$B184="USD",'Financing inputs'!E184*Euro_USD,0)+IF('Financing inputs'!$B184="Local Currency",'Financing inputs'!E184/Loc_Euro,0)+IF('Financing inputs'!$B184="Euro",'Financing inputs'!E184,0)))</f>
        <v/>
      </c>
      <c r="F184" s="59" t="str">
        <f>IF('Financing inputs'!F184="","",(IF('Financing inputs'!$B184="USD",'Financing inputs'!F184*Euro_USD,0)+IF('Financing inputs'!$B184="Local Currency",'Financing inputs'!F184/Loc_Euro,0)+IF('Financing inputs'!$B184="Euro",'Financing inputs'!F184,0)))</f>
        <v/>
      </c>
      <c r="G184" s="59" t="str">
        <f>IF('Financing inputs'!G184="","",(IF('Financing inputs'!$B184="USD",'Financing inputs'!G184*Euro_USD,0)+IF('Financing inputs'!$B184="Local Currency",'Financing inputs'!G184/Loc_Euro,0)+IF('Financing inputs'!$B184="Euro",'Financing inputs'!G184,0)))</f>
        <v/>
      </c>
      <c r="H184" s="59" t="str">
        <f>IF('Financing inputs'!H184="","",(IF('Financing inputs'!$B184="USD",'Financing inputs'!H184*Euro_USD,0)+IF('Financing inputs'!$B184="Local Currency",'Financing inputs'!H184/Loc_Euro,0)+IF('Financing inputs'!$B184="Euro",'Financing inputs'!H184,0)))</f>
        <v/>
      </c>
      <c r="I184" s="59" t="str">
        <f>IF('Financing inputs'!I184="","",(IF('Financing inputs'!$B184="USD",'Financing inputs'!I184*Euro_USD,0)+IF('Financing inputs'!$B184="Local Currency",'Financing inputs'!I184/Loc_Euro,0)+IF('Financing inputs'!$B184="Euro",'Financing inputs'!I184,0)))</f>
        <v/>
      </c>
      <c r="J184" s="59" t="str">
        <f>IF('Financing inputs'!J184="","",(IF('Financing inputs'!$B184="USD",'Financing inputs'!J184*Euro_USD,0)+IF('Financing inputs'!$B184="Local Currency",'Financing inputs'!J184/Loc_Euro,0)+IF('Financing inputs'!$B184="Euro",'Financing inputs'!J184,0)))</f>
        <v/>
      </c>
      <c r="K184" s="59" t="str">
        <f>IF('Financing inputs'!K184="","",(IF('Financing inputs'!$B184="USD",'Financing inputs'!K184*Euro_USD,0)+IF('Financing inputs'!$B184="Local Currency",'Financing inputs'!K184/Loc_Euro,0)+IF('Financing inputs'!$B184="Euro",'Financing inputs'!K184,0)))</f>
        <v/>
      </c>
      <c r="L184" s="59" t="str">
        <f>IF('Financing inputs'!L184="","",(IF('Financing inputs'!$B184="USD",'Financing inputs'!L184*Euro_USD,0)+IF('Financing inputs'!$B184="Local Currency",'Financing inputs'!L184/Loc_Euro,0)+IF('Financing inputs'!$B184="Euro",'Financing inputs'!L184,0)))</f>
        <v/>
      </c>
      <c r="M184" s="59" t="str">
        <f>IF('Financing inputs'!M184="","",(IF('Financing inputs'!$B184="USD",'Financing inputs'!M184*Euro_USD,0)+IF('Financing inputs'!$B184="Local Currency",'Financing inputs'!M184/Loc_Euro,0)+IF('Financing inputs'!$B184="Euro",'Financing inputs'!M184,0)))</f>
        <v/>
      </c>
      <c r="N184" s="59" t="str">
        <f>IF('Financing inputs'!N184="","",(IF('Financing inputs'!$B184="USD",'Financing inputs'!N184*Euro_USD,0)+IF('Financing inputs'!$B184="Local Currency",'Financing inputs'!N184/Loc_Euro,0)+IF('Financing inputs'!$B184="Euro",'Financing inputs'!N184,0)))</f>
        <v/>
      </c>
      <c r="O184" s="59">
        <f t="shared" si="22"/>
        <v>0</v>
      </c>
      <c r="P184" s="12" t="str">
        <f t="shared" si="21"/>
        <v>Autre 8</v>
      </c>
    </row>
    <row r="185" spans="1:16" x14ac:dyDescent="0.25">
      <c r="A185" s="5" t="str">
        <f>'Financing inputs'!A185</f>
        <v>Other</v>
      </c>
      <c r="B185" s="43"/>
      <c r="C185" s="59" t="str">
        <f>IF('Financing inputs'!C185="","",(IF('Financing inputs'!$B185="USD",'Financing inputs'!C185*Euro_USD,0)+IF('Financing inputs'!$B185="Local Currency",'Financing inputs'!C185/Loc_Euro,0)+IF('Financing inputs'!$B185="Euro",'Financing inputs'!C185,0)))</f>
        <v/>
      </c>
      <c r="D185" s="59" t="str">
        <f>IF('Financing inputs'!D185="","",(IF('Financing inputs'!$B185="USD",'Financing inputs'!D185*Euro_USD,0)+IF('Financing inputs'!$B185="Local Currency",'Financing inputs'!D185/Loc_Euro,0)+IF('Financing inputs'!$B185="Euro",'Financing inputs'!D185,0)))</f>
        <v/>
      </c>
      <c r="E185" s="59" t="str">
        <f>IF('Financing inputs'!E185="","",(IF('Financing inputs'!$B185="USD",'Financing inputs'!E185*Euro_USD,0)+IF('Financing inputs'!$B185="Local Currency",'Financing inputs'!E185/Loc_Euro,0)+IF('Financing inputs'!$B185="Euro",'Financing inputs'!E185,0)))</f>
        <v/>
      </c>
      <c r="F185" s="59" t="str">
        <f>IF('Financing inputs'!F185="","",(IF('Financing inputs'!$B185="USD",'Financing inputs'!F185*Euro_USD,0)+IF('Financing inputs'!$B185="Local Currency",'Financing inputs'!F185/Loc_Euro,0)+IF('Financing inputs'!$B185="Euro",'Financing inputs'!F185,0)))</f>
        <v/>
      </c>
      <c r="G185" s="59" t="str">
        <f>IF('Financing inputs'!G185="","",(IF('Financing inputs'!$B185="USD",'Financing inputs'!G185*Euro_USD,0)+IF('Financing inputs'!$B185="Local Currency",'Financing inputs'!G185/Loc_Euro,0)+IF('Financing inputs'!$B185="Euro",'Financing inputs'!G185,0)))</f>
        <v/>
      </c>
      <c r="H185" s="59" t="str">
        <f>IF('Financing inputs'!H185="","",(IF('Financing inputs'!$B185="USD",'Financing inputs'!H185*Euro_USD,0)+IF('Financing inputs'!$B185="Local Currency",'Financing inputs'!H185/Loc_Euro,0)+IF('Financing inputs'!$B185="Euro",'Financing inputs'!H185,0)))</f>
        <v/>
      </c>
      <c r="I185" s="59" t="str">
        <f>IF('Financing inputs'!I185="","",(IF('Financing inputs'!$B185="USD",'Financing inputs'!I185*Euro_USD,0)+IF('Financing inputs'!$B185="Local Currency",'Financing inputs'!I185/Loc_Euro,0)+IF('Financing inputs'!$B185="Euro",'Financing inputs'!I185,0)))</f>
        <v/>
      </c>
      <c r="J185" s="59" t="str">
        <f>IF('Financing inputs'!J185="","",(IF('Financing inputs'!$B185="USD",'Financing inputs'!J185*Euro_USD,0)+IF('Financing inputs'!$B185="Local Currency",'Financing inputs'!J185/Loc_Euro,0)+IF('Financing inputs'!$B185="Euro",'Financing inputs'!J185,0)))</f>
        <v/>
      </c>
      <c r="K185" s="59" t="str">
        <f>IF('Financing inputs'!K185="","",(IF('Financing inputs'!$B185="USD",'Financing inputs'!K185*Euro_USD,0)+IF('Financing inputs'!$B185="Local Currency",'Financing inputs'!K185/Loc_Euro,0)+IF('Financing inputs'!$B185="Euro",'Financing inputs'!K185,0)))</f>
        <v/>
      </c>
      <c r="L185" s="59" t="str">
        <f>IF('Financing inputs'!L185="","",(IF('Financing inputs'!$B185="USD",'Financing inputs'!L185*Euro_USD,0)+IF('Financing inputs'!$B185="Local Currency",'Financing inputs'!L185/Loc_Euro,0)+IF('Financing inputs'!$B185="Euro",'Financing inputs'!L185,0)))</f>
        <v/>
      </c>
      <c r="M185" s="59" t="str">
        <f>IF('Financing inputs'!M185="","",(IF('Financing inputs'!$B185="USD",'Financing inputs'!M185*Euro_USD,0)+IF('Financing inputs'!$B185="Local Currency",'Financing inputs'!M185/Loc_Euro,0)+IF('Financing inputs'!$B185="Euro",'Financing inputs'!M185,0)))</f>
        <v/>
      </c>
      <c r="N185" s="59" t="str">
        <f>IF('Financing inputs'!N185="","",(IF('Financing inputs'!$B185="USD",'Financing inputs'!N185*Euro_USD,0)+IF('Financing inputs'!$B185="Local Currency",'Financing inputs'!N185/Loc_Euro,0)+IF('Financing inputs'!$B185="Euro",'Financing inputs'!N185,0)))</f>
        <v/>
      </c>
      <c r="O185" s="59">
        <f t="shared" si="22"/>
        <v>0</v>
      </c>
      <c r="P185" s="12" t="str">
        <f t="shared" si="21"/>
        <v>Autre 8</v>
      </c>
    </row>
    <row r="186" spans="1:16" x14ac:dyDescent="0.25">
      <c r="A186" s="27" t="s">
        <v>42</v>
      </c>
      <c r="B186" s="28"/>
      <c r="C186" s="46">
        <f>SUM(C167:C185)</f>
        <v>0</v>
      </c>
      <c r="D186" s="46">
        <f t="shared" ref="D186:O186" si="23">SUM(D167:D185)</f>
        <v>0</v>
      </c>
      <c r="E186" s="46">
        <f t="shared" si="23"/>
        <v>0</v>
      </c>
      <c r="F186" s="46">
        <f t="shared" si="23"/>
        <v>0</v>
      </c>
      <c r="G186" s="46">
        <f t="shared" si="23"/>
        <v>0</v>
      </c>
      <c r="H186" s="46">
        <f t="shared" si="23"/>
        <v>0</v>
      </c>
      <c r="I186" s="46">
        <f t="shared" si="23"/>
        <v>0</v>
      </c>
      <c r="J186" s="46">
        <f t="shared" si="23"/>
        <v>0</v>
      </c>
      <c r="K186" s="46">
        <f t="shared" si="23"/>
        <v>0</v>
      </c>
      <c r="L186" s="46">
        <f t="shared" si="23"/>
        <v>0</v>
      </c>
      <c r="M186" s="46">
        <f t="shared" si="23"/>
        <v>0</v>
      </c>
      <c r="N186" s="46">
        <f t="shared" si="23"/>
        <v>0</v>
      </c>
      <c r="O186" s="46">
        <f t="shared" si="23"/>
        <v>0</v>
      </c>
      <c r="P186" s="12" t="str">
        <f>$A$164</f>
        <v>Autre 8</v>
      </c>
    </row>
    <row r="187" spans="1:16" x14ac:dyDescent="0.25">
      <c r="A187" s="174" t="str">
        <f>'Financing inputs'!A187:O187</f>
        <v>Autre 9</v>
      </c>
      <c r="B187" s="174"/>
      <c r="C187" s="174"/>
      <c r="D187" s="174"/>
      <c r="E187" s="174"/>
      <c r="F187" s="174"/>
      <c r="G187" s="174"/>
      <c r="H187" s="174"/>
      <c r="I187" s="174"/>
      <c r="J187" s="174"/>
      <c r="K187" s="174"/>
      <c r="L187" s="174"/>
      <c r="M187" s="174"/>
      <c r="N187" s="174"/>
      <c r="O187" s="174"/>
    </row>
    <row r="188" spans="1:16" x14ac:dyDescent="0.25">
      <c r="A188" s="24" t="str">
        <f>'Financing inputs'!A188</f>
        <v>Coûts du Plan PF Budgétisé</v>
      </c>
      <c r="B188" s="43"/>
      <c r="C188" s="59" t="str">
        <f>IF('Financing inputs'!C188="","",(IF('Financing inputs'!$B188="USD",'Financing inputs'!C188*Euro_USD,0)+IF('Financing inputs'!$B188="Local Currency",'Financing inputs'!C188/Loc_Euro,0)+IF('Financing inputs'!$B188="Euro",'Financing inputs'!C188,0)))</f>
        <v/>
      </c>
      <c r="D188" s="59" t="str">
        <f>IF('Financing inputs'!D188="","",(IF('Financing inputs'!$B188="USD",'Financing inputs'!D188*Euro_USD,0)+IF('Financing inputs'!$B188="Local Currency",'Financing inputs'!D188/Loc_Euro,0)+IF('Financing inputs'!$B188="Euro",'Financing inputs'!D188,0)))</f>
        <v/>
      </c>
      <c r="E188" s="59" t="str">
        <f>IF('Financing inputs'!E188="","",(IF('Financing inputs'!$B188="USD",'Financing inputs'!E188*Euro_USD,0)+IF('Financing inputs'!$B188="Local Currency",'Financing inputs'!E188/Loc_Euro,0)+IF('Financing inputs'!$B188="Euro",'Financing inputs'!E188,0)))</f>
        <v/>
      </c>
      <c r="F188" s="59" t="str">
        <f>IF('Financing inputs'!F188="","",(IF('Financing inputs'!$B188="USD",'Financing inputs'!F188*Euro_USD,0)+IF('Financing inputs'!$B188="Local Currency",'Financing inputs'!F188/Loc_Euro,0)+IF('Financing inputs'!$B188="Euro",'Financing inputs'!F188,0)))</f>
        <v/>
      </c>
      <c r="G188" s="59" t="str">
        <f>IF('Financing inputs'!G188="","",(IF('Financing inputs'!$B188="USD",'Financing inputs'!G188*Euro_USD,0)+IF('Financing inputs'!$B188="Local Currency",'Financing inputs'!G188/Loc_Euro,0)+IF('Financing inputs'!$B188="Euro",'Financing inputs'!G188,0)))</f>
        <v/>
      </c>
      <c r="H188" s="59" t="str">
        <f>IF('Financing inputs'!H188="","",(IF('Financing inputs'!$B188="USD",'Financing inputs'!H188*Euro_USD,0)+IF('Financing inputs'!$B188="Local Currency",'Financing inputs'!H188/Loc_Euro,0)+IF('Financing inputs'!$B188="Euro",'Financing inputs'!H188,0)))</f>
        <v/>
      </c>
      <c r="I188" s="59" t="str">
        <f>IF('Financing inputs'!I188="","",(IF('Financing inputs'!$B188="USD",'Financing inputs'!I188*Euro_USD,0)+IF('Financing inputs'!$B188="Local Currency",'Financing inputs'!I188/Loc_Euro,0)+IF('Financing inputs'!$B188="Euro",'Financing inputs'!I188,0)))</f>
        <v/>
      </c>
      <c r="J188" s="59" t="str">
        <f>IF('Financing inputs'!J188="","",(IF('Financing inputs'!$B188="USD",'Financing inputs'!J188*Euro_USD,0)+IF('Financing inputs'!$B188="Local Currency",'Financing inputs'!J188/Loc_Euro,0)+IF('Financing inputs'!$B188="Euro",'Financing inputs'!J188,0)))</f>
        <v/>
      </c>
      <c r="K188" s="59" t="str">
        <f>IF('Financing inputs'!K188="","",(IF('Financing inputs'!$B188="USD",'Financing inputs'!K188*Euro_USD,0)+IF('Financing inputs'!$B188="Local Currency",'Financing inputs'!K188/Loc_Euro,0)+IF('Financing inputs'!$B188="Euro",'Financing inputs'!K188,0)))</f>
        <v/>
      </c>
      <c r="L188" s="59" t="str">
        <f>IF('Financing inputs'!L188="","",(IF('Financing inputs'!$B188="USD",'Financing inputs'!L188*Euro_USD,0)+IF('Financing inputs'!$B188="Local Currency",'Financing inputs'!L188/Loc_Euro,0)+IF('Financing inputs'!$B188="Euro",'Financing inputs'!L188,0)))</f>
        <v/>
      </c>
      <c r="M188" s="59" t="str">
        <f>IF('Financing inputs'!M188="","",(IF('Financing inputs'!$B188="USD",'Financing inputs'!M188*Euro_USD,0)+IF('Financing inputs'!$B188="Local Currency",'Financing inputs'!M188/Loc_Euro,0)+IF('Financing inputs'!$B188="Euro",'Financing inputs'!M188,0)))</f>
        <v/>
      </c>
      <c r="N188" s="59" t="str">
        <f>IF('Financing inputs'!N188="","",(IF('Financing inputs'!$B188="USD",'Financing inputs'!N188*Euro_USD,0)+IF('Financing inputs'!$B188="Local Currency",'Financing inputs'!N188/Loc_Euro,0)+IF('Financing inputs'!$B188="Euro",'Financing inputs'!N188,0)))</f>
        <v/>
      </c>
      <c r="O188" s="60">
        <f>SUM(C188:N188)</f>
        <v>0</v>
      </c>
      <c r="P188" s="12" t="str">
        <f t="shared" ref="P188:P208" si="24">$A$187</f>
        <v>Autre 9</v>
      </c>
    </row>
    <row r="189" spans="1:16" x14ac:dyDescent="0.25">
      <c r="A189" s="24" t="str">
        <f>'Financing inputs'!A189</f>
        <v xml:space="preserve">Fonds alloués par le Gouvernement </v>
      </c>
      <c r="B189" s="43"/>
      <c r="C189" s="59" t="str">
        <f>IF('Financing inputs'!C189="","",(IF('Financing inputs'!$B189="USD",'Financing inputs'!C189*Euro_USD,0)+IF('Financing inputs'!$B189="Local Currency",'Financing inputs'!C189/Loc_Euro,0)+IF('Financing inputs'!$B189="Euro",'Financing inputs'!C189,0)))</f>
        <v/>
      </c>
      <c r="D189" s="59" t="str">
        <f>IF('Financing inputs'!D189="","",(IF('Financing inputs'!$B189="USD",'Financing inputs'!D189*Euro_USD,0)+IF('Financing inputs'!$B189="Local Currency",'Financing inputs'!D189/Loc_Euro,0)+IF('Financing inputs'!$B189="Euro",'Financing inputs'!D189,0)))</f>
        <v/>
      </c>
      <c r="E189" s="59" t="str">
        <f>IF('Financing inputs'!E189="","",(IF('Financing inputs'!$B189="USD",'Financing inputs'!E189*Euro_USD,0)+IF('Financing inputs'!$B189="Local Currency",'Financing inputs'!E189/Loc_Euro,0)+IF('Financing inputs'!$B189="Euro",'Financing inputs'!E189,0)))</f>
        <v/>
      </c>
      <c r="F189" s="59" t="str">
        <f>IF('Financing inputs'!F189="","",(IF('Financing inputs'!$B189="USD",'Financing inputs'!F189*Euro_USD,0)+IF('Financing inputs'!$B189="Local Currency",'Financing inputs'!F189/Loc_Euro,0)+IF('Financing inputs'!$B189="Euro",'Financing inputs'!F189,0)))</f>
        <v/>
      </c>
      <c r="G189" s="59" t="str">
        <f>IF('Financing inputs'!G189="","",(IF('Financing inputs'!$B189="USD",'Financing inputs'!G189*Euro_USD,0)+IF('Financing inputs'!$B189="Local Currency",'Financing inputs'!G189/Loc_Euro,0)+IF('Financing inputs'!$B189="Euro",'Financing inputs'!G189,0)))</f>
        <v/>
      </c>
      <c r="H189" s="59" t="str">
        <f>IF('Financing inputs'!H189="","",(IF('Financing inputs'!$B189="USD",'Financing inputs'!H189*Euro_USD,0)+IF('Financing inputs'!$B189="Local Currency",'Financing inputs'!H189/Loc_Euro,0)+IF('Financing inputs'!$B189="Euro",'Financing inputs'!H189,0)))</f>
        <v/>
      </c>
      <c r="I189" s="59" t="str">
        <f>IF('Financing inputs'!I189="","",(IF('Financing inputs'!$B189="USD",'Financing inputs'!I189*Euro_USD,0)+IF('Financing inputs'!$B189="Local Currency",'Financing inputs'!I189/Loc_Euro,0)+IF('Financing inputs'!$B189="Euro",'Financing inputs'!I189,0)))</f>
        <v/>
      </c>
      <c r="J189" s="59" t="str">
        <f>IF('Financing inputs'!J189="","",(IF('Financing inputs'!$B189="USD",'Financing inputs'!J189*Euro_USD,0)+IF('Financing inputs'!$B189="Local Currency",'Financing inputs'!J189/Loc_Euro,0)+IF('Financing inputs'!$B189="Euro",'Financing inputs'!J189,0)))</f>
        <v/>
      </c>
      <c r="K189" s="59" t="str">
        <f>IF('Financing inputs'!K189="","",(IF('Financing inputs'!$B189="USD",'Financing inputs'!K189*Euro_USD,0)+IF('Financing inputs'!$B189="Local Currency",'Financing inputs'!K189/Loc_Euro,0)+IF('Financing inputs'!$B189="Euro",'Financing inputs'!K189,0)))</f>
        <v/>
      </c>
      <c r="L189" s="59" t="str">
        <f>IF('Financing inputs'!L189="","",(IF('Financing inputs'!$B189="USD",'Financing inputs'!L189*Euro_USD,0)+IF('Financing inputs'!$B189="Local Currency",'Financing inputs'!L189/Loc_Euro,0)+IF('Financing inputs'!$B189="Euro",'Financing inputs'!L189,0)))</f>
        <v/>
      </c>
      <c r="M189" s="59" t="str">
        <f>IF('Financing inputs'!M189="","",(IF('Financing inputs'!$B189="USD",'Financing inputs'!M189*Euro_USD,0)+IF('Financing inputs'!$B189="Local Currency",'Financing inputs'!M189/Loc_Euro,0)+IF('Financing inputs'!$B189="Euro",'Financing inputs'!M189,0)))</f>
        <v/>
      </c>
      <c r="N189" s="59" t="str">
        <f>IF('Financing inputs'!N189="","",(IF('Financing inputs'!$B189="USD",'Financing inputs'!N189*Euro_USD,0)+IF('Financing inputs'!$B189="Local Currency",'Financing inputs'!N189/Loc_Euro,0)+IF('Financing inputs'!$B189="Euro",'Financing inputs'!N189,0)))</f>
        <v/>
      </c>
      <c r="O189" s="60">
        <f>SUM(C189:N189)</f>
        <v>0</v>
      </c>
      <c r="P189" s="12" t="str">
        <f t="shared" si="24"/>
        <v>Autre 9</v>
      </c>
    </row>
    <row r="190" spans="1:16" x14ac:dyDescent="0.25">
      <c r="A190" s="5" t="str">
        <f>'Financing inputs'!A190</f>
        <v xml:space="preserve">Fonds alloués par l'USAID </v>
      </c>
      <c r="B190" s="43"/>
      <c r="C190" s="59" t="str">
        <f>IF('Financing inputs'!C190="","",(IF('Financing inputs'!$B190="USD",'Financing inputs'!C190*Euro_USD,0)+IF('Financing inputs'!$B190="Local Currency",'Financing inputs'!C190/Loc_Euro,0)+IF('Financing inputs'!$B190="Euro",'Financing inputs'!C190,0)))</f>
        <v/>
      </c>
      <c r="D190" s="59" t="str">
        <f>IF('Financing inputs'!D190="","",(IF('Financing inputs'!$B190="USD",'Financing inputs'!D190*Euro_USD,0)+IF('Financing inputs'!$B190="Local Currency",'Financing inputs'!D190/Loc_Euro,0)+IF('Financing inputs'!$B190="Euro",'Financing inputs'!D190,0)))</f>
        <v/>
      </c>
      <c r="E190" s="59" t="str">
        <f>IF('Financing inputs'!E190="","",(IF('Financing inputs'!$B190="USD",'Financing inputs'!E190*Euro_USD,0)+IF('Financing inputs'!$B190="Local Currency",'Financing inputs'!E190/Loc_Euro,0)+IF('Financing inputs'!$B190="Euro",'Financing inputs'!E190,0)))</f>
        <v/>
      </c>
      <c r="F190" s="59" t="str">
        <f>IF('Financing inputs'!F190="","",(IF('Financing inputs'!$B190="USD",'Financing inputs'!F190*Euro_USD,0)+IF('Financing inputs'!$B190="Local Currency",'Financing inputs'!F190/Loc_Euro,0)+IF('Financing inputs'!$B190="Euro",'Financing inputs'!F190,0)))</f>
        <v/>
      </c>
      <c r="G190" s="59" t="str">
        <f>IF('Financing inputs'!G190="","",(IF('Financing inputs'!$B190="USD",'Financing inputs'!G190*Euro_USD,0)+IF('Financing inputs'!$B190="Local Currency",'Financing inputs'!G190/Loc_Euro,0)+IF('Financing inputs'!$B190="Euro",'Financing inputs'!G190,0)))</f>
        <v/>
      </c>
      <c r="H190" s="59" t="str">
        <f>IF('Financing inputs'!H190="","",(IF('Financing inputs'!$B190="USD",'Financing inputs'!H190*Euro_USD,0)+IF('Financing inputs'!$B190="Local Currency",'Financing inputs'!H190/Loc_Euro,0)+IF('Financing inputs'!$B190="Euro",'Financing inputs'!H190,0)))</f>
        <v/>
      </c>
      <c r="I190" s="59" t="str">
        <f>IF('Financing inputs'!I190="","",(IF('Financing inputs'!$B190="USD",'Financing inputs'!I190*Euro_USD,0)+IF('Financing inputs'!$B190="Local Currency",'Financing inputs'!I190/Loc_Euro,0)+IF('Financing inputs'!$B190="Euro",'Financing inputs'!I190,0)))</f>
        <v/>
      </c>
      <c r="J190" s="59" t="str">
        <f>IF('Financing inputs'!J190="","",(IF('Financing inputs'!$B190="USD",'Financing inputs'!J190*Euro_USD,0)+IF('Financing inputs'!$B190="Local Currency",'Financing inputs'!J190/Loc_Euro,0)+IF('Financing inputs'!$B190="Euro",'Financing inputs'!J190,0)))</f>
        <v/>
      </c>
      <c r="K190" s="59" t="str">
        <f>IF('Financing inputs'!K190="","",(IF('Financing inputs'!$B190="USD",'Financing inputs'!K190*Euro_USD,0)+IF('Financing inputs'!$B190="Local Currency",'Financing inputs'!K190/Loc_Euro,0)+IF('Financing inputs'!$B190="Euro",'Financing inputs'!K190,0)))</f>
        <v/>
      </c>
      <c r="L190" s="59" t="str">
        <f>IF('Financing inputs'!L190="","",(IF('Financing inputs'!$B190="USD",'Financing inputs'!L190*Euro_USD,0)+IF('Financing inputs'!$B190="Local Currency",'Financing inputs'!L190/Loc_Euro,0)+IF('Financing inputs'!$B190="Euro",'Financing inputs'!L190,0)))</f>
        <v/>
      </c>
      <c r="M190" s="59" t="str">
        <f>IF('Financing inputs'!M190="","",(IF('Financing inputs'!$B190="USD",'Financing inputs'!M190*Euro_USD,0)+IF('Financing inputs'!$B190="Local Currency",'Financing inputs'!M190/Loc_Euro,0)+IF('Financing inputs'!$B190="Euro",'Financing inputs'!M190,0)))</f>
        <v/>
      </c>
      <c r="N190" s="59" t="str">
        <f>IF('Financing inputs'!N190="","",(IF('Financing inputs'!$B190="USD",'Financing inputs'!N190*Euro_USD,0)+IF('Financing inputs'!$B190="Local Currency",'Financing inputs'!N190/Loc_Euro,0)+IF('Financing inputs'!$B190="Euro",'Financing inputs'!N190,0)))</f>
        <v/>
      </c>
      <c r="O190" s="59">
        <f t="shared" ref="O190:O208" si="25">SUM(C190:N190)</f>
        <v>0</v>
      </c>
      <c r="P190" s="12" t="str">
        <f t="shared" si="24"/>
        <v>Autre 9</v>
      </c>
    </row>
    <row r="191" spans="1:16" x14ac:dyDescent="0.25">
      <c r="A191" s="5" t="str">
        <f>'Financing inputs'!A191</f>
        <v>Fonds alloués par l'UNFPA</v>
      </c>
      <c r="B191" s="43"/>
      <c r="C191" s="59" t="str">
        <f>IF('Financing inputs'!C191="","",(IF('Financing inputs'!$B191="USD",'Financing inputs'!C191*Euro_USD,0)+IF('Financing inputs'!$B191="Local Currency",'Financing inputs'!C191/Loc_Euro,0)+IF('Financing inputs'!$B191="Euro",'Financing inputs'!C191,0)))</f>
        <v/>
      </c>
      <c r="D191" s="59" t="str">
        <f>IF('Financing inputs'!D191="","",(IF('Financing inputs'!$B191="USD",'Financing inputs'!D191*Euro_USD,0)+IF('Financing inputs'!$B191="Local Currency",'Financing inputs'!D191/Loc_Euro,0)+IF('Financing inputs'!$B191="Euro",'Financing inputs'!D191,0)))</f>
        <v/>
      </c>
      <c r="E191" s="59" t="str">
        <f>IF('Financing inputs'!E191="","",(IF('Financing inputs'!$B191="USD",'Financing inputs'!E191*Euro_USD,0)+IF('Financing inputs'!$B191="Local Currency",'Financing inputs'!E191/Loc_Euro,0)+IF('Financing inputs'!$B191="Euro",'Financing inputs'!E191,0)))</f>
        <v/>
      </c>
      <c r="F191" s="59" t="str">
        <f>IF('Financing inputs'!F191="","",(IF('Financing inputs'!$B191="USD",'Financing inputs'!F191*Euro_USD,0)+IF('Financing inputs'!$B191="Local Currency",'Financing inputs'!F191/Loc_Euro,0)+IF('Financing inputs'!$B191="Euro",'Financing inputs'!F191,0)))</f>
        <v/>
      </c>
      <c r="G191" s="59" t="str">
        <f>IF('Financing inputs'!G191="","",(IF('Financing inputs'!$B191="USD",'Financing inputs'!G191*Euro_USD,0)+IF('Financing inputs'!$B191="Local Currency",'Financing inputs'!G191/Loc_Euro,0)+IF('Financing inputs'!$B191="Euro",'Financing inputs'!G191,0)))</f>
        <v/>
      </c>
      <c r="H191" s="59" t="str">
        <f>IF('Financing inputs'!H191="","",(IF('Financing inputs'!$B191="USD",'Financing inputs'!H191*Euro_USD,0)+IF('Financing inputs'!$B191="Local Currency",'Financing inputs'!H191/Loc_Euro,0)+IF('Financing inputs'!$B191="Euro",'Financing inputs'!H191,0)))</f>
        <v/>
      </c>
      <c r="I191" s="59" t="str">
        <f>IF('Financing inputs'!I191="","",(IF('Financing inputs'!$B191="USD",'Financing inputs'!I191*Euro_USD,0)+IF('Financing inputs'!$B191="Local Currency",'Financing inputs'!I191/Loc_Euro,0)+IF('Financing inputs'!$B191="Euro",'Financing inputs'!I191,0)))</f>
        <v/>
      </c>
      <c r="J191" s="59" t="str">
        <f>IF('Financing inputs'!J191="","",(IF('Financing inputs'!$B191="USD",'Financing inputs'!J191*Euro_USD,0)+IF('Financing inputs'!$B191="Local Currency",'Financing inputs'!J191/Loc_Euro,0)+IF('Financing inputs'!$B191="Euro",'Financing inputs'!J191,0)))</f>
        <v/>
      </c>
      <c r="K191" s="59" t="str">
        <f>IF('Financing inputs'!K191="","",(IF('Financing inputs'!$B191="USD",'Financing inputs'!K191*Euro_USD,0)+IF('Financing inputs'!$B191="Local Currency",'Financing inputs'!K191/Loc_Euro,0)+IF('Financing inputs'!$B191="Euro",'Financing inputs'!K191,0)))</f>
        <v/>
      </c>
      <c r="L191" s="59" t="str">
        <f>IF('Financing inputs'!L191="","",(IF('Financing inputs'!$B191="USD",'Financing inputs'!L191*Euro_USD,0)+IF('Financing inputs'!$B191="Local Currency",'Financing inputs'!L191/Loc_Euro,0)+IF('Financing inputs'!$B191="Euro",'Financing inputs'!L191,0)))</f>
        <v/>
      </c>
      <c r="M191" s="59" t="str">
        <f>IF('Financing inputs'!M191="","",(IF('Financing inputs'!$B191="USD",'Financing inputs'!M191*Euro_USD,0)+IF('Financing inputs'!$B191="Local Currency",'Financing inputs'!M191/Loc_Euro,0)+IF('Financing inputs'!$B191="Euro",'Financing inputs'!M191,0)))</f>
        <v/>
      </c>
      <c r="N191" s="59" t="str">
        <f>IF('Financing inputs'!N191="","",(IF('Financing inputs'!$B191="USD",'Financing inputs'!N191*Euro_USD,0)+IF('Financing inputs'!$B191="Local Currency",'Financing inputs'!N191/Loc_Euro,0)+IF('Financing inputs'!$B191="Euro",'Financing inputs'!N191,0)))</f>
        <v/>
      </c>
      <c r="O191" s="59">
        <f t="shared" si="25"/>
        <v>0</v>
      </c>
      <c r="P191" s="12" t="str">
        <f t="shared" si="24"/>
        <v>Autre 9</v>
      </c>
    </row>
    <row r="192" spans="1:16" x14ac:dyDescent="0.25">
      <c r="A192" s="5" t="str">
        <f>'Financing inputs'!A192</f>
        <v>Fonds alloués par la KfW</v>
      </c>
      <c r="B192" s="43"/>
      <c r="C192" s="59" t="str">
        <f>IF('Financing inputs'!C192="","",(IF('Financing inputs'!$B192="USD",'Financing inputs'!C192*Euro_USD,0)+IF('Financing inputs'!$B192="Local Currency",'Financing inputs'!C192/Loc_Euro,0)+IF('Financing inputs'!$B192="Euro",'Financing inputs'!C192,0)))</f>
        <v/>
      </c>
      <c r="D192" s="59" t="str">
        <f>IF('Financing inputs'!D192="","",(IF('Financing inputs'!$B192="USD",'Financing inputs'!D192*Euro_USD,0)+IF('Financing inputs'!$B192="Local Currency",'Financing inputs'!D192/Loc_Euro,0)+IF('Financing inputs'!$B192="Euro",'Financing inputs'!D192,0)))</f>
        <v/>
      </c>
      <c r="E192" s="59" t="str">
        <f>IF('Financing inputs'!E192="","",(IF('Financing inputs'!$B192="USD",'Financing inputs'!E192*Euro_USD,0)+IF('Financing inputs'!$B192="Local Currency",'Financing inputs'!E192/Loc_Euro,0)+IF('Financing inputs'!$B192="Euro",'Financing inputs'!E192,0)))</f>
        <v/>
      </c>
      <c r="F192" s="59" t="str">
        <f>IF('Financing inputs'!F192="","",(IF('Financing inputs'!$B192="USD",'Financing inputs'!F192*Euro_USD,0)+IF('Financing inputs'!$B192="Local Currency",'Financing inputs'!F192/Loc_Euro,0)+IF('Financing inputs'!$B192="Euro",'Financing inputs'!F192,0)))</f>
        <v/>
      </c>
      <c r="G192" s="59" t="str">
        <f>IF('Financing inputs'!G192="","",(IF('Financing inputs'!$B192="USD",'Financing inputs'!G192*Euro_USD,0)+IF('Financing inputs'!$B192="Local Currency",'Financing inputs'!G192/Loc_Euro,0)+IF('Financing inputs'!$B192="Euro",'Financing inputs'!G192,0)))</f>
        <v/>
      </c>
      <c r="H192" s="59" t="str">
        <f>IF('Financing inputs'!H192="","",(IF('Financing inputs'!$B192="USD",'Financing inputs'!H192*Euro_USD,0)+IF('Financing inputs'!$B192="Local Currency",'Financing inputs'!H192/Loc_Euro,0)+IF('Financing inputs'!$B192="Euro",'Financing inputs'!H192,0)))</f>
        <v/>
      </c>
      <c r="I192" s="59" t="str">
        <f>IF('Financing inputs'!I192="","",(IF('Financing inputs'!$B192="USD",'Financing inputs'!I192*Euro_USD,0)+IF('Financing inputs'!$B192="Local Currency",'Financing inputs'!I192/Loc_Euro,0)+IF('Financing inputs'!$B192="Euro",'Financing inputs'!I192,0)))</f>
        <v/>
      </c>
      <c r="J192" s="59" t="str">
        <f>IF('Financing inputs'!J192="","",(IF('Financing inputs'!$B192="USD",'Financing inputs'!J192*Euro_USD,0)+IF('Financing inputs'!$B192="Local Currency",'Financing inputs'!J192/Loc_Euro,0)+IF('Financing inputs'!$B192="Euro",'Financing inputs'!J192,0)))</f>
        <v/>
      </c>
      <c r="K192" s="59" t="str">
        <f>IF('Financing inputs'!K192="","",(IF('Financing inputs'!$B192="USD",'Financing inputs'!K192*Euro_USD,0)+IF('Financing inputs'!$B192="Local Currency",'Financing inputs'!K192/Loc_Euro,0)+IF('Financing inputs'!$B192="Euro",'Financing inputs'!K192,0)))</f>
        <v/>
      </c>
      <c r="L192" s="59" t="str">
        <f>IF('Financing inputs'!L192="","",(IF('Financing inputs'!$B192="USD",'Financing inputs'!L192*Euro_USD,0)+IF('Financing inputs'!$B192="Local Currency",'Financing inputs'!L192/Loc_Euro,0)+IF('Financing inputs'!$B192="Euro",'Financing inputs'!L192,0)))</f>
        <v/>
      </c>
      <c r="M192" s="59" t="str">
        <f>IF('Financing inputs'!M192="","",(IF('Financing inputs'!$B192="USD",'Financing inputs'!M192*Euro_USD,0)+IF('Financing inputs'!$B192="Local Currency",'Financing inputs'!M192/Loc_Euro,0)+IF('Financing inputs'!$B192="Euro",'Financing inputs'!M192,0)))</f>
        <v/>
      </c>
      <c r="N192" s="59" t="str">
        <f>IF('Financing inputs'!N192="","",(IF('Financing inputs'!$B192="USD",'Financing inputs'!N192*Euro_USD,0)+IF('Financing inputs'!$B192="Local Currency",'Financing inputs'!N192/Loc_Euro,0)+IF('Financing inputs'!$B192="Euro",'Financing inputs'!N192,0)))</f>
        <v/>
      </c>
      <c r="O192" s="59">
        <f t="shared" si="25"/>
        <v>0</v>
      </c>
      <c r="P192" s="12" t="str">
        <f t="shared" si="24"/>
        <v>Autre 9</v>
      </c>
    </row>
    <row r="193" spans="1:16" x14ac:dyDescent="0.25">
      <c r="A193" s="5" t="str">
        <f>'Financing inputs'!A193</f>
        <v>Fonds alloués par DfID</v>
      </c>
      <c r="B193" s="43"/>
      <c r="C193" s="59" t="str">
        <f>IF('Financing inputs'!C193="","",(IF('Financing inputs'!$B193="USD",'Financing inputs'!C193*Euro_USD,0)+IF('Financing inputs'!$B193="Local Currency",'Financing inputs'!C193/Loc_Euro,0)+IF('Financing inputs'!$B193="Euro",'Financing inputs'!C193,0)))</f>
        <v/>
      </c>
      <c r="D193" s="59" t="str">
        <f>IF('Financing inputs'!D193="","",(IF('Financing inputs'!$B193="USD",'Financing inputs'!D193*Euro_USD,0)+IF('Financing inputs'!$B193="Local Currency",'Financing inputs'!D193/Loc_Euro,0)+IF('Financing inputs'!$B193="Euro",'Financing inputs'!D193,0)))</f>
        <v/>
      </c>
      <c r="E193" s="59" t="str">
        <f>IF('Financing inputs'!E193="","",(IF('Financing inputs'!$B193="USD",'Financing inputs'!E193*Euro_USD,0)+IF('Financing inputs'!$B193="Local Currency",'Financing inputs'!E193/Loc_Euro,0)+IF('Financing inputs'!$B193="Euro",'Financing inputs'!E193,0)))</f>
        <v/>
      </c>
      <c r="F193" s="59" t="str">
        <f>IF('Financing inputs'!F193="","",(IF('Financing inputs'!$B193="USD",'Financing inputs'!F193*Euro_USD,0)+IF('Financing inputs'!$B193="Local Currency",'Financing inputs'!F193/Loc_Euro,0)+IF('Financing inputs'!$B193="Euro",'Financing inputs'!F193,0)))</f>
        <v/>
      </c>
      <c r="G193" s="59" t="str">
        <f>IF('Financing inputs'!G193="","",(IF('Financing inputs'!$B193="USD",'Financing inputs'!G193*Euro_USD,0)+IF('Financing inputs'!$B193="Local Currency",'Financing inputs'!G193/Loc_Euro,0)+IF('Financing inputs'!$B193="Euro",'Financing inputs'!G193,0)))</f>
        <v/>
      </c>
      <c r="H193" s="59" t="str">
        <f>IF('Financing inputs'!H193="","",(IF('Financing inputs'!$B193="USD",'Financing inputs'!H193*Euro_USD,0)+IF('Financing inputs'!$B193="Local Currency",'Financing inputs'!H193/Loc_Euro,0)+IF('Financing inputs'!$B193="Euro",'Financing inputs'!H193,0)))</f>
        <v/>
      </c>
      <c r="I193" s="59" t="str">
        <f>IF('Financing inputs'!I193="","",(IF('Financing inputs'!$B193="USD",'Financing inputs'!I193*Euro_USD,0)+IF('Financing inputs'!$B193="Local Currency",'Financing inputs'!I193/Loc_Euro,0)+IF('Financing inputs'!$B193="Euro",'Financing inputs'!I193,0)))</f>
        <v/>
      </c>
      <c r="J193" s="59" t="str">
        <f>IF('Financing inputs'!J193="","",(IF('Financing inputs'!$B193="USD",'Financing inputs'!J193*Euro_USD,0)+IF('Financing inputs'!$B193="Local Currency",'Financing inputs'!J193/Loc_Euro,0)+IF('Financing inputs'!$B193="Euro",'Financing inputs'!J193,0)))</f>
        <v/>
      </c>
      <c r="K193" s="59" t="str">
        <f>IF('Financing inputs'!K193="","",(IF('Financing inputs'!$B193="USD",'Financing inputs'!K193*Euro_USD,0)+IF('Financing inputs'!$B193="Local Currency",'Financing inputs'!K193/Loc_Euro,0)+IF('Financing inputs'!$B193="Euro",'Financing inputs'!K193,0)))</f>
        <v/>
      </c>
      <c r="L193" s="59" t="str">
        <f>IF('Financing inputs'!L193="","",(IF('Financing inputs'!$B193="USD",'Financing inputs'!L193*Euro_USD,0)+IF('Financing inputs'!$B193="Local Currency",'Financing inputs'!L193/Loc_Euro,0)+IF('Financing inputs'!$B193="Euro",'Financing inputs'!L193,0)))</f>
        <v/>
      </c>
      <c r="M193" s="59" t="str">
        <f>IF('Financing inputs'!M193="","",(IF('Financing inputs'!$B193="USD",'Financing inputs'!M193*Euro_USD,0)+IF('Financing inputs'!$B193="Local Currency",'Financing inputs'!M193/Loc_Euro,0)+IF('Financing inputs'!$B193="Euro",'Financing inputs'!M193,0)))</f>
        <v/>
      </c>
      <c r="N193" s="59" t="str">
        <f>IF('Financing inputs'!N193="","",(IF('Financing inputs'!$B193="USD",'Financing inputs'!N193*Euro_USD,0)+IF('Financing inputs'!$B193="Local Currency",'Financing inputs'!N193/Loc_Euro,0)+IF('Financing inputs'!$B193="Euro",'Financing inputs'!N193,0)))</f>
        <v/>
      </c>
      <c r="O193" s="59">
        <f t="shared" si="25"/>
        <v>0</v>
      </c>
      <c r="P193" s="12" t="str">
        <f t="shared" si="24"/>
        <v>Autre 9</v>
      </c>
    </row>
    <row r="194" spans="1:16" x14ac:dyDescent="0.25">
      <c r="A194" s="5" t="str">
        <f>'Financing inputs'!A194</f>
        <v xml:space="preserve">Fonds alloués par l'EU </v>
      </c>
      <c r="B194" s="43"/>
      <c r="C194" s="59" t="str">
        <f>IF('Financing inputs'!C194="","",(IF('Financing inputs'!$B194="USD",'Financing inputs'!C194*Euro_USD,0)+IF('Financing inputs'!$B194="Local Currency",'Financing inputs'!C194/Loc_Euro,0)+IF('Financing inputs'!$B194="Euro",'Financing inputs'!C194,0)))</f>
        <v/>
      </c>
      <c r="D194" s="59" t="str">
        <f>IF('Financing inputs'!D194="","",(IF('Financing inputs'!$B194="USD",'Financing inputs'!D194*Euro_USD,0)+IF('Financing inputs'!$B194="Local Currency",'Financing inputs'!D194/Loc_Euro,0)+IF('Financing inputs'!$B194="Euro",'Financing inputs'!D194,0)))</f>
        <v/>
      </c>
      <c r="E194" s="59" t="str">
        <f>IF('Financing inputs'!E194="","",(IF('Financing inputs'!$B194="USD",'Financing inputs'!E194*Euro_USD,0)+IF('Financing inputs'!$B194="Local Currency",'Financing inputs'!E194/Loc_Euro,0)+IF('Financing inputs'!$B194="Euro",'Financing inputs'!E194,0)))</f>
        <v/>
      </c>
      <c r="F194" s="59" t="str">
        <f>IF('Financing inputs'!F194="","",(IF('Financing inputs'!$B194="USD",'Financing inputs'!F194*Euro_USD,0)+IF('Financing inputs'!$B194="Local Currency",'Financing inputs'!F194/Loc_Euro,0)+IF('Financing inputs'!$B194="Euro",'Financing inputs'!F194,0)))</f>
        <v/>
      </c>
      <c r="G194" s="59" t="str">
        <f>IF('Financing inputs'!G194="","",(IF('Financing inputs'!$B194="USD",'Financing inputs'!G194*Euro_USD,0)+IF('Financing inputs'!$B194="Local Currency",'Financing inputs'!G194/Loc_Euro,0)+IF('Financing inputs'!$B194="Euro",'Financing inputs'!G194,0)))</f>
        <v/>
      </c>
      <c r="H194" s="59" t="str">
        <f>IF('Financing inputs'!H194="","",(IF('Financing inputs'!$B194="USD",'Financing inputs'!H194*Euro_USD,0)+IF('Financing inputs'!$B194="Local Currency",'Financing inputs'!H194/Loc_Euro,0)+IF('Financing inputs'!$B194="Euro",'Financing inputs'!H194,0)))</f>
        <v/>
      </c>
      <c r="I194" s="59" t="str">
        <f>IF('Financing inputs'!I194="","",(IF('Financing inputs'!$B194="USD",'Financing inputs'!I194*Euro_USD,0)+IF('Financing inputs'!$B194="Local Currency",'Financing inputs'!I194/Loc_Euro,0)+IF('Financing inputs'!$B194="Euro",'Financing inputs'!I194,0)))</f>
        <v/>
      </c>
      <c r="J194" s="59" t="str">
        <f>IF('Financing inputs'!J194="","",(IF('Financing inputs'!$B194="USD",'Financing inputs'!J194*Euro_USD,0)+IF('Financing inputs'!$B194="Local Currency",'Financing inputs'!J194/Loc_Euro,0)+IF('Financing inputs'!$B194="Euro",'Financing inputs'!J194,0)))</f>
        <v/>
      </c>
      <c r="K194" s="59" t="str">
        <f>IF('Financing inputs'!K194="","",(IF('Financing inputs'!$B194="USD",'Financing inputs'!K194*Euro_USD,0)+IF('Financing inputs'!$B194="Local Currency",'Financing inputs'!K194/Loc_Euro,0)+IF('Financing inputs'!$B194="Euro",'Financing inputs'!K194,0)))</f>
        <v/>
      </c>
      <c r="L194" s="59" t="str">
        <f>IF('Financing inputs'!L194="","",(IF('Financing inputs'!$B194="USD",'Financing inputs'!L194*Euro_USD,0)+IF('Financing inputs'!$B194="Local Currency",'Financing inputs'!L194/Loc_Euro,0)+IF('Financing inputs'!$B194="Euro",'Financing inputs'!L194,0)))</f>
        <v/>
      </c>
      <c r="M194" s="59" t="str">
        <f>IF('Financing inputs'!M194="","",(IF('Financing inputs'!$B194="USD",'Financing inputs'!M194*Euro_USD,0)+IF('Financing inputs'!$B194="Local Currency",'Financing inputs'!M194/Loc_Euro,0)+IF('Financing inputs'!$B194="Euro",'Financing inputs'!M194,0)))</f>
        <v/>
      </c>
      <c r="N194" s="59" t="str">
        <f>IF('Financing inputs'!N194="","",(IF('Financing inputs'!$B194="USD",'Financing inputs'!N194*Euro_USD,0)+IF('Financing inputs'!$B194="Local Currency",'Financing inputs'!N194/Loc_Euro,0)+IF('Financing inputs'!$B194="Euro",'Financing inputs'!N194,0)))</f>
        <v/>
      </c>
      <c r="O194" s="59">
        <f t="shared" si="25"/>
        <v>0</v>
      </c>
      <c r="P194" s="12" t="str">
        <f t="shared" si="24"/>
        <v>Autre 9</v>
      </c>
    </row>
    <row r="195" spans="1:16" x14ac:dyDescent="0.25">
      <c r="A195" s="5" t="str">
        <f>'Financing inputs'!A195</f>
        <v>Fonds alloués par l'ACDI</v>
      </c>
      <c r="B195" s="43"/>
      <c r="C195" s="59" t="str">
        <f>IF('Financing inputs'!C195="","",(IF('Financing inputs'!$B195="USD",'Financing inputs'!C195*Euro_USD,0)+IF('Financing inputs'!$B195="Local Currency",'Financing inputs'!C195/Loc_Euro,0)+IF('Financing inputs'!$B195="Euro",'Financing inputs'!C195,0)))</f>
        <v/>
      </c>
      <c r="D195" s="59" t="str">
        <f>IF('Financing inputs'!D195="","",(IF('Financing inputs'!$B195="USD",'Financing inputs'!D195*Euro_USD,0)+IF('Financing inputs'!$B195="Local Currency",'Financing inputs'!D195/Loc_Euro,0)+IF('Financing inputs'!$B195="Euro",'Financing inputs'!D195,0)))</f>
        <v/>
      </c>
      <c r="E195" s="59" t="str">
        <f>IF('Financing inputs'!E195="","",(IF('Financing inputs'!$B195="USD",'Financing inputs'!E195*Euro_USD,0)+IF('Financing inputs'!$B195="Local Currency",'Financing inputs'!E195/Loc_Euro,0)+IF('Financing inputs'!$B195="Euro",'Financing inputs'!E195,0)))</f>
        <v/>
      </c>
      <c r="F195" s="59" t="str">
        <f>IF('Financing inputs'!F195="","",(IF('Financing inputs'!$B195="USD",'Financing inputs'!F195*Euro_USD,0)+IF('Financing inputs'!$B195="Local Currency",'Financing inputs'!F195/Loc_Euro,0)+IF('Financing inputs'!$B195="Euro",'Financing inputs'!F195,0)))</f>
        <v/>
      </c>
      <c r="G195" s="59" t="str">
        <f>IF('Financing inputs'!G195="","",(IF('Financing inputs'!$B195="USD",'Financing inputs'!G195*Euro_USD,0)+IF('Financing inputs'!$B195="Local Currency",'Financing inputs'!G195/Loc_Euro,0)+IF('Financing inputs'!$B195="Euro",'Financing inputs'!G195,0)))</f>
        <v/>
      </c>
      <c r="H195" s="59" t="str">
        <f>IF('Financing inputs'!H195="","",(IF('Financing inputs'!$B195="USD",'Financing inputs'!H195*Euro_USD,0)+IF('Financing inputs'!$B195="Local Currency",'Financing inputs'!H195/Loc_Euro,0)+IF('Financing inputs'!$B195="Euro",'Financing inputs'!H195,0)))</f>
        <v/>
      </c>
      <c r="I195" s="59" t="str">
        <f>IF('Financing inputs'!I195="","",(IF('Financing inputs'!$B195="USD",'Financing inputs'!I195*Euro_USD,0)+IF('Financing inputs'!$B195="Local Currency",'Financing inputs'!I195/Loc_Euro,0)+IF('Financing inputs'!$B195="Euro",'Financing inputs'!I195,0)))</f>
        <v/>
      </c>
      <c r="J195" s="59" t="str">
        <f>IF('Financing inputs'!J195="","",(IF('Financing inputs'!$B195="USD",'Financing inputs'!J195*Euro_USD,0)+IF('Financing inputs'!$B195="Local Currency",'Financing inputs'!J195/Loc_Euro,0)+IF('Financing inputs'!$B195="Euro",'Financing inputs'!J195,0)))</f>
        <v/>
      </c>
      <c r="K195" s="59" t="str">
        <f>IF('Financing inputs'!K195="","",(IF('Financing inputs'!$B195="USD",'Financing inputs'!K195*Euro_USD,0)+IF('Financing inputs'!$B195="Local Currency",'Financing inputs'!K195/Loc_Euro,0)+IF('Financing inputs'!$B195="Euro",'Financing inputs'!K195,0)))</f>
        <v/>
      </c>
      <c r="L195" s="59" t="str">
        <f>IF('Financing inputs'!L195="","",(IF('Financing inputs'!$B195="USD",'Financing inputs'!L195*Euro_USD,0)+IF('Financing inputs'!$B195="Local Currency",'Financing inputs'!L195/Loc_Euro,0)+IF('Financing inputs'!$B195="Euro",'Financing inputs'!L195,0)))</f>
        <v/>
      </c>
      <c r="M195" s="59" t="str">
        <f>IF('Financing inputs'!M195="","",(IF('Financing inputs'!$B195="USD",'Financing inputs'!M195*Euro_USD,0)+IF('Financing inputs'!$B195="Local Currency",'Financing inputs'!M195/Loc_Euro,0)+IF('Financing inputs'!$B195="Euro",'Financing inputs'!M195,0)))</f>
        <v/>
      </c>
      <c r="N195" s="59" t="str">
        <f>IF('Financing inputs'!N195="","",(IF('Financing inputs'!$B195="USD",'Financing inputs'!N195*Euro_USD,0)+IF('Financing inputs'!$B195="Local Currency",'Financing inputs'!N195/Loc_Euro,0)+IF('Financing inputs'!$B195="Euro",'Financing inputs'!N195,0)))</f>
        <v/>
      </c>
      <c r="O195" s="59">
        <f t="shared" si="25"/>
        <v>0</v>
      </c>
      <c r="P195" s="12" t="str">
        <f t="shared" si="24"/>
        <v>Autre 9</v>
      </c>
    </row>
    <row r="196" spans="1:16" x14ac:dyDescent="0.25">
      <c r="A196" s="5" t="str">
        <f>'Financing inputs'!A196</f>
        <v>Fonds alloués par PSI</v>
      </c>
      <c r="B196" s="43"/>
      <c r="C196" s="59" t="str">
        <f>IF('Financing inputs'!C196="","",(IF('Financing inputs'!$B196="USD",'Financing inputs'!C196*Euro_USD,0)+IF('Financing inputs'!$B196="Local Currency",'Financing inputs'!C196/Loc_Euro,0)+IF('Financing inputs'!$B196="Euro",'Financing inputs'!C196,0)))</f>
        <v/>
      </c>
      <c r="D196" s="59" t="str">
        <f>IF('Financing inputs'!D196="","",(IF('Financing inputs'!$B196="USD",'Financing inputs'!D196*Euro_USD,0)+IF('Financing inputs'!$B196="Local Currency",'Financing inputs'!D196/Loc_Euro,0)+IF('Financing inputs'!$B196="Euro",'Financing inputs'!D196,0)))</f>
        <v/>
      </c>
      <c r="E196" s="59" t="str">
        <f>IF('Financing inputs'!E196="","",(IF('Financing inputs'!$B196="USD",'Financing inputs'!E196*Euro_USD,0)+IF('Financing inputs'!$B196="Local Currency",'Financing inputs'!E196/Loc_Euro,0)+IF('Financing inputs'!$B196="Euro",'Financing inputs'!E196,0)))</f>
        <v/>
      </c>
      <c r="F196" s="59" t="str">
        <f>IF('Financing inputs'!F196="","",(IF('Financing inputs'!$B196="USD",'Financing inputs'!F196*Euro_USD,0)+IF('Financing inputs'!$B196="Local Currency",'Financing inputs'!F196/Loc_Euro,0)+IF('Financing inputs'!$B196="Euro",'Financing inputs'!F196,0)))</f>
        <v/>
      </c>
      <c r="G196" s="59" t="str">
        <f>IF('Financing inputs'!G196="","",(IF('Financing inputs'!$B196="USD",'Financing inputs'!G196*Euro_USD,0)+IF('Financing inputs'!$B196="Local Currency",'Financing inputs'!G196/Loc_Euro,0)+IF('Financing inputs'!$B196="Euro",'Financing inputs'!G196,0)))</f>
        <v/>
      </c>
      <c r="H196" s="59" t="str">
        <f>IF('Financing inputs'!H196="","",(IF('Financing inputs'!$B196="USD",'Financing inputs'!H196*Euro_USD,0)+IF('Financing inputs'!$B196="Local Currency",'Financing inputs'!H196/Loc_Euro,0)+IF('Financing inputs'!$B196="Euro",'Financing inputs'!H196,0)))</f>
        <v/>
      </c>
      <c r="I196" s="59" t="str">
        <f>IF('Financing inputs'!I196="","",(IF('Financing inputs'!$B196="USD",'Financing inputs'!I196*Euro_USD,0)+IF('Financing inputs'!$B196="Local Currency",'Financing inputs'!I196/Loc_Euro,0)+IF('Financing inputs'!$B196="Euro",'Financing inputs'!I196,0)))</f>
        <v/>
      </c>
      <c r="J196" s="59" t="str">
        <f>IF('Financing inputs'!J196="","",(IF('Financing inputs'!$B196="USD",'Financing inputs'!J196*Euro_USD,0)+IF('Financing inputs'!$B196="Local Currency",'Financing inputs'!J196/Loc_Euro,0)+IF('Financing inputs'!$B196="Euro",'Financing inputs'!J196,0)))</f>
        <v/>
      </c>
      <c r="K196" s="59" t="str">
        <f>IF('Financing inputs'!K196="","",(IF('Financing inputs'!$B196="USD",'Financing inputs'!K196*Euro_USD,0)+IF('Financing inputs'!$B196="Local Currency",'Financing inputs'!K196/Loc_Euro,0)+IF('Financing inputs'!$B196="Euro",'Financing inputs'!K196,0)))</f>
        <v/>
      </c>
      <c r="L196" s="59" t="str">
        <f>IF('Financing inputs'!L196="","",(IF('Financing inputs'!$B196="USD",'Financing inputs'!L196*Euro_USD,0)+IF('Financing inputs'!$B196="Local Currency",'Financing inputs'!L196/Loc_Euro,0)+IF('Financing inputs'!$B196="Euro",'Financing inputs'!L196,0)))</f>
        <v/>
      </c>
      <c r="M196" s="59" t="str">
        <f>IF('Financing inputs'!M196="","",(IF('Financing inputs'!$B196="USD",'Financing inputs'!M196*Euro_USD,0)+IF('Financing inputs'!$B196="Local Currency",'Financing inputs'!M196/Loc_Euro,0)+IF('Financing inputs'!$B196="Euro",'Financing inputs'!M196,0)))</f>
        <v/>
      </c>
      <c r="N196" s="59" t="str">
        <f>IF('Financing inputs'!N196="","",(IF('Financing inputs'!$B196="USD",'Financing inputs'!N196*Euro_USD,0)+IF('Financing inputs'!$B196="Local Currency",'Financing inputs'!N196/Loc_Euro,0)+IF('Financing inputs'!$B196="Euro",'Financing inputs'!N196,0)))</f>
        <v/>
      </c>
      <c r="O196" s="59">
        <f t="shared" si="25"/>
        <v>0</v>
      </c>
      <c r="P196" s="12" t="str">
        <f t="shared" si="24"/>
        <v>Autre 9</v>
      </c>
    </row>
    <row r="197" spans="1:16" x14ac:dyDescent="0.25">
      <c r="A197" s="5" t="str">
        <f>'Financing inputs'!A197</f>
        <v xml:space="preserve">Fonds alloués par DKT International </v>
      </c>
      <c r="B197" s="43"/>
      <c r="C197" s="59" t="str">
        <f>IF('Financing inputs'!C197="","",(IF('Financing inputs'!$B197="USD",'Financing inputs'!C197*Euro_USD,0)+IF('Financing inputs'!$B197="Local Currency",'Financing inputs'!C197/Loc_Euro,0)+IF('Financing inputs'!$B197="Euro",'Financing inputs'!C197,0)))</f>
        <v/>
      </c>
      <c r="D197" s="59" t="str">
        <f>IF('Financing inputs'!D197="","",(IF('Financing inputs'!$B197="USD",'Financing inputs'!D197*Euro_USD,0)+IF('Financing inputs'!$B197="Local Currency",'Financing inputs'!D197/Loc_Euro,0)+IF('Financing inputs'!$B197="Euro",'Financing inputs'!D197,0)))</f>
        <v/>
      </c>
      <c r="E197" s="59" t="str">
        <f>IF('Financing inputs'!E197="","",(IF('Financing inputs'!$B197="USD",'Financing inputs'!E197*Euro_USD,0)+IF('Financing inputs'!$B197="Local Currency",'Financing inputs'!E197/Loc_Euro,0)+IF('Financing inputs'!$B197="Euro",'Financing inputs'!E197,0)))</f>
        <v/>
      </c>
      <c r="F197" s="59" t="str">
        <f>IF('Financing inputs'!F197="","",(IF('Financing inputs'!$B197="USD",'Financing inputs'!F197*Euro_USD,0)+IF('Financing inputs'!$B197="Local Currency",'Financing inputs'!F197/Loc_Euro,0)+IF('Financing inputs'!$B197="Euro",'Financing inputs'!F197,0)))</f>
        <v/>
      </c>
      <c r="G197" s="59" t="str">
        <f>IF('Financing inputs'!G197="","",(IF('Financing inputs'!$B197="USD",'Financing inputs'!G197*Euro_USD,0)+IF('Financing inputs'!$B197="Local Currency",'Financing inputs'!G197/Loc_Euro,0)+IF('Financing inputs'!$B197="Euro",'Financing inputs'!G197,0)))</f>
        <v/>
      </c>
      <c r="H197" s="59" t="str">
        <f>IF('Financing inputs'!H197="","",(IF('Financing inputs'!$B197="USD",'Financing inputs'!H197*Euro_USD,0)+IF('Financing inputs'!$B197="Local Currency",'Financing inputs'!H197/Loc_Euro,0)+IF('Financing inputs'!$B197="Euro",'Financing inputs'!H197,0)))</f>
        <v/>
      </c>
      <c r="I197" s="59" t="str">
        <f>IF('Financing inputs'!I197="","",(IF('Financing inputs'!$B197="USD",'Financing inputs'!I197*Euro_USD,0)+IF('Financing inputs'!$B197="Local Currency",'Financing inputs'!I197/Loc_Euro,0)+IF('Financing inputs'!$B197="Euro",'Financing inputs'!I197,0)))</f>
        <v/>
      </c>
      <c r="J197" s="59" t="str">
        <f>IF('Financing inputs'!J197="","",(IF('Financing inputs'!$B197="USD",'Financing inputs'!J197*Euro_USD,0)+IF('Financing inputs'!$B197="Local Currency",'Financing inputs'!J197/Loc_Euro,0)+IF('Financing inputs'!$B197="Euro",'Financing inputs'!J197,0)))</f>
        <v/>
      </c>
      <c r="K197" s="59" t="str">
        <f>IF('Financing inputs'!K197="","",(IF('Financing inputs'!$B197="USD",'Financing inputs'!K197*Euro_USD,0)+IF('Financing inputs'!$B197="Local Currency",'Financing inputs'!K197/Loc_Euro,0)+IF('Financing inputs'!$B197="Euro",'Financing inputs'!K197,0)))</f>
        <v/>
      </c>
      <c r="L197" s="59" t="str">
        <f>IF('Financing inputs'!L197="","",(IF('Financing inputs'!$B197="USD",'Financing inputs'!L197*Euro_USD,0)+IF('Financing inputs'!$B197="Local Currency",'Financing inputs'!L197/Loc_Euro,0)+IF('Financing inputs'!$B197="Euro",'Financing inputs'!L197,0)))</f>
        <v/>
      </c>
      <c r="M197" s="59" t="str">
        <f>IF('Financing inputs'!M197="","",(IF('Financing inputs'!$B197="USD",'Financing inputs'!M197*Euro_USD,0)+IF('Financing inputs'!$B197="Local Currency",'Financing inputs'!M197/Loc_Euro,0)+IF('Financing inputs'!$B197="Euro",'Financing inputs'!M197,0)))</f>
        <v/>
      </c>
      <c r="N197" s="59" t="str">
        <f>IF('Financing inputs'!N197="","",(IF('Financing inputs'!$B197="USD",'Financing inputs'!N197*Euro_USD,0)+IF('Financing inputs'!$B197="Local Currency",'Financing inputs'!N197/Loc_Euro,0)+IF('Financing inputs'!$B197="Euro",'Financing inputs'!N197,0)))</f>
        <v/>
      </c>
      <c r="O197" s="59">
        <f t="shared" si="25"/>
        <v>0</v>
      </c>
      <c r="P197" s="12" t="str">
        <f t="shared" si="24"/>
        <v>Autre 9</v>
      </c>
    </row>
    <row r="198" spans="1:16" x14ac:dyDescent="0.25">
      <c r="A198" s="5" t="str">
        <f>'Financing inputs'!A198</f>
        <v>Fonds alloués par MSI</v>
      </c>
      <c r="B198" s="43"/>
      <c r="C198" s="59" t="str">
        <f>IF('Financing inputs'!C198="","",(IF('Financing inputs'!$B198="USD",'Financing inputs'!C198*Euro_USD,0)+IF('Financing inputs'!$B198="Local Currency",'Financing inputs'!C198/Loc_Euro,0)+IF('Financing inputs'!$B198="Euro",'Financing inputs'!C198,0)))</f>
        <v/>
      </c>
      <c r="D198" s="59" t="str">
        <f>IF('Financing inputs'!D198="","",(IF('Financing inputs'!$B198="USD",'Financing inputs'!D198*Euro_USD,0)+IF('Financing inputs'!$B198="Local Currency",'Financing inputs'!D198/Loc_Euro,0)+IF('Financing inputs'!$B198="Euro",'Financing inputs'!D198,0)))</f>
        <v/>
      </c>
      <c r="E198" s="59" t="str">
        <f>IF('Financing inputs'!E198="","",(IF('Financing inputs'!$B198="USD",'Financing inputs'!E198*Euro_USD,0)+IF('Financing inputs'!$B198="Local Currency",'Financing inputs'!E198/Loc_Euro,0)+IF('Financing inputs'!$B198="Euro",'Financing inputs'!E198,0)))</f>
        <v/>
      </c>
      <c r="F198" s="59" t="str">
        <f>IF('Financing inputs'!F198="","",(IF('Financing inputs'!$B198="USD",'Financing inputs'!F198*Euro_USD,0)+IF('Financing inputs'!$B198="Local Currency",'Financing inputs'!F198/Loc_Euro,0)+IF('Financing inputs'!$B198="Euro",'Financing inputs'!F198,0)))</f>
        <v/>
      </c>
      <c r="G198" s="59" t="str">
        <f>IF('Financing inputs'!G198="","",(IF('Financing inputs'!$B198="USD",'Financing inputs'!G198*Euro_USD,0)+IF('Financing inputs'!$B198="Local Currency",'Financing inputs'!G198/Loc_Euro,0)+IF('Financing inputs'!$B198="Euro",'Financing inputs'!G198,0)))</f>
        <v/>
      </c>
      <c r="H198" s="59" t="str">
        <f>IF('Financing inputs'!H198="","",(IF('Financing inputs'!$B198="USD",'Financing inputs'!H198*Euro_USD,0)+IF('Financing inputs'!$B198="Local Currency",'Financing inputs'!H198/Loc_Euro,0)+IF('Financing inputs'!$B198="Euro",'Financing inputs'!H198,0)))</f>
        <v/>
      </c>
      <c r="I198" s="59" t="str">
        <f>IF('Financing inputs'!I198="","",(IF('Financing inputs'!$B198="USD",'Financing inputs'!I198*Euro_USD,0)+IF('Financing inputs'!$B198="Local Currency",'Financing inputs'!I198/Loc_Euro,0)+IF('Financing inputs'!$B198="Euro",'Financing inputs'!I198,0)))</f>
        <v/>
      </c>
      <c r="J198" s="59" t="str">
        <f>IF('Financing inputs'!J198="","",(IF('Financing inputs'!$B198="USD",'Financing inputs'!J198*Euro_USD,0)+IF('Financing inputs'!$B198="Local Currency",'Financing inputs'!J198/Loc_Euro,0)+IF('Financing inputs'!$B198="Euro",'Financing inputs'!J198,0)))</f>
        <v/>
      </c>
      <c r="K198" s="59" t="str">
        <f>IF('Financing inputs'!K198="","",(IF('Financing inputs'!$B198="USD",'Financing inputs'!K198*Euro_USD,0)+IF('Financing inputs'!$B198="Local Currency",'Financing inputs'!K198/Loc_Euro,0)+IF('Financing inputs'!$B198="Euro",'Financing inputs'!K198,0)))</f>
        <v/>
      </c>
      <c r="L198" s="59" t="str">
        <f>IF('Financing inputs'!L198="","",(IF('Financing inputs'!$B198="USD",'Financing inputs'!L198*Euro_USD,0)+IF('Financing inputs'!$B198="Local Currency",'Financing inputs'!L198/Loc_Euro,0)+IF('Financing inputs'!$B198="Euro",'Financing inputs'!L198,0)))</f>
        <v/>
      </c>
      <c r="M198" s="59" t="str">
        <f>IF('Financing inputs'!M198="","",(IF('Financing inputs'!$B198="USD",'Financing inputs'!M198*Euro_USD,0)+IF('Financing inputs'!$B198="Local Currency",'Financing inputs'!M198/Loc_Euro,0)+IF('Financing inputs'!$B198="Euro",'Financing inputs'!M198,0)))</f>
        <v/>
      </c>
      <c r="N198" s="59" t="str">
        <f>IF('Financing inputs'!N198="","",(IF('Financing inputs'!$B198="USD",'Financing inputs'!N198*Euro_USD,0)+IF('Financing inputs'!$B198="Local Currency",'Financing inputs'!N198/Loc_Euro,0)+IF('Financing inputs'!$B198="Euro",'Financing inputs'!N198,0)))</f>
        <v/>
      </c>
      <c r="O198" s="59">
        <f t="shared" si="25"/>
        <v>0</v>
      </c>
      <c r="P198" s="12" t="str">
        <f t="shared" si="24"/>
        <v>Autre 9</v>
      </c>
    </row>
    <row r="199" spans="1:16" x14ac:dyDescent="0.25">
      <c r="A199" s="5" t="str">
        <f>'Financing inputs'!A199</f>
        <v>Fonds alloués par la Fondation Gates</v>
      </c>
      <c r="B199" s="43"/>
      <c r="C199" s="59" t="str">
        <f>IF('Financing inputs'!C199="","",(IF('Financing inputs'!$B199="USD",'Financing inputs'!C199*Euro_USD,0)+IF('Financing inputs'!$B199="Local Currency",'Financing inputs'!C199/Loc_Euro,0)+IF('Financing inputs'!$B199="Euro",'Financing inputs'!C199,0)))</f>
        <v/>
      </c>
      <c r="D199" s="59" t="str">
        <f>IF('Financing inputs'!D199="","",(IF('Financing inputs'!$B199="USD",'Financing inputs'!D199*Euro_USD,0)+IF('Financing inputs'!$B199="Local Currency",'Financing inputs'!D199/Loc_Euro,0)+IF('Financing inputs'!$B199="Euro",'Financing inputs'!D199,0)))</f>
        <v/>
      </c>
      <c r="E199" s="59" t="str">
        <f>IF('Financing inputs'!E199="","",(IF('Financing inputs'!$B199="USD",'Financing inputs'!E199*Euro_USD,0)+IF('Financing inputs'!$B199="Local Currency",'Financing inputs'!E199/Loc_Euro,0)+IF('Financing inputs'!$B199="Euro",'Financing inputs'!E199,0)))</f>
        <v/>
      </c>
      <c r="F199" s="59" t="str">
        <f>IF('Financing inputs'!F199="","",(IF('Financing inputs'!$B199="USD",'Financing inputs'!F199*Euro_USD,0)+IF('Financing inputs'!$B199="Local Currency",'Financing inputs'!F199/Loc_Euro,0)+IF('Financing inputs'!$B199="Euro",'Financing inputs'!F199,0)))</f>
        <v/>
      </c>
      <c r="G199" s="59" t="str">
        <f>IF('Financing inputs'!G199="","",(IF('Financing inputs'!$B199="USD",'Financing inputs'!G199*Euro_USD,0)+IF('Financing inputs'!$B199="Local Currency",'Financing inputs'!G199/Loc_Euro,0)+IF('Financing inputs'!$B199="Euro",'Financing inputs'!G199,0)))</f>
        <v/>
      </c>
      <c r="H199" s="59" t="str">
        <f>IF('Financing inputs'!H199="","",(IF('Financing inputs'!$B199="USD",'Financing inputs'!H199*Euro_USD,0)+IF('Financing inputs'!$B199="Local Currency",'Financing inputs'!H199/Loc_Euro,0)+IF('Financing inputs'!$B199="Euro",'Financing inputs'!H199,0)))</f>
        <v/>
      </c>
      <c r="I199" s="59" t="str">
        <f>IF('Financing inputs'!I199="","",(IF('Financing inputs'!$B199="USD",'Financing inputs'!I199*Euro_USD,0)+IF('Financing inputs'!$B199="Local Currency",'Financing inputs'!I199/Loc_Euro,0)+IF('Financing inputs'!$B199="Euro",'Financing inputs'!I199,0)))</f>
        <v/>
      </c>
      <c r="J199" s="59" t="str">
        <f>IF('Financing inputs'!J199="","",(IF('Financing inputs'!$B199="USD",'Financing inputs'!J199*Euro_USD,0)+IF('Financing inputs'!$B199="Local Currency",'Financing inputs'!J199/Loc_Euro,0)+IF('Financing inputs'!$B199="Euro",'Financing inputs'!J199,0)))</f>
        <v/>
      </c>
      <c r="K199" s="59" t="str">
        <f>IF('Financing inputs'!K199="","",(IF('Financing inputs'!$B199="USD",'Financing inputs'!K199*Euro_USD,0)+IF('Financing inputs'!$B199="Local Currency",'Financing inputs'!K199/Loc_Euro,0)+IF('Financing inputs'!$B199="Euro",'Financing inputs'!K199,0)))</f>
        <v/>
      </c>
      <c r="L199" s="59" t="str">
        <f>IF('Financing inputs'!L199="","",(IF('Financing inputs'!$B199="USD",'Financing inputs'!L199*Euro_USD,0)+IF('Financing inputs'!$B199="Local Currency",'Financing inputs'!L199/Loc_Euro,0)+IF('Financing inputs'!$B199="Euro",'Financing inputs'!L199,0)))</f>
        <v/>
      </c>
      <c r="M199" s="59" t="str">
        <f>IF('Financing inputs'!M199="","",(IF('Financing inputs'!$B199="USD",'Financing inputs'!M199*Euro_USD,0)+IF('Financing inputs'!$B199="Local Currency",'Financing inputs'!M199/Loc_Euro,0)+IF('Financing inputs'!$B199="Euro",'Financing inputs'!M199,0)))</f>
        <v/>
      </c>
      <c r="N199" s="59" t="str">
        <f>IF('Financing inputs'!N199="","",(IF('Financing inputs'!$B199="USD",'Financing inputs'!N199*Euro_USD,0)+IF('Financing inputs'!$B199="Local Currency",'Financing inputs'!N199/Loc_Euro,0)+IF('Financing inputs'!$B199="Euro",'Financing inputs'!N199,0)))</f>
        <v/>
      </c>
      <c r="O199" s="59">
        <f t="shared" si="25"/>
        <v>0</v>
      </c>
      <c r="P199" s="12" t="str">
        <f t="shared" si="24"/>
        <v>Autre 9</v>
      </c>
    </row>
    <row r="200" spans="1:16" x14ac:dyDescent="0.25">
      <c r="A200" s="5" t="str">
        <f>'Financing inputs'!A200</f>
        <v>Fonds alloués par la fondation Packard</v>
      </c>
      <c r="B200" s="43"/>
      <c r="C200" s="59" t="str">
        <f>IF('Financing inputs'!C200="","",(IF('Financing inputs'!$B200="USD",'Financing inputs'!C200*Euro_USD,0)+IF('Financing inputs'!$B200="Local Currency",'Financing inputs'!C200/Loc_Euro,0)+IF('Financing inputs'!$B200="Euro",'Financing inputs'!C200,0)))</f>
        <v/>
      </c>
      <c r="D200" s="59" t="str">
        <f>IF('Financing inputs'!D200="","",(IF('Financing inputs'!$B200="USD",'Financing inputs'!D200*Euro_USD,0)+IF('Financing inputs'!$B200="Local Currency",'Financing inputs'!D200/Loc_Euro,0)+IF('Financing inputs'!$B200="Euro",'Financing inputs'!D200,0)))</f>
        <v/>
      </c>
      <c r="E200" s="59" t="str">
        <f>IF('Financing inputs'!E200="","",(IF('Financing inputs'!$B200="USD",'Financing inputs'!E200*Euro_USD,0)+IF('Financing inputs'!$B200="Local Currency",'Financing inputs'!E200/Loc_Euro,0)+IF('Financing inputs'!$B200="Euro",'Financing inputs'!E200,0)))</f>
        <v/>
      </c>
      <c r="F200" s="59" t="str">
        <f>IF('Financing inputs'!F200="","",(IF('Financing inputs'!$B200="USD",'Financing inputs'!F200*Euro_USD,0)+IF('Financing inputs'!$B200="Local Currency",'Financing inputs'!F200/Loc_Euro,0)+IF('Financing inputs'!$B200="Euro",'Financing inputs'!F200,0)))</f>
        <v/>
      </c>
      <c r="G200" s="59" t="str">
        <f>IF('Financing inputs'!G200="","",(IF('Financing inputs'!$B200="USD",'Financing inputs'!G200*Euro_USD,0)+IF('Financing inputs'!$B200="Local Currency",'Financing inputs'!G200/Loc_Euro,0)+IF('Financing inputs'!$B200="Euro",'Financing inputs'!G200,0)))</f>
        <v/>
      </c>
      <c r="H200" s="59" t="str">
        <f>IF('Financing inputs'!H200="","",(IF('Financing inputs'!$B200="USD",'Financing inputs'!H200*Euro_USD,0)+IF('Financing inputs'!$B200="Local Currency",'Financing inputs'!H200/Loc_Euro,0)+IF('Financing inputs'!$B200="Euro",'Financing inputs'!H200,0)))</f>
        <v/>
      </c>
      <c r="I200" s="59" t="str">
        <f>IF('Financing inputs'!I200="","",(IF('Financing inputs'!$B200="USD",'Financing inputs'!I200*Euro_USD,0)+IF('Financing inputs'!$B200="Local Currency",'Financing inputs'!I200/Loc_Euro,0)+IF('Financing inputs'!$B200="Euro",'Financing inputs'!I200,0)))</f>
        <v/>
      </c>
      <c r="J200" s="59" t="str">
        <f>IF('Financing inputs'!J200="","",(IF('Financing inputs'!$B200="USD",'Financing inputs'!J200*Euro_USD,0)+IF('Financing inputs'!$B200="Local Currency",'Financing inputs'!J200/Loc_Euro,0)+IF('Financing inputs'!$B200="Euro",'Financing inputs'!J200,0)))</f>
        <v/>
      </c>
      <c r="K200" s="59" t="str">
        <f>IF('Financing inputs'!K200="","",(IF('Financing inputs'!$B200="USD",'Financing inputs'!K200*Euro_USD,0)+IF('Financing inputs'!$B200="Local Currency",'Financing inputs'!K200/Loc_Euro,0)+IF('Financing inputs'!$B200="Euro",'Financing inputs'!K200,0)))</f>
        <v/>
      </c>
      <c r="L200" s="59" t="str">
        <f>IF('Financing inputs'!L200="","",(IF('Financing inputs'!$B200="USD",'Financing inputs'!L200*Euro_USD,0)+IF('Financing inputs'!$B200="Local Currency",'Financing inputs'!L200/Loc_Euro,0)+IF('Financing inputs'!$B200="Euro",'Financing inputs'!L200,0)))</f>
        <v/>
      </c>
      <c r="M200" s="59" t="str">
        <f>IF('Financing inputs'!M200="","",(IF('Financing inputs'!$B200="USD",'Financing inputs'!M200*Euro_USD,0)+IF('Financing inputs'!$B200="Local Currency",'Financing inputs'!M200/Loc_Euro,0)+IF('Financing inputs'!$B200="Euro",'Financing inputs'!M200,0)))</f>
        <v/>
      </c>
      <c r="N200" s="59" t="str">
        <f>IF('Financing inputs'!N200="","",(IF('Financing inputs'!$B200="USD",'Financing inputs'!N200*Euro_USD,0)+IF('Financing inputs'!$B200="Local Currency",'Financing inputs'!N200/Loc_Euro,0)+IF('Financing inputs'!$B200="Euro",'Financing inputs'!N200,0)))</f>
        <v/>
      </c>
      <c r="O200" s="59">
        <f t="shared" si="25"/>
        <v>0</v>
      </c>
      <c r="P200" s="12" t="str">
        <f t="shared" si="24"/>
        <v>Autre 9</v>
      </c>
    </row>
    <row r="201" spans="1:16" x14ac:dyDescent="0.25">
      <c r="A201" s="5" t="str">
        <f>'Financing inputs'!A201</f>
        <v>Other</v>
      </c>
      <c r="B201" s="43"/>
      <c r="C201" s="59" t="str">
        <f>IF('Financing inputs'!C201="","",(IF('Financing inputs'!$B201="USD",'Financing inputs'!C201*Euro_USD,0)+IF('Financing inputs'!$B201="Local Currency",'Financing inputs'!C201/Loc_Euro,0)+IF('Financing inputs'!$B201="Euro",'Financing inputs'!C201,0)))</f>
        <v/>
      </c>
      <c r="D201" s="59" t="str">
        <f>IF('Financing inputs'!D201="","",(IF('Financing inputs'!$B201="USD",'Financing inputs'!D201*Euro_USD,0)+IF('Financing inputs'!$B201="Local Currency",'Financing inputs'!D201/Loc_Euro,0)+IF('Financing inputs'!$B201="Euro",'Financing inputs'!D201,0)))</f>
        <v/>
      </c>
      <c r="E201" s="59" t="str">
        <f>IF('Financing inputs'!E201="","",(IF('Financing inputs'!$B201="USD",'Financing inputs'!E201*Euro_USD,0)+IF('Financing inputs'!$B201="Local Currency",'Financing inputs'!E201/Loc_Euro,0)+IF('Financing inputs'!$B201="Euro",'Financing inputs'!E201,0)))</f>
        <v/>
      </c>
      <c r="F201" s="59" t="str">
        <f>IF('Financing inputs'!F201="","",(IF('Financing inputs'!$B201="USD",'Financing inputs'!F201*Euro_USD,0)+IF('Financing inputs'!$B201="Local Currency",'Financing inputs'!F201/Loc_Euro,0)+IF('Financing inputs'!$B201="Euro",'Financing inputs'!F201,0)))</f>
        <v/>
      </c>
      <c r="G201" s="59" t="str">
        <f>IF('Financing inputs'!G201="","",(IF('Financing inputs'!$B201="USD",'Financing inputs'!G201*Euro_USD,0)+IF('Financing inputs'!$B201="Local Currency",'Financing inputs'!G201/Loc_Euro,0)+IF('Financing inputs'!$B201="Euro",'Financing inputs'!G201,0)))</f>
        <v/>
      </c>
      <c r="H201" s="59" t="str">
        <f>IF('Financing inputs'!H201="","",(IF('Financing inputs'!$B201="USD",'Financing inputs'!H201*Euro_USD,0)+IF('Financing inputs'!$B201="Local Currency",'Financing inputs'!H201/Loc_Euro,0)+IF('Financing inputs'!$B201="Euro",'Financing inputs'!H201,0)))</f>
        <v/>
      </c>
      <c r="I201" s="59" t="str">
        <f>IF('Financing inputs'!I201="","",(IF('Financing inputs'!$B201="USD",'Financing inputs'!I201*Euro_USD,0)+IF('Financing inputs'!$B201="Local Currency",'Financing inputs'!I201/Loc_Euro,0)+IF('Financing inputs'!$B201="Euro",'Financing inputs'!I201,0)))</f>
        <v/>
      </c>
      <c r="J201" s="59" t="str">
        <f>IF('Financing inputs'!J201="","",(IF('Financing inputs'!$B201="USD",'Financing inputs'!J201*Euro_USD,0)+IF('Financing inputs'!$B201="Local Currency",'Financing inputs'!J201/Loc_Euro,0)+IF('Financing inputs'!$B201="Euro",'Financing inputs'!J201,0)))</f>
        <v/>
      </c>
      <c r="K201" s="59" t="str">
        <f>IF('Financing inputs'!K201="","",(IF('Financing inputs'!$B201="USD",'Financing inputs'!K201*Euro_USD,0)+IF('Financing inputs'!$B201="Local Currency",'Financing inputs'!K201/Loc_Euro,0)+IF('Financing inputs'!$B201="Euro",'Financing inputs'!K201,0)))</f>
        <v/>
      </c>
      <c r="L201" s="59" t="str">
        <f>IF('Financing inputs'!L201="","",(IF('Financing inputs'!$B201="USD",'Financing inputs'!L201*Euro_USD,0)+IF('Financing inputs'!$B201="Local Currency",'Financing inputs'!L201/Loc_Euro,0)+IF('Financing inputs'!$B201="Euro",'Financing inputs'!L201,0)))</f>
        <v/>
      </c>
      <c r="M201" s="59" t="str">
        <f>IF('Financing inputs'!M201="","",(IF('Financing inputs'!$B201="USD",'Financing inputs'!M201*Euro_USD,0)+IF('Financing inputs'!$B201="Local Currency",'Financing inputs'!M201/Loc_Euro,0)+IF('Financing inputs'!$B201="Euro",'Financing inputs'!M201,0)))</f>
        <v/>
      </c>
      <c r="N201" s="59" t="str">
        <f>IF('Financing inputs'!N201="","",(IF('Financing inputs'!$B201="USD",'Financing inputs'!N201*Euro_USD,0)+IF('Financing inputs'!$B201="Local Currency",'Financing inputs'!N201/Loc_Euro,0)+IF('Financing inputs'!$B201="Euro",'Financing inputs'!N201,0)))</f>
        <v/>
      </c>
      <c r="O201" s="59">
        <f t="shared" si="25"/>
        <v>0</v>
      </c>
      <c r="P201" s="12" t="str">
        <f t="shared" si="24"/>
        <v>Autre 9</v>
      </c>
    </row>
    <row r="202" spans="1:16" x14ac:dyDescent="0.25">
      <c r="A202" s="5" t="str">
        <f>'Financing inputs'!A202</f>
        <v>Other</v>
      </c>
      <c r="B202" s="43"/>
      <c r="C202" s="59" t="str">
        <f>IF('Financing inputs'!C202="","",(IF('Financing inputs'!$B202="USD",'Financing inputs'!C202*Euro_USD,0)+IF('Financing inputs'!$B202="Local Currency",'Financing inputs'!C202/Loc_Euro,0)+IF('Financing inputs'!$B202="Euro",'Financing inputs'!C202,0)))</f>
        <v/>
      </c>
      <c r="D202" s="59" t="str">
        <f>IF('Financing inputs'!D202="","",(IF('Financing inputs'!$B202="USD",'Financing inputs'!D202*Euro_USD,0)+IF('Financing inputs'!$B202="Local Currency",'Financing inputs'!D202/Loc_Euro,0)+IF('Financing inputs'!$B202="Euro",'Financing inputs'!D202,0)))</f>
        <v/>
      </c>
      <c r="E202" s="59" t="str">
        <f>IF('Financing inputs'!E202="","",(IF('Financing inputs'!$B202="USD",'Financing inputs'!E202*Euro_USD,0)+IF('Financing inputs'!$B202="Local Currency",'Financing inputs'!E202/Loc_Euro,0)+IF('Financing inputs'!$B202="Euro",'Financing inputs'!E202,0)))</f>
        <v/>
      </c>
      <c r="F202" s="59" t="str">
        <f>IF('Financing inputs'!F202="","",(IF('Financing inputs'!$B202="USD",'Financing inputs'!F202*Euro_USD,0)+IF('Financing inputs'!$B202="Local Currency",'Financing inputs'!F202/Loc_Euro,0)+IF('Financing inputs'!$B202="Euro",'Financing inputs'!F202,0)))</f>
        <v/>
      </c>
      <c r="G202" s="59" t="str">
        <f>IF('Financing inputs'!G202="","",(IF('Financing inputs'!$B202="USD",'Financing inputs'!G202*Euro_USD,0)+IF('Financing inputs'!$B202="Local Currency",'Financing inputs'!G202/Loc_Euro,0)+IF('Financing inputs'!$B202="Euro",'Financing inputs'!G202,0)))</f>
        <v/>
      </c>
      <c r="H202" s="59" t="str">
        <f>IF('Financing inputs'!H202="","",(IF('Financing inputs'!$B202="USD",'Financing inputs'!H202*Euro_USD,0)+IF('Financing inputs'!$B202="Local Currency",'Financing inputs'!H202/Loc_Euro,0)+IF('Financing inputs'!$B202="Euro",'Financing inputs'!H202,0)))</f>
        <v/>
      </c>
      <c r="I202" s="59" t="str">
        <f>IF('Financing inputs'!I202="","",(IF('Financing inputs'!$B202="USD",'Financing inputs'!I202*Euro_USD,0)+IF('Financing inputs'!$B202="Local Currency",'Financing inputs'!I202/Loc_Euro,0)+IF('Financing inputs'!$B202="Euro",'Financing inputs'!I202,0)))</f>
        <v/>
      </c>
      <c r="J202" s="59" t="str">
        <f>IF('Financing inputs'!J202="","",(IF('Financing inputs'!$B202="USD",'Financing inputs'!J202*Euro_USD,0)+IF('Financing inputs'!$B202="Local Currency",'Financing inputs'!J202/Loc_Euro,0)+IF('Financing inputs'!$B202="Euro",'Financing inputs'!J202,0)))</f>
        <v/>
      </c>
      <c r="K202" s="59" t="str">
        <f>IF('Financing inputs'!K202="","",(IF('Financing inputs'!$B202="USD",'Financing inputs'!K202*Euro_USD,0)+IF('Financing inputs'!$B202="Local Currency",'Financing inputs'!K202/Loc_Euro,0)+IF('Financing inputs'!$B202="Euro",'Financing inputs'!K202,0)))</f>
        <v/>
      </c>
      <c r="L202" s="59" t="str">
        <f>IF('Financing inputs'!L202="","",(IF('Financing inputs'!$B202="USD",'Financing inputs'!L202*Euro_USD,0)+IF('Financing inputs'!$B202="Local Currency",'Financing inputs'!L202/Loc_Euro,0)+IF('Financing inputs'!$B202="Euro",'Financing inputs'!L202,0)))</f>
        <v/>
      </c>
      <c r="M202" s="59" t="str">
        <f>IF('Financing inputs'!M202="","",(IF('Financing inputs'!$B202="USD",'Financing inputs'!M202*Euro_USD,0)+IF('Financing inputs'!$B202="Local Currency",'Financing inputs'!M202/Loc_Euro,0)+IF('Financing inputs'!$B202="Euro",'Financing inputs'!M202,0)))</f>
        <v/>
      </c>
      <c r="N202" s="59" t="str">
        <f>IF('Financing inputs'!N202="","",(IF('Financing inputs'!$B202="USD",'Financing inputs'!N202*Euro_USD,0)+IF('Financing inputs'!$B202="Local Currency",'Financing inputs'!N202/Loc_Euro,0)+IF('Financing inputs'!$B202="Euro",'Financing inputs'!N202,0)))</f>
        <v/>
      </c>
      <c r="O202" s="60">
        <f t="shared" si="25"/>
        <v>0</v>
      </c>
      <c r="P202" s="12" t="str">
        <f t="shared" si="24"/>
        <v>Autre 9</v>
      </c>
    </row>
    <row r="203" spans="1:16" x14ac:dyDescent="0.25">
      <c r="A203" s="5" t="str">
        <f>'Financing inputs'!A203</f>
        <v>Other</v>
      </c>
      <c r="B203" s="43"/>
      <c r="C203" s="59" t="str">
        <f>IF('Financing inputs'!C203="","",(IF('Financing inputs'!$B203="USD",'Financing inputs'!C203*Euro_USD,0)+IF('Financing inputs'!$B203="Local Currency",'Financing inputs'!C203/Loc_Euro,0)+IF('Financing inputs'!$B203="Euro",'Financing inputs'!C203,0)))</f>
        <v/>
      </c>
      <c r="D203" s="59" t="str">
        <f>IF('Financing inputs'!D203="","",(IF('Financing inputs'!$B203="USD",'Financing inputs'!D203*Euro_USD,0)+IF('Financing inputs'!$B203="Local Currency",'Financing inputs'!D203/Loc_Euro,0)+IF('Financing inputs'!$B203="Euro",'Financing inputs'!D203,0)))</f>
        <v/>
      </c>
      <c r="E203" s="59" t="str">
        <f>IF('Financing inputs'!E203="","",(IF('Financing inputs'!$B203="USD",'Financing inputs'!E203*Euro_USD,0)+IF('Financing inputs'!$B203="Local Currency",'Financing inputs'!E203/Loc_Euro,0)+IF('Financing inputs'!$B203="Euro",'Financing inputs'!E203,0)))</f>
        <v/>
      </c>
      <c r="F203" s="59" t="str">
        <f>IF('Financing inputs'!F203="","",(IF('Financing inputs'!$B203="USD",'Financing inputs'!F203*Euro_USD,0)+IF('Financing inputs'!$B203="Local Currency",'Financing inputs'!F203/Loc_Euro,0)+IF('Financing inputs'!$B203="Euro",'Financing inputs'!F203,0)))</f>
        <v/>
      </c>
      <c r="G203" s="59" t="str">
        <f>IF('Financing inputs'!G203="","",(IF('Financing inputs'!$B203="USD",'Financing inputs'!G203*Euro_USD,0)+IF('Financing inputs'!$B203="Local Currency",'Financing inputs'!G203/Loc_Euro,0)+IF('Financing inputs'!$B203="Euro",'Financing inputs'!G203,0)))</f>
        <v/>
      </c>
      <c r="H203" s="59" t="str">
        <f>IF('Financing inputs'!H203="","",(IF('Financing inputs'!$B203="USD",'Financing inputs'!H203*Euro_USD,0)+IF('Financing inputs'!$B203="Local Currency",'Financing inputs'!H203/Loc_Euro,0)+IF('Financing inputs'!$B203="Euro",'Financing inputs'!H203,0)))</f>
        <v/>
      </c>
      <c r="I203" s="59" t="str">
        <f>IF('Financing inputs'!I203="","",(IF('Financing inputs'!$B203="USD",'Financing inputs'!I203*Euro_USD,0)+IF('Financing inputs'!$B203="Local Currency",'Financing inputs'!I203/Loc_Euro,0)+IF('Financing inputs'!$B203="Euro",'Financing inputs'!I203,0)))</f>
        <v/>
      </c>
      <c r="J203" s="59" t="str">
        <f>IF('Financing inputs'!J203="","",(IF('Financing inputs'!$B203="USD",'Financing inputs'!J203*Euro_USD,0)+IF('Financing inputs'!$B203="Local Currency",'Financing inputs'!J203/Loc_Euro,0)+IF('Financing inputs'!$B203="Euro",'Financing inputs'!J203,0)))</f>
        <v/>
      </c>
      <c r="K203" s="59" t="str">
        <f>IF('Financing inputs'!K203="","",(IF('Financing inputs'!$B203="USD",'Financing inputs'!K203*Euro_USD,0)+IF('Financing inputs'!$B203="Local Currency",'Financing inputs'!K203/Loc_Euro,0)+IF('Financing inputs'!$B203="Euro",'Financing inputs'!K203,0)))</f>
        <v/>
      </c>
      <c r="L203" s="59" t="str">
        <f>IF('Financing inputs'!L203="","",(IF('Financing inputs'!$B203="USD",'Financing inputs'!L203*Euro_USD,0)+IF('Financing inputs'!$B203="Local Currency",'Financing inputs'!L203/Loc_Euro,0)+IF('Financing inputs'!$B203="Euro",'Financing inputs'!L203,0)))</f>
        <v/>
      </c>
      <c r="M203" s="59" t="str">
        <f>IF('Financing inputs'!M203="","",(IF('Financing inputs'!$B203="USD",'Financing inputs'!M203*Euro_USD,0)+IF('Financing inputs'!$B203="Local Currency",'Financing inputs'!M203/Loc_Euro,0)+IF('Financing inputs'!$B203="Euro",'Financing inputs'!M203,0)))</f>
        <v/>
      </c>
      <c r="N203" s="59" t="str">
        <f>IF('Financing inputs'!N203="","",(IF('Financing inputs'!$B203="USD",'Financing inputs'!N203*Euro_USD,0)+IF('Financing inputs'!$B203="Local Currency",'Financing inputs'!N203/Loc_Euro,0)+IF('Financing inputs'!$B203="Euro",'Financing inputs'!N203,0)))</f>
        <v/>
      </c>
      <c r="O203" s="60">
        <f t="shared" si="25"/>
        <v>0</v>
      </c>
      <c r="P203" s="12" t="str">
        <f t="shared" si="24"/>
        <v>Autre 9</v>
      </c>
    </row>
    <row r="204" spans="1:16" x14ac:dyDescent="0.25">
      <c r="A204" s="5" t="str">
        <f>'Financing inputs'!A204</f>
        <v>Other</v>
      </c>
      <c r="B204" s="43"/>
      <c r="C204" s="59" t="str">
        <f>IF('Financing inputs'!C204="","",(IF('Financing inputs'!$B204="USD",'Financing inputs'!C204*Euro_USD,0)+IF('Financing inputs'!$B204="Local Currency",'Financing inputs'!C204/Loc_Euro,0)+IF('Financing inputs'!$B204="Euro",'Financing inputs'!C204,0)))</f>
        <v/>
      </c>
      <c r="D204" s="59" t="str">
        <f>IF('Financing inputs'!D204="","",(IF('Financing inputs'!$B204="USD",'Financing inputs'!D204*Euro_USD,0)+IF('Financing inputs'!$B204="Local Currency",'Financing inputs'!D204/Loc_Euro,0)+IF('Financing inputs'!$B204="Euro",'Financing inputs'!D204,0)))</f>
        <v/>
      </c>
      <c r="E204" s="59" t="str">
        <f>IF('Financing inputs'!E204="","",(IF('Financing inputs'!$B204="USD",'Financing inputs'!E204*Euro_USD,0)+IF('Financing inputs'!$B204="Local Currency",'Financing inputs'!E204/Loc_Euro,0)+IF('Financing inputs'!$B204="Euro",'Financing inputs'!E204,0)))</f>
        <v/>
      </c>
      <c r="F204" s="59" t="str">
        <f>IF('Financing inputs'!F204="","",(IF('Financing inputs'!$B204="USD",'Financing inputs'!F204*Euro_USD,0)+IF('Financing inputs'!$B204="Local Currency",'Financing inputs'!F204/Loc_Euro,0)+IF('Financing inputs'!$B204="Euro",'Financing inputs'!F204,0)))</f>
        <v/>
      </c>
      <c r="G204" s="59" t="str">
        <f>IF('Financing inputs'!G204="","",(IF('Financing inputs'!$B204="USD",'Financing inputs'!G204*Euro_USD,0)+IF('Financing inputs'!$B204="Local Currency",'Financing inputs'!G204/Loc_Euro,0)+IF('Financing inputs'!$B204="Euro",'Financing inputs'!G204,0)))</f>
        <v/>
      </c>
      <c r="H204" s="59" t="str">
        <f>IF('Financing inputs'!H204="","",(IF('Financing inputs'!$B204="USD",'Financing inputs'!H204*Euro_USD,0)+IF('Financing inputs'!$B204="Local Currency",'Financing inputs'!H204/Loc_Euro,0)+IF('Financing inputs'!$B204="Euro",'Financing inputs'!H204,0)))</f>
        <v/>
      </c>
      <c r="I204" s="59" t="str">
        <f>IF('Financing inputs'!I204="","",(IF('Financing inputs'!$B204="USD",'Financing inputs'!I204*Euro_USD,0)+IF('Financing inputs'!$B204="Local Currency",'Financing inputs'!I204/Loc_Euro,0)+IF('Financing inputs'!$B204="Euro",'Financing inputs'!I204,0)))</f>
        <v/>
      </c>
      <c r="J204" s="59" t="str">
        <f>IF('Financing inputs'!J204="","",(IF('Financing inputs'!$B204="USD",'Financing inputs'!J204*Euro_USD,0)+IF('Financing inputs'!$B204="Local Currency",'Financing inputs'!J204/Loc_Euro,0)+IF('Financing inputs'!$B204="Euro",'Financing inputs'!J204,0)))</f>
        <v/>
      </c>
      <c r="K204" s="59" t="str">
        <f>IF('Financing inputs'!K204="","",(IF('Financing inputs'!$B204="USD",'Financing inputs'!K204*Euro_USD,0)+IF('Financing inputs'!$B204="Local Currency",'Financing inputs'!K204/Loc_Euro,0)+IF('Financing inputs'!$B204="Euro",'Financing inputs'!K204,0)))</f>
        <v/>
      </c>
      <c r="L204" s="59" t="str">
        <f>IF('Financing inputs'!L204="","",(IF('Financing inputs'!$B204="USD",'Financing inputs'!L204*Euro_USD,0)+IF('Financing inputs'!$B204="Local Currency",'Financing inputs'!L204/Loc_Euro,0)+IF('Financing inputs'!$B204="Euro",'Financing inputs'!L204,0)))</f>
        <v/>
      </c>
      <c r="M204" s="59" t="str">
        <f>IF('Financing inputs'!M204="","",(IF('Financing inputs'!$B204="USD",'Financing inputs'!M204*Euro_USD,0)+IF('Financing inputs'!$B204="Local Currency",'Financing inputs'!M204/Loc_Euro,0)+IF('Financing inputs'!$B204="Euro",'Financing inputs'!M204,0)))</f>
        <v/>
      </c>
      <c r="N204" s="59" t="str">
        <f>IF('Financing inputs'!N204="","",(IF('Financing inputs'!$B204="USD",'Financing inputs'!N204*Euro_USD,0)+IF('Financing inputs'!$B204="Local Currency",'Financing inputs'!N204/Loc_Euro,0)+IF('Financing inputs'!$B204="Euro",'Financing inputs'!N204,0)))</f>
        <v/>
      </c>
      <c r="O204" s="60">
        <f t="shared" si="25"/>
        <v>0</v>
      </c>
      <c r="P204" s="12" t="str">
        <f t="shared" si="24"/>
        <v>Autre 9</v>
      </c>
    </row>
    <row r="205" spans="1:16" x14ac:dyDescent="0.25">
      <c r="A205" s="5" t="str">
        <f>'Financing inputs'!A205</f>
        <v>Other</v>
      </c>
      <c r="B205" s="43"/>
      <c r="C205" s="59" t="str">
        <f>IF('Financing inputs'!C205="","",(IF('Financing inputs'!$B205="USD",'Financing inputs'!C205*Euro_USD,0)+IF('Financing inputs'!$B205="Local Currency",'Financing inputs'!C205/Loc_Euro,0)+IF('Financing inputs'!$B205="Euro",'Financing inputs'!C205,0)))</f>
        <v/>
      </c>
      <c r="D205" s="59" t="str">
        <f>IF('Financing inputs'!D205="","",(IF('Financing inputs'!$B205="USD",'Financing inputs'!D205*Euro_USD,0)+IF('Financing inputs'!$B205="Local Currency",'Financing inputs'!D205/Loc_Euro,0)+IF('Financing inputs'!$B205="Euro",'Financing inputs'!D205,0)))</f>
        <v/>
      </c>
      <c r="E205" s="59" t="str">
        <f>IF('Financing inputs'!E205="","",(IF('Financing inputs'!$B205="USD",'Financing inputs'!E205*Euro_USD,0)+IF('Financing inputs'!$B205="Local Currency",'Financing inputs'!E205/Loc_Euro,0)+IF('Financing inputs'!$B205="Euro",'Financing inputs'!E205,0)))</f>
        <v/>
      </c>
      <c r="F205" s="59" t="str">
        <f>IF('Financing inputs'!F205="","",(IF('Financing inputs'!$B205="USD",'Financing inputs'!F205*Euro_USD,0)+IF('Financing inputs'!$B205="Local Currency",'Financing inputs'!F205/Loc_Euro,0)+IF('Financing inputs'!$B205="Euro",'Financing inputs'!F205,0)))</f>
        <v/>
      </c>
      <c r="G205" s="59" t="str">
        <f>IF('Financing inputs'!G205="","",(IF('Financing inputs'!$B205="USD",'Financing inputs'!G205*Euro_USD,0)+IF('Financing inputs'!$B205="Local Currency",'Financing inputs'!G205/Loc_Euro,0)+IF('Financing inputs'!$B205="Euro",'Financing inputs'!G205,0)))</f>
        <v/>
      </c>
      <c r="H205" s="59" t="str">
        <f>IF('Financing inputs'!H205="","",(IF('Financing inputs'!$B205="USD",'Financing inputs'!H205*Euro_USD,0)+IF('Financing inputs'!$B205="Local Currency",'Financing inputs'!H205/Loc_Euro,0)+IF('Financing inputs'!$B205="Euro",'Financing inputs'!H205,0)))</f>
        <v/>
      </c>
      <c r="I205" s="59" t="str">
        <f>IF('Financing inputs'!I205="","",(IF('Financing inputs'!$B205="USD",'Financing inputs'!I205*Euro_USD,0)+IF('Financing inputs'!$B205="Local Currency",'Financing inputs'!I205/Loc_Euro,0)+IF('Financing inputs'!$B205="Euro",'Financing inputs'!I205,0)))</f>
        <v/>
      </c>
      <c r="J205" s="59" t="str">
        <f>IF('Financing inputs'!J205="","",(IF('Financing inputs'!$B205="USD",'Financing inputs'!J205*Euro_USD,0)+IF('Financing inputs'!$B205="Local Currency",'Financing inputs'!J205/Loc_Euro,0)+IF('Financing inputs'!$B205="Euro",'Financing inputs'!J205,0)))</f>
        <v/>
      </c>
      <c r="K205" s="59" t="str">
        <f>IF('Financing inputs'!K205="","",(IF('Financing inputs'!$B205="USD",'Financing inputs'!K205*Euro_USD,0)+IF('Financing inputs'!$B205="Local Currency",'Financing inputs'!K205/Loc_Euro,0)+IF('Financing inputs'!$B205="Euro",'Financing inputs'!K205,0)))</f>
        <v/>
      </c>
      <c r="L205" s="59" t="str">
        <f>IF('Financing inputs'!L205="","",(IF('Financing inputs'!$B205="USD",'Financing inputs'!L205*Euro_USD,0)+IF('Financing inputs'!$B205="Local Currency",'Financing inputs'!L205/Loc_Euro,0)+IF('Financing inputs'!$B205="Euro",'Financing inputs'!L205,0)))</f>
        <v/>
      </c>
      <c r="M205" s="59" t="str">
        <f>IF('Financing inputs'!M205="","",(IF('Financing inputs'!$B205="USD",'Financing inputs'!M205*Euro_USD,0)+IF('Financing inputs'!$B205="Local Currency",'Financing inputs'!M205/Loc_Euro,0)+IF('Financing inputs'!$B205="Euro",'Financing inputs'!M205,0)))</f>
        <v/>
      </c>
      <c r="N205" s="59" t="str">
        <f>IF('Financing inputs'!N205="","",(IF('Financing inputs'!$B205="USD",'Financing inputs'!N205*Euro_USD,0)+IF('Financing inputs'!$B205="Local Currency",'Financing inputs'!N205/Loc_Euro,0)+IF('Financing inputs'!$B205="Euro",'Financing inputs'!N205,0)))</f>
        <v/>
      </c>
      <c r="O205" s="59">
        <f t="shared" si="25"/>
        <v>0</v>
      </c>
      <c r="P205" s="12" t="str">
        <f t="shared" si="24"/>
        <v>Autre 9</v>
      </c>
    </row>
    <row r="206" spans="1:16" x14ac:dyDescent="0.25">
      <c r="A206" s="5" t="str">
        <f>'Financing inputs'!A206</f>
        <v>Other</v>
      </c>
      <c r="B206" s="43"/>
      <c r="C206" s="59" t="str">
        <f>IF('Financing inputs'!C206="","",(IF('Financing inputs'!$B206="USD",'Financing inputs'!C206*Euro_USD,0)+IF('Financing inputs'!$B206="Local Currency",'Financing inputs'!C206/Loc_Euro,0)+IF('Financing inputs'!$B206="Euro",'Financing inputs'!C206,0)))</f>
        <v/>
      </c>
      <c r="D206" s="59" t="str">
        <f>IF('Financing inputs'!D206="","",(IF('Financing inputs'!$B206="USD",'Financing inputs'!D206*Euro_USD,0)+IF('Financing inputs'!$B206="Local Currency",'Financing inputs'!D206/Loc_Euro,0)+IF('Financing inputs'!$B206="Euro",'Financing inputs'!D206,0)))</f>
        <v/>
      </c>
      <c r="E206" s="59" t="str">
        <f>IF('Financing inputs'!E206="","",(IF('Financing inputs'!$B206="USD",'Financing inputs'!E206*Euro_USD,0)+IF('Financing inputs'!$B206="Local Currency",'Financing inputs'!E206/Loc_Euro,0)+IF('Financing inputs'!$B206="Euro",'Financing inputs'!E206,0)))</f>
        <v/>
      </c>
      <c r="F206" s="59" t="str">
        <f>IF('Financing inputs'!F206="","",(IF('Financing inputs'!$B206="USD",'Financing inputs'!F206*Euro_USD,0)+IF('Financing inputs'!$B206="Local Currency",'Financing inputs'!F206/Loc_Euro,0)+IF('Financing inputs'!$B206="Euro",'Financing inputs'!F206,0)))</f>
        <v/>
      </c>
      <c r="G206" s="59" t="str">
        <f>IF('Financing inputs'!G206="","",(IF('Financing inputs'!$B206="USD",'Financing inputs'!G206*Euro_USD,0)+IF('Financing inputs'!$B206="Local Currency",'Financing inputs'!G206/Loc_Euro,0)+IF('Financing inputs'!$B206="Euro",'Financing inputs'!G206,0)))</f>
        <v/>
      </c>
      <c r="H206" s="59" t="str">
        <f>IF('Financing inputs'!H206="","",(IF('Financing inputs'!$B206="USD",'Financing inputs'!H206*Euro_USD,0)+IF('Financing inputs'!$B206="Local Currency",'Financing inputs'!H206/Loc_Euro,0)+IF('Financing inputs'!$B206="Euro",'Financing inputs'!H206,0)))</f>
        <v/>
      </c>
      <c r="I206" s="59" t="str">
        <f>IF('Financing inputs'!I206="","",(IF('Financing inputs'!$B206="USD",'Financing inputs'!I206*Euro_USD,0)+IF('Financing inputs'!$B206="Local Currency",'Financing inputs'!I206/Loc_Euro,0)+IF('Financing inputs'!$B206="Euro",'Financing inputs'!I206,0)))</f>
        <v/>
      </c>
      <c r="J206" s="59" t="str">
        <f>IF('Financing inputs'!J206="","",(IF('Financing inputs'!$B206="USD",'Financing inputs'!J206*Euro_USD,0)+IF('Financing inputs'!$B206="Local Currency",'Financing inputs'!J206/Loc_Euro,0)+IF('Financing inputs'!$B206="Euro",'Financing inputs'!J206,0)))</f>
        <v/>
      </c>
      <c r="K206" s="59" t="str">
        <f>IF('Financing inputs'!K206="","",(IF('Financing inputs'!$B206="USD",'Financing inputs'!K206*Euro_USD,0)+IF('Financing inputs'!$B206="Local Currency",'Financing inputs'!K206/Loc_Euro,0)+IF('Financing inputs'!$B206="Euro",'Financing inputs'!K206,0)))</f>
        <v/>
      </c>
      <c r="L206" s="59" t="str">
        <f>IF('Financing inputs'!L206="","",(IF('Financing inputs'!$B206="USD",'Financing inputs'!L206*Euro_USD,0)+IF('Financing inputs'!$B206="Local Currency",'Financing inputs'!L206/Loc_Euro,0)+IF('Financing inputs'!$B206="Euro",'Financing inputs'!L206,0)))</f>
        <v/>
      </c>
      <c r="M206" s="59" t="str">
        <f>IF('Financing inputs'!M206="","",(IF('Financing inputs'!$B206="USD",'Financing inputs'!M206*Euro_USD,0)+IF('Financing inputs'!$B206="Local Currency",'Financing inputs'!M206/Loc_Euro,0)+IF('Financing inputs'!$B206="Euro",'Financing inputs'!M206,0)))</f>
        <v/>
      </c>
      <c r="N206" s="59" t="str">
        <f>IF('Financing inputs'!N206="","",(IF('Financing inputs'!$B206="USD",'Financing inputs'!N206*Euro_USD,0)+IF('Financing inputs'!$B206="Local Currency",'Financing inputs'!N206/Loc_Euro,0)+IF('Financing inputs'!$B206="Euro",'Financing inputs'!N206,0)))</f>
        <v/>
      </c>
      <c r="O206" s="59">
        <f t="shared" si="25"/>
        <v>0</v>
      </c>
      <c r="P206" s="12" t="str">
        <f t="shared" si="24"/>
        <v>Autre 9</v>
      </c>
    </row>
    <row r="207" spans="1:16" x14ac:dyDescent="0.25">
      <c r="A207" s="5" t="str">
        <f>'Financing inputs'!A207</f>
        <v>Other</v>
      </c>
      <c r="B207" s="43"/>
      <c r="C207" s="59" t="str">
        <f>IF('Financing inputs'!C207="","",(IF('Financing inputs'!$B207="USD",'Financing inputs'!C207*Euro_USD,0)+IF('Financing inputs'!$B207="Local Currency",'Financing inputs'!C207/Loc_Euro,0)+IF('Financing inputs'!$B207="Euro",'Financing inputs'!C207,0)))</f>
        <v/>
      </c>
      <c r="D207" s="59" t="str">
        <f>IF('Financing inputs'!D207="","",(IF('Financing inputs'!$B207="USD",'Financing inputs'!D207*Euro_USD,0)+IF('Financing inputs'!$B207="Local Currency",'Financing inputs'!D207/Loc_Euro,0)+IF('Financing inputs'!$B207="Euro",'Financing inputs'!D207,0)))</f>
        <v/>
      </c>
      <c r="E207" s="59" t="str">
        <f>IF('Financing inputs'!E207="","",(IF('Financing inputs'!$B207="USD",'Financing inputs'!E207*Euro_USD,0)+IF('Financing inputs'!$B207="Local Currency",'Financing inputs'!E207/Loc_Euro,0)+IF('Financing inputs'!$B207="Euro",'Financing inputs'!E207,0)))</f>
        <v/>
      </c>
      <c r="F207" s="59" t="str">
        <f>IF('Financing inputs'!F207="","",(IF('Financing inputs'!$B207="USD",'Financing inputs'!F207*Euro_USD,0)+IF('Financing inputs'!$B207="Local Currency",'Financing inputs'!F207/Loc_Euro,0)+IF('Financing inputs'!$B207="Euro",'Financing inputs'!F207,0)))</f>
        <v/>
      </c>
      <c r="G207" s="59" t="str">
        <f>IF('Financing inputs'!G207="","",(IF('Financing inputs'!$B207="USD",'Financing inputs'!G207*Euro_USD,0)+IF('Financing inputs'!$B207="Local Currency",'Financing inputs'!G207/Loc_Euro,0)+IF('Financing inputs'!$B207="Euro",'Financing inputs'!G207,0)))</f>
        <v/>
      </c>
      <c r="H207" s="59" t="str">
        <f>IF('Financing inputs'!H207="","",(IF('Financing inputs'!$B207="USD",'Financing inputs'!H207*Euro_USD,0)+IF('Financing inputs'!$B207="Local Currency",'Financing inputs'!H207/Loc_Euro,0)+IF('Financing inputs'!$B207="Euro",'Financing inputs'!H207,0)))</f>
        <v/>
      </c>
      <c r="I207" s="59" t="str">
        <f>IF('Financing inputs'!I207="","",(IF('Financing inputs'!$B207="USD",'Financing inputs'!I207*Euro_USD,0)+IF('Financing inputs'!$B207="Local Currency",'Financing inputs'!I207/Loc_Euro,0)+IF('Financing inputs'!$B207="Euro",'Financing inputs'!I207,0)))</f>
        <v/>
      </c>
      <c r="J207" s="59" t="str">
        <f>IF('Financing inputs'!J207="","",(IF('Financing inputs'!$B207="USD",'Financing inputs'!J207*Euro_USD,0)+IF('Financing inputs'!$B207="Local Currency",'Financing inputs'!J207/Loc_Euro,0)+IF('Financing inputs'!$B207="Euro",'Financing inputs'!J207,0)))</f>
        <v/>
      </c>
      <c r="K207" s="59" t="str">
        <f>IF('Financing inputs'!K207="","",(IF('Financing inputs'!$B207="USD",'Financing inputs'!K207*Euro_USD,0)+IF('Financing inputs'!$B207="Local Currency",'Financing inputs'!K207/Loc_Euro,0)+IF('Financing inputs'!$B207="Euro",'Financing inputs'!K207,0)))</f>
        <v/>
      </c>
      <c r="L207" s="59" t="str">
        <f>IF('Financing inputs'!L207="","",(IF('Financing inputs'!$B207="USD",'Financing inputs'!L207*Euro_USD,0)+IF('Financing inputs'!$B207="Local Currency",'Financing inputs'!L207/Loc_Euro,0)+IF('Financing inputs'!$B207="Euro",'Financing inputs'!L207,0)))</f>
        <v/>
      </c>
      <c r="M207" s="59" t="str">
        <f>IF('Financing inputs'!M207="","",(IF('Financing inputs'!$B207="USD",'Financing inputs'!M207*Euro_USD,0)+IF('Financing inputs'!$B207="Local Currency",'Financing inputs'!M207/Loc_Euro,0)+IF('Financing inputs'!$B207="Euro",'Financing inputs'!M207,0)))</f>
        <v/>
      </c>
      <c r="N207" s="59" t="str">
        <f>IF('Financing inputs'!N207="","",(IF('Financing inputs'!$B207="USD",'Financing inputs'!N207*Euro_USD,0)+IF('Financing inputs'!$B207="Local Currency",'Financing inputs'!N207/Loc_Euro,0)+IF('Financing inputs'!$B207="Euro",'Financing inputs'!N207,0)))</f>
        <v/>
      </c>
      <c r="O207" s="59">
        <f t="shared" si="25"/>
        <v>0</v>
      </c>
      <c r="P207" s="12" t="str">
        <f t="shared" si="24"/>
        <v>Autre 9</v>
      </c>
    </row>
    <row r="208" spans="1:16" x14ac:dyDescent="0.25">
      <c r="A208" s="5" t="str">
        <f>'Financing inputs'!A208</f>
        <v>Other</v>
      </c>
      <c r="B208" s="43"/>
      <c r="C208" s="59" t="str">
        <f>IF('Financing inputs'!C208="","",(IF('Financing inputs'!$B208="USD",'Financing inputs'!C208*Euro_USD,0)+IF('Financing inputs'!$B208="Local Currency",'Financing inputs'!C208/Loc_Euro,0)+IF('Financing inputs'!$B208="Euro",'Financing inputs'!C208,0)))</f>
        <v/>
      </c>
      <c r="D208" s="59" t="str">
        <f>IF('Financing inputs'!D208="","",(IF('Financing inputs'!$B208="USD",'Financing inputs'!D208*Euro_USD,0)+IF('Financing inputs'!$B208="Local Currency",'Financing inputs'!D208/Loc_Euro,0)+IF('Financing inputs'!$B208="Euro",'Financing inputs'!D208,0)))</f>
        <v/>
      </c>
      <c r="E208" s="59" t="str">
        <f>IF('Financing inputs'!E208="","",(IF('Financing inputs'!$B208="USD",'Financing inputs'!E208*Euro_USD,0)+IF('Financing inputs'!$B208="Local Currency",'Financing inputs'!E208/Loc_Euro,0)+IF('Financing inputs'!$B208="Euro",'Financing inputs'!E208,0)))</f>
        <v/>
      </c>
      <c r="F208" s="59" t="str">
        <f>IF('Financing inputs'!F208="","",(IF('Financing inputs'!$B208="USD",'Financing inputs'!F208*Euro_USD,0)+IF('Financing inputs'!$B208="Local Currency",'Financing inputs'!F208/Loc_Euro,0)+IF('Financing inputs'!$B208="Euro",'Financing inputs'!F208,0)))</f>
        <v/>
      </c>
      <c r="G208" s="59" t="str">
        <f>IF('Financing inputs'!G208="","",(IF('Financing inputs'!$B208="USD",'Financing inputs'!G208*Euro_USD,0)+IF('Financing inputs'!$B208="Local Currency",'Financing inputs'!G208/Loc_Euro,0)+IF('Financing inputs'!$B208="Euro",'Financing inputs'!G208,0)))</f>
        <v/>
      </c>
      <c r="H208" s="59" t="str">
        <f>IF('Financing inputs'!H208="","",(IF('Financing inputs'!$B208="USD",'Financing inputs'!H208*Euro_USD,0)+IF('Financing inputs'!$B208="Local Currency",'Financing inputs'!H208/Loc_Euro,0)+IF('Financing inputs'!$B208="Euro",'Financing inputs'!H208,0)))</f>
        <v/>
      </c>
      <c r="I208" s="59" t="str">
        <f>IF('Financing inputs'!I208="","",(IF('Financing inputs'!$B208="USD",'Financing inputs'!I208*Euro_USD,0)+IF('Financing inputs'!$B208="Local Currency",'Financing inputs'!I208/Loc_Euro,0)+IF('Financing inputs'!$B208="Euro",'Financing inputs'!I208,0)))</f>
        <v/>
      </c>
      <c r="J208" s="59" t="str">
        <f>IF('Financing inputs'!J208="","",(IF('Financing inputs'!$B208="USD",'Financing inputs'!J208*Euro_USD,0)+IF('Financing inputs'!$B208="Local Currency",'Financing inputs'!J208/Loc_Euro,0)+IF('Financing inputs'!$B208="Euro",'Financing inputs'!J208,0)))</f>
        <v/>
      </c>
      <c r="K208" s="59" t="str">
        <f>IF('Financing inputs'!K208="","",(IF('Financing inputs'!$B208="USD",'Financing inputs'!K208*Euro_USD,0)+IF('Financing inputs'!$B208="Local Currency",'Financing inputs'!K208/Loc_Euro,0)+IF('Financing inputs'!$B208="Euro",'Financing inputs'!K208,0)))</f>
        <v/>
      </c>
      <c r="L208" s="59" t="str">
        <f>IF('Financing inputs'!L208="","",(IF('Financing inputs'!$B208="USD",'Financing inputs'!L208*Euro_USD,0)+IF('Financing inputs'!$B208="Local Currency",'Financing inputs'!L208/Loc_Euro,0)+IF('Financing inputs'!$B208="Euro",'Financing inputs'!L208,0)))</f>
        <v/>
      </c>
      <c r="M208" s="59" t="str">
        <f>IF('Financing inputs'!M208="","",(IF('Financing inputs'!$B208="USD",'Financing inputs'!M208*Euro_USD,0)+IF('Financing inputs'!$B208="Local Currency",'Financing inputs'!M208/Loc_Euro,0)+IF('Financing inputs'!$B208="Euro",'Financing inputs'!M208,0)))</f>
        <v/>
      </c>
      <c r="N208" s="59" t="str">
        <f>IF('Financing inputs'!N208="","",(IF('Financing inputs'!$B208="USD",'Financing inputs'!N208*Euro_USD,0)+IF('Financing inputs'!$B208="Local Currency",'Financing inputs'!N208/Loc_Euro,0)+IF('Financing inputs'!$B208="Euro",'Financing inputs'!N208,0)))</f>
        <v/>
      </c>
      <c r="O208" s="59">
        <f t="shared" si="25"/>
        <v>0</v>
      </c>
      <c r="P208" s="12" t="str">
        <f t="shared" si="24"/>
        <v>Autre 9</v>
      </c>
    </row>
    <row r="209" spans="1:16" x14ac:dyDescent="0.25">
      <c r="A209" s="27" t="s">
        <v>42</v>
      </c>
      <c r="B209" s="28"/>
      <c r="C209" s="46">
        <f>SUM(C190:C208)</f>
        <v>0</v>
      </c>
      <c r="D209" s="46">
        <f t="shared" ref="D209:O209" si="26">SUM(D190:D208)</f>
        <v>0</v>
      </c>
      <c r="E209" s="46">
        <f t="shared" si="26"/>
        <v>0</v>
      </c>
      <c r="F209" s="46">
        <f t="shared" si="26"/>
        <v>0</v>
      </c>
      <c r="G209" s="46">
        <f t="shared" si="26"/>
        <v>0</v>
      </c>
      <c r="H209" s="46">
        <f t="shared" si="26"/>
        <v>0</v>
      </c>
      <c r="I209" s="46">
        <f t="shared" si="26"/>
        <v>0</v>
      </c>
      <c r="J209" s="46">
        <f t="shared" si="26"/>
        <v>0</v>
      </c>
      <c r="K209" s="46">
        <f t="shared" si="26"/>
        <v>0</v>
      </c>
      <c r="L209" s="46">
        <f t="shared" si="26"/>
        <v>0</v>
      </c>
      <c r="M209" s="46">
        <f t="shared" si="26"/>
        <v>0</v>
      </c>
      <c r="N209" s="46">
        <f t="shared" si="26"/>
        <v>0</v>
      </c>
      <c r="O209" s="46">
        <f t="shared" si="26"/>
        <v>0</v>
      </c>
      <c r="P209" s="12" t="str">
        <f>$A$187</f>
        <v>Autre 9</v>
      </c>
    </row>
    <row r="210" spans="1:16" x14ac:dyDescent="0.25">
      <c r="A210" s="174" t="str">
        <f>'Financing inputs'!A210:O210</f>
        <v>Autre 10</v>
      </c>
      <c r="B210" s="174"/>
      <c r="C210" s="174"/>
      <c r="D210" s="174"/>
      <c r="E210" s="174"/>
      <c r="F210" s="174"/>
      <c r="G210" s="174"/>
      <c r="H210" s="174"/>
      <c r="I210" s="174"/>
      <c r="J210" s="174"/>
      <c r="K210" s="174"/>
      <c r="L210" s="174"/>
      <c r="M210" s="174"/>
      <c r="N210" s="174"/>
      <c r="O210" s="174"/>
    </row>
    <row r="211" spans="1:16" x14ac:dyDescent="0.25">
      <c r="A211" s="24" t="str">
        <f>'Financing inputs'!A211</f>
        <v>Coûts du Plan PF Budgétisé</v>
      </c>
      <c r="B211" s="43"/>
      <c r="C211" s="59" t="str">
        <f>IF('Financing inputs'!C211="","",(IF('Financing inputs'!$B211="USD",'Financing inputs'!C211*Euro_USD,0)+IF('Financing inputs'!$B211="Local Currency",'Financing inputs'!C211/Loc_Euro,0)+IF('Financing inputs'!$B211="Euro",'Financing inputs'!C211,0)))</f>
        <v/>
      </c>
      <c r="D211" s="59" t="str">
        <f>IF('Financing inputs'!D211="","",(IF('Financing inputs'!$B211="USD",'Financing inputs'!D211*Euro_USD,0)+IF('Financing inputs'!$B211="Local Currency",'Financing inputs'!D211/Loc_Euro,0)+IF('Financing inputs'!$B211="Euro",'Financing inputs'!D211,0)))</f>
        <v/>
      </c>
      <c r="E211" s="59" t="str">
        <f>IF('Financing inputs'!E211="","",(IF('Financing inputs'!$B211="USD",'Financing inputs'!E211*Euro_USD,0)+IF('Financing inputs'!$B211="Local Currency",'Financing inputs'!E211/Loc_Euro,0)+IF('Financing inputs'!$B211="Euro",'Financing inputs'!E211,0)))</f>
        <v/>
      </c>
      <c r="F211" s="59" t="str">
        <f>IF('Financing inputs'!F211="","",(IF('Financing inputs'!$B211="USD",'Financing inputs'!F211*Euro_USD,0)+IF('Financing inputs'!$B211="Local Currency",'Financing inputs'!F211/Loc_Euro,0)+IF('Financing inputs'!$B211="Euro",'Financing inputs'!F211,0)))</f>
        <v/>
      </c>
      <c r="G211" s="59" t="str">
        <f>IF('Financing inputs'!G211="","",(IF('Financing inputs'!$B211="USD",'Financing inputs'!G211*Euro_USD,0)+IF('Financing inputs'!$B211="Local Currency",'Financing inputs'!G211/Loc_Euro,0)+IF('Financing inputs'!$B211="Euro",'Financing inputs'!G211,0)))</f>
        <v/>
      </c>
      <c r="H211" s="59" t="str">
        <f>IF('Financing inputs'!H211="","",(IF('Financing inputs'!$B211="USD",'Financing inputs'!H211*Euro_USD,0)+IF('Financing inputs'!$B211="Local Currency",'Financing inputs'!H211/Loc_Euro,0)+IF('Financing inputs'!$B211="Euro",'Financing inputs'!H211,0)))</f>
        <v/>
      </c>
      <c r="I211" s="59" t="str">
        <f>IF('Financing inputs'!I211="","",(IF('Financing inputs'!$B211="USD",'Financing inputs'!I211*Euro_USD,0)+IF('Financing inputs'!$B211="Local Currency",'Financing inputs'!I211/Loc_Euro,0)+IF('Financing inputs'!$B211="Euro",'Financing inputs'!I211,0)))</f>
        <v/>
      </c>
      <c r="J211" s="59" t="str">
        <f>IF('Financing inputs'!J211="","",(IF('Financing inputs'!$B211="USD",'Financing inputs'!J211*Euro_USD,0)+IF('Financing inputs'!$B211="Local Currency",'Financing inputs'!J211/Loc_Euro,0)+IF('Financing inputs'!$B211="Euro",'Financing inputs'!J211,0)))</f>
        <v/>
      </c>
      <c r="K211" s="59" t="str">
        <f>IF('Financing inputs'!K211="","",(IF('Financing inputs'!$B211="USD",'Financing inputs'!K211*Euro_USD,0)+IF('Financing inputs'!$B211="Local Currency",'Financing inputs'!K211/Loc_Euro,0)+IF('Financing inputs'!$B211="Euro",'Financing inputs'!K211,0)))</f>
        <v/>
      </c>
      <c r="L211" s="59" t="str">
        <f>IF('Financing inputs'!L211="","",(IF('Financing inputs'!$B211="USD",'Financing inputs'!L211*Euro_USD,0)+IF('Financing inputs'!$B211="Local Currency",'Financing inputs'!L211/Loc_Euro,0)+IF('Financing inputs'!$B211="Euro",'Financing inputs'!L211,0)))</f>
        <v/>
      </c>
      <c r="M211" s="59" t="str">
        <f>IF('Financing inputs'!M211="","",(IF('Financing inputs'!$B211="USD",'Financing inputs'!M211*Euro_USD,0)+IF('Financing inputs'!$B211="Local Currency",'Financing inputs'!M211/Loc_Euro,0)+IF('Financing inputs'!$B211="Euro",'Financing inputs'!M211,0)))</f>
        <v/>
      </c>
      <c r="N211" s="59" t="str">
        <f>IF('Financing inputs'!N211="","",(IF('Financing inputs'!$B211="USD",'Financing inputs'!N211*Euro_USD,0)+IF('Financing inputs'!$B211="Local Currency",'Financing inputs'!N211/Loc_Euro,0)+IF('Financing inputs'!$B211="Euro",'Financing inputs'!N211,0)))</f>
        <v/>
      </c>
      <c r="O211" s="60">
        <f>SUM(C211:N211)</f>
        <v>0</v>
      </c>
      <c r="P211" s="12" t="str">
        <f t="shared" ref="P211:P231" si="27">$A$210</f>
        <v>Autre 10</v>
      </c>
    </row>
    <row r="212" spans="1:16" x14ac:dyDescent="0.25">
      <c r="A212" s="24" t="str">
        <f>'Financing inputs'!A212</f>
        <v xml:space="preserve">Fonds alloués par le Gouvernement </v>
      </c>
      <c r="B212" s="43"/>
      <c r="C212" s="59" t="str">
        <f>IF('Financing inputs'!C212="","",(IF('Financing inputs'!$B212="USD",'Financing inputs'!C212*Euro_USD,0)+IF('Financing inputs'!$B212="Local Currency",'Financing inputs'!C212/Loc_Euro,0)+IF('Financing inputs'!$B212="Euro",'Financing inputs'!C212,0)))</f>
        <v/>
      </c>
      <c r="D212" s="59" t="str">
        <f>IF('Financing inputs'!D212="","",(IF('Financing inputs'!$B212="USD",'Financing inputs'!D212*Euro_USD,0)+IF('Financing inputs'!$B212="Local Currency",'Financing inputs'!D212/Loc_Euro,0)+IF('Financing inputs'!$B212="Euro",'Financing inputs'!D212,0)))</f>
        <v/>
      </c>
      <c r="E212" s="59" t="str">
        <f>IF('Financing inputs'!E212="","",(IF('Financing inputs'!$B212="USD",'Financing inputs'!E212*Euro_USD,0)+IF('Financing inputs'!$B212="Local Currency",'Financing inputs'!E212/Loc_Euro,0)+IF('Financing inputs'!$B212="Euro",'Financing inputs'!E212,0)))</f>
        <v/>
      </c>
      <c r="F212" s="59" t="str">
        <f>IF('Financing inputs'!F212="","",(IF('Financing inputs'!$B212="USD",'Financing inputs'!F212*Euro_USD,0)+IF('Financing inputs'!$B212="Local Currency",'Financing inputs'!F212/Loc_Euro,0)+IF('Financing inputs'!$B212="Euro",'Financing inputs'!F212,0)))</f>
        <v/>
      </c>
      <c r="G212" s="59" t="str">
        <f>IF('Financing inputs'!G212="","",(IF('Financing inputs'!$B212="USD",'Financing inputs'!G212*Euro_USD,0)+IF('Financing inputs'!$B212="Local Currency",'Financing inputs'!G212/Loc_Euro,0)+IF('Financing inputs'!$B212="Euro",'Financing inputs'!G212,0)))</f>
        <v/>
      </c>
      <c r="H212" s="59" t="str">
        <f>IF('Financing inputs'!H212="","",(IF('Financing inputs'!$B212="USD",'Financing inputs'!H212*Euro_USD,0)+IF('Financing inputs'!$B212="Local Currency",'Financing inputs'!H212/Loc_Euro,0)+IF('Financing inputs'!$B212="Euro",'Financing inputs'!H212,0)))</f>
        <v/>
      </c>
      <c r="I212" s="59" t="str">
        <f>IF('Financing inputs'!I212="","",(IF('Financing inputs'!$B212="USD",'Financing inputs'!I212*Euro_USD,0)+IF('Financing inputs'!$B212="Local Currency",'Financing inputs'!I212/Loc_Euro,0)+IF('Financing inputs'!$B212="Euro",'Financing inputs'!I212,0)))</f>
        <v/>
      </c>
      <c r="J212" s="59" t="str">
        <f>IF('Financing inputs'!J212="","",(IF('Financing inputs'!$B212="USD",'Financing inputs'!J212*Euro_USD,0)+IF('Financing inputs'!$B212="Local Currency",'Financing inputs'!J212/Loc_Euro,0)+IF('Financing inputs'!$B212="Euro",'Financing inputs'!J212,0)))</f>
        <v/>
      </c>
      <c r="K212" s="59" t="str">
        <f>IF('Financing inputs'!K212="","",(IF('Financing inputs'!$B212="USD",'Financing inputs'!K212*Euro_USD,0)+IF('Financing inputs'!$B212="Local Currency",'Financing inputs'!K212/Loc_Euro,0)+IF('Financing inputs'!$B212="Euro",'Financing inputs'!K212,0)))</f>
        <v/>
      </c>
      <c r="L212" s="59" t="str">
        <f>IF('Financing inputs'!L212="","",(IF('Financing inputs'!$B212="USD",'Financing inputs'!L212*Euro_USD,0)+IF('Financing inputs'!$B212="Local Currency",'Financing inputs'!L212/Loc_Euro,0)+IF('Financing inputs'!$B212="Euro",'Financing inputs'!L212,0)))</f>
        <v/>
      </c>
      <c r="M212" s="59" t="str">
        <f>IF('Financing inputs'!M212="","",(IF('Financing inputs'!$B212="USD",'Financing inputs'!M212*Euro_USD,0)+IF('Financing inputs'!$B212="Local Currency",'Financing inputs'!M212/Loc_Euro,0)+IF('Financing inputs'!$B212="Euro",'Financing inputs'!M212,0)))</f>
        <v/>
      </c>
      <c r="N212" s="59" t="str">
        <f>IF('Financing inputs'!N212="","",(IF('Financing inputs'!$B212="USD",'Financing inputs'!N212*Euro_USD,0)+IF('Financing inputs'!$B212="Local Currency",'Financing inputs'!N212/Loc_Euro,0)+IF('Financing inputs'!$B212="Euro",'Financing inputs'!N212,0)))</f>
        <v/>
      </c>
      <c r="O212" s="60">
        <f>SUM(C212:N212)</f>
        <v>0</v>
      </c>
      <c r="P212" s="12" t="str">
        <f t="shared" si="27"/>
        <v>Autre 10</v>
      </c>
    </row>
    <row r="213" spans="1:16" x14ac:dyDescent="0.25">
      <c r="A213" s="5" t="str">
        <f>'Financing inputs'!A213</f>
        <v xml:space="preserve">Fonds alloués par l'USAID </v>
      </c>
      <c r="B213" s="43"/>
      <c r="C213" s="59" t="str">
        <f>IF('Financing inputs'!C213="","",(IF('Financing inputs'!$B213="USD",'Financing inputs'!C213*Euro_USD,0)+IF('Financing inputs'!$B213="Local Currency",'Financing inputs'!C213/Loc_Euro,0)+IF('Financing inputs'!$B213="Euro",'Financing inputs'!C213,0)))</f>
        <v/>
      </c>
      <c r="D213" s="59" t="str">
        <f>IF('Financing inputs'!D213="","",(IF('Financing inputs'!$B213="USD",'Financing inputs'!D213*Euro_USD,0)+IF('Financing inputs'!$B213="Local Currency",'Financing inputs'!D213/Loc_Euro,0)+IF('Financing inputs'!$B213="Euro",'Financing inputs'!D213,0)))</f>
        <v/>
      </c>
      <c r="E213" s="59" t="str">
        <f>IF('Financing inputs'!E213="","",(IF('Financing inputs'!$B213="USD",'Financing inputs'!E213*Euro_USD,0)+IF('Financing inputs'!$B213="Local Currency",'Financing inputs'!E213/Loc_Euro,0)+IF('Financing inputs'!$B213="Euro",'Financing inputs'!E213,0)))</f>
        <v/>
      </c>
      <c r="F213" s="59" t="str">
        <f>IF('Financing inputs'!F213="","",(IF('Financing inputs'!$B213="USD",'Financing inputs'!F213*Euro_USD,0)+IF('Financing inputs'!$B213="Local Currency",'Financing inputs'!F213/Loc_Euro,0)+IF('Financing inputs'!$B213="Euro",'Financing inputs'!F213,0)))</f>
        <v/>
      </c>
      <c r="G213" s="59" t="str">
        <f>IF('Financing inputs'!G213="","",(IF('Financing inputs'!$B213="USD",'Financing inputs'!G213*Euro_USD,0)+IF('Financing inputs'!$B213="Local Currency",'Financing inputs'!G213/Loc_Euro,0)+IF('Financing inputs'!$B213="Euro",'Financing inputs'!G213,0)))</f>
        <v/>
      </c>
      <c r="H213" s="59" t="str">
        <f>IF('Financing inputs'!H213="","",(IF('Financing inputs'!$B213="USD",'Financing inputs'!H213*Euro_USD,0)+IF('Financing inputs'!$B213="Local Currency",'Financing inputs'!H213/Loc_Euro,0)+IF('Financing inputs'!$B213="Euro",'Financing inputs'!H213,0)))</f>
        <v/>
      </c>
      <c r="I213" s="59" t="str">
        <f>IF('Financing inputs'!I213="","",(IF('Financing inputs'!$B213="USD",'Financing inputs'!I213*Euro_USD,0)+IF('Financing inputs'!$B213="Local Currency",'Financing inputs'!I213/Loc_Euro,0)+IF('Financing inputs'!$B213="Euro",'Financing inputs'!I213,0)))</f>
        <v/>
      </c>
      <c r="J213" s="59" t="str">
        <f>IF('Financing inputs'!J213="","",(IF('Financing inputs'!$B213="USD",'Financing inputs'!J213*Euro_USD,0)+IF('Financing inputs'!$B213="Local Currency",'Financing inputs'!J213/Loc_Euro,0)+IF('Financing inputs'!$B213="Euro",'Financing inputs'!J213,0)))</f>
        <v/>
      </c>
      <c r="K213" s="59" t="str">
        <f>IF('Financing inputs'!K213="","",(IF('Financing inputs'!$B213="USD",'Financing inputs'!K213*Euro_USD,0)+IF('Financing inputs'!$B213="Local Currency",'Financing inputs'!K213/Loc_Euro,0)+IF('Financing inputs'!$B213="Euro",'Financing inputs'!K213,0)))</f>
        <v/>
      </c>
      <c r="L213" s="59" t="str">
        <f>IF('Financing inputs'!L213="","",(IF('Financing inputs'!$B213="USD",'Financing inputs'!L213*Euro_USD,0)+IF('Financing inputs'!$B213="Local Currency",'Financing inputs'!L213/Loc_Euro,0)+IF('Financing inputs'!$B213="Euro",'Financing inputs'!L213,0)))</f>
        <v/>
      </c>
      <c r="M213" s="59" t="str">
        <f>IF('Financing inputs'!M213="","",(IF('Financing inputs'!$B213="USD",'Financing inputs'!M213*Euro_USD,0)+IF('Financing inputs'!$B213="Local Currency",'Financing inputs'!M213/Loc_Euro,0)+IF('Financing inputs'!$B213="Euro",'Financing inputs'!M213,0)))</f>
        <v/>
      </c>
      <c r="N213" s="59" t="str">
        <f>IF('Financing inputs'!N213="","",(IF('Financing inputs'!$B213="USD",'Financing inputs'!N213*Euro_USD,0)+IF('Financing inputs'!$B213="Local Currency",'Financing inputs'!N213/Loc_Euro,0)+IF('Financing inputs'!$B213="Euro",'Financing inputs'!N213,0)))</f>
        <v/>
      </c>
      <c r="O213" s="59">
        <f t="shared" ref="O213:O231" si="28">SUM(C213:N213)</f>
        <v>0</v>
      </c>
      <c r="P213" s="12" t="str">
        <f t="shared" si="27"/>
        <v>Autre 10</v>
      </c>
    </row>
    <row r="214" spans="1:16" x14ac:dyDescent="0.25">
      <c r="A214" s="5" t="str">
        <f>'Financing inputs'!A214</f>
        <v>Fonds alloués par l'UNFPA</v>
      </c>
      <c r="B214" s="43"/>
      <c r="C214" s="59" t="str">
        <f>IF('Financing inputs'!C214="","",(IF('Financing inputs'!$B214="USD",'Financing inputs'!C214*Euro_USD,0)+IF('Financing inputs'!$B214="Local Currency",'Financing inputs'!C214/Loc_Euro,0)+IF('Financing inputs'!$B214="Euro",'Financing inputs'!C214,0)))</f>
        <v/>
      </c>
      <c r="D214" s="59" t="str">
        <f>IF('Financing inputs'!D214="","",(IF('Financing inputs'!$B214="USD",'Financing inputs'!D214*Euro_USD,0)+IF('Financing inputs'!$B214="Local Currency",'Financing inputs'!D214/Loc_Euro,0)+IF('Financing inputs'!$B214="Euro",'Financing inputs'!D214,0)))</f>
        <v/>
      </c>
      <c r="E214" s="59" t="str">
        <f>IF('Financing inputs'!E214="","",(IF('Financing inputs'!$B214="USD",'Financing inputs'!E214*Euro_USD,0)+IF('Financing inputs'!$B214="Local Currency",'Financing inputs'!E214/Loc_Euro,0)+IF('Financing inputs'!$B214="Euro",'Financing inputs'!E214,0)))</f>
        <v/>
      </c>
      <c r="F214" s="59" t="str">
        <f>IF('Financing inputs'!F214="","",(IF('Financing inputs'!$B214="USD",'Financing inputs'!F214*Euro_USD,0)+IF('Financing inputs'!$B214="Local Currency",'Financing inputs'!F214/Loc_Euro,0)+IF('Financing inputs'!$B214="Euro",'Financing inputs'!F214,0)))</f>
        <v/>
      </c>
      <c r="G214" s="59" t="str">
        <f>IF('Financing inputs'!G214="","",(IF('Financing inputs'!$B214="USD",'Financing inputs'!G214*Euro_USD,0)+IF('Financing inputs'!$B214="Local Currency",'Financing inputs'!G214/Loc_Euro,0)+IF('Financing inputs'!$B214="Euro",'Financing inputs'!G214,0)))</f>
        <v/>
      </c>
      <c r="H214" s="59" t="str">
        <f>IF('Financing inputs'!H214="","",(IF('Financing inputs'!$B214="USD",'Financing inputs'!H214*Euro_USD,0)+IF('Financing inputs'!$B214="Local Currency",'Financing inputs'!H214/Loc_Euro,0)+IF('Financing inputs'!$B214="Euro",'Financing inputs'!H214,0)))</f>
        <v/>
      </c>
      <c r="I214" s="59" t="str">
        <f>IF('Financing inputs'!I214="","",(IF('Financing inputs'!$B214="USD",'Financing inputs'!I214*Euro_USD,0)+IF('Financing inputs'!$B214="Local Currency",'Financing inputs'!I214/Loc_Euro,0)+IF('Financing inputs'!$B214="Euro",'Financing inputs'!I214,0)))</f>
        <v/>
      </c>
      <c r="J214" s="59" t="str">
        <f>IF('Financing inputs'!J214="","",(IF('Financing inputs'!$B214="USD",'Financing inputs'!J214*Euro_USD,0)+IF('Financing inputs'!$B214="Local Currency",'Financing inputs'!J214/Loc_Euro,0)+IF('Financing inputs'!$B214="Euro",'Financing inputs'!J214,0)))</f>
        <v/>
      </c>
      <c r="K214" s="59" t="str">
        <f>IF('Financing inputs'!K214="","",(IF('Financing inputs'!$B214="USD",'Financing inputs'!K214*Euro_USD,0)+IF('Financing inputs'!$B214="Local Currency",'Financing inputs'!K214/Loc_Euro,0)+IF('Financing inputs'!$B214="Euro",'Financing inputs'!K214,0)))</f>
        <v/>
      </c>
      <c r="L214" s="59" t="str">
        <f>IF('Financing inputs'!L214="","",(IF('Financing inputs'!$B214="USD",'Financing inputs'!L214*Euro_USD,0)+IF('Financing inputs'!$B214="Local Currency",'Financing inputs'!L214/Loc_Euro,0)+IF('Financing inputs'!$B214="Euro",'Financing inputs'!L214,0)))</f>
        <v/>
      </c>
      <c r="M214" s="59" t="str">
        <f>IF('Financing inputs'!M214="","",(IF('Financing inputs'!$B214="USD",'Financing inputs'!M214*Euro_USD,0)+IF('Financing inputs'!$B214="Local Currency",'Financing inputs'!M214/Loc_Euro,0)+IF('Financing inputs'!$B214="Euro",'Financing inputs'!M214,0)))</f>
        <v/>
      </c>
      <c r="N214" s="59" t="str">
        <f>IF('Financing inputs'!N214="","",(IF('Financing inputs'!$B214="USD",'Financing inputs'!N214*Euro_USD,0)+IF('Financing inputs'!$B214="Local Currency",'Financing inputs'!N214/Loc_Euro,0)+IF('Financing inputs'!$B214="Euro",'Financing inputs'!N214,0)))</f>
        <v/>
      </c>
      <c r="O214" s="59">
        <f t="shared" si="28"/>
        <v>0</v>
      </c>
      <c r="P214" s="12" t="str">
        <f t="shared" si="27"/>
        <v>Autre 10</v>
      </c>
    </row>
    <row r="215" spans="1:16" x14ac:dyDescent="0.25">
      <c r="A215" s="5" t="str">
        <f>'Financing inputs'!A215</f>
        <v>Fonds alloués par la KfW</v>
      </c>
      <c r="B215" s="43"/>
      <c r="C215" s="59" t="str">
        <f>IF('Financing inputs'!C215="","",(IF('Financing inputs'!$B215="USD",'Financing inputs'!C215*Euro_USD,0)+IF('Financing inputs'!$B215="Local Currency",'Financing inputs'!C215/Loc_Euro,0)+IF('Financing inputs'!$B215="Euro",'Financing inputs'!C215,0)))</f>
        <v/>
      </c>
      <c r="D215" s="59" t="str">
        <f>IF('Financing inputs'!D215="","",(IF('Financing inputs'!$B215="USD",'Financing inputs'!D215*Euro_USD,0)+IF('Financing inputs'!$B215="Local Currency",'Financing inputs'!D215/Loc_Euro,0)+IF('Financing inputs'!$B215="Euro",'Financing inputs'!D215,0)))</f>
        <v/>
      </c>
      <c r="E215" s="59" t="str">
        <f>IF('Financing inputs'!E215="","",(IF('Financing inputs'!$B215="USD",'Financing inputs'!E215*Euro_USD,0)+IF('Financing inputs'!$B215="Local Currency",'Financing inputs'!E215/Loc_Euro,0)+IF('Financing inputs'!$B215="Euro",'Financing inputs'!E215,0)))</f>
        <v/>
      </c>
      <c r="F215" s="59" t="str">
        <f>IF('Financing inputs'!F215="","",(IF('Financing inputs'!$B215="USD",'Financing inputs'!F215*Euro_USD,0)+IF('Financing inputs'!$B215="Local Currency",'Financing inputs'!F215/Loc_Euro,0)+IF('Financing inputs'!$B215="Euro",'Financing inputs'!F215,0)))</f>
        <v/>
      </c>
      <c r="G215" s="59" t="str">
        <f>IF('Financing inputs'!G215="","",(IF('Financing inputs'!$B215="USD",'Financing inputs'!G215*Euro_USD,0)+IF('Financing inputs'!$B215="Local Currency",'Financing inputs'!G215/Loc_Euro,0)+IF('Financing inputs'!$B215="Euro",'Financing inputs'!G215,0)))</f>
        <v/>
      </c>
      <c r="H215" s="59" t="str">
        <f>IF('Financing inputs'!H215="","",(IF('Financing inputs'!$B215="USD",'Financing inputs'!H215*Euro_USD,0)+IF('Financing inputs'!$B215="Local Currency",'Financing inputs'!H215/Loc_Euro,0)+IF('Financing inputs'!$B215="Euro",'Financing inputs'!H215,0)))</f>
        <v/>
      </c>
      <c r="I215" s="59" t="str">
        <f>IF('Financing inputs'!I215="","",(IF('Financing inputs'!$B215="USD",'Financing inputs'!I215*Euro_USD,0)+IF('Financing inputs'!$B215="Local Currency",'Financing inputs'!I215/Loc_Euro,0)+IF('Financing inputs'!$B215="Euro",'Financing inputs'!I215,0)))</f>
        <v/>
      </c>
      <c r="J215" s="59" t="str">
        <f>IF('Financing inputs'!J215="","",(IF('Financing inputs'!$B215="USD",'Financing inputs'!J215*Euro_USD,0)+IF('Financing inputs'!$B215="Local Currency",'Financing inputs'!J215/Loc_Euro,0)+IF('Financing inputs'!$B215="Euro",'Financing inputs'!J215,0)))</f>
        <v/>
      </c>
      <c r="K215" s="59" t="str">
        <f>IF('Financing inputs'!K215="","",(IF('Financing inputs'!$B215="USD",'Financing inputs'!K215*Euro_USD,0)+IF('Financing inputs'!$B215="Local Currency",'Financing inputs'!K215/Loc_Euro,0)+IF('Financing inputs'!$B215="Euro",'Financing inputs'!K215,0)))</f>
        <v/>
      </c>
      <c r="L215" s="59" t="str">
        <f>IF('Financing inputs'!L215="","",(IF('Financing inputs'!$B215="USD",'Financing inputs'!L215*Euro_USD,0)+IF('Financing inputs'!$B215="Local Currency",'Financing inputs'!L215/Loc_Euro,0)+IF('Financing inputs'!$B215="Euro",'Financing inputs'!L215,0)))</f>
        <v/>
      </c>
      <c r="M215" s="59" t="str">
        <f>IF('Financing inputs'!M215="","",(IF('Financing inputs'!$B215="USD",'Financing inputs'!M215*Euro_USD,0)+IF('Financing inputs'!$B215="Local Currency",'Financing inputs'!M215/Loc_Euro,0)+IF('Financing inputs'!$B215="Euro",'Financing inputs'!M215,0)))</f>
        <v/>
      </c>
      <c r="N215" s="59" t="str">
        <f>IF('Financing inputs'!N215="","",(IF('Financing inputs'!$B215="USD",'Financing inputs'!N215*Euro_USD,0)+IF('Financing inputs'!$B215="Local Currency",'Financing inputs'!N215/Loc_Euro,0)+IF('Financing inputs'!$B215="Euro",'Financing inputs'!N215,0)))</f>
        <v/>
      </c>
      <c r="O215" s="59">
        <f t="shared" si="28"/>
        <v>0</v>
      </c>
      <c r="P215" s="12" t="str">
        <f t="shared" si="27"/>
        <v>Autre 10</v>
      </c>
    </row>
    <row r="216" spans="1:16" x14ac:dyDescent="0.25">
      <c r="A216" s="5" t="str">
        <f>'Financing inputs'!A216</f>
        <v>Fonds alloués par DfID</v>
      </c>
      <c r="B216" s="43"/>
      <c r="C216" s="59" t="str">
        <f>IF('Financing inputs'!C216="","",(IF('Financing inputs'!$B216="USD",'Financing inputs'!C216*Euro_USD,0)+IF('Financing inputs'!$B216="Local Currency",'Financing inputs'!C216/Loc_Euro,0)+IF('Financing inputs'!$B216="Euro",'Financing inputs'!C216,0)))</f>
        <v/>
      </c>
      <c r="D216" s="59" t="str">
        <f>IF('Financing inputs'!D216="","",(IF('Financing inputs'!$B216="USD",'Financing inputs'!D216*Euro_USD,0)+IF('Financing inputs'!$B216="Local Currency",'Financing inputs'!D216/Loc_Euro,0)+IF('Financing inputs'!$B216="Euro",'Financing inputs'!D216,0)))</f>
        <v/>
      </c>
      <c r="E216" s="59" t="str">
        <f>IF('Financing inputs'!E216="","",(IF('Financing inputs'!$B216="USD",'Financing inputs'!E216*Euro_USD,0)+IF('Financing inputs'!$B216="Local Currency",'Financing inputs'!E216/Loc_Euro,0)+IF('Financing inputs'!$B216="Euro",'Financing inputs'!E216,0)))</f>
        <v/>
      </c>
      <c r="F216" s="59" t="str">
        <f>IF('Financing inputs'!F216="","",(IF('Financing inputs'!$B216="USD",'Financing inputs'!F216*Euro_USD,0)+IF('Financing inputs'!$B216="Local Currency",'Financing inputs'!F216/Loc_Euro,0)+IF('Financing inputs'!$B216="Euro",'Financing inputs'!F216,0)))</f>
        <v/>
      </c>
      <c r="G216" s="59" t="str">
        <f>IF('Financing inputs'!G216="","",(IF('Financing inputs'!$B216="USD",'Financing inputs'!G216*Euro_USD,0)+IF('Financing inputs'!$B216="Local Currency",'Financing inputs'!G216/Loc_Euro,0)+IF('Financing inputs'!$B216="Euro",'Financing inputs'!G216,0)))</f>
        <v/>
      </c>
      <c r="H216" s="59" t="str">
        <f>IF('Financing inputs'!H216="","",(IF('Financing inputs'!$B216="USD",'Financing inputs'!H216*Euro_USD,0)+IF('Financing inputs'!$B216="Local Currency",'Financing inputs'!H216/Loc_Euro,0)+IF('Financing inputs'!$B216="Euro",'Financing inputs'!H216,0)))</f>
        <v/>
      </c>
      <c r="I216" s="59" t="str">
        <f>IF('Financing inputs'!I216="","",(IF('Financing inputs'!$B216="USD",'Financing inputs'!I216*Euro_USD,0)+IF('Financing inputs'!$B216="Local Currency",'Financing inputs'!I216/Loc_Euro,0)+IF('Financing inputs'!$B216="Euro",'Financing inputs'!I216,0)))</f>
        <v/>
      </c>
      <c r="J216" s="59" t="str">
        <f>IF('Financing inputs'!J216="","",(IF('Financing inputs'!$B216="USD",'Financing inputs'!J216*Euro_USD,0)+IF('Financing inputs'!$B216="Local Currency",'Financing inputs'!J216/Loc_Euro,0)+IF('Financing inputs'!$B216="Euro",'Financing inputs'!J216,0)))</f>
        <v/>
      </c>
      <c r="K216" s="59" t="str">
        <f>IF('Financing inputs'!K216="","",(IF('Financing inputs'!$B216="USD",'Financing inputs'!K216*Euro_USD,0)+IF('Financing inputs'!$B216="Local Currency",'Financing inputs'!K216/Loc_Euro,0)+IF('Financing inputs'!$B216="Euro",'Financing inputs'!K216,0)))</f>
        <v/>
      </c>
      <c r="L216" s="59" t="str">
        <f>IF('Financing inputs'!L216="","",(IF('Financing inputs'!$B216="USD",'Financing inputs'!L216*Euro_USD,0)+IF('Financing inputs'!$B216="Local Currency",'Financing inputs'!L216/Loc_Euro,0)+IF('Financing inputs'!$B216="Euro",'Financing inputs'!L216,0)))</f>
        <v/>
      </c>
      <c r="M216" s="59" t="str">
        <f>IF('Financing inputs'!M216="","",(IF('Financing inputs'!$B216="USD",'Financing inputs'!M216*Euro_USD,0)+IF('Financing inputs'!$B216="Local Currency",'Financing inputs'!M216/Loc_Euro,0)+IF('Financing inputs'!$B216="Euro",'Financing inputs'!M216,0)))</f>
        <v/>
      </c>
      <c r="N216" s="59" t="str">
        <f>IF('Financing inputs'!N216="","",(IF('Financing inputs'!$B216="USD",'Financing inputs'!N216*Euro_USD,0)+IF('Financing inputs'!$B216="Local Currency",'Financing inputs'!N216/Loc_Euro,0)+IF('Financing inputs'!$B216="Euro",'Financing inputs'!N216,0)))</f>
        <v/>
      </c>
      <c r="O216" s="59">
        <f t="shared" si="28"/>
        <v>0</v>
      </c>
      <c r="P216" s="12" t="str">
        <f t="shared" si="27"/>
        <v>Autre 10</v>
      </c>
    </row>
    <row r="217" spans="1:16" x14ac:dyDescent="0.25">
      <c r="A217" s="5" t="str">
        <f>'Financing inputs'!A217</f>
        <v xml:space="preserve">Fonds alloués par l'EU </v>
      </c>
      <c r="B217" s="43"/>
      <c r="C217" s="59" t="str">
        <f>IF('Financing inputs'!C217="","",(IF('Financing inputs'!$B217="USD",'Financing inputs'!C217*Euro_USD,0)+IF('Financing inputs'!$B217="Local Currency",'Financing inputs'!C217/Loc_Euro,0)+IF('Financing inputs'!$B217="Euro",'Financing inputs'!C217,0)))</f>
        <v/>
      </c>
      <c r="D217" s="59" t="str">
        <f>IF('Financing inputs'!D217="","",(IF('Financing inputs'!$B217="USD",'Financing inputs'!D217*Euro_USD,0)+IF('Financing inputs'!$B217="Local Currency",'Financing inputs'!D217/Loc_Euro,0)+IF('Financing inputs'!$B217="Euro",'Financing inputs'!D217,0)))</f>
        <v/>
      </c>
      <c r="E217" s="59" t="str">
        <f>IF('Financing inputs'!E217="","",(IF('Financing inputs'!$B217="USD",'Financing inputs'!E217*Euro_USD,0)+IF('Financing inputs'!$B217="Local Currency",'Financing inputs'!E217/Loc_Euro,0)+IF('Financing inputs'!$B217="Euro",'Financing inputs'!E217,0)))</f>
        <v/>
      </c>
      <c r="F217" s="59" t="str">
        <f>IF('Financing inputs'!F217="","",(IF('Financing inputs'!$B217="USD",'Financing inputs'!F217*Euro_USD,0)+IF('Financing inputs'!$B217="Local Currency",'Financing inputs'!F217/Loc_Euro,0)+IF('Financing inputs'!$B217="Euro",'Financing inputs'!F217,0)))</f>
        <v/>
      </c>
      <c r="G217" s="59" t="str">
        <f>IF('Financing inputs'!G217="","",(IF('Financing inputs'!$B217="USD",'Financing inputs'!G217*Euro_USD,0)+IF('Financing inputs'!$B217="Local Currency",'Financing inputs'!G217/Loc_Euro,0)+IF('Financing inputs'!$B217="Euro",'Financing inputs'!G217,0)))</f>
        <v/>
      </c>
      <c r="H217" s="59" t="str">
        <f>IF('Financing inputs'!H217="","",(IF('Financing inputs'!$B217="USD",'Financing inputs'!H217*Euro_USD,0)+IF('Financing inputs'!$B217="Local Currency",'Financing inputs'!H217/Loc_Euro,0)+IF('Financing inputs'!$B217="Euro",'Financing inputs'!H217,0)))</f>
        <v/>
      </c>
      <c r="I217" s="59" t="str">
        <f>IF('Financing inputs'!I217="","",(IF('Financing inputs'!$B217="USD",'Financing inputs'!I217*Euro_USD,0)+IF('Financing inputs'!$B217="Local Currency",'Financing inputs'!I217/Loc_Euro,0)+IF('Financing inputs'!$B217="Euro",'Financing inputs'!I217,0)))</f>
        <v/>
      </c>
      <c r="J217" s="59" t="str">
        <f>IF('Financing inputs'!J217="","",(IF('Financing inputs'!$B217="USD",'Financing inputs'!J217*Euro_USD,0)+IF('Financing inputs'!$B217="Local Currency",'Financing inputs'!J217/Loc_Euro,0)+IF('Financing inputs'!$B217="Euro",'Financing inputs'!J217,0)))</f>
        <v/>
      </c>
      <c r="K217" s="59" t="str">
        <f>IF('Financing inputs'!K217="","",(IF('Financing inputs'!$B217="USD",'Financing inputs'!K217*Euro_USD,0)+IF('Financing inputs'!$B217="Local Currency",'Financing inputs'!K217/Loc_Euro,0)+IF('Financing inputs'!$B217="Euro",'Financing inputs'!K217,0)))</f>
        <v/>
      </c>
      <c r="L217" s="59" t="str">
        <f>IF('Financing inputs'!L217="","",(IF('Financing inputs'!$B217="USD",'Financing inputs'!L217*Euro_USD,0)+IF('Financing inputs'!$B217="Local Currency",'Financing inputs'!L217/Loc_Euro,0)+IF('Financing inputs'!$B217="Euro",'Financing inputs'!L217,0)))</f>
        <v/>
      </c>
      <c r="M217" s="59" t="str">
        <f>IF('Financing inputs'!M217="","",(IF('Financing inputs'!$B217="USD",'Financing inputs'!M217*Euro_USD,0)+IF('Financing inputs'!$B217="Local Currency",'Financing inputs'!M217/Loc_Euro,0)+IF('Financing inputs'!$B217="Euro",'Financing inputs'!M217,0)))</f>
        <v/>
      </c>
      <c r="N217" s="59" t="str">
        <f>IF('Financing inputs'!N217="","",(IF('Financing inputs'!$B217="USD",'Financing inputs'!N217*Euro_USD,0)+IF('Financing inputs'!$B217="Local Currency",'Financing inputs'!N217/Loc_Euro,0)+IF('Financing inputs'!$B217="Euro",'Financing inputs'!N217,0)))</f>
        <v/>
      </c>
      <c r="O217" s="59">
        <f t="shared" si="28"/>
        <v>0</v>
      </c>
      <c r="P217" s="12" t="str">
        <f t="shared" si="27"/>
        <v>Autre 10</v>
      </c>
    </row>
    <row r="218" spans="1:16" x14ac:dyDescent="0.25">
      <c r="A218" s="5" t="str">
        <f>'Financing inputs'!A218</f>
        <v>Fonds alloués par l'ACDI</v>
      </c>
      <c r="B218" s="43"/>
      <c r="C218" s="59" t="str">
        <f>IF('Financing inputs'!C218="","",(IF('Financing inputs'!$B218="USD",'Financing inputs'!C218*Euro_USD,0)+IF('Financing inputs'!$B218="Local Currency",'Financing inputs'!C218/Loc_Euro,0)+IF('Financing inputs'!$B218="Euro",'Financing inputs'!C218,0)))</f>
        <v/>
      </c>
      <c r="D218" s="59" t="str">
        <f>IF('Financing inputs'!D218="","",(IF('Financing inputs'!$B218="USD",'Financing inputs'!D218*Euro_USD,0)+IF('Financing inputs'!$B218="Local Currency",'Financing inputs'!D218/Loc_Euro,0)+IF('Financing inputs'!$B218="Euro",'Financing inputs'!D218,0)))</f>
        <v/>
      </c>
      <c r="E218" s="59" t="str">
        <f>IF('Financing inputs'!E218="","",(IF('Financing inputs'!$B218="USD",'Financing inputs'!E218*Euro_USD,0)+IF('Financing inputs'!$B218="Local Currency",'Financing inputs'!E218/Loc_Euro,0)+IF('Financing inputs'!$B218="Euro",'Financing inputs'!E218,0)))</f>
        <v/>
      </c>
      <c r="F218" s="59" t="str">
        <f>IF('Financing inputs'!F218="","",(IF('Financing inputs'!$B218="USD",'Financing inputs'!F218*Euro_USD,0)+IF('Financing inputs'!$B218="Local Currency",'Financing inputs'!F218/Loc_Euro,0)+IF('Financing inputs'!$B218="Euro",'Financing inputs'!F218,0)))</f>
        <v/>
      </c>
      <c r="G218" s="59" t="str">
        <f>IF('Financing inputs'!G218="","",(IF('Financing inputs'!$B218="USD",'Financing inputs'!G218*Euro_USD,0)+IF('Financing inputs'!$B218="Local Currency",'Financing inputs'!G218/Loc_Euro,0)+IF('Financing inputs'!$B218="Euro",'Financing inputs'!G218,0)))</f>
        <v/>
      </c>
      <c r="H218" s="59" t="str">
        <f>IF('Financing inputs'!H218="","",(IF('Financing inputs'!$B218="USD",'Financing inputs'!H218*Euro_USD,0)+IF('Financing inputs'!$B218="Local Currency",'Financing inputs'!H218/Loc_Euro,0)+IF('Financing inputs'!$B218="Euro",'Financing inputs'!H218,0)))</f>
        <v/>
      </c>
      <c r="I218" s="59" t="str">
        <f>IF('Financing inputs'!I218="","",(IF('Financing inputs'!$B218="USD",'Financing inputs'!I218*Euro_USD,0)+IF('Financing inputs'!$B218="Local Currency",'Financing inputs'!I218/Loc_Euro,0)+IF('Financing inputs'!$B218="Euro",'Financing inputs'!I218,0)))</f>
        <v/>
      </c>
      <c r="J218" s="59" t="str">
        <f>IF('Financing inputs'!J218="","",(IF('Financing inputs'!$B218="USD",'Financing inputs'!J218*Euro_USD,0)+IF('Financing inputs'!$B218="Local Currency",'Financing inputs'!J218/Loc_Euro,0)+IF('Financing inputs'!$B218="Euro",'Financing inputs'!J218,0)))</f>
        <v/>
      </c>
      <c r="K218" s="59" t="str">
        <f>IF('Financing inputs'!K218="","",(IF('Financing inputs'!$B218="USD",'Financing inputs'!K218*Euro_USD,0)+IF('Financing inputs'!$B218="Local Currency",'Financing inputs'!K218/Loc_Euro,0)+IF('Financing inputs'!$B218="Euro",'Financing inputs'!K218,0)))</f>
        <v/>
      </c>
      <c r="L218" s="59" t="str">
        <f>IF('Financing inputs'!L218="","",(IF('Financing inputs'!$B218="USD",'Financing inputs'!L218*Euro_USD,0)+IF('Financing inputs'!$B218="Local Currency",'Financing inputs'!L218/Loc_Euro,0)+IF('Financing inputs'!$B218="Euro",'Financing inputs'!L218,0)))</f>
        <v/>
      </c>
      <c r="M218" s="59" t="str">
        <f>IF('Financing inputs'!M218="","",(IF('Financing inputs'!$B218="USD",'Financing inputs'!M218*Euro_USD,0)+IF('Financing inputs'!$B218="Local Currency",'Financing inputs'!M218/Loc_Euro,0)+IF('Financing inputs'!$B218="Euro",'Financing inputs'!M218,0)))</f>
        <v/>
      </c>
      <c r="N218" s="59" t="str">
        <f>IF('Financing inputs'!N218="","",(IF('Financing inputs'!$B218="USD",'Financing inputs'!N218*Euro_USD,0)+IF('Financing inputs'!$B218="Local Currency",'Financing inputs'!N218/Loc_Euro,0)+IF('Financing inputs'!$B218="Euro",'Financing inputs'!N218,0)))</f>
        <v/>
      </c>
      <c r="O218" s="59">
        <f t="shared" si="28"/>
        <v>0</v>
      </c>
      <c r="P218" s="12" t="str">
        <f t="shared" si="27"/>
        <v>Autre 10</v>
      </c>
    </row>
    <row r="219" spans="1:16" x14ac:dyDescent="0.25">
      <c r="A219" s="5" t="str">
        <f>'Financing inputs'!A219</f>
        <v>Fonds alloués par PSI</v>
      </c>
      <c r="B219" s="43"/>
      <c r="C219" s="59" t="str">
        <f>IF('Financing inputs'!C219="","",(IF('Financing inputs'!$B219="USD",'Financing inputs'!C219*Euro_USD,0)+IF('Financing inputs'!$B219="Local Currency",'Financing inputs'!C219/Loc_Euro,0)+IF('Financing inputs'!$B219="Euro",'Financing inputs'!C219,0)))</f>
        <v/>
      </c>
      <c r="D219" s="59" t="str">
        <f>IF('Financing inputs'!D219="","",(IF('Financing inputs'!$B219="USD",'Financing inputs'!D219*Euro_USD,0)+IF('Financing inputs'!$B219="Local Currency",'Financing inputs'!D219/Loc_Euro,0)+IF('Financing inputs'!$B219="Euro",'Financing inputs'!D219,0)))</f>
        <v/>
      </c>
      <c r="E219" s="59" t="str">
        <f>IF('Financing inputs'!E219="","",(IF('Financing inputs'!$B219="USD",'Financing inputs'!E219*Euro_USD,0)+IF('Financing inputs'!$B219="Local Currency",'Financing inputs'!E219/Loc_Euro,0)+IF('Financing inputs'!$B219="Euro",'Financing inputs'!E219,0)))</f>
        <v/>
      </c>
      <c r="F219" s="59" t="str">
        <f>IF('Financing inputs'!F219="","",(IF('Financing inputs'!$B219="USD",'Financing inputs'!F219*Euro_USD,0)+IF('Financing inputs'!$B219="Local Currency",'Financing inputs'!F219/Loc_Euro,0)+IF('Financing inputs'!$B219="Euro",'Financing inputs'!F219,0)))</f>
        <v/>
      </c>
      <c r="G219" s="59" t="str">
        <f>IF('Financing inputs'!G219="","",(IF('Financing inputs'!$B219="USD",'Financing inputs'!G219*Euro_USD,0)+IF('Financing inputs'!$B219="Local Currency",'Financing inputs'!G219/Loc_Euro,0)+IF('Financing inputs'!$B219="Euro",'Financing inputs'!G219,0)))</f>
        <v/>
      </c>
      <c r="H219" s="59" t="str">
        <f>IF('Financing inputs'!H219="","",(IF('Financing inputs'!$B219="USD",'Financing inputs'!H219*Euro_USD,0)+IF('Financing inputs'!$B219="Local Currency",'Financing inputs'!H219/Loc_Euro,0)+IF('Financing inputs'!$B219="Euro",'Financing inputs'!H219,0)))</f>
        <v/>
      </c>
      <c r="I219" s="59" t="str">
        <f>IF('Financing inputs'!I219="","",(IF('Financing inputs'!$B219="USD",'Financing inputs'!I219*Euro_USD,0)+IF('Financing inputs'!$B219="Local Currency",'Financing inputs'!I219/Loc_Euro,0)+IF('Financing inputs'!$B219="Euro",'Financing inputs'!I219,0)))</f>
        <v/>
      </c>
      <c r="J219" s="59" t="str">
        <f>IF('Financing inputs'!J219="","",(IF('Financing inputs'!$B219="USD",'Financing inputs'!J219*Euro_USD,0)+IF('Financing inputs'!$B219="Local Currency",'Financing inputs'!J219/Loc_Euro,0)+IF('Financing inputs'!$B219="Euro",'Financing inputs'!J219,0)))</f>
        <v/>
      </c>
      <c r="K219" s="59" t="str">
        <f>IF('Financing inputs'!K219="","",(IF('Financing inputs'!$B219="USD",'Financing inputs'!K219*Euro_USD,0)+IF('Financing inputs'!$B219="Local Currency",'Financing inputs'!K219/Loc_Euro,0)+IF('Financing inputs'!$B219="Euro",'Financing inputs'!K219,0)))</f>
        <v/>
      </c>
      <c r="L219" s="59" t="str">
        <f>IF('Financing inputs'!L219="","",(IF('Financing inputs'!$B219="USD",'Financing inputs'!L219*Euro_USD,0)+IF('Financing inputs'!$B219="Local Currency",'Financing inputs'!L219/Loc_Euro,0)+IF('Financing inputs'!$B219="Euro",'Financing inputs'!L219,0)))</f>
        <v/>
      </c>
      <c r="M219" s="59" t="str">
        <f>IF('Financing inputs'!M219="","",(IF('Financing inputs'!$B219="USD",'Financing inputs'!M219*Euro_USD,0)+IF('Financing inputs'!$B219="Local Currency",'Financing inputs'!M219/Loc_Euro,0)+IF('Financing inputs'!$B219="Euro",'Financing inputs'!M219,0)))</f>
        <v/>
      </c>
      <c r="N219" s="59" t="str">
        <f>IF('Financing inputs'!N219="","",(IF('Financing inputs'!$B219="USD",'Financing inputs'!N219*Euro_USD,0)+IF('Financing inputs'!$B219="Local Currency",'Financing inputs'!N219/Loc_Euro,0)+IF('Financing inputs'!$B219="Euro",'Financing inputs'!N219,0)))</f>
        <v/>
      </c>
      <c r="O219" s="59">
        <f t="shared" si="28"/>
        <v>0</v>
      </c>
      <c r="P219" s="12" t="str">
        <f t="shared" si="27"/>
        <v>Autre 10</v>
      </c>
    </row>
    <row r="220" spans="1:16" x14ac:dyDescent="0.25">
      <c r="A220" s="5" t="str">
        <f>'Financing inputs'!A220</f>
        <v xml:space="preserve">Fonds alloués par DKT International </v>
      </c>
      <c r="B220" s="43"/>
      <c r="C220" s="59" t="str">
        <f>IF('Financing inputs'!C220="","",(IF('Financing inputs'!$B220="USD",'Financing inputs'!C220*Euro_USD,0)+IF('Financing inputs'!$B220="Local Currency",'Financing inputs'!C220/Loc_Euro,0)+IF('Financing inputs'!$B220="Euro",'Financing inputs'!C220,0)))</f>
        <v/>
      </c>
      <c r="D220" s="59" t="str">
        <f>IF('Financing inputs'!D220="","",(IF('Financing inputs'!$B220="USD",'Financing inputs'!D220*Euro_USD,0)+IF('Financing inputs'!$B220="Local Currency",'Financing inputs'!D220/Loc_Euro,0)+IF('Financing inputs'!$B220="Euro",'Financing inputs'!D220,0)))</f>
        <v/>
      </c>
      <c r="E220" s="59" t="str">
        <f>IF('Financing inputs'!E220="","",(IF('Financing inputs'!$B220="USD",'Financing inputs'!E220*Euro_USD,0)+IF('Financing inputs'!$B220="Local Currency",'Financing inputs'!E220/Loc_Euro,0)+IF('Financing inputs'!$B220="Euro",'Financing inputs'!E220,0)))</f>
        <v/>
      </c>
      <c r="F220" s="59" t="str">
        <f>IF('Financing inputs'!F220="","",(IF('Financing inputs'!$B220="USD",'Financing inputs'!F220*Euro_USD,0)+IF('Financing inputs'!$B220="Local Currency",'Financing inputs'!F220/Loc_Euro,0)+IF('Financing inputs'!$B220="Euro",'Financing inputs'!F220,0)))</f>
        <v/>
      </c>
      <c r="G220" s="59" t="str">
        <f>IF('Financing inputs'!G220="","",(IF('Financing inputs'!$B220="USD",'Financing inputs'!G220*Euro_USD,0)+IF('Financing inputs'!$B220="Local Currency",'Financing inputs'!G220/Loc_Euro,0)+IF('Financing inputs'!$B220="Euro",'Financing inputs'!G220,0)))</f>
        <v/>
      </c>
      <c r="H220" s="59" t="str">
        <f>IF('Financing inputs'!H220="","",(IF('Financing inputs'!$B220="USD",'Financing inputs'!H220*Euro_USD,0)+IF('Financing inputs'!$B220="Local Currency",'Financing inputs'!H220/Loc_Euro,0)+IF('Financing inputs'!$B220="Euro",'Financing inputs'!H220,0)))</f>
        <v/>
      </c>
      <c r="I220" s="59" t="str">
        <f>IF('Financing inputs'!I220="","",(IF('Financing inputs'!$B220="USD",'Financing inputs'!I220*Euro_USD,0)+IF('Financing inputs'!$B220="Local Currency",'Financing inputs'!I220/Loc_Euro,0)+IF('Financing inputs'!$B220="Euro",'Financing inputs'!I220,0)))</f>
        <v/>
      </c>
      <c r="J220" s="59" t="str">
        <f>IF('Financing inputs'!J220="","",(IF('Financing inputs'!$B220="USD",'Financing inputs'!J220*Euro_USD,0)+IF('Financing inputs'!$B220="Local Currency",'Financing inputs'!J220/Loc_Euro,0)+IF('Financing inputs'!$B220="Euro",'Financing inputs'!J220,0)))</f>
        <v/>
      </c>
      <c r="K220" s="59" t="str">
        <f>IF('Financing inputs'!K220="","",(IF('Financing inputs'!$B220="USD",'Financing inputs'!K220*Euro_USD,0)+IF('Financing inputs'!$B220="Local Currency",'Financing inputs'!K220/Loc_Euro,0)+IF('Financing inputs'!$B220="Euro",'Financing inputs'!K220,0)))</f>
        <v/>
      </c>
      <c r="L220" s="59" t="str">
        <f>IF('Financing inputs'!L220="","",(IF('Financing inputs'!$B220="USD",'Financing inputs'!L220*Euro_USD,0)+IF('Financing inputs'!$B220="Local Currency",'Financing inputs'!L220/Loc_Euro,0)+IF('Financing inputs'!$B220="Euro",'Financing inputs'!L220,0)))</f>
        <v/>
      </c>
      <c r="M220" s="59" t="str">
        <f>IF('Financing inputs'!M220="","",(IF('Financing inputs'!$B220="USD",'Financing inputs'!M220*Euro_USD,0)+IF('Financing inputs'!$B220="Local Currency",'Financing inputs'!M220/Loc_Euro,0)+IF('Financing inputs'!$B220="Euro",'Financing inputs'!M220,0)))</f>
        <v/>
      </c>
      <c r="N220" s="59" t="str">
        <f>IF('Financing inputs'!N220="","",(IF('Financing inputs'!$B220="USD",'Financing inputs'!N220*Euro_USD,0)+IF('Financing inputs'!$B220="Local Currency",'Financing inputs'!N220/Loc_Euro,0)+IF('Financing inputs'!$B220="Euro",'Financing inputs'!N220,0)))</f>
        <v/>
      </c>
      <c r="O220" s="59">
        <f t="shared" si="28"/>
        <v>0</v>
      </c>
      <c r="P220" s="12" t="str">
        <f t="shared" si="27"/>
        <v>Autre 10</v>
      </c>
    </row>
    <row r="221" spans="1:16" x14ac:dyDescent="0.25">
      <c r="A221" s="5" t="str">
        <f>'Financing inputs'!A221</f>
        <v>Fonds alloués par MSI</v>
      </c>
      <c r="B221" s="43"/>
      <c r="C221" s="59" t="str">
        <f>IF('Financing inputs'!C221="","",(IF('Financing inputs'!$B221="USD",'Financing inputs'!C221*Euro_USD,0)+IF('Financing inputs'!$B221="Local Currency",'Financing inputs'!C221/Loc_Euro,0)+IF('Financing inputs'!$B221="Euro",'Financing inputs'!C221,0)))</f>
        <v/>
      </c>
      <c r="D221" s="59" t="str">
        <f>IF('Financing inputs'!D221="","",(IF('Financing inputs'!$B221="USD",'Financing inputs'!D221*Euro_USD,0)+IF('Financing inputs'!$B221="Local Currency",'Financing inputs'!D221/Loc_Euro,0)+IF('Financing inputs'!$B221="Euro",'Financing inputs'!D221,0)))</f>
        <v/>
      </c>
      <c r="E221" s="59" t="str">
        <f>IF('Financing inputs'!E221="","",(IF('Financing inputs'!$B221="USD",'Financing inputs'!E221*Euro_USD,0)+IF('Financing inputs'!$B221="Local Currency",'Financing inputs'!E221/Loc_Euro,0)+IF('Financing inputs'!$B221="Euro",'Financing inputs'!E221,0)))</f>
        <v/>
      </c>
      <c r="F221" s="59" t="str">
        <f>IF('Financing inputs'!F221="","",(IF('Financing inputs'!$B221="USD",'Financing inputs'!F221*Euro_USD,0)+IF('Financing inputs'!$B221="Local Currency",'Financing inputs'!F221/Loc_Euro,0)+IF('Financing inputs'!$B221="Euro",'Financing inputs'!F221,0)))</f>
        <v/>
      </c>
      <c r="G221" s="59" t="str">
        <f>IF('Financing inputs'!G221="","",(IF('Financing inputs'!$B221="USD",'Financing inputs'!G221*Euro_USD,0)+IF('Financing inputs'!$B221="Local Currency",'Financing inputs'!G221/Loc_Euro,0)+IF('Financing inputs'!$B221="Euro",'Financing inputs'!G221,0)))</f>
        <v/>
      </c>
      <c r="H221" s="59" t="str">
        <f>IF('Financing inputs'!H221="","",(IF('Financing inputs'!$B221="USD",'Financing inputs'!H221*Euro_USD,0)+IF('Financing inputs'!$B221="Local Currency",'Financing inputs'!H221/Loc_Euro,0)+IF('Financing inputs'!$B221="Euro",'Financing inputs'!H221,0)))</f>
        <v/>
      </c>
      <c r="I221" s="59" t="str">
        <f>IF('Financing inputs'!I221="","",(IF('Financing inputs'!$B221="USD",'Financing inputs'!I221*Euro_USD,0)+IF('Financing inputs'!$B221="Local Currency",'Financing inputs'!I221/Loc_Euro,0)+IF('Financing inputs'!$B221="Euro",'Financing inputs'!I221,0)))</f>
        <v/>
      </c>
      <c r="J221" s="59" t="str">
        <f>IF('Financing inputs'!J221="","",(IF('Financing inputs'!$B221="USD",'Financing inputs'!J221*Euro_USD,0)+IF('Financing inputs'!$B221="Local Currency",'Financing inputs'!J221/Loc_Euro,0)+IF('Financing inputs'!$B221="Euro",'Financing inputs'!J221,0)))</f>
        <v/>
      </c>
      <c r="K221" s="59" t="str">
        <f>IF('Financing inputs'!K221="","",(IF('Financing inputs'!$B221="USD",'Financing inputs'!K221*Euro_USD,0)+IF('Financing inputs'!$B221="Local Currency",'Financing inputs'!K221/Loc_Euro,0)+IF('Financing inputs'!$B221="Euro",'Financing inputs'!K221,0)))</f>
        <v/>
      </c>
      <c r="L221" s="59" t="str">
        <f>IF('Financing inputs'!L221="","",(IF('Financing inputs'!$B221="USD",'Financing inputs'!L221*Euro_USD,0)+IF('Financing inputs'!$B221="Local Currency",'Financing inputs'!L221/Loc_Euro,0)+IF('Financing inputs'!$B221="Euro",'Financing inputs'!L221,0)))</f>
        <v/>
      </c>
      <c r="M221" s="59" t="str">
        <f>IF('Financing inputs'!M221="","",(IF('Financing inputs'!$B221="USD",'Financing inputs'!M221*Euro_USD,0)+IF('Financing inputs'!$B221="Local Currency",'Financing inputs'!M221/Loc_Euro,0)+IF('Financing inputs'!$B221="Euro",'Financing inputs'!M221,0)))</f>
        <v/>
      </c>
      <c r="N221" s="59" t="str">
        <f>IF('Financing inputs'!N221="","",(IF('Financing inputs'!$B221="USD",'Financing inputs'!N221*Euro_USD,0)+IF('Financing inputs'!$B221="Local Currency",'Financing inputs'!N221/Loc_Euro,0)+IF('Financing inputs'!$B221="Euro",'Financing inputs'!N221,0)))</f>
        <v/>
      </c>
      <c r="O221" s="59">
        <f t="shared" si="28"/>
        <v>0</v>
      </c>
      <c r="P221" s="12" t="str">
        <f t="shared" si="27"/>
        <v>Autre 10</v>
      </c>
    </row>
    <row r="222" spans="1:16" x14ac:dyDescent="0.25">
      <c r="A222" s="5" t="str">
        <f>'Financing inputs'!A222</f>
        <v>Fonds alloués par la Fondation Gates</v>
      </c>
      <c r="B222" s="43"/>
      <c r="C222" s="59" t="str">
        <f>IF('Financing inputs'!C222="","",(IF('Financing inputs'!$B222="USD",'Financing inputs'!C222*Euro_USD,0)+IF('Financing inputs'!$B222="Local Currency",'Financing inputs'!C222/Loc_Euro,0)+IF('Financing inputs'!$B222="Euro",'Financing inputs'!C222,0)))</f>
        <v/>
      </c>
      <c r="D222" s="59" t="str">
        <f>IF('Financing inputs'!D222="","",(IF('Financing inputs'!$B222="USD",'Financing inputs'!D222*Euro_USD,0)+IF('Financing inputs'!$B222="Local Currency",'Financing inputs'!D222/Loc_Euro,0)+IF('Financing inputs'!$B222="Euro",'Financing inputs'!D222,0)))</f>
        <v/>
      </c>
      <c r="E222" s="59" t="str">
        <f>IF('Financing inputs'!E222="","",(IF('Financing inputs'!$B222="USD",'Financing inputs'!E222*Euro_USD,0)+IF('Financing inputs'!$B222="Local Currency",'Financing inputs'!E222/Loc_Euro,0)+IF('Financing inputs'!$B222="Euro",'Financing inputs'!E222,0)))</f>
        <v/>
      </c>
      <c r="F222" s="59" t="str">
        <f>IF('Financing inputs'!F222="","",(IF('Financing inputs'!$B222="USD",'Financing inputs'!F222*Euro_USD,0)+IF('Financing inputs'!$B222="Local Currency",'Financing inputs'!F222/Loc_Euro,0)+IF('Financing inputs'!$B222="Euro",'Financing inputs'!F222,0)))</f>
        <v/>
      </c>
      <c r="G222" s="59" t="str">
        <f>IF('Financing inputs'!G222="","",(IF('Financing inputs'!$B222="USD",'Financing inputs'!G222*Euro_USD,0)+IF('Financing inputs'!$B222="Local Currency",'Financing inputs'!G222/Loc_Euro,0)+IF('Financing inputs'!$B222="Euro",'Financing inputs'!G222,0)))</f>
        <v/>
      </c>
      <c r="H222" s="59" t="str">
        <f>IF('Financing inputs'!H222="","",(IF('Financing inputs'!$B222="USD",'Financing inputs'!H222*Euro_USD,0)+IF('Financing inputs'!$B222="Local Currency",'Financing inputs'!H222/Loc_Euro,0)+IF('Financing inputs'!$B222="Euro",'Financing inputs'!H222,0)))</f>
        <v/>
      </c>
      <c r="I222" s="59" t="str">
        <f>IF('Financing inputs'!I222="","",(IF('Financing inputs'!$B222="USD",'Financing inputs'!I222*Euro_USD,0)+IF('Financing inputs'!$B222="Local Currency",'Financing inputs'!I222/Loc_Euro,0)+IF('Financing inputs'!$B222="Euro",'Financing inputs'!I222,0)))</f>
        <v/>
      </c>
      <c r="J222" s="59" t="str">
        <f>IF('Financing inputs'!J222="","",(IF('Financing inputs'!$B222="USD",'Financing inputs'!J222*Euro_USD,0)+IF('Financing inputs'!$B222="Local Currency",'Financing inputs'!J222/Loc_Euro,0)+IF('Financing inputs'!$B222="Euro",'Financing inputs'!J222,0)))</f>
        <v/>
      </c>
      <c r="K222" s="59" t="str">
        <f>IF('Financing inputs'!K222="","",(IF('Financing inputs'!$B222="USD",'Financing inputs'!K222*Euro_USD,0)+IF('Financing inputs'!$B222="Local Currency",'Financing inputs'!K222/Loc_Euro,0)+IF('Financing inputs'!$B222="Euro",'Financing inputs'!K222,0)))</f>
        <v/>
      </c>
      <c r="L222" s="59" t="str">
        <f>IF('Financing inputs'!L222="","",(IF('Financing inputs'!$B222="USD",'Financing inputs'!L222*Euro_USD,0)+IF('Financing inputs'!$B222="Local Currency",'Financing inputs'!L222/Loc_Euro,0)+IF('Financing inputs'!$B222="Euro",'Financing inputs'!L222,0)))</f>
        <v/>
      </c>
      <c r="M222" s="59" t="str">
        <f>IF('Financing inputs'!M222="","",(IF('Financing inputs'!$B222="USD",'Financing inputs'!M222*Euro_USD,0)+IF('Financing inputs'!$B222="Local Currency",'Financing inputs'!M222/Loc_Euro,0)+IF('Financing inputs'!$B222="Euro",'Financing inputs'!M222,0)))</f>
        <v/>
      </c>
      <c r="N222" s="59" t="str">
        <f>IF('Financing inputs'!N222="","",(IF('Financing inputs'!$B222="USD",'Financing inputs'!N222*Euro_USD,0)+IF('Financing inputs'!$B222="Local Currency",'Financing inputs'!N222/Loc_Euro,0)+IF('Financing inputs'!$B222="Euro",'Financing inputs'!N222,0)))</f>
        <v/>
      </c>
      <c r="O222" s="59">
        <f t="shared" si="28"/>
        <v>0</v>
      </c>
      <c r="P222" s="12" t="str">
        <f t="shared" si="27"/>
        <v>Autre 10</v>
      </c>
    </row>
    <row r="223" spans="1:16" x14ac:dyDescent="0.25">
      <c r="A223" s="5" t="str">
        <f>'Financing inputs'!A223</f>
        <v>Fonds alloués par la fondation Packard</v>
      </c>
      <c r="B223" s="43"/>
      <c r="C223" s="59" t="str">
        <f>IF('Financing inputs'!C223="","",(IF('Financing inputs'!$B223="USD",'Financing inputs'!C223*Euro_USD,0)+IF('Financing inputs'!$B223="Local Currency",'Financing inputs'!C223/Loc_Euro,0)+IF('Financing inputs'!$B223="Euro",'Financing inputs'!C223,0)))</f>
        <v/>
      </c>
      <c r="D223" s="59" t="str">
        <f>IF('Financing inputs'!D223="","",(IF('Financing inputs'!$B223="USD",'Financing inputs'!D223*Euro_USD,0)+IF('Financing inputs'!$B223="Local Currency",'Financing inputs'!D223/Loc_Euro,0)+IF('Financing inputs'!$B223="Euro",'Financing inputs'!D223,0)))</f>
        <v/>
      </c>
      <c r="E223" s="59" t="str">
        <f>IF('Financing inputs'!E223="","",(IF('Financing inputs'!$B223="USD",'Financing inputs'!E223*Euro_USD,0)+IF('Financing inputs'!$B223="Local Currency",'Financing inputs'!E223/Loc_Euro,0)+IF('Financing inputs'!$B223="Euro",'Financing inputs'!E223,0)))</f>
        <v/>
      </c>
      <c r="F223" s="59" t="str">
        <f>IF('Financing inputs'!F223="","",(IF('Financing inputs'!$B223="USD",'Financing inputs'!F223*Euro_USD,0)+IF('Financing inputs'!$B223="Local Currency",'Financing inputs'!F223/Loc_Euro,0)+IF('Financing inputs'!$B223="Euro",'Financing inputs'!F223,0)))</f>
        <v/>
      </c>
      <c r="G223" s="59" t="str">
        <f>IF('Financing inputs'!G223="","",(IF('Financing inputs'!$B223="USD",'Financing inputs'!G223*Euro_USD,0)+IF('Financing inputs'!$B223="Local Currency",'Financing inputs'!G223/Loc_Euro,0)+IF('Financing inputs'!$B223="Euro",'Financing inputs'!G223,0)))</f>
        <v/>
      </c>
      <c r="H223" s="59" t="str">
        <f>IF('Financing inputs'!H223="","",(IF('Financing inputs'!$B223="USD",'Financing inputs'!H223*Euro_USD,0)+IF('Financing inputs'!$B223="Local Currency",'Financing inputs'!H223/Loc_Euro,0)+IF('Financing inputs'!$B223="Euro",'Financing inputs'!H223,0)))</f>
        <v/>
      </c>
      <c r="I223" s="59" t="str">
        <f>IF('Financing inputs'!I223="","",(IF('Financing inputs'!$B223="USD",'Financing inputs'!I223*Euro_USD,0)+IF('Financing inputs'!$B223="Local Currency",'Financing inputs'!I223/Loc_Euro,0)+IF('Financing inputs'!$B223="Euro",'Financing inputs'!I223,0)))</f>
        <v/>
      </c>
      <c r="J223" s="59" t="str">
        <f>IF('Financing inputs'!J223="","",(IF('Financing inputs'!$B223="USD",'Financing inputs'!J223*Euro_USD,0)+IF('Financing inputs'!$B223="Local Currency",'Financing inputs'!J223/Loc_Euro,0)+IF('Financing inputs'!$B223="Euro",'Financing inputs'!J223,0)))</f>
        <v/>
      </c>
      <c r="K223" s="59" t="str">
        <f>IF('Financing inputs'!K223="","",(IF('Financing inputs'!$B223="USD",'Financing inputs'!K223*Euro_USD,0)+IF('Financing inputs'!$B223="Local Currency",'Financing inputs'!K223/Loc_Euro,0)+IF('Financing inputs'!$B223="Euro",'Financing inputs'!K223,0)))</f>
        <v/>
      </c>
      <c r="L223" s="59" t="str">
        <f>IF('Financing inputs'!L223="","",(IF('Financing inputs'!$B223="USD",'Financing inputs'!L223*Euro_USD,0)+IF('Financing inputs'!$B223="Local Currency",'Financing inputs'!L223/Loc_Euro,0)+IF('Financing inputs'!$B223="Euro",'Financing inputs'!L223,0)))</f>
        <v/>
      </c>
      <c r="M223" s="59" t="str">
        <f>IF('Financing inputs'!M223="","",(IF('Financing inputs'!$B223="USD",'Financing inputs'!M223*Euro_USD,0)+IF('Financing inputs'!$B223="Local Currency",'Financing inputs'!M223/Loc_Euro,0)+IF('Financing inputs'!$B223="Euro",'Financing inputs'!M223,0)))</f>
        <v/>
      </c>
      <c r="N223" s="59" t="str">
        <f>IF('Financing inputs'!N223="","",(IF('Financing inputs'!$B223="USD",'Financing inputs'!N223*Euro_USD,0)+IF('Financing inputs'!$B223="Local Currency",'Financing inputs'!N223/Loc_Euro,0)+IF('Financing inputs'!$B223="Euro",'Financing inputs'!N223,0)))</f>
        <v/>
      </c>
      <c r="O223" s="59">
        <f t="shared" si="28"/>
        <v>0</v>
      </c>
      <c r="P223" s="12" t="str">
        <f t="shared" si="27"/>
        <v>Autre 10</v>
      </c>
    </row>
    <row r="224" spans="1:16" x14ac:dyDescent="0.25">
      <c r="A224" s="5" t="str">
        <f>'Financing inputs'!A224</f>
        <v>Other</v>
      </c>
      <c r="B224" s="43"/>
      <c r="C224" s="59" t="str">
        <f>IF('Financing inputs'!C224="","",(IF('Financing inputs'!$B224="USD",'Financing inputs'!C224*Euro_USD,0)+IF('Financing inputs'!$B224="Local Currency",'Financing inputs'!C224/Loc_Euro,0)+IF('Financing inputs'!$B224="Euro",'Financing inputs'!C224,0)))</f>
        <v/>
      </c>
      <c r="D224" s="59" t="str">
        <f>IF('Financing inputs'!D224="","",(IF('Financing inputs'!$B224="USD",'Financing inputs'!D224*Euro_USD,0)+IF('Financing inputs'!$B224="Local Currency",'Financing inputs'!D224/Loc_Euro,0)+IF('Financing inputs'!$B224="Euro",'Financing inputs'!D224,0)))</f>
        <v/>
      </c>
      <c r="E224" s="59" t="str">
        <f>IF('Financing inputs'!E224="","",(IF('Financing inputs'!$B224="USD",'Financing inputs'!E224*Euro_USD,0)+IF('Financing inputs'!$B224="Local Currency",'Financing inputs'!E224/Loc_Euro,0)+IF('Financing inputs'!$B224="Euro",'Financing inputs'!E224,0)))</f>
        <v/>
      </c>
      <c r="F224" s="59" t="str">
        <f>IF('Financing inputs'!F224="","",(IF('Financing inputs'!$B224="USD",'Financing inputs'!F224*Euro_USD,0)+IF('Financing inputs'!$B224="Local Currency",'Financing inputs'!F224/Loc_Euro,0)+IF('Financing inputs'!$B224="Euro",'Financing inputs'!F224,0)))</f>
        <v/>
      </c>
      <c r="G224" s="59" t="str">
        <f>IF('Financing inputs'!G224="","",(IF('Financing inputs'!$B224="USD",'Financing inputs'!G224*Euro_USD,0)+IF('Financing inputs'!$B224="Local Currency",'Financing inputs'!G224/Loc_Euro,0)+IF('Financing inputs'!$B224="Euro",'Financing inputs'!G224,0)))</f>
        <v/>
      </c>
      <c r="H224" s="59" t="str">
        <f>IF('Financing inputs'!H224="","",(IF('Financing inputs'!$B224="USD",'Financing inputs'!H224*Euro_USD,0)+IF('Financing inputs'!$B224="Local Currency",'Financing inputs'!H224/Loc_Euro,0)+IF('Financing inputs'!$B224="Euro",'Financing inputs'!H224,0)))</f>
        <v/>
      </c>
      <c r="I224" s="59" t="str">
        <f>IF('Financing inputs'!I224="","",(IF('Financing inputs'!$B224="USD",'Financing inputs'!I224*Euro_USD,0)+IF('Financing inputs'!$B224="Local Currency",'Financing inputs'!I224/Loc_Euro,0)+IF('Financing inputs'!$B224="Euro",'Financing inputs'!I224,0)))</f>
        <v/>
      </c>
      <c r="J224" s="59" t="str">
        <f>IF('Financing inputs'!J224="","",(IF('Financing inputs'!$B224="USD",'Financing inputs'!J224*Euro_USD,0)+IF('Financing inputs'!$B224="Local Currency",'Financing inputs'!J224/Loc_Euro,0)+IF('Financing inputs'!$B224="Euro",'Financing inputs'!J224,0)))</f>
        <v/>
      </c>
      <c r="K224" s="59" t="str">
        <f>IF('Financing inputs'!K224="","",(IF('Financing inputs'!$B224="USD",'Financing inputs'!K224*Euro_USD,0)+IF('Financing inputs'!$B224="Local Currency",'Financing inputs'!K224/Loc_Euro,0)+IF('Financing inputs'!$B224="Euro",'Financing inputs'!K224,0)))</f>
        <v/>
      </c>
      <c r="L224" s="59" t="str">
        <f>IF('Financing inputs'!L224="","",(IF('Financing inputs'!$B224="USD",'Financing inputs'!L224*Euro_USD,0)+IF('Financing inputs'!$B224="Local Currency",'Financing inputs'!L224/Loc_Euro,0)+IF('Financing inputs'!$B224="Euro",'Financing inputs'!L224,0)))</f>
        <v/>
      </c>
      <c r="M224" s="59" t="str">
        <f>IF('Financing inputs'!M224="","",(IF('Financing inputs'!$B224="USD",'Financing inputs'!M224*Euro_USD,0)+IF('Financing inputs'!$B224="Local Currency",'Financing inputs'!M224/Loc_Euro,0)+IF('Financing inputs'!$B224="Euro",'Financing inputs'!M224,0)))</f>
        <v/>
      </c>
      <c r="N224" s="59" t="str">
        <f>IF('Financing inputs'!N224="","",(IF('Financing inputs'!$B224="USD",'Financing inputs'!N224*Euro_USD,0)+IF('Financing inputs'!$B224="Local Currency",'Financing inputs'!N224/Loc_Euro,0)+IF('Financing inputs'!$B224="Euro",'Financing inputs'!N224,0)))</f>
        <v/>
      </c>
      <c r="O224" s="59">
        <f t="shared" si="28"/>
        <v>0</v>
      </c>
      <c r="P224" s="12" t="str">
        <f t="shared" si="27"/>
        <v>Autre 10</v>
      </c>
    </row>
    <row r="225" spans="1:16" x14ac:dyDescent="0.25">
      <c r="A225" s="5" t="str">
        <f>'Financing inputs'!A225</f>
        <v>Other</v>
      </c>
      <c r="B225" s="43"/>
      <c r="C225" s="59" t="str">
        <f>IF('Financing inputs'!C225="","",(IF('Financing inputs'!$B225="USD",'Financing inputs'!C225*Euro_USD,0)+IF('Financing inputs'!$B225="Local Currency",'Financing inputs'!C225/Loc_Euro,0)+IF('Financing inputs'!$B225="Euro",'Financing inputs'!C225,0)))</f>
        <v/>
      </c>
      <c r="D225" s="59" t="str">
        <f>IF('Financing inputs'!D225="","",(IF('Financing inputs'!$B225="USD",'Financing inputs'!D225*Euro_USD,0)+IF('Financing inputs'!$B225="Local Currency",'Financing inputs'!D225/Loc_Euro,0)+IF('Financing inputs'!$B225="Euro",'Financing inputs'!D225,0)))</f>
        <v/>
      </c>
      <c r="E225" s="59" t="str">
        <f>IF('Financing inputs'!E225="","",(IF('Financing inputs'!$B225="USD",'Financing inputs'!E225*Euro_USD,0)+IF('Financing inputs'!$B225="Local Currency",'Financing inputs'!E225/Loc_Euro,0)+IF('Financing inputs'!$B225="Euro",'Financing inputs'!E225,0)))</f>
        <v/>
      </c>
      <c r="F225" s="59" t="str">
        <f>IF('Financing inputs'!F225="","",(IF('Financing inputs'!$B225="USD",'Financing inputs'!F225*Euro_USD,0)+IF('Financing inputs'!$B225="Local Currency",'Financing inputs'!F225/Loc_Euro,0)+IF('Financing inputs'!$B225="Euro",'Financing inputs'!F225,0)))</f>
        <v/>
      </c>
      <c r="G225" s="59" t="str">
        <f>IF('Financing inputs'!G225="","",(IF('Financing inputs'!$B225="USD",'Financing inputs'!G225*Euro_USD,0)+IF('Financing inputs'!$B225="Local Currency",'Financing inputs'!G225/Loc_Euro,0)+IF('Financing inputs'!$B225="Euro",'Financing inputs'!G225,0)))</f>
        <v/>
      </c>
      <c r="H225" s="59" t="str">
        <f>IF('Financing inputs'!H225="","",(IF('Financing inputs'!$B225="USD",'Financing inputs'!H225*Euro_USD,0)+IF('Financing inputs'!$B225="Local Currency",'Financing inputs'!H225/Loc_Euro,0)+IF('Financing inputs'!$B225="Euro",'Financing inputs'!H225,0)))</f>
        <v/>
      </c>
      <c r="I225" s="59" t="str">
        <f>IF('Financing inputs'!I225="","",(IF('Financing inputs'!$B225="USD",'Financing inputs'!I225*Euro_USD,0)+IF('Financing inputs'!$B225="Local Currency",'Financing inputs'!I225/Loc_Euro,0)+IF('Financing inputs'!$B225="Euro",'Financing inputs'!I225,0)))</f>
        <v/>
      </c>
      <c r="J225" s="59" t="str">
        <f>IF('Financing inputs'!J225="","",(IF('Financing inputs'!$B225="USD",'Financing inputs'!J225*Euro_USD,0)+IF('Financing inputs'!$B225="Local Currency",'Financing inputs'!J225/Loc_Euro,0)+IF('Financing inputs'!$B225="Euro",'Financing inputs'!J225,0)))</f>
        <v/>
      </c>
      <c r="K225" s="59" t="str">
        <f>IF('Financing inputs'!K225="","",(IF('Financing inputs'!$B225="USD",'Financing inputs'!K225*Euro_USD,0)+IF('Financing inputs'!$B225="Local Currency",'Financing inputs'!K225/Loc_Euro,0)+IF('Financing inputs'!$B225="Euro",'Financing inputs'!K225,0)))</f>
        <v/>
      </c>
      <c r="L225" s="59" t="str">
        <f>IF('Financing inputs'!L225="","",(IF('Financing inputs'!$B225="USD",'Financing inputs'!L225*Euro_USD,0)+IF('Financing inputs'!$B225="Local Currency",'Financing inputs'!L225/Loc_Euro,0)+IF('Financing inputs'!$B225="Euro",'Financing inputs'!L225,0)))</f>
        <v/>
      </c>
      <c r="M225" s="59" t="str">
        <f>IF('Financing inputs'!M225="","",(IF('Financing inputs'!$B225="USD",'Financing inputs'!M225*Euro_USD,0)+IF('Financing inputs'!$B225="Local Currency",'Financing inputs'!M225/Loc_Euro,0)+IF('Financing inputs'!$B225="Euro",'Financing inputs'!M225,0)))</f>
        <v/>
      </c>
      <c r="N225" s="59" t="str">
        <f>IF('Financing inputs'!N225="","",(IF('Financing inputs'!$B225="USD",'Financing inputs'!N225*Euro_USD,0)+IF('Financing inputs'!$B225="Local Currency",'Financing inputs'!N225/Loc_Euro,0)+IF('Financing inputs'!$B225="Euro",'Financing inputs'!N225,0)))</f>
        <v/>
      </c>
      <c r="O225" s="60">
        <f t="shared" si="28"/>
        <v>0</v>
      </c>
      <c r="P225" s="12" t="str">
        <f t="shared" si="27"/>
        <v>Autre 10</v>
      </c>
    </row>
    <row r="226" spans="1:16" x14ac:dyDescent="0.25">
      <c r="A226" s="5" t="str">
        <f>'Financing inputs'!A226</f>
        <v>Other</v>
      </c>
      <c r="B226" s="43"/>
      <c r="C226" s="59" t="str">
        <f>IF('Financing inputs'!C226="","",(IF('Financing inputs'!$B226="USD",'Financing inputs'!C226*Euro_USD,0)+IF('Financing inputs'!$B226="Local Currency",'Financing inputs'!C226/Loc_Euro,0)+IF('Financing inputs'!$B226="Euro",'Financing inputs'!C226,0)))</f>
        <v/>
      </c>
      <c r="D226" s="59" t="str">
        <f>IF('Financing inputs'!D226="","",(IF('Financing inputs'!$B226="USD",'Financing inputs'!D226*Euro_USD,0)+IF('Financing inputs'!$B226="Local Currency",'Financing inputs'!D226/Loc_Euro,0)+IF('Financing inputs'!$B226="Euro",'Financing inputs'!D226,0)))</f>
        <v/>
      </c>
      <c r="E226" s="59" t="str">
        <f>IF('Financing inputs'!E226="","",(IF('Financing inputs'!$B226="USD",'Financing inputs'!E226*Euro_USD,0)+IF('Financing inputs'!$B226="Local Currency",'Financing inputs'!E226/Loc_Euro,0)+IF('Financing inputs'!$B226="Euro",'Financing inputs'!E226,0)))</f>
        <v/>
      </c>
      <c r="F226" s="59" t="str">
        <f>IF('Financing inputs'!F226="","",(IF('Financing inputs'!$B226="USD",'Financing inputs'!F226*Euro_USD,0)+IF('Financing inputs'!$B226="Local Currency",'Financing inputs'!F226/Loc_Euro,0)+IF('Financing inputs'!$B226="Euro",'Financing inputs'!F226,0)))</f>
        <v/>
      </c>
      <c r="G226" s="59" t="str">
        <f>IF('Financing inputs'!G226="","",(IF('Financing inputs'!$B226="USD",'Financing inputs'!G226*Euro_USD,0)+IF('Financing inputs'!$B226="Local Currency",'Financing inputs'!G226/Loc_Euro,0)+IF('Financing inputs'!$B226="Euro",'Financing inputs'!G226,0)))</f>
        <v/>
      </c>
      <c r="H226" s="59" t="str">
        <f>IF('Financing inputs'!H226="","",(IF('Financing inputs'!$B226="USD",'Financing inputs'!H226*Euro_USD,0)+IF('Financing inputs'!$B226="Local Currency",'Financing inputs'!H226/Loc_Euro,0)+IF('Financing inputs'!$B226="Euro",'Financing inputs'!H226,0)))</f>
        <v/>
      </c>
      <c r="I226" s="59" t="str">
        <f>IF('Financing inputs'!I226="","",(IF('Financing inputs'!$B226="USD",'Financing inputs'!I226*Euro_USD,0)+IF('Financing inputs'!$B226="Local Currency",'Financing inputs'!I226/Loc_Euro,0)+IF('Financing inputs'!$B226="Euro",'Financing inputs'!I226,0)))</f>
        <v/>
      </c>
      <c r="J226" s="59" t="str">
        <f>IF('Financing inputs'!J226="","",(IF('Financing inputs'!$B226="USD",'Financing inputs'!J226*Euro_USD,0)+IF('Financing inputs'!$B226="Local Currency",'Financing inputs'!J226/Loc_Euro,0)+IF('Financing inputs'!$B226="Euro",'Financing inputs'!J226,0)))</f>
        <v/>
      </c>
      <c r="K226" s="59" t="str">
        <f>IF('Financing inputs'!K226="","",(IF('Financing inputs'!$B226="USD",'Financing inputs'!K226*Euro_USD,0)+IF('Financing inputs'!$B226="Local Currency",'Financing inputs'!K226/Loc_Euro,0)+IF('Financing inputs'!$B226="Euro",'Financing inputs'!K226,0)))</f>
        <v/>
      </c>
      <c r="L226" s="59" t="str">
        <f>IF('Financing inputs'!L226="","",(IF('Financing inputs'!$B226="USD",'Financing inputs'!L226*Euro_USD,0)+IF('Financing inputs'!$B226="Local Currency",'Financing inputs'!L226/Loc_Euro,0)+IF('Financing inputs'!$B226="Euro",'Financing inputs'!L226,0)))</f>
        <v/>
      </c>
      <c r="M226" s="59" t="str">
        <f>IF('Financing inputs'!M226="","",(IF('Financing inputs'!$B226="USD",'Financing inputs'!M226*Euro_USD,0)+IF('Financing inputs'!$B226="Local Currency",'Financing inputs'!M226/Loc_Euro,0)+IF('Financing inputs'!$B226="Euro",'Financing inputs'!M226,0)))</f>
        <v/>
      </c>
      <c r="N226" s="59" t="str">
        <f>IF('Financing inputs'!N226="","",(IF('Financing inputs'!$B226="USD",'Financing inputs'!N226*Euro_USD,0)+IF('Financing inputs'!$B226="Local Currency",'Financing inputs'!N226/Loc_Euro,0)+IF('Financing inputs'!$B226="Euro",'Financing inputs'!N226,0)))</f>
        <v/>
      </c>
      <c r="O226" s="60">
        <f t="shared" si="28"/>
        <v>0</v>
      </c>
      <c r="P226" s="12" t="str">
        <f t="shared" si="27"/>
        <v>Autre 10</v>
      </c>
    </row>
    <row r="227" spans="1:16" x14ac:dyDescent="0.25">
      <c r="A227" s="5" t="str">
        <f>'Financing inputs'!A227</f>
        <v>Other</v>
      </c>
      <c r="B227" s="43"/>
      <c r="C227" s="59" t="str">
        <f>IF('Financing inputs'!C227="","",(IF('Financing inputs'!$B227="USD",'Financing inputs'!C227*Euro_USD,0)+IF('Financing inputs'!$B227="Local Currency",'Financing inputs'!C227/Loc_Euro,0)+IF('Financing inputs'!$B227="Euro",'Financing inputs'!C227,0)))</f>
        <v/>
      </c>
      <c r="D227" s="59" t="str">
        <f>IF('Financing inputs'!D227="","",(IF('Financing inputs'!$B227="USD",'Financing inputs'!D227*Euro_USD,0)+IF('Financing inputs'!$B227="Local Currency",'Financing inputs'!D227/Loc_Euro,0)+IF('Financing inputs'!$B227="Euro",'Financing inputs'!D227,0)))</f>
        <v/>
      </c>
      <c r="E227" s="59" t="str">
        <f>IF('Financing inputs'!E227="","",(IF('Financing inputs'!$B227="USD",'Financing inputs'!E227*Euro_USD,0)+IF('Financing inputs'!$B227="Local Currency",'Financing inputs'!E227/Loc_Euro,0)+IF('Financing inputs'!$B227="Euro",'Financing inputs'!E227,0)))</f>
        <v/>
      </c>
      <c r="F227" s="59" t="str">
        <f>IF('Financing inputs'!F227="","",(IF('Financing inputs'!$B227="USD",'Financing inputs'!F227*Euro_USD,0)+IF('Financing inputs'!$B227="Local Currency",'Financing inputs'!F227/Loc_Euro,0)+IF('Financing inputs'!$B227="Euro",'Financing inputs'!F227,0)))</f>
        <v/>
      </c>
      <c r="G227" s="59" t="str">
        <f>IF('Financing inputs'!G227="","",(IF('Financing inputs'!$B227="USD",'Financing inputs'!G227*Euro_USD,0)+IF('Financing inputs'!$B227="Local Currency",'Financing inputs'!G227/Loc_Euro,0)+IF('Financing inputs'!$B227="Euro",'Financing inputs'!G227,0)))</f>
        <v/>
      </c>
      <c r="H227" s="59" t="str">
        <f>IF('Financing inputs'!H227="","",(IF('Financing inputs'!$B227="USD",'Financing inputs'!H227*Euro_USD,0)+IF('Financing inputs'!$B227="Local Currency",'Financing inputs'!H227/Loc_Euro,0)+IF('Financing inputs'!$B227="Euro",'Financing inputs'!H227,0)))</f>
        <v/>
      </c>
      <c r="I227" s="59" t="str">
        <f>IF('Financing inputs'!I227="","",(IF('Financing inputs'!$B227="USD",'Financing inputs'!I227*Euro_USD,0)+IF('Financing inputs'!$B227="Local Currency",'Financing inputs'!I227/Loc_Euro,0)+IF('Financing inputs'!$B227="Euro",'Financing inputs'!I227,0)))</f>
        <v/>
      </c>
      <c r="J227" s="59" t="str">
        <f>IF('Financing inputs'!J227="","",(IF('Financing inputs'!$B227="USD",'Financing inputs'!J227*Euro_USD,0)+IF('Financing inputs'!$B227="Local Currency",'Financing inputs'!J227/Loc_Euro,0)+IF('Financing inputs'!$B227="Euro",'Financing inputs'!J227,0)))</f>
        <v/>
      </c>
      <c r="K227" s="59" t="str">
        <f>IF('Financing inputs'!K227="","",(IF('Financing inputs'!$B227="USD",'Financing inputs'!K227*Euro_USD,0)+IF('Financing inputs'!$B227="Local Currency",'Financing inputs'!K227/Loc_Euro,0)+IF('Financing inputs'!$B227="Euro",'Financing inputs'!K227,0)))</f>
        <v/>
      </c>
      <c r="L227" s="59" t="str">
        <f>IF('Financing inputs'!L227="","",(IF('Financing inputs'!$B227="USD",'Financing inputs'!L227*Euro_USD,0)+IF('Financing inputs'!$B227="Local Currency",'Financing inputs'!L227/Loc_Euro,0)+IF('Financing inputs'!$B227="Euro",'Financing inputs'!L227,0)))</f>
        <v/>
      </c>
      <c r="M227" s="59" t="str">
        <f>IF('Financing inputs'!M227="","",(IF('Financing inputs'!$B227="USD",'Financing inputs'!M227*Euro_USD,0)+IF('Financing inputs'!$B227="Local Currency",'Financing inputs'!M227/Loc_Euro,0)+IF('Financing inputs'!$B227="Euro",'Financing inputs'!M227,0)))</f>
        <v/>
      </c>
      <c r="N227" s="59" t="str">
        <f>IF('Financing inputs'!N227="","",(IF('Financing inputs'!$B227="USD",'Financing inputs'!N227*Euro_USD,0)+IF('Financing inputs'!$B227="Local Currency",'Financing inputs'!N227/Loc_Euro,0)+IF('Financing inputs'!$B227="Euro",'Financing inputs'!N227,0)))</f>
        <v/>
      </c>
      <c r="O227" s="60">
        <f t="shared" si="28"/>
        <v>0</v>
      </c>
      <c r="P227" s="12" t="str">
        <f t="shared" si="27"/>
        <v>Autre 10</v>
      </c>
    </row>
    <row r="228" spans="1:16" x14ac:dyDescent="0.25">
      <c r="A228" s="5" t="str">
        <f>'Financing inputs'!A228</f>
        <v>Other</v>
      </c>
      <c r="B228" s="43"/>
      <c r="C228" s="59" t="str">
        <f>IF('Financing inputs'!C228="","",(IF('Financing inputs'!$B228="USD",'Financing inputs'!C228*Euro_USD,0)+IF('Financing inputs'!$B228="Local Currency",'Financing inputs'!C228/Loc_Euro,0)+IF('Financing inputs'!$B228="Euro",'Financing inputs'!C228,0)))</f>
        <v/>
      </c>
      <c r="D228" s="59" t="str">
        <f>IF('Financing inputs'!D228="","",(IF('Financing inputs'!$B228="USD",'Financing inputs'!D228*Euro_USD,0)+IF('Financing inputs'!$B228="Local Currency",'Financing inputs'!D228/Loc_Euro,0)+IF('Financing inputs'!$B228="Euro",'Financing inputs'!D228,0)))</f>
        <v/>
      </c>
      <c r="E228" s="59" t="str">
        <f>IF('Financing inputs'!E228="","",(IF('Financing inputs'!$B228="USD",'Financing inputs'!E228*Euro_USD,0)+IF('Financing inputs'!$B228="Local Currency",'Financing inputs'!E228/Loc_Euro,0)+IF('Financing inputs'!$B228="Euro",'Financing inputs'!E228,0)))</f>
        <v/>
      </c>
      <c r="F228" s="59" t="str">
        <f>IF('Financing inputs'!F228="","",(IF('Financing inputs'!$B228="USD",'Financing inputs'!F228*Euro_USD,0)+IF('Financing inputs'!$B228="Local Currency",'Financing inputs'!F228/Loc_Euro,0)+IF('Financing inputs'!$B228="Euro",'Financing inputs'!F228,0)))</f>
        <v/>
      </c>
      <c r="G228" s="59" t="str">
        <f>IF('Financing inputs'!G228="","",(IF('Financing inputs'!$B228="USD",'Financing inputs'!G228*Euro_USD,0)+IF('Financing inputs'!$B228="Local Currency",'Financing inputs'!G228/Loc_Euro,0)+IF('Financing inputs'!$B228="Euro",'Financing inputs'!G228,0)))</f>
        <v/>
      </c>
      <c r="H228" s="59" t="str">
        <f>IF('Financing inputs'!H228="","",(IF('Financing inputs'!$B228="USD",'Financing inputs'!H228*Euro_USD,0)+IF('Financing inputs'!$B228="Local Currency",'Financing inputs'!H228/Loc_Euro,0)+IF('Financing inputs'!$B228="Euro",'Financing inputs'!H228,0)))</f>
        <v/>
      </c>
      <c r="I228" s="59" t="str">
        <f>IF('Financing inputs'!I228="","",(IF('Financing inputs'!$B228="USD",'Financing inputs'!I228*Euro_USD,0)+IF('Financing inputs'!$B228="Local Currency",'Financing inputs'!I228/Loc_Euro,0)+IF('Financing inputs'!$B228="Euro",'Financing inputs'!I228,0)))</f>
        <v/>
      </c>
      <c r="J228" s="59" t="str">
        <f>IF('Financing inputs'!J228="","",(IF('Financing inputs'!$B228="USD",'Financing inputs'!J228*Euro_USD,0)+IF('Financing inputs'!$B228="Local Currency",'Financing inputs'!J228/Loc_Euro,0)+IF('Financing inputs'!$B228="Euro",'Financing inputs'!J228,0)))</f>
        <v/>
      </c>
      <c r="K228" s="59" t="str">
        <f>IF('Financing inputs'!K228="","",(IF('Financing inputs'!$B228="USD",'Financing inputs'!K228*Euro_USD,0)+IF('Financing inputs'!$B228="Local Currency",'Financing inputs'!K228/Loc_Euro,0)+IF('Financing inputs'!$B228="Euro",'Financing inputs'!K228,0)))</f>
        <v/>
      </c>
      <c r="L228" s="59" t="str">
        <f>IF('Financing inputs'!L228="","",(IF('Financing inputs'!$B228="USD",'Financing inputs'!L228*Euro_USD,0)+IF('Financing inputs'!$B228="Local Currency",'Financing inputs'!L228/Loc_Euro,0)+IF('Financing inputs'!$B228="Euro",'Financing inputs'!L228,0)))</f>
        <v/>
      </c>
      <c r="M228" s="59" t="str">
        <f>IF('Financing inputs'!M228="","",(IF('Financing inputs'!$B228="USD",'Financing inputs'!M228*Euro_USD,0)+IF('Financing inputs'!$B228="Local Currency",'Financing inputs'!M228/Loc_Euro,0)+IF('Financing inputs'!$B228="Euro",'Financing inputs'!M228,0)))</f>
        <v/>
      </c>
      <c r="N228" s="59" t="str">
        <f>IF('Financing inputs'!N228="","",(IF('Financing inputs'!$B228="USD",'Financing inputs'!N228*Euro_USD,0)+IF('Financing inputs'!$B228="Local Currency",'Financing inputs'!N228/Loc_Euro,0)+IF('Financing inputs'!$B228="Euro",'Financing inputs'!N228,0)))</f>
        <v/>
      </c>
      <c r="O228" s="59">
        <f t="shared" si="28"/>
        <v>0</v>
      </c>
      <c r="P228" s="12" t="str">
        <f t="shared" si="27"/>
        <v>Autre 10</v>
      </c>
    </row>
    <row r="229" spans="1:16" x14ac:dyDescent="0.25">
      <c r="A229" s="5" t="str">
        <f>'Financing inputs'!A229</f>
        <v>Other</v>
      </c>
      <c r="B229" s="43"/>
      <c r="C229" s="59" t="str">
        <f>IF('Financing inputs'!C229="","",(IF('Financing inputs'!$B229="USD",'Financing inputs'!C229*Euro_USD,0)+IF('Financing inputs'!$B229="Local Currency",'Financing inputs'!C229/Loc_Euro,0)+IF('Financing inputs'!$B229="Euro",'Financing inputs'!C229,0)))</f>
        <v/>
      </c>
      <c r="D229" s="59" t="str">
        <f>IF('Financing inputs'!D229="","",(IF('Financing inputs'!$B229="USD",'Financing inputs'!D229*Euro_USD,0)+IF('Financing inputs'!$B229="Local Currency",'Financing inputs'!D229/Loc_Euro,0)+IF('Financing inputs'!$B229="Euro",'Financing inputs'!D229,0)))</f>
        <v/>
      </c>
      <c r="E229" s="59" t="str">
        <f>IF('Financing inputs'!E229="","",(IF('Financing inputs'!$B229="USD",'Financing inputs'!E229*Euro_USD,0)+IF('Financing inputs'!$B229="Local Currency",'Financing inputs'!E229/Loc_Euro,0)+IF('Financing inputs'!$B229="Euro",'Financing inputs'!E229,0)))</f>
        <v/>
      </c>
      <c r="F229" s="59" t="str">
        <f>IF('Financing inputs'!F229="","",(IF('Financing inputs'!$B229="USD",'Financing inputs'!F229*Euro_USD,0)+IF('Financing inputs'!$B229="Local Currency",'Financing inputs'!F229/Loc_Euro,0)+IF('Financing inputs'!$B229="Euro",'Financing inputs'!F229,0)))</f>
        <v/>
      </c>
      <c r="G229" s="59" t="str">
        <f>IF('Financing inputs'!G229="","",(IF('Financing inputs'!$B229="USD",'Financing inputs'!G229*Euro_USD,0)+IF('Financing inputs'!$B229="Local Currency",'Financing inputs'!G229/Loc_Euro,0)+IF('Financing inputs'!$B229="Euro",'Financing inputs'!G229,0)))</f>
        <v/>
      </c>
      <c r="H229" s="59" t="str">
        <f>IF('Financing inputs'!H229="","",(IF('Financing inputs'!$B229="USD",'Financing inputs'!H229*Euro_USD,0)+IF('Financing inputs'!$B229="Local Currency",'Financing inputs'!H229/Loc_Euro,0)+IF('Financing inputs'!$B229="Euro",'Financing inputs'!H229,0)))</f>
        <v/>
      </c>
      <c r="I229" s="59" t="str">
        <f>IF('Financing inputs'!I229="","",(IF('Financing inputs'!$B229="USD",'Financing inputs'!I229*Euro_USD,0)+IF('Financing inputs'!$B229="Local Currency",'Financing inputs'!I229/Loc_Euro,0)+IF('Financing inputs'!$B229="Euro",'Financing inputs'!I229,0)))</f>
        <v/>
      </c>
      <c r="J229" s="59" t="str">
        <f>IF('Financing inputs'!J229="","",(IF('Financing inputs'!$B229="USD",'Financing inputs'!J229*Euro_USD,0)+IF('Financing inputs'!$B229="Local Currency",'Financing inputs'!J229/Loc_Euro,0)+IF('Financing inputs'!$B229="Euro",'Financing inputs'!J229,0)))</f>
        <v/>
      </c>
      <c r="K229" s="59" t="str">
        <f>IF('Financing inputs'!K229="","",(IF('Financing inputs'!$B229="USD",'Financing inputs'!K229*Euro_USD,0)+IF('Financing inputs'!$B229="Local Currency",'Financing inputs'!K229/Loc_Euro,0)+IF('Financing inputs'!$B229="Euro",'Financing inputs'!K229,0)))</f>
        <v/>
      </c>
      <c r="L229" s="59" t="str">
        <f>IF('Financing inputs'!L229="","",(IF('Financing inputs'!$B229="USD",'Financing inputs'!L229*Euro_USD,0)+IF('Financing inputs'!$B229="Local Currency",'Financing inputs'!L229/Loc_Euro,0)+IF('Financing inputs'!$B229="Euro",'Financing inputs'!L229,0)))</f>
        <v/>
      </c>
      <c r="M229" s="59" t="str">
        <f>IF('Financing inputs'!M229="","",(IF('Financing inputs'!$B229="USD",'Financing inputs'!M229*Euro_USD,0)+IF('Financing inputs'!$B229="Local Currency",'Financing inputs'!M229/Loc_Euro,0)+IF('Financing inputs'!$B229="Euro",'Financing inputs'!M229,0)))</f>
        <v/>
      </c>
      <c r="N229" s="59" t="str">
        <f>IF('Financing inputs'!N229="","",(IF('Financing inputs'!$B229="USD",'Financing inputs'!N229*Euro_USD,0)+IF('Financing inputs'!$B229="Local Currency",'Financing inputs'!N229/Loc_Euro,0)+IF('Financing inputs'!$B229="Euro",'Financing inputs'!N229,0)))</f>
        <v/>
      </c>
      <c r="O229" s="59">
        <f t="shared" si="28"/>
        <v>0</v>
      </c>
      <c r="P229" s="12" t="str">
        <f t="shared" si="27"/>
        <v>Autre 10</v>
      </c>
    </row>
    <row r="230" spans="1:16" x14ac:dyDescent="0.25">
      <c r="A230" s="5" t="str">
        <f>'Financing inputs'!A230</f>
        <v>Other</v>
      </c>
      <c r="B230" s="43"/>
      <c r="C230" s="59" t="str">
        <f>IF('Financing inputs'!C230="","",(IF('Financing inputs'!$B230="USD",'Financing inputs'!C230*Euro_USD,0)+IF('Financing inputs'!$B230="Local Currency",'Financing inputs'!C230/Loc_Euro,0)+IF('Financing inputs'!$B230="Euro",'Financing inputs'!C230,0)))</f>
        <v/>
      </c>
      <c r="D230" s="59" t="str">
        <f>IF('Financing inputs'!D230="","",(IF('Financing inputs'!$B230="USD",'Financing inputs'!D230*Euro_USD,0)+IF('Financing inputs'!$B230="Local Currency",'Financing inputs'!D230/Loc_Euro,0)+IF('Financing inputs'!$B230="Euro",'Financing inputs'!D230,0)))</f>
        <v/>
      </c>
      <c r="E230" s="59" t="str">
        <f>IF('Financing inputs'!E230="","",(IF('Financing inputs'!$B230="USD",'Financing inputs'!E230*Euro_USD,0)+IF('Financing inputs'!$B230="Local Currency",'Financing inputs'!E230/Loc_Euro,0)+IF('Financing inputs'!$B230="Euro",'Financing inputs'!E230,0)))</f>
        <v/>
      </c>
      <c r="F230" s="59" t="str">
        <f>IF('Financing inputs'!F230="","",(IF('Financing inputs'!$B230="USD",'Financing inputs'!F230*Euro_USD,0)+IF('Financing inputs'!$B230="Local Currency",'Financing inputs'!F230/Loc_Euro,0)+IF('Financing inputs'!$B230="Euro",'Financing inputs'!F230,0)))</f>
        <v/>
      </c>
      <c r="G230" s="59" t="str">
        <f>IF('Financing inputs'!G230="","",(IF('Financing inputs'!$B230="USD",'Financing inputs'!G230*Euro_USD,0)+IF('Financing inputs'!$B230="Local Currency",'Financing inputs'!G230/Loc_Euro,0)+IF('Financing inputs'!$B230="Euro",'Financing inputs'!G230,0)))</f>
        <v/>
      </c>
      <c r="H230" s="59" t="str">
        <f>IF('Financing inputs'!H230="","",(IF('Financing inputs'!$B230="USD",'Financing inputs'!H230*Euro_USD,0)+IF('Financing inputs'!$B230="Local Currency",'Financing inputs'!H230/Loc_Euro,0)+IF('Financing inputs'!$B230="Euro",'Financing inputs'!H230,0)))</f>
        <v/>
      </c>
      <c r="I230" s="59" t="str">
        <f>IF('Financing inputs'!I230="","",(IF('Financing inputs'!$B230="USD",'Financing inputs'!I230*Euro_USD,0)+IF('Financing inputs'!$B230="Local Currency",'Financing inputs'!I230/Loc_Euro,0)+IF('Financing inputs'!$B230="Euro",'Financing inputs'!I230,0)))</f>
        <v/>
      </c>
      <c r="J230" s="59" t="str">
        <f>IF('Financing inputs'!J230="","",(IF('Financing inputs'!$B230="USD",'Financing inputs'!J230*Euro_USD,0)+IF('Financing inputs'!$B230="Local Currency",'Financing inputs'!J230/Loc_Euro,0)+IF('Financing inputs'!$B230="Euro",'Financing inputs'!J230,0)))</f>
        <v/>
      </c>
      <c r="K230" s="59" t="str">
        <f>IF('Financing inputs'!K230="","",(IF('Financing inputs'!$B230="USD",'Financing inputs'!K230*Euro_USD,0)+IF('Financing inputs'!$B230="Local Currency",'Financing inputs'!K230/Loc_Euro,0)+IF('Financing inputs'!$B230="Euro",'Financing inputs'!K230,0)))</f>
        <v/>
      </c>
      <c r="L230" s="59" t="str">
        <f>IF('Financing inputs'!L230="","",(IF('Financing inputs'!$B230="USD",'Financing inputs'!L230*Euro_USD,0)+IF('Financing inputs'!$B230="Local Currency",'Financing inputs'!L230/Loc_Euro,0)+IF('Financing inputs'!$B230="Euro",'Financing inputs'!L230,0)))</f>
        <v/>
      </c>
      <c r="M230" s="59" t="str">
        <f>IF('Financing inputs'!M230="","",(IF('Financing inputs'!$B230="USD",'Financing inputs'!M230*Euro_USD,0)+IF('Financing inputs'!$B230="Local Currency",'Financing inputs'!M230/Loc_Euro,0)+IF('Financing inputs'!$B230="Euro",'Financing inputs'!M230,0)))</f>
        <v/>
      </c>
      <c r="N230" s="59" t="str">
        <f>IF('Financing inputs'!N230="","",(IF('Financing inputs'!$B230="USD",'Financing inputs'!N230*Euro_USD,0)+IF('Financing inputs'!$B230="Local Currency",'Financing inputs'!N230/Loc_Euro,0)+IF('Financing inputs'!$B230="Euro",'Financing inputs'!N230,0)))</f>
        <v/>
      </c>
      <c r="O230" s="59">
        <f t="shared" si="28"/>
        <v>0</v>
      </c>
      <c r="P230" s="12" t="str">
        <f t="shared" si="27"/>
        <v>Autre 10</v>
      </c>
    </row>
    <row r="231" spans="1:16" x14ac:dyDescent="0.25">
      <c r="A231" s="5" t="str">
        <f>'Financing inputs'!A231</f>
        <v>Other</v>
      </c>
      <c r="B231" s="43"/>
      <c r="C231" s="59" t="str">
        <f>IF('Financing inputs'!C231="","",(IF('Financing inputs'!$B231="USD",'Financing inputs'!C231*Euro_USD,0)+IF('Financing inputs'!$B231="Local Currency",'Financing inputs'!C231/Loc_Euro,0)+IF('Financing inputs'!$B231="Euro",'Financing inputs'!C231,0)))</f>
        <v/>
      </c>
      <c r="D231" s="59" t="str">
        <f>IF('Financing inputs'!D231="","",(IF('Financing inputs'!$B231="USD",'Financing inputs'!D231*Euro_USD,0)+IF('Financing inputs'!$B231="Local Currency",'Financing inputs'!D231/Loc_Euro,0)+IF('Financing inputs'!$B231="Euro",'Financing inputs'!D231,0)))</f>
        <v/>
      </c>
      <c r="E231" s="59" t="str">
        <f>IF('Financing inputs'!E231="","",(IF('Financing inputs'!$B231="USD",'Financing inputs'!E231*Euro_USD,0)+IF('Financing inputs'!$B231="Local Currency",'Financing inputs'!E231/Loc_Euro,0)+IF('Financing inputs'!$B231="Euro",'Financing inputs'!E231,0)))</f>
        <v/>
      </c>
      <c r="F231" s="59" t="str">
        <f>IF('Financing inputs'!F231="","",(IF('Financing inputs'!$B231="USD",'Financing inputs'!F231*Euro_USD,0)+IF('Financing inputs'!$B231="Local Currency",'Financing inputs'!F231/Loc_Euro,0)+IF('Financing inputs'!$B231="Euro",'Financing inputs'!F231,0)))</f>
        <v/>
      </c>
      <c r="G231" s="59" t="str">
        <f>IF('Financing inputs'!G231="","",(IF('Financing inputs'!$B231="USD",'Financing inputs'!G231*Euro_USD,0)+IF('Financing inputs'!$B231="Local Currency",'Financing inputs'!G231/Loc_Euro,0)+IF('Financing inputs'!$B231="Euro",'Financing inputs'!G231,0)))</f>
        <v/>
      </c>
      <c r="H231" s="59" t="str">
        <f>IF('Financing inputs'!H231="","",(IF('Financing inputs'!$B231="USD",'Financing inputs'!H231*Euro_USD,0)+IF('Financing inputs'!$B231="Local Currency",'Financing inputs'!H231/Loc_Euro,0)+IF('Financing inputs'!$B231="Euro",'Financing inputs'!H231,0)))</f>
        <v/>
      </c>
      <c r="I231" s="59" t="str">
        <f>IF('Financing inputs'!I231="","",(IF('Financing inputs'!$B231="USD",'Financing inputs'!I231*Euro_USD,0)+IF('Financing inputs'!$B231="Local Currency",'Financing inputs'!I231/Loc_Euro,0)+IF('Financing inputs'!$B231="Euro",'Financing inputs'!I231,0)))</f>
        <v/>
      </c>
      <c r="J231" s="59" t="str">
        <f>IF('Financing inputs'!J231="","",(IF('Financing inputs'!$B231="USD",'Financing inputs'!J231*Euro_USD,0)+IF('Financing inputs'!$B231="Local Currency",'Financing inputs'!J231/Loc_Euro,0)+IF('Financing inputs'!$B231="Euro",'Financing inputs'!J231,0)))</f>
        <v/>
      </c>
      <c r="K231" s="59" t="str">
        <f>IF('Financing inputs'!K231="","",(IF('Financing inputs'!$B231="USD",'Financing inputs'!K231*Euro_USD,0)+IF('Financing inputs'!$B231="Local Currency",'Financing inputs'!K231/Loc_Euro,0)+IF('Financing inputs'!$B231="Euro",'Financing inputs'!K231,0)))</f>
        <v/>
      </c>
      <c r="L231" s="59" t="str">
        <f>IF('Financing inputs'!L231="","",(IF('Financing inputs'!$B231="USD",'Financing inputs'!L231*Euro_USD,0)+IF('Financing inputs'!$B231="Local Currency",'Financing inputs'!L231/Loc_Euro,0)+IF('Financing inputs'!$B231="Euro",'Financing inputs'!L231,0)))</f>
        <v/>
      </c>
      <c r="M231" s="59" t="str">
        <f>IF('Financing inputs'!M231="","",(IF('Financing inputs'!$B231="USD",'Financing inputs'!M231*Euro_USD,0)+IF('Financing inputs'!$B231="Local Currency",'Financing inputs'!M231/Loc_Euro,0)+IF('Financing inputs'!$B231="Euro",'Financing inputs'!M231,0)))</f>
        <v/>
      </c>
      <c r="N231" s="59" t="str">
        <f>IF('Financing inputs'!N231="","",(IF('Financing inputs'!$B231="USD",'Financing inputs'!N231*Euro_USD,0)+IF('Financing inputs'!$B231="Local Currency",'Financing inputs'!N231/Loc_Euro,0)+IF('Financing inputs'!$B231="Euro",'Financing inputs'!N231,0)))</f>
        <v/>
      </c>
      <c r="O231" s="59">
        <f t="shared" si="28"/>
        <v>0</v>
      </c>
      <c r="P231" s="12" t="str">
        <f t="shared" si="27"/>
        <v>Autre 10</v>
      </c>
    </row>
    <row r="232" spans="1:16" x14ac:dyDescent="0.25">
      <c r="A232" s="27" t="s">
        <v>42</v>
      </c>
      <c r="B232" s="28"/>
      <c r="C232" s="46">
        <f>SUM(C213:C231)</f>
        <v>0</v>
      </c>
      <c r="D232" s="46">
        <f t="shared" ref="D232:O232" si="29">SUM(D213:D231)</f>
        <v>0</v>
      </c>
      <c r="E232" s="46">
        <f t="shared" si="29"/>
        <v>0</v>
      </c>
      <c r="F232" s="46">
        <f t="shared" si="29"/>
        <v>0</v>
      </c>
      <c r="G232" s="46">
        <f t="shared" si="29"/>
        <v>0</v>
      </c>
      <c r="H232" s="46">
        <f t="shared" si="29"/>
        <v>0</v>
      </c>
      <c r="I232" s="46">
        <f t="shared" si="29"/>
        <v>0</v>
      </c>
      <c r="J232" s="46">
        <f t="shared" si="29"/>
        <v>0</v>
      </c>
      <c r="K232" s="46">
        <f t="shared" si="29"/>
        <v>0</v>
      </c>
      <c r="L232" s="46">
        <f t="shared" si="29"/>
        <v>0</v>
      </c>
      <c r="M232" s="46">
        <f t="shared" si="29"/>
        <v>0</v>
      </c>
      <c r="N232" s="46">
        <f t="shared" si="29"/>
        <v>0</v>
      </c>
      <c r="O232" s="46">
        <f t="shared" si="29"/>
        <v>0</v>
      </c>
      <c r="P232" s="12" t="str">
        <f>$A$210</f>
        <v>Autre 10</v>
      </c>
    </row>
    <row r="233" spans="1:16" x14ac:dyDescent="0.25">
      <c r="A233" s="174" t="str">
        <f>'Financing inputs'!A233:O233</f>
        <v>Autre 11</v>
      </c>
      <c r="B233" s="174"/>
      <c r="C233" s="174"/>
      <c r="D233" s="174"/>
      <c r="E233" s="174"/>
      <c r="F233" s="174"/>
      <c r="G233" s="174"/>
      <c r="H233" s="174"/>
      <c r="I233" s="174"/>
      <c r="J233" s="174"/>
      <c r="K233" s="174"/>
      <c r="L233" s="174"/>
      <c r="M233" s="174"/>
      <c r="N233" s="174"/>
      <c r="O233" s="174"/>
    </row>
    <row r="234" spans="1:16" x14ac:dyDescent="0.25">
      <c r="A234" s="24" t="str">
        <f>'Financing inputs'!A234</f>
        <v>Coûts du Plan PF Budgétisé</v>
      </c>
      <c r="B234" s="43"/>
      <c r="C234" s="59" t="str">
        <f>IF('Financing inputs'!C234="","",(IF('Financing inputs'!$B234="USD",'Financing inputs'!C234*Euro_USD,0)+IF('Financing inputs'!$B234="Local Currency",'Financing inputs'!C234/Loc_Euro,0)+IF('Financing inputs'!$B234="Euro",'Financing inputs'!C234,0)))</f>
        <v/>
      </c>
      <c r="D234" s="59" t="str">
        <f>IF('Financing inputs'!D234="","",(IF('Financing inputs'!$B234="USD",'Financing inputs'!D234*Euro_USD,0)+IF('Financing inputs'!$B234="Local Currency",'Financing inputs'!D234/Loc_Euro,0)+IF('Financing inputs'!$B234="Euro",'Financing inputs'!D234,0)))</f>
        <v/>
      </c>
      <c r="E234" s="59" t="str">
        <f>IF('Financing inputs'!E234="","",(IF('Financing inputs'!$B234="USD",'Financing inputs'!E234*Euro_USD,0)+IF('Financing inputs'!$B234="Local Currency",'Financing inputs'!E234/Loc_Euro,0)+IF('Financing inputs'!$B234="Euro",'Financing inputs'!E234,0)))</f>
        <v/>
      </c>
      <c r="F234" s="59" t="str">
        <f>IF('Financing inputs'!F234="","",(IF('Financing inputs'!$B234="USD",'Financing inputs'!F234*Euro_USD,0)+IF('Financing inputs'!$B234="Local Currency",'Financing inputs'!F234/Loc_Euro,0)+IF('Financing inputs'!$B234="Euro",'Financing inputs'!F234,0)))</f>
        <v/>
      </c>
      <c r="G234" s="59" t="str">
        <f>IF('Financing inputs'!G234="","",(IF('Financing inputs'!$B234="USD",'Financing inputs'!G234*Euro_USD,0)+IF('Financing inputs'!$B234="Local Currency",'Financing inputs'!G234/Loc_Euro,0)+IF('Financing inputs'!$B234="Euro",'Financing inputs'!G234,0)))</f>
        <v/>
      </c>
      <c r="H234" s="59" t="str">
        <f>IF('Financing inputs'!H234="","",(IF('Financing inputs'!$B234="USD",'Financing inputs'!H234*Euro_USD,0)+IF('Financing inputs'!$B234="Local Currency",'Financing inputs'!H234/Loc_Euro,0)+IF('Financing inputs'!$B234="Euro",'Financing inputs'!H234,0)))</f>
        <v/>
      </c>
      <c r="I234" s="59" t="str">
        <f>IF('Financing inputs'!I234="","",(IF('Financing inputs'!$B234="USD",'Financing inputs'!I234*Euro_USD,0)+IF('Financing inputs'!$B234="Local Currency",'Financing inputs'!I234/Loc_Euro,0)+IF('Financing inputs'!$B234="Euro",'Financing inputs'!I234,0)))</f>
        <v/>
      </c>
      <c r="J234" s="59" t="str">
        <f>IF('Financing inputs'!J234="","",(IF('Financing inputs'!$B234="USD",'Financing inputs'!J234*Euro_USD,0)+IF('Financing inputs'!$B234="Local Currency",'Financing inputs'!J234/Loc_Euro,0)+IF('Financing inputs'!$B234="Euro",'Financing inputs'!J234,0)))</f>
        <v/>
      </c>
      <c r="K234" s="59" t="str">
        <f>IF('Financing inputs'!K234="","",(IF('Financing inputs'!$B234="USD",'Financing inputs'!K234*Euro_USD,0)+IF('Financing inputs'!$B234="Local Currency",'Financing inputs'!K234/Loc_Euro,0)+IF('Financing inputs'!$B234="Euro",'Financing inputs'!K234,0)))</f>
        <v/>
      </c>
      <c r="L234" s="59" t="str">
        <f>IF('Financing inputs'!L234="","",(IF('Financing inputs'!$B234="USD",'Financing inputs'!L234*Euro_USD,0)+IF('Financing inputs'!$B234="Local Currency",'Financing inputs'!L234/Loc_Euro,0)+IF('Financing inputs'!$B234="Euro",'Financing inputs'!L234,0)))</f>
        <v/>
      </c>
      <c r="M234" s="59" t="str">
        <f>IF('Financing inputs'!M234="","",(IF('Financing inputs'!$B234="USD",'Financing inputs'!M234*Euro_USD,0)+IF('Financing inputs'!$B234="Local Currency",'Financing inputs'!M234/Loc_Euro,0)+IF('Financing inputs'!$B234="Euro",'Financing inputs'!M234,0)))</f>
        <v/>
      </c>
      <c r="N234" s="59" t="str">
        <f>IF('Financing inputs'!N234="","",(IF('Financing inputs'!$B234="USD",'Financing inputs'!N234*Euro_USD,0)+IF('Financing inputs'!$B234="Local Currency",'Financing inputs'!N234/Loc_Euro,0)+IF('Financing inputs'!$B234="Euro",'Financing inputs'!N234,0)))</f>
        <v/>
      </c>
      <c r="O234" s="60">
        <f>SUM(C234:N234)</f>
        <v>0</v>
      </c>
      <c r="P234" s="12" t="str">
        <f t="shared" ref="P234:P254" si="30">$A$233</f>
        <v>Autre 11</v>
      </c>
    </row>
    <row r="235" spans="1:16" x14ac:dyDescent="0.25">
      <c r="A235" s="24" t="str">
        <f>'Financing inputs'!A235</f>
        <v xml:space="preserve">Fonds alloués par le Gouvernement </v>
      </c>
      <c r="B235" s="43"/>
      <c r="C235" s="59" t="str">
        <f>IF('Financing inputs'!C235="","",(IF('Financing inputs'!$B235="USD",'Financing inputs'!C235*Euro_USD,0)+IF('Financing inputs'!$B235="Local Currency",'Financing inputs'!C235/Loc_Euro,0)+IF('Financing inputs'!$B235="Euro",'Financing inputs'!C235,0)))</f>
        <v/>
      </c>
      <c r="D235" s="59" t="str">
        <f>IF('Financing inputs'!D235="","",(IF('Financing inputs'!$B235="USD",'Financing inputs'!D235*Euro_USD,0)+IF('Financing inputs'!$B235="Local Currency",'Financing inputs'!D235/Loc_Euro,0)+IF('Financing inputs'!$B235="Euro",'Financing inputs'!D235,0)))</f>
        <v/>
      </c>
      <c r="E235" s="59" t="str">
        <f>IF('Financing inputs'!E235="","",(IF('Financing inputs'!$B235="USD",'Financing inputs'!E235*Euro_USD,0)+IF('Financing inputs'!$B235="Local Currency",'Financing inputs'!E235/Loc_Euro,0)+IF('Financing inputs'!$B235="Euro",'Financing inputs'!E235,0)))</f>
        <v/>
      </c>
      <c r="F235" s="59" t="str">
        <f>IF('Financing inputs'!F235="","",(IF('Financing inputs'!$B235="USD",'Financing inputs'!F235*Euro_USD,0)+IF('Financing inputs'!$B235="Local Currency",'Financing inputs'!F235/Loc_Euro,0)+IF('Financing inputs'!$B235="Euro",'Financing inputs'!F235,0)))</f>
        <v/>
      </c>
      <c r="G235" s="59" t="str">
        <f>IF('Financing inputs'!G235="","",(IF('Financing inputs'!$B235="USD",'Financing inputs'!G235*Euro_USD,0)+IF('Financing inputs'!$B235="Local Currency",'Financing inputs'!G235/Loc_Euro,0)+IF('Financing inputs'!$B235="Euro",'Financing inputs'!G235,0)))</f>
        <v/>
      </c>
      <c r="H235" s="59" t="str">
        <f>IF('Financing inputs'!H235="","",(IF('Financing inputs'!$B235="USD",'Financing inputs'!H235*Euro_USD,0)+IF('Financing inputs'!$B235="Local Currency",'Financing inputs'!H235/Loc_Euro,0)+IF('Financing inputs'!$B235="Euro",'Financing inputs'!H235,0)))</f>
        <v/>
      </c>
      <c r="I235" s="59" t="str">
        <f>IF('Financing inputs'!I235="","",(IF('Financing inputs'!$B235="USD",'Financing inputs'!I235*Euro_USD,0)+IF('Financing inputs'!$B235="Local Currency",'Financing inputs'!I235/Loc_Euro,0)+IF('Financing inputs'!$B235="Euro",'Financing inputs'!I235,0)))</f>
        <v/>
      </c>
      <c r="J235" s="59" t="str">
        <f>IF('Financing inputs'!J235="","",(IF('Financing inputs'!$B235="USD",'Financing inputs'!J235*Euro_USD,0)+IF('Financing inputs'!$B235="Local Currency",'Financing inputs'!J235/Loc_Euro,0)+IF('Financing inputs'!$B235="Euro",'Financing inputs'!J235,0)))</f>
        <v/>
      </c>
      <c r="K235" s="59" t="str">
        <f>IF('Financing inputs'!K235="","",(IF('Financing inputs'!$B235="USD",'Financing inputs'!K235*Euro_USD,0)+IF('Financing inputs'!$B235="Local Currency",'Financing inputs'!K235/Loc_Euro,0)+IF('Financing inputs'!$B235="Euro",'Financing inputs'!K235,0)))</f>
        <v/>
      </c>
      <c r="L235" s="59" t="str">
        <f>IF('Financing inputs'!L235="","",(IF('Financing inputs'!$B235="USD",'Financing inputs'!L235*Euro_USD,0)+IF('Financing inputs'!$B235="Local Currency",'Financing inputs'!L235/Loc_Euro,0)+IF('Financing inputs'!$B235="Euro",'Financing inputs'!L235,0)))</f>
        <v/>
      </c>
      <c r="M235" s="59" t="str">
        <f>IF('Financing inputs'!M235="","",(IF('Financing inputs'!$B235="USD",'Financing inputs'!M235*Euro_USD,0)+IF('Financing inputs'!$B235="Local Currency",'Financing inputs'!M235/Loc_Euro,0)+IF('Financing inputs'!$B235="Euro",'Financing inputs'!M235,0)))</f>
        <v/>
      </c>
      <c r="N235" s="59" t="str">
        <f>IF('Financing inputs'!N235="","",(IF('Financing inputs'!$B235="USD",'Financing inputs'!N235*Euro_USD,0)+IF('Financing inputs'!$B235="Local Currency",'Financing inputs'!N235/Loc_Euro,0)+IF('Financing inputs'!$B235="Euro",'Financing inputs'!N235,0)))</f>
        <v/>
      </c>
      <c r="O235" s="60">
        <f>SUM(C235:N235)</f>
        <v>0</v>
      </c>
      <c r="P235" s="12" t="str">
        <f t="shared" si="30"/>
        <v>Autre 11</v>
      </c>
    </row>
    <row r="236" spans="1:16" x14ac:dyDescent="0.25">
      <c r="A236" s="5" t="str">
        <f>'Financing inputs'!A236</f>
        <v xml:space="preserve">Fonds alloués par l'USAID </v>
      </c>
      <c r="B236" s="43"/>
      <c r="C236" s="59" t="str">
        <f>IF('Financing inputs'!C236="","",(IF('Financing inputs'!$B236="USD",'Financing inputs'!C236*Euro_USD,0)+IF('Financing inputs'!$B236="Local Currency",'Financing inputs'!C236/Loc_Euro,0)+IF('Financing inputs'!$B236="Euro",'Financing inputs'!C236,0)))</f>
        <v/>
      </c>
      <c r="D236" s="59" t="str">
        <f>IF('Financing inputs'!D236="","",(IF('Financing inputs'!$B236="USD",'Financing inputs'!D236*Euro_USD,0)+IF('Financing inputs'!$B236="Local Currency",'Financing inputs'!D236/Loc_Euro,0)+IF('Financing inputs'!$B236="Euro",'Financing inputs'!D236,0)))</f>
        <v/>
      </c>
      <c r="E236" s="59" t="str">
        <f>IF('Financing inputs'!E236="","",(IF('Financing inputs'!$B236="USD",'Financing inputs'!E236*Euro_USD,0)+IF('Financing inputs'!$B236="Local Currency",'Financing inputs'!E236/Loc_Euro,0)+IF('Financing inputs'!$B236="Euro",'Financing inputs'!E236,0)))</f>
        <v/>
      </c>
      <c r="F236" s="59" t="str">
        <f>IF('Financing inputs'!F236="","",(IF('Financing inputs'!$B236="USD",'Financing inputs'!F236*Euro_USD,0)+IF('Financing inputs'!$B236="Local Currency",'Financing inputs'!F236/Loc_Euro,0)+IF('Financing inputs'!$B236="Euro",'Financing inputs'!F236,0)))</f>
        <v/>
      </c>
      <c r="G236" s="59" t="str">
        <f>IF('Financing inputs'!G236="","",(IF('Financing inputs'!$B236="USD",'Financing inputs'!G236*Euro_USD,0)+IF('Financing inputs'!$B236="Local Currency",'Financing inputs'!G236/Loc_Euro,0)+IF('Financing inputs'!$B236="Euro",'Financing inputs'!G236,0)))</f>
        <v/>
      </c>
      <c r="H236" s="59" t="str">
        <f>IF('Financing inputs'!H236="","",(IF('Financing inputs'!$B236="USD",'Financing inputs'!H236*Euro_USD,0)+IF('Financing inputs'!$B236="Local Currency",'Financing inputs'!H236/Loc_Euro,0)+IF('Financing inputs'!$B236="Euro",'Financing inputs'!H236,0)))</f>
        <v/>
      </c>
      <c r="I236" s="59" t="str">
        <f>IF('Financing inputs'!I236="","",(IF('Financing inputs'!$B236="USD",'Financing inputs'!I236*Euro_USD,0)+IF('Financing inputs'!$B236="Local Currency",'Financing inputs'!I236/Loc_Euro,0)+IF('Financing inputs'!$B236="Euro",'Financing inputs'!I236,0)))</f>
        <v/>
      </c>
      <c r="J236" s="59" t="str">
        <f>IF('Financing inputs'!J236="","",(IF('Financing inputs'!$B236="USD",'Financing inputs'!J236*Euro_USD,0)+IF('Financing inputs'!$B236="Local Currency",'Financing inputs'!J236/Loc_Euro,0)+IF('Financing inputs'!$B236="Euro",'Financing inputs'!J236,0)))</f>
        <v/>
      </c>
      <c r="K236" s="59" t="str">
        <f>IF('Financing inputs'!K236="","",(IF('Financing inputs'!$B236="USD",'Financing inputs'!K236*Euro_USD,0)+IF('Financing inputs'!$B236="Local Currency",'Financing inputs'!K236/Loc_Euro,0)+IF('Financing inputs'!$B236="Euro",'Financing inputs'!K236,0)))</f>
        <v/>
      </c>
      <c r="L236" s="59" t="str">
        <f>IF('Financing inputs'!L236="","",(IF('Financing inputs'!$B236="USD",'Financing inputs'!L236*Euro_USD,0)+IF('Financing inputs'!$B236="Local Currency",'Financing inputs'!L236/Loc_Euro,0)+IF('Financing inputs'!$B236="Euro",'Financing inputs'!L236,0)))</f>
        <v/>
      </c>
      <c r="M236" s="59" t="str">
        <f>IF('Financing inputs'!M236="","",(IF('Financing inputs'!$B236="USD",'Financing inputs'!M236*Euro_USD,0)+IF('Financing inputs'!$B236="Local Currency",'Financing inputs'!M236/Loc_Euro,0)+IF('Financing inputs'!$B236="Euro",'Financing inputs'!M236,0)))</f>
        <v/>
      </c>
      <c r="N236" s="59" t="str">
        <f>IF('Financing inputs'!N236="","",(IF('Financing inputs'!$B236="USD",'Financing inputs'!N236*Euro_USD,0)+IF('Financing inputs'!$B236="Local Currency",'Financing inputs'!N236/Loc_Euro,0)+IF('Financing inputs'!$B236="Euro",'Financing inputs'!N236,0)))</f>
        <v/>
      </c>
      <c r="O236" s="59">
        <f t="shared" ref="O236:O254" si="31">SUM(C236:N236)</f>
        <v>0</v>
      </c>
      <c r="P236" s="12" t="str">
        <f t="shared" si="30"/>
        <v>Autre 11</v>
      </c>
    </row>
    <row r="237" spans="1:16" x14ac:dyDescent="0.25">
      <c r="A237" s="5" t="str">
        <f>'Financing inputs'!A237</f>
        <v>Fonds alloués par l'UNFPA</v>
      </c>
      <c r="B237" s="43"/>
      <c r="C237" s="59" t="str">
        <f>IF('Financing inputs'!C237="","",(IF('Financing inputs'!$B237="USD",'Financing inputs'!C237*Euro_USD,0)+IF('Financing inputs'!$B237="Local Currency",'Financing inputs'!C237/Loc_Euro,0)+IF('Financing inputs'!$B237="Euro",'Financing inputs'!C237,0)))</f>
        <v/>
      </c>
      <c r="D237" s="59" t="str">
        <f>IF('Financing inputs'!D237="","",(IF('Financing inputs'!$B237="USD",'Financing inputs'!D237*Euro_USD,0)+IF('Financing inputs'!$B237="Local Currency",'Financing inputs'!D237/Loc_Euro,0)+IF('Financing inputs'!$B237="Euro",'Financing inputs'!D237,0)))</f>
        <v/>
      </c>
      <c r="E237" s="59" t="str">
        <f>IF('Financing inputs'!E237="","",(IF('Financing inputs'!$B237="USD",'Financing inputs'!E237*Euro_USD,0)+IF('Financing inputs'!$B237="Local Currency",'Financing inputs'!E237/Loc_Euro,0)+IF('Financing inputs'!$B237="Euro",'Financing inputs'!E237,0)))</f>
        <v/>
      </c>
      <c r="F237" s="59" t="str">
        <f>IF('Financing inputs'!F237="","",(IF('Financing inputs'!$B237="USD",'Financing inputs'!F237*Euro_USD,0)+IF('Financing inputs'!$B237="Local Currency",'Financing inputs'!F237/Loc_Euro,0)+IF('Financing inputs'!$B237="Euro",'Financing inputs'!F237,0)))</f>
        <v/>
      </c>
      <c r="G237" s="59" t="str">
        <f>IF('Financing inputs'!G237="","",(IF('Financing inputs'!$B237="USD",'Financing inputs'!G237*Euro_USD,0)+IF('Financing inputs'!$B237="Local Currency",'Financing inputs'!G237/Loc_Euro,0)+IF('Financing inputs'!$B237="Euro",'Financing inputs'!G237,0)))</f>
        <v/>
      </c>
      <c r="H237" s="59" t="str">
        <f>IF('Financing inputs'!H237="","",(IF('Financing inputs'!$B237="USD",'Financing inputs'!H237*Euro_USD,0)+IF('Financing inputs'!$B237="Local Currency",'Financing inputs'!H237/Loc_Euro,0)+IF('Financing inputs'!$B237="Euro",'Financing inputs'!H237,0)))</f>
        <v/>
      </c>
      <c r="I237" s="59" t="str">
        <f>IF('Financing inputs'!I237="","",(IF('Financing inputs'!$B237="USD",'Financing inputs'!I237*Euro_USD,0)+IF('Financing inputs'!$B237="Local Currency",'Financing inputs'!I237/Loc_Euro,0)+IF('Financing inputs'!$B237="Euro",'Financing inputs'!I237,0)))</f>
        <v/>
      </c>
      <c r="J237" s="59" t="str">
        <f>IF('Financing inputs'!J237="","",(IF('Financing inputs'!$B237="USD",'Financing inputs'!J237*Euro_USD,0)+IF('Financing inputs'!$B237="Local Currency",'Financing inputs'!J237/Loc_Euro,0)+IF('Financing inputs'!$B237="Euro",'Financing inputs'!J237,0)))</f>
        <v/>
      </c>
      <c r="K237" s="59" t="str">
        <f>IF('Financing inputs'!K237="","",(IF('Financing inputs'!$B237="USD",'Financing inputs'!K237*Euro_USD,0)+IF('Financing inputs'!$B237="Local Currency",'Financing inputs'!K237/Loc_Euro,0)+IF('Financing inputs'!$B237="Euro",'Financing inputs'!K237,0)))</f>
        <v/>
      </c>
      <c r="L237" s="59" t="str">
        <f>IF('Financing inputs'!L237="","",(IF('Financing inputs'!$B237="USD",'Financing inputs'!L237*Euro_USD,0)+IF('Financing inputs'!$B237="Local Currency",'Financing inputs'!L237/Loc_Euro,0)+IF('Financing inputs'!$B237="Euro",'Financing inputs'!L237,0)))</f>
        <v/>
      </c>
      <c r="M237" s="59" t="str">
        <f>IF('Financing inputs'!M237="","",(IF('Financing inputs'!$B237="USD",'Financing inputs'!M237*Euro_USD,0)+IF('Financing inputs'!$B237="Local Currency",'Financing inputs'!M237/Loc_Euro,0)+IF('Financing inputs'!$B237="Euro",'Financing inputs'!M237,0)))</f>
        <v/>
      </c>
      <c r="N237" s="59" t="str">
        <f>IF('Financing inputs'!N237="","",(IF('Financing inputs'!$B237="USD",'Financing inputs'!N237*Euro_USD,0)+IF('Financing inputs'!$B237="Local Currency",'Financing inputs'!N237/Loc_Euro,0)+IF('Financing inputs'!$B237="Euro",'Financing inputs'!N237,0)))</f>
        <v/>
      </c>
      <c r="O237" s="59">
        <f t="shared" si="31"/>
        <v>0</v>
      </c>
      <c r="P237" s="12" t="str">
        <f t="shared" si="30"/>
        <v>Autre 11</v>
      </c>
    </row>
    <row r="238" spans="1:16" x14ac:dyDescent="0.25">
      <c r="A238" s="5" t="str">
        <f>'Financing inputs'!A238</f>
        <v>Fonds alloués par la KfW</v>
      </c>
      <c r="B238" s="43"/>
      <c r="C238" s="59" t="str">
        <f>IF('Financing inputs'!C238="","",(IF('Financing inputs'!$B238="USD",'Financing inputs'!C238*Euro_USD,0)+IF('Financing inputs'!$B238="Local Currency",'Financing inputs'!C238/Loc_Euro,0)+IF('Financing inputs'!$B238="Euro",'Financing inputs'!C238,0)))</f>
        <v/>
      </c>
      <c r="D238" s="59" t="str">
        <f>IF('Financing inputs'!D238="","",(IF('Financing inputs'!$B238="USD",'Financing inputs'!D238*Euro_USD,0)+IF('Financing inputs'!$B238="Local Currency",'Financing inputs'!D238/Loc_Euro,0)+IF('Financing inputs'!$B238="Euro",'Financing inputs'!D238,0)))</f>
        <v/>
      </c>
      <c r="E238" s="59" t="str">
        <f>IF('Financing inputs'!E238="","",(IF('Financing inputs'!$B238="USD",'Financing inputs'!E238*Euro_USD,0)+IF('Financing inputs'!$B238="Local Currency",'Financing inputs'!E238/Loc_Euro,0)+IF('Financing inputs'!$B238="Euro",'Financing inputs'!E238,0)))</f>
        <v/>
      </c>
      <c r="F238" s="59" t="str">
        <f>IF('Financing inputs'!F238="","",(IF('Financing inputs'!$B238="USD",'Financing inputs'!F238*Euro_USD,0)+IF('Financing inputs'!$B238="Local Currency",'Financing inputs'!F238/Loc_Euro,0)+IF('Financing inputs'!$B238="Euro",'Financing inputs'!F238,0)))</f>
        <v/>
      </c>
      <c r="G238" s="59" t="str">
        <f>IF('Financing inputs'!G238="","",(IF('Financing inputs'!$B238="USD",'Financing inputs'!G238*Euro_USD,0)+IF('Financing inputs'!$B238="Local Currency",'Financing inputs'!G238/Loc_Euro,0)+IF('Financing inputs'!$B238="Euro",'Financing inputs'!G238,0)))</f>
        <v/>
      </c>
      <c r="H238" s="59" t="str">
        <f>IF('Financing inputs'!H238="","",(IF('Financing inputs'!$B238="USD",'Financing inputs'!H238*Euro_USD,0)+IF('Financing inputs'!$B238="Local Currency",'Financing inputs'!H238/Loc_Euro,0)+IF('Financing inputs'!$B238="Euro",'Financing inputs'!H238,0)))</f>
        <v/>
      </c>
      <c r="I238" s="59" t="str">
        <f>IF('Financing inputs'!I238="","",(IF('Financing inputs'!$B238="USD",'Financing inputs'!I238*Euro_USD,0)+IF('Financing inputs'!$B238="Local Currency",'Financing inputs'!I238/Loc_Euro,0)+IF('Financing inputs'!$B238="Euro",'Financing inputs'!I238,0)))</f>
        <v/>
      </c>
      <c r="J238" s="59" t="str">
        <f>IF('Financing inputs'!J238="","",(IF('Financing inputs'!$B238="USD",'Financing inputs'!J238*Euro_USD,0)+IF('Financing inputs'!$B238="Local Currency",'Financing inputs'!J238/Loc_Euro,0)+IF('Financing inputs'!$B238="Euro",'Financing inputs'!J238,0)))</f>
        <v/>
      </c>
      <c r="K238" s="59" t="str">
        <f>IF('Financing inputs'!K238="","",(IF('Financing inputs'!$B238="USD",'Financing inputs'!K238*Euro_USD,0)+IF('Financing inputs'!$B238="Local Currency",'Financing inputs'!K238/Loc_Euro,0)+IF('Financing inputs'!$B238="Euro",'Financing inputs'!K238,0)))</f>
        <v/>
      </c>
      <c r="L238" s="59" t="str">
        <f>IF('Financing inputs'!L238="","",(IF('Financing inputs'!$B238="USD",'Financing inputs'!L238*Euro_USD,0)+IF('Financing inputs'!$B238="Local Currency",'Financing inputs'!L238/Loc_Euro,0)+IF('Financing inputs'!$B238="Euro",'Financing inputs'!L238,0)))</f>
        <v/>
      </c>
      <c r="M238" s="59" t="str">
        <f>IF('Financing inputs'!M238="","",(IF('Financing inputs'!$B238="USD",'Financing inputs'!M238*Euro_USD,0)+IF('Financing inputs'!$B238="Local Currency",'Financing inputs'!M238/Loc_Euro,0)+IF('Financing inputs'!$B238="Euro",'Financing inputs'!M238,0)))</f>
        <v/>
      </c>
      <c r="N238" s="59" t="str">
        <f>IF('Financing inputs'!N238="","",(IF('Financing inputs'!$B238="USD",'Financing inputs'!N238*Euro_USD,0)+IF('Financing inputs'!$B238="Local Currency",'Financing inputs'!N238/Loc_Euro,0)+IF('Financing inputs'!$B238="Euro",'Financing inputs'!N238,0)))</f>
        <v/>
      </c>
      <c r="O238" s="59">
        <f t="shared" si="31"/>
        <v>0</v>
      </c>
      <c r="P238" s="12" t="str">
        <f t="shared" si="30"/>
        <v>Autre 11</v>
      </c>
    </row>
    <row r="239" spans="1:16" x14ac:dyDescent="0.25">
      <c r="A239" s="5" t="str">
        <f>'Financing inputs'!A239</f>
        <v>Fonds alloués par DfID</v>
      </c>
      <c r="B239" s="43"/>
      <c r="C239" s="59" t="str">
        <f>IF('Financing inputs'!C239="","",(IF('Financing inputs'!$B239="USD",'Financing inputs'!C239*Euro_USD,0)+IF('Financing inputs'!$B239="Local Currency",'Financing inputs'!C239/Loc_Euro,0)+IF('Financing inputs'!$B239="Euro",'Financing inputs'!C239,0)))</f>
        <v/>
      </c>
      <c r="D239" s="59" t="str">
        <f>IF('Financing inputs'!D239="","",(IF('Financing inputs'!$B239="USD",'Financing inputs'!D239*Euro_USD,0)+IF('Financing inputs'!$B239="Local Currency",'Financing inputs'!D239/Loc_Euro,0)+IF('Financing inputs'!$B239="Euro",'Financing inputs'!D239,0)))</f>
        <v/>
      </c>
      <c r="E239" s="59" t="str">
        <f>IF('Financing inputs'!E239="","",(IF('Financing inputs'!$B239="USD",'Financing inputs'!E239*Euro_USD,0)+IF('Financing inputs'!$B239="Local Currency",'Financing inputs'!E239/Loc_Euro,0)+IF('Financing inputs'!$B239="Euro",'Financing inputs'!E239,0)))</f>
        <v/>
      </c>
      <c r="F239" s="59" t="str">
        <f>IF('Financing inputs'!F239="","",(IF('Financing inputs'!$B239="USD",'Financing inputs'!F239*Euro_USD,0)+IF('Financing inputs'!$B239="Local Currency",'Financing inputs'!F239/Loc_Euro,0)+IF('Financing inputs'!$B239="Euro",'Financing inputs'!F239,0)))</f>
        <v/>
      </c>
      <c r="G239" s="59" t="str">
        <f>IF('Financing inputs'!G239="","",(IF('Financing inputs'!$B239="USD",'Financing inputs'!G239*Euro_USD,0)+IF('Financing inputs'!$B239="Local Currency",'Financing inputs'!G239/Loc_Euro,0)+IF('Financing inputs'!$B239="Euro",'Financing inputs'!G239,0)))</f>
        <v/>
      </c>
      <c r="H239" s="59" t="str">
        <f>IF('Financing inputs'!H239="","",(IF('Financing inputs'!$B239="USD",'Financing inputs'!H239*Euro_USD,0)+IF('Financing inputs'!$B239="Local Currency",'Financing inputs'!H239/Loc_Euro,0)+IF('Financing inputs'!$B239="Euro",'Financing inputs'!H239,0)))</f>
        <v/>
      </c>
      <c r="I239" s="59" t="str">
        <f>IF('Financing inputs'!I239="","",(IF('Financing inputs'!$B239="USD",'Financing inputs'!I239*Euro_USD,0)+IF('Financing inputs'!$B239="Local Currency",'Financing inputs'!I239/Loc_Euro,0)+IF('Financing inputs'!$B239="Euro",'Financing inputs'!I239,0)))</f>
        <v/>
      </c>
      <c r="J239" s="59" t="str">
        <f>IF('Financing inputs'!J239="","",(IF('Financing inputs'!$B239="USD",'Financing inputs'!J239*Euro_USD,0)+IF('Financing inputs'!$B239="Local Currency",'Financing inputs'!J239/Loc_Euro,0)+IF('Financing inputs'!$B239="Euro",'Financing inputs'!J239,0)))</f>
        <v/>
      </c>
      <c r="K239" s="59" t="str">
        <f>IF('Financing inputs'!K239="","",(IF('Financing inputs'!$B239="USD",'Financing inputs'!K239*Euro_USD,0)+IF('Financing inputs'!$B239="Local Currency",'Financing inputs'!K239/Loc_Euro,0)+IF('Financing inputs'!$B239="Euro",'Financing inputs'!K239,0)))</f>
        <v/>
      </c>
      <c r="L239" s="59" t="str">
        <f>IF('Financing inputs'!L239="","",(IF('Financing inputs'!$B239="USD",'Financing inputs'!L239*Euro_USD,0)+IF('Financing inputs'!$B239="Local Currency",'Financing inputs'!L239/Loc_Euro,0)+IF('Financing inputs'!$B239="Euro",'Financing inputs'!L239,0)))</f>
        <v/>
      </c>
      <c r="M239" s="59" t="str">
        <f>IF('Financing inputs'!M239="","",(IF('Financing inputs'!$B239="USD",'Financing inputs'!M239*Euro_USD,0)+IF('Financing inputs'!$B239="Local Currency",'Financing inputs'!M239/Loc_Euro,0)+IF('Financing inputs'!$B239="Euro",'Financing inputs'!M239,0)))</f>
        <v/>
      </c>
      <c r="N239" s="59" t="str">
        <f>IF('Financing inputs'!N239="","",(IF('Financing inputs'!$B239="USD",'Financing inputs'!N239*Euro_USD,0)+IF('Financing inputs'!$B239="Local Currency",'Financing inputs'!N239/Loc_Euro,0)+IF('Financing inputs'!$B239="Euro",'Financing inputs'!N239,0)))</f>
        <v/>
      </c>
      <c r="O239" s="59">
        <f t="shared" si="31"/>
        <v>0</v>
      </c>
      <c r="P239" s="12" t="str">
        <f t="shared" si="30"/>
        <v>Autre 11</v>
      </c>
    </row>
    <row r="240" spans="1:16" x14ac:dyDescent="0.25">
      <c r="A240" s="5" t="str">
        <f>'Financing inputs'!A240</f>
        <v xml:space="preserve">Fonds alloués par l'EU </v>
      </c>
      <c r="B240" s="43"/>
      <c r="C240" s="59" t="str">
        <f>IF('Financing inputs'!C240="","",(IF('Financing inputs'!$B240="USD",'Financing inputs'!C240*Euro_USD,0)+IF('Financing inputs'!$B240="Local Currency",'Financing inputs'!C240/Loc_Euro,0)+IF('Financing inputs'!$B240="Euro",'Financing inputs'!C240,0)))</f>
        <v/>
      </c>
      <c r="D240" s="59" t="str">
        <f>IF('Financing inputs'!D240="","",(IF('Financing inputs'!$B240="USD",'Financing inputs'!D240*Euro_USD,0)+IF('Financing inputs'!$B240="Local Currency",'Financing inputs'!D240/Loc_Euro,0)+IF('Financing inputs'!$B240="Euro",'Financing inputs'!D240,0)))</f>
        <v/>
      </c>
      <c r="E240" s="59" t="str">
        <f>IF('Financing inputs'!E240="","",(IF('Financing inputs'!$B240="USD",'Financing inputs'!E240*Euro_USD,0)+IF('Financing inputs'!$B240="Local Currency",'Financing inputs'!E240/Loc_Euro,0)+IF('Financing inputs'!$B240="Euro",'Financing inputs'!E240,0)))</f>
        <v/>
      </c>
      <c r="F240" s="59" t="str">
        <f>IF('Financing inputs'!F240="","",(IF('Financing inputs'!$B240="USD",'Financing inputs'!F240*Euro_USD,0)+IF('Financing inputs'!$B240="Local Currency",'Financing inputs'!F240/Loc_Euro,0)+IF('Financing inputs'!$B240="Euro",'Financing inputs'!F240,0)))</f>
        <v/>
      </c>
      <c r="G240" s="59" t="str">
        <f>IF('Financing inputs'!G240="","",(IF('Financing inputs'!$B240="USD",'Financing inputs'!G240*Euro_USD,0)+IF('Financing inputs'!$B240="Local Currency",'Financing inputs'!G240/Loc_Euro,0)+IF('Financing inputs'!$B240="Euro",'Financing inputs'!G240,0)))</f>
        <v/>
      </c>
      <c r="H240" s="59" t="str">
        <f>IF('Financing inputs'!H240="","",(IF('Financing inputs'!$B240="USD",'Financing inputs'!H240*Euro_USD,0)+IF('Financing inputs'!$B240="Local Currency",'Financing inputs'!H240/Loc_Euro,0)+IF('Financing inputs'!$B240="Euro",'Financing inputs'!H240,0)))</f>
        <v/>
      </c>
      <c r="I240" s="59" t="str">
        <f>IF('Financing inputs'!I240="","",(IF('Financing inputs'!$B240="USD",'Financing inputs'!I240*Euro_USD,0)+IF('Financing inputs'!$B240="Local Currency",'Financing inputs'!I240/Loc_Euro,0)+IF('Financing inputs'!$B240="Euro",'Financing inputs'!I240,0)))</f>
        <v/>
      </c>
      <c r="J240" s="59" t="str">
        <f>IF('Financing inputs'!J240="","",(IF('Financing inputs'!$B240="USD",'Financing inputs'!J240*Euro_USD,0)+IF('Financing inputs'!$B240="Local Currency",'Financing inputs'!J240/Loc_Euro,0)+IF('Financing inputs'!$B240="Euro",'Financing inputs'!J240,0)))</f>
        <v/>
      </c>
      <c r="K240" s="59" t="str">
        <f>IF('Financing inputs'!K240="","",(IF('Financing inputs'!$B240="USD",'Financing inputs'!K240*Euro_USD,0)+IF('Financing inputs'!$B240="Local Currency",'Financing inputs'!K240/Loc_Euro,0)+IF('Financing inputs'!$B240="Euro",'Financing inputs'!K240,0)))</f>
        <v/>
      </c>
      <c r="L240" s="59" t="str">
        <f>IF('Financing inputs'!L240="","",(IF('Financing inputs'!$B240="USD",'Financing inputs'!L240*Euro_USD,0)+IF('Financing inputs'!$B240="Local Currency",'Financing inputs'!L240/Loc_Euro,0)+IF('Financing inputs'!$B240="Euro",'Financing inputs'!L240,0)))</f>
        <v/>
      </c>
      <c r="M240" s="59" t="str">
        <f>IF('Financing inputs'!M240="","",(IF('Financing inputs'!$B240="USD",'Financing inputs'!M240*Euro_USD,0)+IF('Financing inputs'!$B240="Local Currency",'Financing inputs'!M240/Loc_Euro,0)+IF('Financing inputs'!$B240="Euro",'Financing inputs'!M240,0)))</f>
        <v/>
      </c>
      <c r="N240" s="59" t="str">
        <f>IF('Financing inputs'!N240="","",(IF('Financing inputs'!$B240="USD",'Financing inputs'!N240*Euro_USD,0)+IF('Financing inputs'!$B240="Local Currency",'Financing inputs'!N240/Loc_Euro,0)+IF('Financing inputs'!$B240="Euro",'Financing inputs'!N240,0)))</f>
        <v/>
      </c>
      <c r="O240" s="59">
        <f t="shared" si="31"/>
        <v>0</v>
      </c>
      <c r="P240" s="12" t="str">
        <f t="shared" si="30"/>
        <v>Autre 11</v>
      </c>
    </row>
    <row r="241" spans="1:18" x14ac:dyDescent="0.25">
      <c r="A241" s="5" t="str">
        <f>'Financing inputs'!A241</f>
        <v>Fonds alloués par l'ACDI</v>
      </c>
      <c r="B241" s="43"/>
      <c r="C241" s="59" t="str">
        <f>IF('Financing inputs'!C241="","",(IF('Financing inputs'!$B241="USD",'Financing inputs'!C241*Euro_USD,0)+IF('Financing inputs'!$B241="Local Currency",'Financing inputs'!C241/Loc_Euro,0)+IF('Financing inputs'!$B241="Euro",'Financing inputs'!C241,0)))</f>
        <v/>
      </c>
      <c r="D241" s="59" t="str">
        <f>IF('Financing inputs'!D241="","",(IF('Financing inputs'!$B241="USD",'Financing inputs'!D241*Euro_USD,0)+IF('Financing inputs'!$B241="Local Currency",'Financing inputs'!D241/Loc_Euro,0)+IF('Financing inputs'!$B241="Euro",'Financing inputs'!D241,0)))</f>
        <v/>
      </c>
      <c r="E241" s="59" t="str">
        <f>IF('Financing inputs'!E241="","",(IF('Financing inputs'!$B241="USD",'Financing inputs'!E241*Euro_USD,0)+IF('Financing inputs'!$B241="Local Currency",'Financing inputs'!E241/Loc_Euro,0)+IF('Financing inputs'!$B241="Euro",'Financing inputs'!E241,0)))</f>
        <v/>
      </c>
      <c r="F241" s="59" t="str">
        <f>IF('Financing inputs'!F241="","",(IF('Financing inputs'!$B241="USD",'Financing inputs'!F241*Euro_USD,0)+IF('Financing inputs'!$B241="Local Currency",'Financing inputs'!F241/Loc_Euro,0)+IF('Financing inputs'!$B241="Euro",'Financing inputs'!F241,0)))</f>
        <v/>
      </c>
      <c r="G241" s="59" t="str">
        <f>IF('Financing inputs'!G241="","",(IF('Financing inputs'!$B241="USD",'Financing inputs'!G241*Euro_USD,0)+IF('Financing inputs'!$B241="Local Currency",'Financing inputs'!G241/Loc_Euro,0)+IF('Financing inputs'!$B241="Euro",'Financing inputs'!G241,0)))</f>
        <v/>
      </c>
      <c r="H241" s="59" t="str">
        <f>IF('Financing inputs'!H241="","",(IF('Financing inputs'!$B241="USD",'Financing inputs'!H241*Euro_USD,0)+IF('Financing inputs'!$B241="Local Currency",'Financing inputs'!H241/Loc_Euro,0)+IF('Financing inputs'!$B241="Euro",'Financing inputs'!H241,0)))</f>
        <v/>
      </c>
      <c r="I241" s="59" t="str">
        <f>IF('Financing inputs'!I241="","",(IF('Financing inputs'!$B241="USD",'Financing inputs'!I241*Euro_USD,0)+IF('Financing inputs'!$B241="Local Currency",'Financing inputs'!I241/Loc_Euro,0)+IF('Financing inputs'!$B241="Euro",'Financing inputs'!I241,0)))</f>
        <v/>
      </c>
      <c r="J241" s="59" t="str">
        <f>IF('Financing inputs'!J241="","",(IF('Financing inputs'!$B241="USD",'Financing inputs'!J241*Euro_USD,0)+IF('Financing inputs'!$B241="Local Currency",'Financing inputs'!J241/Loc_Euro,0)+IF('Financing inputs'!$B241="Euro",'Financing inputs'!J241,0)))</f>
        <v/>
      </c>
      <c r="K241" s="59" t="str">
        <f>IF('Financing inputs'!K241="","",(IF('Financing inputs'!$B241="USD",'Financing inputs'!K241*Euro_USD,0)+IF('Financing inputs'!$B241="Local Currency",'Financing inputs'!K241/Loc_Euro,0)+IF('Financing inputs'!$B241="Euro",'Financing inputs'!K241,0)))</f>
        <v/>
      </c>
      <c r="L241" s="59" t="str">
        <f>IF('Financing inputs'!L241="","",(IF('Financing inputs'!$B241="USD",'Financing inputs'!L241*Euro_USD,0)+IF('Financing inputs'!$B241="Local Currency",'Financing inputs'!L241/Loc_Euro,0)+IF('Financing inputs'!$B241="Euro",'Financing inputs'!L241,0)))</f>
        <v/>
      </c>
      <c r="M241" s="59" t="str">
        <f>IF('Financing inputs'!M241="","",(IF('Financing inputs'!$B241="USD",'Financing inputs'!M241*Euro_USD,0)+IF('Financing inputs'!$B241="Local Currency",'Financing inputs'!M241/Loc_Euro,0)+IF('Financing inputs'!$B241="Euro",'Financing inputs'!M241,0)))</f>
        <v/>
      </c>
      <c r="N241" s="59" t="str">
        <f>IF('Financing inputs'!N241="","",(IF('Financing inputs'!$B241="USD",'Financing inputs'!N241*Euro_USD,0)+IF('Financing inputs'!$B241="Local Currency",'Financing inputs'!N241/Loc_Euro,0)+IF('Financing inputs'!$B241="Euro",'Financing inputs'!N241,0)))</f>
        <v/>
      </c>
      <c r="O241" s="59">
        <f t="shared" si="31"/>
        <v>0</v>
      </c>
      <c r="P241" s="12" t="str">
        <f t="shared" si="30"/>
        <v>Autre 11</v>
      </c>
    </row>
    <row r="242" spans="1:18" x14ac:dyDescent="0.25">
      <c r="A242" s="5" t="str">
        <f>'Financing inputs'!A242</f>
        <v>Fonds alloués par PSI</v>
      </c>
      <c r="B242" s="43"/>
      <c r="C242" s="59" t="str">
        <f>IF('Financing inputs'!C242="","",(IF('Financing inputs'!$B242="USD",'Financing inputs'!C242*Euro_USD,0)+IF('Financing inputs'!$B242="Local Currency",'Financing inputs'!C242/Loc_Euro,0)+IF('Financing inputs'!$B242="Euro",'Financing inputs'!C242,0)))</f>
        <v/>
      </c>
      <c r="D242" s="59" t="str">
        <f>IF('Financing inputs'!D242="","",(IF('Financing inputs'!$B242="USD",'Financing inputs'!D242*Euro_USD,0)+IF('Financing inputs'!$B242="Local Currency",'Financing inputs'!D242/Loc_Euro,0)+IF('Financing inputs'!$B242="Euro",'Financing inputs'!D242,0)))</f>
        <v/>
      </c>
      <c r="E242" s="59" t="str">
        <f>IF('Financing inputs'!E242="","",(IF('Financing inputs'!$B242="USD",'Financing inputs'!E242*Euro_USD,0)+IF('Financing inputs'!$B242="Local Currency",'Financing inputs'!E242/Loc_Euro,0)+IF('Financing inputs'!$B242="Euro",'Financing inputs'!E242,0)))</f>
        <v/>
      </c>
      <c r="F242" s="59" t="str">
        <f>IF('Financing inputs'!F242="","",(IF('Financing inputs'!$B242="USD",'Financing inputs'!F242*Euro_USD,0)+IF('Financing inputs'!$B242="Local Currency",'Financing inputs'!F242/Loc_Euro,0)+IF('Financing inputs'!$B242="Euro",'Financing inputs'!F242,0)))</f>
        <v/>
      </c>
      <c r="G242" s="59" t="str">
        <f>IF('Financing inputs'!G242="","",(IF('Financing inputs'!$B242="USD",'Financing inputs'!G242*Euro_USD,0)+IF('Financing inputs'!$B242="Local Currency",'Financing inputs'!G242/Loc_Euro,0)+IF('Financing inputs'!$B242="Euro",'Financing inputs'!G242,0)))</f>
        <v/>
      </c>
      <c r="H242" s="59" t="str">
        <f>IF('Financing inputs'!H242="","",(IF('Financing inputs'!$B242="USD",'Financing inputs'!H242*Euro_USD,0)+IF('Financing inputs'!$B242="Local Currency",'Financing inputs'!H242/Loc_Euro,0)+IF('Financing inputs'!$B242="Euro",'Financing inputs'!H242,0)))</f>
        <v/>
      </c>
      <c r="I242" s="59" t="str">
        <f>IF('Financing inputs'!I242="","",(IF('Financing inputs'!$B242="USD",'Financing inputs'!I242*Euro_USD,0)+IF('Financing inputs'!$B242="Local Currency",'Financing inputs'!I242/Loc_Euro,0)+IF('Financing inputs'!$B242="Euro",'Financing inputs'!I242,0)))</f>
        <v/>
      </c>
      <c r="J242" s="59" t="str">
        <f>IF('Financing inputs'!J242="","",(IF('Financing inputs'!$B242="USD",'Financing inputs'!J242*Euro_USD,0)+IF('Financing inputs'!$B242="Local Currency",'Financing inputs'!J242/Loc_Euro,0)+IF('Financing inputs'!$B242="Euro",'Financing inputs'!J242,0)))</f>
        <v/>
      </c>
      <c r="K242" s="59" t="str">
        <f>IF('Financing inputs'!K242="","",(IF('Financing inputs'!$B242="USD",'Financing inputs'!K242*Euro_USD,0)+IF('Financing inputs'!$B242="Local Currency",'Financing inputs'!K242/Loc_Euro,0)+IF('Financing inputs'!$B242="Euro",'Financing inputs'!K242,0)))</f>
        <v/>
      </c>
      <c r="L242" s="59" t="str">
        <f>IF('Financing inputs'!L242="","",(IF('Financing inputs'!$B242="USD",'Financing inputs'!L242*Euro_USD,0)+IF('Financing inputs'!$B242="Local Currency",'Financing inputs'!L242/Loc_Euro,0)+IF('Financing inputs'!$B242="Euro",'Financing inputs'!L242,0)))</f>
        <v/>
      </c>
      <c r="M242" s="59" t="str">
        <f>IF('Financing inputs'!M242="","",(IF('Financing inputs'!$B242="USD",'Financing inputs'!M242*Euro_USD,0)+IF('Financing inputs'!$B242="Local Currency",'Financing inputs'!M242/Loc_Euro,0)+IF('Financing inputs'!$B242="Euro",'Financing inputs'!M242,0)))</f>
        <v/>
      </c>
      <c r="N242" s="59" t="str">
        <f>IF('Financing inputs'!N242="","",(IF('Financing inputs'!$B242="USD",'Financing inputs'!N242*Euro_USD,0)+IF('Financing inputs'!$B242="Local Currency",'Financing inputs'!N242/Loc_Euro,0)+IF('Financing inputs'!$B242="Euro",'Financing inputs'!N242,0)))</f>
        <v/>
      </c>
      <c r="O242" s="59">
        <f t="shared" si="31"/>
        <v>0</v>
      </c>
      <c r="P242" s="12" t="str">
        <f t="shared" si="30"/>
        <v>Autre 11</v>
      </c>
    </row>
    <row r="243" spans="1:18" x14ac:dyDescent="0.25">
      <c r="A243" s="5" t="str">
        <f>'Financing inputs'!A243</f>
        <v xml:space="preserve">Fonds alloués par DKT International </v>
      </c>
      <c r="B243" s="43"/>
      <c r="C243" s="59" t="str">
        <f>IF('Financing inputs'!C243="","",(IF('Financing inputs'!$B243="USD",'Financing inputs'!C243*Euro_USD,0)+IF('Financing inputs'!$B243="Local Currency",'Financing inputs'!C243/Loc_Euro,0)+IF('Financing inputs'!$B243="Euro",'Financing inputs'!C243,0)))</f>
        <v/>
      </c>
      <c r="D243" s="59" t="str">
        <f>IF('Financing inputs'!D243="","",(IF('Financing inputs'!$B243="USD",'Financing inputs'!D243*Euro_USD,0)+IF('Financing inputs'!$B243="Local Currency",'Financing inputs'!D243/Loc_Euro,0)+IF('Financing inputs'!$B243="Euro",'Financing inputs'!D243,0)))</f>
        <v/>
      </c>
      <c r="E243" s="59" t="str">
        <f>IF('Financing inputs'!E243="","",(IF('Financing inputs'!$B243="USD",'Financing inputs'!E243*Euro_USD,0)+IF('Financing inputs'!$B243="Local Currency",'Financing inputs'!E243/Loc_Euro,0)+IF('Financing inputs'!$B243="Euro",'Financing inputs'!E243,0)))</f>
        <v/>
      </c>
      <c r="F243" s="59" t="str">
        <f>IF('Financing inputs'!F243="","",(IF('Financing inputs'!$B243="USD",'Financing inputs'!F243*Euro_USD,0)+IF('Financing inputs'!$B243="Local Currency",'Financing inputs'!F243/Loc_Euro,0)+IF('Financing inputs'!$B243="Euro",'Financing inputs'!F243,0)))</f>
        <v/>
      </c>
      <c r="G243" s="59" t="str">
        <f>IF('Financing inputs'!G243="","",(IF('Financing inputs'!$B243="USD",'Financing inputs'!G243*Euro_USD,0)+IF('Financing inputs'!$B243="Local Currency",'Financing inputs'!G243/Loc_Euro,0)+IF('Financing inputs'!$B243="Euro",'Financing inputs'!G243,0)))</f>
        <v/>
      </c>
      <c r="H243" s="59" t="str">
        <f>IF('Financing inputs'!H243="","",(IF('Financing inputs'!$B243="USD",'Financing inputs'!H243*Euro_USD,0)+IF('Financing inputs'!$B243="Local Currency",'Financing inputs'!H243/Loc_Euro,0)+IF('Financing inputs'!$B243="Euro",'Financing inputs'!H243,0)))</f>
        <v/>
      </c>
      <c r="I243" s="59" t="str">
        <f>IF('Financing inputs'!I243="","",(IF('Financing inputs'!$B243="USD",'Financing inputs'!I243*Euro_USD,0)+IF('Financing inputs'!$B243="Local Currency",'Financing inputs'!I243/Loc_Euro,0)+IF('Financing inputs'!$B243="Euro",'Financing inputs'!I243,0)))</f>
        <v/>
      </c>
      <c r="J243" s="59" t="str">
        <f>IF('Financing inputs'!J243="","",(IF('Financing inputs'!$B243="USD",'Financing inputs'!J243*Euro_USD,0)+IF('Financing inputs'!$B243="Local Currency",'Financing inputs'!J243/Loc_Euro,0)+IF('Financing inputs'!$B243="Euro",'Financing inputs'!J243,0)))</f>
        <v/>
      </c>
      <c r="K243" s="59" t="str">
        <f>IF('Financing inputs'!K243="","",(IF('Financing inputs'!$B243="USD",'Financing inputs'!K243*Euro_USD,0)+IF('Financing inputs'!$B243="Local Currency",'Financing inputs'!K243/Loc_Euro,0)+IF('Financing inputs'!$B243="Euro",'Financing inputs'!K243,0)))</f>
        <v/>
      </c>
      <c r="L243" s="59" t="str">
        <f>IF('Financing inputs'!L243="","",(IF('Financing inputs'!$B243="USD",'Financing inputs'!L243*Euro_USD,0)+IF('Financing inputs'!$B243="Local Currency",'Financing inputs'!L243/Loc_Euro,0)+IF('Financing inputs'!$B243="Euro",'Financing inputs'!L243,0)))</f>
        <v/>
      </c>
      <c r="M243" s="59" t="str">
        <f>IF('Financing inputs'!M243="","",(IF('Financing inputs'!$B243="USD",'Financing inputs'!M243*Euro_USD,0)+IF('Financing inputs'!$B243="Local Currency",'Financing inputs'!M243/Loc_Euro,0)+IF('Financing inputs'!$B243="Euro",'Financing inputs'!M243,0)))</f>
        <v/>
      </c>
      <c r="N243" s="59" t="str">
        <f>IF('Financing inputs'!N243="","",(IF('Financing inputs'!$B243="USD",'Financing inputs'!N243*Euro_USD,0)+IF('Financing inputs'!$B243="Local Currency",'Financing inputs'!N243/Loc_Euro,0)+IF('Financing inputs'!$B243="Euro",'Financing inputs'!N243,0)))</f>
        <v/>
      </c>
      <c r="O243" s="59">
        <f t="shared" si="31"/>
        <v>0</v>
      </c>
      <c r="P243" s="12" t="str">
        <f t="shared" si="30"/>
        <v>Autre 11</v>
      </c>
    </row>
    <row r="244" spans="1:18" x14ac:dyDescent="0.25">
      <c r="A244" s="5" t="str">
        <f>'Financing inputs'!A244</f>
        <v>Fonds alloués par MSI</v>
      </c>
      <c r="B244" s="43"/>
      <c r="C244" s="59" t="str">
        <f>IF('Financing inputs'!C244="","",(IF('Financing inputs'!$B244="USD",'Financing inputs'!C244*Euro_USD,0)+IF('Financing inputs'!$B244="Local Currency",'Financing inputs'!C244/Loc_Euro,0)+IF('Financing inputs'!$B244="Euro",'Financing inputs'!C244,0)))</f>
        <v/>
      </c>
      <c r="D244" s="59" t="str">
        <f>IF('Financing inputs'!D244="","",(IF('Financing inputs'!$B244="USD",'Financing inputs'!D244*Euro_USD,0)+IF('Financing inputs'!$B244="Local Currency",'Financing inputs'!D244/Loc_Euro,0)+IF('Financing inputs'!$B244="Euro",'Financing inputs'!D244,0)))</f>
        <v/>
      </c>
      <c r="E244" s="59" t="str">
        <f>IF('Financing inputs'!E244="","",(IF('Financing inputs'!$B244="USD",'Financing inputs'!E244*Euro_USD,0)+IF('Financing inputs'!$B244="Local Currency",'Financing inputs'!E244/Loc_Euro,0)+IF('Financing inputs'!$B244="Euro",'Financing inputs'!E244,0)))</f>
        <v/>
      </c>
      <c r="F244" s="59" t="str">
        <f>IF('Financing inputs'!F244="","",(IF('Financing inputs'!$B244="USD",'Financing inputs'!F244*Euro_USD,0)+IF('Financing inputs'!$B244="Local Currency",'Financing inputs'!F244/Loc_Euro,0)+IF('Financing inputs'!$B244="Euro",'Financing inputs'!F244,0)))</f>
        <v/>
      </c>
      <c r="G244" s="59" t="str">
        <f>IF('Financing inputs'!G244="","",(IF('Financing inputs'!$B244="USD",'Financing inputs'!G244*Euro_USD,0)+IF('Financing inputs'!$B244="Local Currency",'Financing inputs'!G244/Loc_Euro,0)+IF('Financing inputs'!$B244="Euro",'Financing inputs'!G244,0)))</f>
        <v/>
      </c>
      <c r="H244" s="59" t="str">
        <f>IF('Financing inputs'!H244="","",(IF('Financing inputs'!$B244="USD",'Financing inputs'!H244*Euro_USD,0)+IF('Financing inputs'!$B244="Local Currency",'Financing inputs'!H244/Loc_Euro,0)+IF('Financing inputs'!$B244="Euro",'Financing inputs'!H244,0)))</f>
        <v/>
      </c>
      <c r="I244" s="59" t="str">
        <f>IF('Financing inputs'!I244="","",(IF('Financing inputs'!$B244="USD",'Financing inputs'!I244*Euro_USD,0)+IF('Financing inputs'!$B244="Local Currency",'Financing inputs'!I244/Loc_Euro,0)+IF('Financing inputs'!$B244="Euro",'Financing inputs'!I244,0)))</f>
        <v/>
      </c>
      <c r="J244" s="59" t="str">
        <f>IF('Financing inputs'!J244="","",(IF('Financing inputs'!$B244="USD",'Financing inputs'!J244*Euro_USD,0)+IF('Financing inputs'!$B244="Local Currency",'Financing inputs'!J244/Loc_Euro,0)+IF('Financing inputs'!$B244="Euro",'Financing inputs'!J244,0)))</f>
        <v/>
      </c>
      <c r="K244" s="59" t="str">
        <f>IF('Financing inputs'!K244="","",(IF('Financing inputs'!$B244="USD",'Financing inputs'!K244*Euro_USD,0)+IF('Financing inputs'!$B244="Local Currency",'Financing inputs'!K244/Loc_Euro,0)+IF('Financing inputs'!$B244="Euro",'Financing inputs'!K244,0)))</f>
        <v/>
      </c>
      <c r="L244" s="59" t="str">
        <f>IF('Financing inputs'!L244="","",(IF('Financing inputs'!$B244="USD",'Financing inputs'!L244*Euro_USD,0)+IF('Financing inputs'!$B244="Local Currency",'Financing inputs'!L244/Loc_Euro,0)+IF('Financing inputs'!$B244="Euro",'Financing inputs'!L244,0)))</f>
        <v/>
      </c>
      <c r="M244" s="59" t="str">
        <f>IF('Financing inputs'!M244="","",(IF('Financing inputs'!$B244="USD",'Financing inputs'!M244*Euro_USD,0)+IF('Financing inputs'!$B244="Local Currency",'Financing inputs'!M244/Loc_Euro,0)+IF('Financing inputs'!$B244="Euro",'Financing inputs'!M244,0)))</f>
        <v/>
      </c>
      <c r="N244" s="59" t="str">
        <f>IF('Financing inputs'!N244="","",(IF('Financing inputs'!$B244="USD",'Financing inputs'!N244*Euro_USD,0)+IF('Financing inputs'!$B244="Local Currency",'Financing inputs'!N244/Loc_Euro,0)+IF('Financing inputs'!$B244="Euro",'Financing inputs'!N244,0)))</f>
        <v/>
      </c>
      <c r="O244" s="59">
        <f t="shared" si="31"/>
        <v>0</v>
      </c>
      <c r="P244" s="12" t="str">
        <f t="shared" si="30"/>
        <v>Autre 11</v>
      </c>
    </row>
    <row r="245" spans="1:18" x14ac:dyDescent="0.25">
      <c r="A245" s="5" t="str">
        <f>'Financing inputs'!A245</f>
        <v>Fonds alloués par la Fondation Gates</v>
      </c>
      <c r="B245" s="43"/>
      <c r="C245" s="59" t="str">
        <f>IF('Financing inputs'!C245="","",(IF('Financing inputs'!$B245="USD",'Financing inputs'!C245*Euro_USD,0)+IF('Financing inputs'!$B245="Local Currency",'Financing inputs'!C245/Loc_Euro,0)+IF('Financing inputs'!$B245="Euro",'Financing inputs'!C245,0)))</f>
        <v/>
      </c>
      <c r="D245" s="59" t="str">
        <f>IF('Financing inputs'!D245="","",(IF('Financing inputs'!$B245="USD",'Financing inputs'!D245*Euro_USD,0)+IF('Financing inputs'!$B245="Local Currency",'Financing inputs'!D245/Loc_Euro,0)+IF('Financing inputs'!$B245="Euro",'Financing inputs'!D245,0)))</f>
        <v/>
      </c>
      <c r="E245" s="59" t="str">
        <f>IF('Financing inputs'!E245="","",(IF('Financing inputs'!$B245="USD",'Financing inputs'!E245*Euro_USD,0)+IF('Financing inputs'!$B245="Local Currency",'Financing inputs'!E245/Loc_Euro,0)+IF('Financing inputs'!$B245="Euro",'Financing inputs'!E245,0)))</f>
        <v/>
      </c>
      <c r="F245" s="59" t="str">
        <f>IF('Financing inputs'!F245="","",(IF('Financing inputs'!$B245="USD",'Financing inputs'!F245*Euro_USD,0)+IF('Financing inputs'!$B245="Local Currency",'Financing inputs'!F245/Loc_Euro,0)+IF('Financing inputs'!$B245="Euro",'Financing inputs'!F245,0)))</f>
        <v/>
      </c>
      <c r="G245" s="59" t="str">
        <f>IF('Financing inputs'!G245="","",(IF('Financing inputs'!$B245="USD",'Financing inputs'!G245*Euro_USD,0)+IF('Financing inputs'!$B245="Local Currency",'Financing inputs'!G245/Loc_Euro,0)+IF('Financing inputs'!$B245="Euro",'Financing inputs'!G245,0)))</f>
        <v/>
      </c>
      <c r="H245" s="59" t="str">
        <f>IF('Financing inputs'!H245="","",(IF('Financing inputs'!$B245="USD",'Financing inputs'!H245*Euro_USD,0)+IF('Financing inputs'!$B245="Local Currency",'Financing inputs'!H245/Loc_Euro,0)+IF('Financing inputs'!$B245="Euro",'Financing inputs'!H245,0)))</f>
        <v/>
      </c>
      <c r="I245" s="59" t="str">
        <f>IF('Financing inputs'!I245="","",(IF('Financing inputs'!$B245="USD",'Financing inputs'!I245*Euro_USD,0)+IF('Financing inputs'!$B245="Local Currency",'Financing inputs'!I245/Loc_Euro,0)+IF('Financing inputs'!$B245="Euro",'Financing inputs'!I245,0)))</f>
        <v/>
      </c>
      <c r="J245" s="59" t="str">
        <f>IF('Financing inputs'!J245="","",(IF('Financing inputs'!$B245="USD",'Financing inputs'!J245*Euro_USD,0)+IF('Financing inputs'!$B245="Local Currency",'Financing inputs'!J245/Loc_Euro,0)+IF('Financing inputs'!$B245="Euro",'Financing inputs'!J245,0)))</f>
        <v/>
      </c>
      <c r="K245" s="59" t="str">
        <f>IF('Financing inputs'!K245="","",(IF('Financing inputs'!$B245="USD",'Financing inputs'!K245*Euro_USD,0)+IF('Financing inputs'!$B245="Local Currency",'Financing inputs'!K245/Loc_Euro,0)+IF('Financing inputs'!$B245="Euro",'Financing inputs'!K245,0)))</f>
        <v/>
      </c>
      <c r="L245" s="59" t="str">
        <f>IF('Financing inputs'!L245="","",(IF('Financing inputs'!$B245="USD",'Financing inputs'!L245*Euro_USD,0)+IF('Financing inputs'!$B245="Local Currency",'Financing inputs'!L245/Loc_Euro,0)+IF('Financing inputs'!$B245="Euro",'Financing inputs'!L245,0)))</f>
        <v/>
      </c>
      <c r="M245" s="59" t="str">
        <f>IF('Financing inputs'!M245="","",(IF('Financing inputs'!$B245="USD",'Financing inputs'!M245*Euro_USD,0)+IF('Financing inputs'!$B245="Local Currency",'Financing inputs'!M245/Loc_Euro,0)+IF('Financing inputs'!$B245="Euro",'Financing inputs'!M245,0)))</f>
        <v/>
      </c>
      <c r="N245" s="59" t="str">
        <f>IF('Financing inputs'!N245="","",(IF('Financing inputs'!$B245="USD",'Financing inputs'!N245*Euro_USD,0)+IF('Financing inputs'!$B245="Local Currency",'Financing inputs'!N245/Loc_Euro,0)+IF('Financing inputs'!$B245="Euro",'Financing inputs'!N245,0)))</f>
        <v/>
      </c>
      <c r="O245" s="59">
        <f t="shared" si="31"/>
        <v>0</v>
      </c>
      <c r="P245" s="12" t="str">
        <f t="shared" si="30"/>
        <v>Autre 11</v>
      </c>
    </row>
    <row r="246" spans="1:18" x14ac:dyDescent="0.25">
      <c r="A246" s="5" t="str">
        <f>'Financing inputs'!A246</f>
        <v>Fonds alloués par la fondation Packard</v>
      </c>
      <c r="B246" s="43"/>
      <c r="C246" s="59" t="str">
        <f>IF('Financing inputs'!C246="","",(IF('Financing inputs'!$B246="USD",'Financing inputs'!C246*Euro_USD,0)+IF('Financing inputs'!$B246="Local Currency",'Financing inputs'!C246/Loc_Euro,0)+IF('Financing inputs'!$B246="Euro",'Financing inputs'!C246,0)))</f>
        <v/>
      </c>
      <c r="D246" s="59" t="str">
        <f>IF('Financing inputs'!D246="","",(IF('Financing inputs'!$B246="USD",'Financing inputs'!D246*Euro_USD,0)+IF('Financing inputs'!$B246="Local Currency",'Financing inputs'!D246/Loc_Euro,0)+IF('Financing inputs'!$B246="Euro",'Financing inputs'!D246,0)))</f>
        <v/>
      </c>
      <c r="E246" s="59" t="str">
        <f>IF('Financing inputs'!E246="","",(IF('Financing inputs'!$B246="USD",'Financing inputs'!E246*Euro_USD,0)+IF('Financing inputs'!$B246="Local Currency",'Financing inputs'!E246/Loc_Euro,0)+IF('Financing inputs'!$B246="Euro",'Financing inputs'!E246,0)))</f>
        <v/>
      </c>
      <c r="F246" s="59" t="str">
        <f>IF('Financing inputs'!F246="","",(IF('Financing inputs'!$B246="USD",'Financing inputs'!F246*Euro_USD,0)+IF('Financing inputs'!$B246="Local Currency",'Financing inputs'!F246/Loc_Euro,0)+IF('Financing inputs'!$B246="Euro",'Financing inputs'!F246,0)))</f>
        <v/>
      </c>
      <c r="G246" s="59" t="str">
        <f>IF('Financing inputs'!G246="","",(IF('Financing inputs'!$B246="USD",'Financing inputs'!G246*Euro_USD,0)+IF('Financing inputs'!$B246="Local Currency",'Financing inputs'!G246/Loc_Euro,0)+IF('Financing inputs'!$B246="Euro",'Financing inputs'!G246,0)))</f>
        <v/>
      </c>
      <c r="H246" s="59" t="str">
        <f>IF('Financing inputs'!H246="","",(IF('Financing inputs'!$B246="USD",'Financing inputs'!H246*Euro_USD,0)+IF('Financing inputs'!$B246="Local Currency",'Financing inputs'!H246/Loc_Euro,0)+IF('Financing inputs'!$B246="Euro",'Financing inputs'!H246,0)))</f>
        <v/>
      </c>
      <c r="I246" s="59" t="str">
        <f>IF('Financing inputs'!I246="","",(IF('Financing inputs'!$B246="USD",'Financing inputs'!I246*Euro_USD,0)+IF('Financing inputs'!$B246="Local Currency",'Financing inputs'!I246/Loc_Euro,0)+IF('Financing inputs'!$B246="Euro",'Financing inputs'!I246,0)))</f>
        <v/>
      </c>
      <c r="J246" s="59" t="str">
        <f>IF('Financing inputs'!J246="","",(IF('Financing inputs'!$B246="USD",'Financing inputs'!J246*Euro_USD,0)+IF('Financing inputs'!$B246="Local Currency",'Financing inputs'!J246/Loc_Euro,0)+IF('Financing inputs'!$B246="Euro",'Financing inputs'!J246,0)))</f>
        <v/>
      </c>
      <c r="K246" s="59" t="str">
        <f>IF('Financing inputs'!K246="","",(IF('Financing inputs'!$B246="USD",'Financing inputs'!K246*Euro_USD,0)+IF('Financing inputs'!$B246="Local Currency",'Financing inputs'!K246/Loc_Euro,0)+IF('Financing inputs'!$B246="Euro",'Financing inputs'!K246,0)))</f>
        <v/>
      </c>
      <c r="L246" s="59" t="str">
        <f>IF('Financing inputs'!L246="","",(IF('Financing inputs'!$B246="USD",'Financing inputs'!L246*Euro_USD,0)+IF('Financing inputs'!$B246="Local Currency",'Financing inputs'!L246/Loc_Euro,0)+IF('Financing inputs'!$B246="Euro",'Financing inputs'!L246,0)))</f>
        <v/>
      </c>
      <c r="M246" s="59" t="str">
        <f>IF('Financing inputs'!M246="","",(IF('Financing inputs'!$B246="USD",'Financing inputs'!M246*Euro_USD,0)+IF('Financing inputs'!$B246="Local Currency",'Financing inputs'!M246/Loc_Euro,0)+IF('Financing inputs'!$B246="Euro",'Financing inputs'!M246,0)))</f>
        <v/>
      </c>
      <c r="N246" s="59" t="str">
        <f>IF('Financing inputs'!N246="","",(IF('Financing inputs'!$B246="USD",'Financing inputs'!N246*Euro_USD,0)+IF('Financing inputs'!$B246="Local Currency",'Financing inputs'!N246/Loc_Euro,0)+IF('Financing inputs'!$B246="Euro",'Financing inputs'!N246,0)))</f>
        <v/>
      </c>
      <c r="O246" s="59">
        <f t="shared" si="31"/>
        <v>0</v>
      </c>
      <c r="P246" s="12" t="str">
        <f t="shared" si="30"/>
        <v>Autre 11</v>
      </c>
    </row>
    <row r="247" spans="1:18" x14ac:dyDescent="0.25">
      <c r="A247" s="5" t="str">
        <f>'Financing inputs'!A247</f>
        <v>Other</v>
      </c>
      <c r="B247" s="43"/>
      <c r="C247" s="59" t="str">
        <f>IF('Financing inputs'!C247="","",(IF('Financing inputs'!$B247="USD",'Financing inputs'!C247*Euro_USD,0)+IF('Financing inputs'!$B247="Local Currency",'Financing inputs'!C247/Loc_Euro,0)+IF('Financing inputs'!$B247="Euro",'Financing inputs'!C247,0)))</f>
        <v/>
      </c>
      <c r="D247" s="59" t="str">
        <f>IF('Financing inputs'!D247="","",(IF('Financing inputs'!$B247="USD",'Financing inputs'!D247*Euro_USD,0)+IF('Financing inputs'!$B247="Local Currency",'Financing inputs'!D247/Loc_Euro,0)+IF('Financing inputs'!$B247="Euro",'Financing inputs'!D247,0)))</f>
        <v/>
      </c>
      <c r="E247" s="59" t="str">
        <f>IF('Financing inputs'!E247="","",(IF('Financing inputs'!$B247="USD",'Financing inputs'!E247*Euro_USD,0)+IF('Financing inputs'!$B247="Local Currency",'Financing inputs'!E247/Loc_Euro,0)+IF('Financing inputs'!$B247="Euro",'Financing inputs'!E247,0)))</f>
        <v/>
      </c>
      <c r="F247" s="59" t="str">
        <f>IF('Financing inputs'!F247="","",(IF('Financing inputs'!$B247="USD",'Financing inputs'!F247*Euro_USD,0)+IF('Financing inputs'!$B247="Local Currency",'Financing inputs'!F247/Loc_Euro,0)+IF('Financing inputs'!$B247="Euro",'Financing inputs'!F247,0)))</f>
        <v/>
      </c>
      <c r="G247" s="59" t="str">
        <f>IF('Financing inputs'!G247="","",(IF('Financing inputs'!$B247="USD",'Financing inputs'!G247*Euro_USD,0)+IF('Financing inputs'!$B247="Local Currency",'Financing inputs'!G247/Loc_Euro,0)+IF('Financing inputs'!$B247="Euro",'Financing inputs'!G247,0)))</f>
        <v/>
      </c>
      <c r="H247" s="59" t="str">
        <f>IF('Financing inputs'!H247="","",(IF('Financing inputs'!$B247="USD",'Financing inputs'!H247*Euro_USD,0)+IF('Financing inputs'!$B247="Local Currency",'Financing inputs'!H247/Loc_Euro,0)+IF('Financing inputs'!$B247="Euro",'Financing inputs'!H247,0)))</f>
        <v/>
      </c>
      <c r="I247" s="59" t="str">
        <f>IF('Financing inputs'!I247="","",(IF('Financing inputs'!$B247="USD",'Financing inputs'!I247*Euro_USD,0)+IF('Financing inputs'!$B247="Local Currency",'Financing inputs'!I247/Loc_Euro,0)+IF('Financing inputs'!$B247="Euro",'Financing inputs'!I247,0)))</f>
        <v/>
      </c>
      <c r="J247" s="59" t="str">
        <f>IF('Financing inputs'!J247="","",(IF('Financing inputs'!$B247="USD",'Financing inputs'!J247*Euro_USD,0)+IF('Financing inputs'!$B247="Local Currency",'Financing inputs'!J247/Loc_Euro,0)+IF('Financing inputs'!$B247="Euro",'Financing inputs'!J247,0)))</f>
        <v/>
      </c>
      <c r="K247" s="59" t="str">
        <f>IF('Financing inputs'!K247="","",(IF('Financing inputs'!$B247="USD",'Financing inputs'!K247*Euro_USD,0)+IF('Financing inputs'!$B247="Local Currency",'Financing inputs'!K247/Loc_Euro,0)+IF('Financing inputs'!$B247="Euro",'Financing inputs'!K247,0)))</f>
        <v/>
      </c>
      <c r="L247" s="59" t="str">
        <f>IF('Financing inputs'!L247="","",(IF('Financing inputs'!$B247="USD",'Financing inputs'!L247*Euro_USD,0)+IF('Financing inputs'!$B247="Local Currency",'Financing inputs'!L247/Loc_Euro,0)+IF('Financing inputs'!$B247="Euro",'Financing inputs'!L247,0)))</f>
        <v/>
      </c>
      <c r="M247" s="59" t="str">
        <f>IF('Financing inputs'!M247="","",(IF('Financing inputs'!$B247="USD",'Financing inputs'!M247*Euro_USD,0)+IF('Financing inputs'!$B247="Local Currency",'Financing inputs'!M247/Loc_Euro,0)+IF('Financing inputs'!$B247="Euro",'Financing inputs'!M247,0)))</f>
        <v/>
      </c>
      <c r="N247" s="59" t="str">
        <f>IF('Financing inputs'!N247="","",(IF('Financing inputs'!$B247="USD",'Financing inputs'!N247*Euro_USD,0)+IF('Financing inputs'!$B247="Local Currency",'Financing inputs'!N247/Loc_Euro,0)+IF('Financing inputs'!$B247="Euro",'Financing inputs'!N247,0)))</f>
        <v/>
      </c>
      <c r="O247" s="59">
        <f t="shared" si="31"/>
        <v>0</v>
      </c>
      <c r="P247" s="12" t="str">
        <f t="shared" si="30"/>
        <v>Autre 11</v>
      </c>
    </row>
    <row r="248" spans="1:18" x14ac:dyDescent="0.25">
      <c r="A248" s="5" t="str">
        <f>'Financing inputs'!A248</f>
        <v>Other</v>
      </c>
      <c r="B248" s="43"/>
      <c r="C248" s="59" t="str">
        <f>IF('Financing inputs'!C248="","",(IF('Financing inputs'!$B248="USD",'Financing inputs'!C248*Euro_USD,0)+IF('Financing inputs'!$B248="Local Currency",'Financing inputs'!C248/Loc_Euro,0)+IF('Financing inputs'!$B248="Euro",'Financing inputs'!C248,0)))</f>
        <v/>
      </c>
      <c r="D248" s="59" t="str">
        <f>IF('Financing inputs'!D248="","",(IF('Financing inputs'!$B248="USD",'Financing inputs'!D248*Euro_USD,0)+IF('Financing inputs'!$B248="Local Currency",'Financing inputs'!D248/Loc_Euro,0)+IF('Financing inputs'!$B248="Euro",'Financing inputs'!D248,0)))</f>
        <v/>
      </c>
      <c r="E248" s="59" t="str">
        <f>IF('Financing inputs'!E248="","",(IF('Financing inputs'!$B248="USD",'Financing inputs'!E248*Euro_USD,0)+IF('Financing inputs'!$B248="Local Currency",'Financing inputs'!E248/Loc_Euro,0)+IF('Financing inputs'!$B248="Euro",'Financing inputs'!E248,0)))</f>
        <v/>
      </c>
      <c r="F248" s="59" t="str">
        <f>IF('Financing inputs'!F248="","",(IF('Financing inputs'!$B248="USD",'Financing inputs'!F248*Euro_USD,0)+IF('Financing inputs'!$B248="Local Currency",'Financing inputs'!F248/Loc_Euro,0)+IF('Financing inputs'!$B248="Euro",'Financing inputs'!F248,0)))</f>
        <v/>
      </c>
      <c r="G248" s="59" t="str">
        <f>IF('Financing inputs'!G248="","",(IF('Financing inputs'!$B248="USD",'Financing inputs'!G248*Euro_USD,0)+IF('Financing inputs'!$B248="Local Currency",'Financing inputs'!G248/Loc_Euro,0)+IF('Financing inputs'!$B248="Euro",'Financing inputs'!G248,0)))</f>
        <v/>
      </c>
      <c r="H248" s="59" t="str">
        <f>IF('Financing inputs'!H248="","",(IF('Financing inputs'!$B248="USD",'Financing inputs'!H248*Euro_USD,0)+IF('Financing inputs'!$B248="Local Currency",'Financing inputs'!H248/Loc_Euro,0)+IF('Financing inputs'!$B248="Euro",'Financing inputs'!H248,0)))</f>
        <v/>
      </c>
      <c r="I248" s="59" t="str">
        <f>IF('Financing inputs'!I248="","",(IF('Financing inputs'!$B248="USD",'Financing inputs'!I248*Euro_USD,0)+IF('Financing inputs'!$B248="Local Currency",'Financing inputs'!I248/Loc_Euro,0)+IF('Financing inputs'!$B248="Euro",'Financing inputs'!I248,0)))</f>
        <v/>
      </c>
      <c r="J248" s="59" t="str">
        <f>IF('Financing inputs'!J248="","",(IF('Financing inputs'!$B248="USD",'Financing inputs'!J248*Euro_USD,0)+IF('Financing inputs'!$B248="Local Currency",'Financing inputs'!J248/Loc_Euro,0)+IF('Financing inputs'!$B248="Euro",'Financing inputs'!J248,0)))</f>
        <v/>
      </c>
      <c r="K248" s="59" t="str">
        <f>IF('Financing inputs'!K248="","",(IF('Financing inputs'!$B248="USD",'Financing inputs'!K248*Euro_USD,0)+IF('Financing inputs'!$B248="Local Currency",'Financing inputs'!K248/Loc_Euro,0)+IF('Financing inputs'!$B248="Euro",'Financing inputs'!K248,0)))</f>
        <v/>
      </c>
      <c r="L248" s="59" t="str">
        <f>IF('Financing inputs'!L248="","",(IF('Financing inputs'!$B248="USD",'Financing inputs'!L248*Euro_USD,0)+IF('Financing inputs'!$B248="Local Currency",'Financing inputs'!L248/Loc_Euro,0)+IF('Financing inputs'!$B248="Euro",'Financing inputs'!L248,0)))</f>
        <v/>
      </c>
      <c r="M248" s="59" t="str">
        <f>IF('Financing inputs'!M248="","",(IF('Financing inputs'!$B248="USD",'Financing inputs'!M248*Euro_USD,0)+IF('Financing inputs'!$B248="Local Currency",'Financing inputs'!M248/Loc_Euro,0)+IF('Financing inputs'!$B248="Euro",'Financing inputs'!M248,0)))</f>
        <v/>
      </c>
      <c r="N248" s="59" t="str">
        <f>IF('Financing inputs'!N248="","",(IF('Financing inputs'!$B248="USD",'Financing inputs'!N248*Euro_USD,0)+IF('Financing inputs'!$B248="Local Currency",'Financing inputs'!N248/Loc_Euro,0)+IF('Financing inputs'!$B248="Euro",'Financing inputs'!N248,0)))</f>
        <v/>
      </c>
      <c r="O248" s="60">
        <f t="shared" si="31"/>
        <v>0</v>
      </c>
      <c r="P248" s="12" t="str">
        <f t="shared" si="30"/>
        <v>Autre 11</v>
      </c>
    </row>
    <row r="249" spans="1:18" x14ac:dyDescent="0.25">
      <c r="A249" s="5" t="str">
        <f>'Financing inputs'!A249</f>
        <v>Other</v>
      </c>
      <c r="B249" s="43"/>
      <c r="C249" s="59" t="str">
        <f>IF('Financing inputs'!C249="","",(IF('Financing inputs'!$B249="USD",'Financing inputs'!C249*Euro_USD,0)+IF('Financing inputs'!$B249="Local Currency",'Financing inputs'!C249/Loc_Euro,0)+IF('Financing inputs'!$B249="Euro",'Financing inputs'!C249,0)))</f>
        <v/>
      </c>
      <c r="D249" s="59" t="str">
        <f>IF('Financing inputs'!D249="","",(IF('Financing inputs'!$B249="USD",'Financing inputs'!D249*Euro_USD,0)+IF('Financing inputs'!$B249="Local Currency",'Financing inputs'!D249/Loc_Euro,0)+IF('Financing inputs'!$B249="Euro",'Financing inputs'!D249,0)))</f>
        <v/>
      </c>
      <c r="E249" s="59" t="str">
        <f>IF('Financing inputs'!E249="","",(IF('Financing inputs'!$B249="USD",'Financing inputs'!E249*Euro_USD,0)+IF('Financing inputs'!$B249="Local Currency",'Financing inputs'!E249/Loc_Euro,0)+IF('Financing inputs'!$B249="Euro",'Financing inputs'!E249,0)))</f>
        <v/>
      </c>
      <c r="F249" s="59" t="str">
        <f>IF('Financing inputs'!F249="","",(IF('Financing inputs'!$B249="USD",'Financing inputs'!F249*Euro_USD,0)+IF('Financing inputs'!$B249="Local Currency",'Financing inputs'!F249/Loc_Euro,0)+IF('Financing inputs'!$B249="Euro",'Financing inputs'!F249,0)))</f>
        <v/>
      </c>
      <c r="G249" s="59" t="str">
        <f>IF('Financing inputs'!G249="","",(IF('Financing inputs'!$B249="USD",'Financing inputs'!G249*Euro_USD,0)+IF('Financing inputs'!$B249="Local Currency",'Financing inputs'!G249/Loc_Euro,0)+IF('Financing inputs'!$B249="Euro",'Financing inputs'!G249,0)))</f>
        <v/>
      </c>
      <c r="H249" s="59" t="str">
        <f>IF('Financing inputs'!H249="","",(IF('Financing inputs'!$B249="USD",'Financing inputs'!H249*Euro_USD,0)+IF('Financing inputs'!$B249="Local Currency",'Financing inputs'!H249/Loc_Euro,0)+IF('Financing inputs'!$B249="Euro",'Financing inputs'!H249,0)))</f>
        <v/>
      </c>
      <c r="I249" s="59" t="str">
        <f>IF('Financing inputs'!I249="","",(IF('Financing inputs'!$B249="USD",'Financing inputs'!I249*Euro_USD,0)+IF('Financing inputs'!$B249="Local Currency",'Financing inputs'!I249/Loc_Euro,0)+IF('Financing inputs'!$B249="Euro",'Financing inputs'!I249,0)))</f>
        <v/>
      </c>
      <c r="J249" s="59" t="str">
        <f>IF('Financing inputs'!J249="","",(IF('Financing inputs'!$B249="USD",'Financing inputs'!J249*Euro_USD,0)+IF('Financing inputs'!$B249="Local Currency",'Financing inputs'!J249/Loc_Euro,0)+IF('Financing inputs'!$B249="Euro",'Financing inputs'!J249,0)))</f>
        <v/>
      </c>
      <c r="K249" s="59" t="str">
        <f>IF('Financing inputs'!K249="","",(IF('Financing inputs'!$B249="USD",'Financing inputs'!K249*Euro_USD,0)+IF('Financing inputs'!$B249="Local Currency",'Financing inputs'!K249/Loc_Euro,0)+IF('Financing inputs'!$B249="Euro",'Financing inputs'!K249,0)))</f>
        <v/>
      </c>
      <c r="L249" s="59" t="str">
        <f>IF('Financing inputs'!L249="","",(IF('Financing inputs'!$B249="USD",'Financing inputs'!L249*Euro_USD,0)+IF('Financing inputs'!$B249="Local Currency",'Financing inputs'!L249/Loc_Euro,0)+IF('Financing inputs'!$B249="Euro",'Financing inputs'!L249,0)))</f>
        <v/>
      </c>
      <c r="M249" s="59" t="str">
        <f>IF('Financing inputs'!M249="","",(IF('Financing inputs'!$B249="USD",'Financing inputs'!M249*Euro_USD,0)+IF('Financing inputs'!$B249="Local Currency",'Financing inputs'!M249/Loc_Euro,0)+IF('Financing inputs'!$B249="Euro",'Financing inputs'!M249,0)))</f>
        <v/>
      </c>
      <c r="N249" s="59" t="str">
        <f>IF('Financing inputs'!N249="","",(IF('Financing inputs'!$B249="USD",'Financing inputs'!N249*Euro_USD,0)+IF('Financing inputs'!$B249="Local Currency",'Financing inputs'!N249/Loc_Euro,0)+IF('Financing inputs'!$B249="Euro",'Financing inputs'!N249,0)))</f>
        <v/>
      </c>
      <c r="O249" s="60">
        <f t="shared" si="31"/>
        <v>0</v>
      </c>
      <c r="P249" s="12" t="str">
        <f t="shared" si="30"/>
        <v>Autre 11</v>
      </c>
    </row>
    <row r="250" spans="1:18" x14ac:dyDescent="0.25">
      <c r="A250" s="5" t="str">
        <f>'Financing inputs'!A250</f>
        <v>Other</v>
      </c>
      <c r="B250" s="43"/>
      <c r="C250" s="59" t="str">
        <f>IF('Financing inputs'!C250="","",(IF('Financing inputs'!$B250="USD",'Financing inputs'!C250*Euro_USD,0)+IF('Financing inputs'!$B250="Local Currency",'Financing inputs'!C250/Loc_Euro,0)+IF('Financing inputs'!$B250="Euro",'Financing inputs'!C250,0)))</f>
        <v/>
      </c>
      <c r="D250" s="59" t="str">
        <f>IF('Financing inputs'!D250="","",(IF('Financing inputs'!$B250="USD",'Financing inputs'!D250*Euro_USD,0)+IF('Financing inputs'!$B250="Local Currency",'Financing inputs'!D250/Loc_Euro,0)+IF('Financing inputs'!$B250="Euro",'Financing inputs'!D250,0)))</f>
        <v/>
      </c>
      <c r="E250" s="59" t="str">
        <f>IF('Financing inputs'!E250="","",(IF('Financing inputs'!$B250="USD",'Financing inputs'!E250*Euro_USD,0)+IF('Financing inputs'!$B250="Local Currency",'Financing inputs'!E250/Loc_Euro,0)+IF('Financing inputs'!$B250="Euro",'Financing inputs'!E250,0)))</f>
        <v/>
      </c>
      <c r="F250" s="59" t="str">
        <f>IF('Financing inputs'!F250="","",(IF('Financing inputs'!$B250="USD",'Financing inputs'!F250*Euro_USD,0)+IF('Financing inputs'!$B250="Local Currency",'Financing inputs'!F250/Loc_Euro,0)+IF('Financing inputs'!$B250="Euro",'Financing inputs'!F250,0)))</f>
        <v/>
      </c>
      <c r="G250" s="59" t="str">
        <f>IF('Financing inputs'!G250="","",(IF('Financing inputs'!$B250="USD",'Financing inputs'!G250*Euro_USD,0)+IF('Financing inputs'!$B250="Local Currency",'Financing inputs'!G250/Loc_Euro,0)+IF('Financing inputs'!$B250="Euro",'Financing inputs'!G250,0)))</f>
        <v/>
      </c>
      <c r="H250" s="59" t="str">
        <f>IF('Financing inputs'!H250="","",(IF('Financing inputs'!$B250="USD",'Financing inputs'!H250*Euro_USD,0)+IF('Financing inputs'!$B250="Local Currency",'Financing inputs'!H250/Loc_Euro,0)+IF('Financing inputs'!$B250="Euro",'Financing inputs'!H250,0)))</f>
        <v/>
      </c>
      <c r="I250" s="59" t="str">
        <f>IF('Financing inputs'!I250="","",(IF('Financing inputs'!$B250="USD",'Financing inputs'!I250*Euro_USD,0)+IF('Financing inputs'!$B250="Local Currency",'Financing inputs'!I250/Loc_Euro,0)+IF('Financing inputs'!$B250="Euro",'Financing inputs'!I250,0)))</f>
        <v/>
      </c>
      <c r="J250" s="59" t="str">
        <f>IF('Financing inputs'!J250="","",(IF('Financing inputs'!$B250="USD",'Financing inputs'!J250*Euro_USD,0)+IF('Financing inputs'!$B250="Local Currency",'Financing inputs'!J250/Loc_Euro,0)+IF('Financing inputs'!$B250="Euro",'Financing inputs'!J250,0)))</f>
        <v/>
      </c>
      <c r="K250" s="59" t="str">
        <f>IF('Financing inputs'!K250="","",(IF('Financing inputs'!$B250="USD",'Financing inputs'!K250*Euro_USD,0)+IF('Financing inputs'!$B250="Local Currency",'Financing inputs'!K250/Loc_Euro,0)+IF('Financing inputs'!$B250="Euro",'Financing inputs'!K250,0)))</f>
        <v/>
      </c>
      <c r="L250" s="59" t="str">
        <f>IF('Financing inputs'!L250="","",(IF('Financing inputs'!$B250="USD",'Financing inputs'!L250*Euro_USD,0)+IF('Financing inputs'!$B250="Local Currency",'Financing inputs'!L250/Loc_Euro,0)+IF('Financing inputs'!$B250="Euro",'Financing inputs'!L250,0)))</f>
        <v/>
      </c>
      <c r="M250" s="59" t="str">
        <f>IF('Financing inputs'!M250="","",(IF('Financing inputs'!$B250="USD",'Financing inputs'!M250*Euro_USD,0)+IF('Financing inputs'!$B250="Local Currency",'Financing inputs'!M250/Loc_Euro,0)+IF('Financing inputs'!$B250="Euro",'Financing inputs'!M250,0)))</f>
        <v/>
      </c>
      <c r="N250" s="59" t="str">
        <f>IF('Financing inputs'!N250="","",(IF('Financing inputs'!$B250="USD",'Financing inputs'!N250*Euro_USD,0)+IF('Financing inputs'!$B250="Local Currency",'Financing inputs'!N250/Loc_Euro,0)+IF('Financing inputs'!$B250="Euro",'Financing inputs'!N250,0)))</f>
        <v/>
      </c>
      <c r="O250" s="60">
        <f t="shared" si="31"/>
        <v>0</v>
      </c>
      <c r="P250" s="12" t="str">
        <f t="shared" si="30"/>
        <v>Autre 11</v>
      </c>
    </row>
    <row r="251" spans="1:18" x14ac:dyDescent="0.25">
      <c r="A251" s="5" t="str">
        <f>'Financing inputs'!A251</f>
        <v>Other</v>
      </c>
      <c r="B251" s="43"/>
      <c r="C251" s="59" t="str">
        <f>IF('Financing inputs'!C251="","",(IF('Financing inputs'!$B251="USD",'Financing inputs'!C251*Euro_USD,0)+IF('Financing inputs'!$B251="Local Currency",'Financing inputs'!C251/Loc_Euro,0)+IF('Financing inputs'!$B251="Euro",'Financing inputs'!C251,0)))</f>
        <v/>
      </c>
      <c r="D251" s="59" t="str">
        <f>IF('Financing inputs'!D251="","",(IF('Financing inputs'!$B251="USD",'Financing inputs'!D251*Euro_USD,0)+IF('Financing inputs'!$B251="Local Currency",'Financing inputs'!D251/Loc_Euro,0)+IF('Financing inputs'!$B251="Euro",'Financing inputs'!D251,0)))</f>
        <v/>
      </c>
      <c r="E251" s="59" t="str">
        <f>IF('Financing inputs'!E251="","",(IF('Financing inputs'!$B251="USD",'Financing inputs'!E251*Euro_USD,0)+IF('Financing inputs'!$B251="Local Currency",'Financing inputs'!E251/Loc_Euro,0)+IF('Financing inputs'!$B251="Euro",'Financing inputs'!E251,0)))</f>
        <v/>
      </c>
      <c r="F251" s="59" t="str">
        <f>IF('Financing inputs'!F251="","",(IF('Financing inputs'!$B251="USD",'Financing inputs'!F251*Euro_USD,0)+IF('Financing inputs'!$B251="Local Currency",'Financing inputs'!F251/Loc_Euro,0)+IF('Financing inputs'!$B251="Euro",'Financing inputs'!F251,0)))</f>
        <v/>
      </c>
      <c r="G251" s="59" t="str">
        <f>IF('Financing inputs'!G251="","",(IF('Financing inputs'!$B251="USD",'Financing inputs'!G251*Euro_USD,0)+IF('Financing inputs'!$B251="Local Currency",'Financing inputs'!G251/Loc_Euro,0)+IF('Financing inputs'!$B251="Euro",'Financing inputs'!G251,0)))</f>
        <v/>
      </c>
      <c r="H251" s="59" t="str">
        <f>IF('Financing inputs'!H251="","",(IF('Financing inputs'!$B251="USD",'Financing inputs'!H251*Euro_USD,0)+IF('Financing inputs'!$B251="Local Currency",'Financing inputs'!H251/Loc_Euro,0)+IF('Financing inputs'!$B251="Euro",'Financing inputs'!H251,0)))</f>
        <v/>
      </c>
      <c r="I251" s="59" t="str">
        <f>IF('Financing inputs'!I251="","",(IF('Financing inputs'!$B251="USD",'Financing inputs'!I251*Euro_USD,0)+IF('Financing inputs'!$B251="Local Currency",'Financing inputs'!I251/Loc_Euro,0)+IF('Financing inputs'!$B251="Euro",'Financing inputs'!I251,0)))</f>
        <v/>
      </c>
      <c r="J251" s="59" t="str">
        <f>IF('Financing inputs'!J251="","",(IF('Financing inputs'!$B251="USD",'Financing inputs'!J251*Euro_USD,0)+IF('Financing inputs'!$B251="Local Currency",'Financing inputs'!J251/Loc_Euro,0)+IF('Financing inputs'!$B251="Euro",'Financing inputs'!J251,0)))</f>
        <v/>
      </c>
      <c r="K251" s="59" t="str">
        <f>IF('Financing inputs'!K251="","",(IF('Financing inputs'!$B251="USD",'Financing inputs'!K251*Euro_USD,0)+IF('Financing inputs'!$B251="Local Currency",'Financing inputs'!K251/Loc_Euro,0)+IF('Financing inputs'!$B251="Euro",'Financing inputs'!K251,0)))</f>
        <v/>
      </c>
      <c r="L251" s="59" t="str">
        <f>IF('Financing inputs'!L251="","",(IF('Financing inputs'!$B251="USD",'Financing inputs'!L251*Euro_USD,0)+IF('Financing inputs'!$B251="Local Currency",'Financing inputs'!L251/Loc_Euro,0)+IF('Financing inputs'!$B251="Euro",'Financing inputs'!L251,0)))</f>
        <v/>
      </c>
      <c r="M251" s="59" t="str">
        <f>IF('Financing inputs'!M251="","",(IF('Financing inputs'!$B251="USD",'Financing inputs'!M251*Euro_USD,0)+IF('Financing inputs'!$B251="Local Currency",'Financing inputs'!M251/Loc_Euro,0)+IF('Financing inputs'!$B251="Euro",'Financing inputs'!M251,0)))</f>
        <v/>
      </c>
      <c r="N251" s="59" t="str">
        <f>IF('Financing inputs'!N251="","",(IF('Financing inputs'!$B251="USD",'Financing inputs'!N251*Euro_USD,0)+IF('Financing inputs'!$B251="Local Currency",'Financing inputs'!N251/Loc_Euro,0)+IF('Financing inputs'!$B251="Euro",'Financing inputs'!N251,0)))</f>
        <v/>
      </c>
      <c r="O251" s="59">
        <f t="shared" si="31"/>
        <v>0</v>
      </c>
      <c r="P251" s="12" t="str">
        <f t="shared" si="30"/>
        <v>Autre 11</v>
      </c>
    </row>
    <row r="252" spans="1:18" x14ac:dyDescent="0.25">
      <c r="A252" s="5" t="str">
        <f>'Financing inputs'!A252</f>
        <v>Other</v>
      </c>
      <c r="B252" s="43"/>
      <c r="C252" s="59" t="str">
        <f>IF('Financing inputs'!C252="","",(IF('Financing inputs'!$B252="USD",'Financing inputs'!C252*Euro_USD,0)+IF('Financing inputs'!$B252="Local Currency",'Financing inputs'!C252/Loc_Euro,0)+IF('Financing inputs'!$B252="Euro",'Financing inputs'!C252,0)))</f>
        <v/>
      </c>
      <c r="D252" s="59" t="str">
        <f>IF('Financing inputs'!D252="","",(IF('Financing inputs'!$B252="USD",'Financing inputs'!D252*Euro_USD,0)+IF('Financing inputs'!$B252="Local Currency",'Financing inputs'!D252/Loc_Euro,0)+IF('Financing inputs'!$B252="Euro",'Financing inputs'!D252,0)))</f>
        <v/>
      </c>
      <c r="E252" s="59" t="str">
        <f>IF('Financing inputs'!E252="","",(IF('Financing inputs'!$B252="USD",'Financing inputs'!E252*Euro_USD,0)+IF('Financing inputs'!$B252="Local Currency",'Financing inputs'!E252/Loc_Euro,0)+IF('Financing inputs'!$B252="Euro",'Financing inputs'!E252,0)))</f>
        <v/>
      </c>
      <c r="F252" s="59" t="str">
        <f>IF('Financing inputs'!F252="","",(IF('Financing inputs'!$B252="USD",'Financing inputs'!F252*Euro_USD,0)+IF('Financing inputs'!$B252="Local Currency",'Financing inputs'!F252/Loc_Euro,0)+IF('Financing inputs'!$B252="Euro",'Financing inputs'!F252,0)))</f>
        <v/>
      </c>
      <c r="G252" s="59" t="str">
        <f>IF('Financing inputs'!G252="","",(IF('Financing inputs'!$B252="USD",'Financing inputs'!G252*Euro_USD,0)+IF('Financing inputs'!$B252="Local Currency",'Financing inputs'!G252/Loc_Euro,0)+IF('Financing inputs'!$B252="Euro",'Financing inputs'!G252,0)))</f>
        <v/>
      </c>
      <c r="H252" s="59" t="str">
        <f>IF('Financing inputs'!H252="","",(IF('Financing inputs'!$B252="USD",'Financing inputs'!H252*Euro_USD,0)+IF('Financing inputs'!$B252="Local Currency",'Financing inputs'!H252/Loc_Euro,0)+IF('Financing inputs'!$B252="Euro",'Financing inputs'!H252,0)))</f>
        <v/>
      </c>
      <c r="I252" s="59" t="str">
        <f>IF('Financing inputs'!I252="","",(IF('Financing inputs'!$B252="USD",'Financing inputs'!I252*Euro_USD,0)+IF('Financing inputs'!$B252="Local Currency",'Financing inputs'!I252/Loc_Euro,0)+IF('Financing inputs'!$B252="Euro",'Financing inputs'!I252,0)))</f>
        <v/>
      </c>
      <c r="J252" s="59" t="str">
        <f>IF('Financing inputs'!J252="","",(IF('Financing inputs'!$B252="USD",'Financing inputs'!J252*Euro_USD,0)+IF('Financing inputs'!$B252="Local Currency",'Financing inputs'!J252/Loc_Euro,0)+IF('Financing inputs'!$B252="Euro",'Financing inputs'!J252,0)))</f>
        <v/>
      </c>
      <c r="K252" s="59" t="str">
        <f>IF('Financing inputs'!K252="","",(IF('Financing inputs'!$B252="USD",'Financing inputs'!K252*Euro_USD,0)+IF('Financing inputs'!$B252="Local Currency",'Financing inputs'!K252/Loc_Euro,0)+IF('Financing inputs'!$B252="Euro",'Financing inputs'!K252,0)))</f>
        <v/>
      </c>
      <c r="L252" s="59" t="str">
        <f>IF('Financing inputs'!L252="","",(IF('Financing inputs'!$B252="USD",'Financing inputs'!L252*Euro_USD,0)+IF('Financing inputs'!$B252="Local Currency",'Financing inputs'!L252/Loc_Euro,0)+IF('Financing inputs'!$B252="Euro",'Financing inputs'!L252,0)))</f>
        <v/>
      </c>
      <c r="M252" s="59" t="str">
        <f>IF('Financing inputs'!M252="","",(IF('Financing inputs'!$B252="USD",'Financing inputs'!M252*Euro_USD,0)+IF('Financing inputs'!$B252="Local Currency",'Financing inputs'!M252/Loc_Euro,0)+IF('Financing inputs'!$B252="Euro",'Financing inputs'!M252,0)))</f>
        <v/>
      </c>
      <c r="N252" s="59" t="str">
        <f>IF('Financing inputs'!N252="","",(IF('Financing inputs'!$B252="USD",'Financing inputs'!N252*Euro_USD,0)+IF('Financing inputs'!$B252="Local Currency",'Financing inputs'!N252/Loc_Euro,0)+IF('Financing inputs'!$B252="Euro",'Financing inputs'!N252,0)))</f>
        <v/>
      </c>
      <c r="O252" s="59">
        <f t="shared" si="31"/>
        <v>0</v>
      </c>
      <c r="P252" s="12" t="str">
        <f t="shared" si="30"/>
        <v>Autre 11</v>
      </c>
    </row>
    <row r="253" spans="1:18" x14ac:dyDescent="0.25">
      <c r="A253" s="5" t="str">
        <f>'Financing inputs'!A253</f>
        <v>Other</v>
      </c>
      <c r="B253" s="43"/>
      <c r="C253" s="59" t="str">
        <f>IF('Financing inputs'!C253="","",(IF('Financing inputs'!$B253="USD",'Financing inputs'!C253*Euro_USD,0)+IF('Financing inputs'!$B253="Local Currency",'Financing inputs'!C253/Loc_Euro,0)+IF('Financing inputs'!$B253="Euro",'Financing inputs'!C253,0)))</f>
        <v/>
      </c>
      <c r="D253" s="59" t="str">
        <f>IF('Financing inputs'!D253="","",(IF('Financing inputs'!$B253="USD",'Financing inputs'!D253*Euro_USD,0)+IF('Financing inputs'!$B253="Local Currency",'Financing inputs'!D253/Loc_Euro,0)+IF('Financing inputs'!$B253="Euro",'Financing inputs'!D253,0)))</f>
        <v/>
      </c>
      <c r="E253" s="59" t="str">
        <f>IF('Financing inputs'!E253="","",(IF('Financing inputs'!$B253="USD",'Financing inputs'!E253*Euro_USD,0)+IF('Financing inputs'!$B253="Local Currency",'Financing inputs'!E253/Loc_Euro,0)+IF('Financing inputs'!$B253="Euro",'Financing inputs'!E253,0)))</f>
        <v/>
      </c>
      <c r="F253" s="59" t="str">
        <f>IF('Financing inputs'!F253="","",(IF('Financing inputs'!$B253="USD",'Financing inputs'!F253*Euro_USD,0)+IF('Financing inputs'!$B253="Local Currency",'Financing inputs'!F253/Loc_Euro,0)+IF('Financing inputs'!$B253="Euro",'Financing inputs'!F253,0)))</f>
        <v/>
      </c>
      <c r="G253" s="59" t="str">
        <f>IF('Financing inputs'!G253="","",(IF('Financing inputs'!$B253="USD",'Financing inputs'!G253*Euro_USD,0)+IF('Financing inputs'!$B253="Local Currency",'Financing inputs'!G253/Loc_Euro,0)+IF('Financing inputs'!$B253="Euro",'Financing inputs'!G253,0)))</f>
        <v/>
      </c>
      <c r="H253" s="59" t="str">
        <f>IF('Financing inputs'!H253="","",(IF('Financing inputs'!$B253="USD",'Financing inputs'!H253*Euro_USD,0)+IF('Financing inputs'!$B253="Local Currency",'Financing inputs'!H253/Loc_Euro,0)+IF('Financing inputs'!$B253="Euro",'Financing inputs'!H253,0)))</f>
        <v/>
      </c>
      <c r="I253" s="59" t="str">
        <f>IF('Financing inputs'!I253="","",(IF('Financing inputs'!$B253="USD",'Financing inputs'!I253*Euro_USD,0)+IF('Financing inputs'!$B253="Local Currency",'Financing inputs'!I253/Loc_Euro,0)+IF('Financing inputs'!$B253="Euro",'Financing inputs'!I253,0)))</f>
        <v/>
      </c>
      <c r="J253" s="59" t="str">
        <f>IF('Financing inputs'!J253="","",(IF('Financing inputs'!$B253="USD",'Financing inputs'!J253*Euro_USD,0)+IF('Financing inputs'!$B253="Local Currency",'Financing inputs'!J253/Loc_Euro,0)+IF('Financing inputs'!$B253="Euro",'Financing inputs'!J253,0)))</f>
        <v/>
      </c>
      <c r="K253" s="59" t="str">
        <f>IF('Financing inputs'!K253="","",(IF('Financing inputs'!$B253="USD",'Financing inputs'!K253*Euro_USD,0)+IF('Financing inputs'!$B253="Local Currency",'Financing inputs'!K253/Loc_Euro,0)+IF('Financing inputs'!$B253="Euro",'Financing inputs'!K253,0)))</f>
        <v/>
      </c>
      <c r="L253" s="59" t="str">
        <f>IF('Financing inputs'!L253="","",(IF('Financing inputs'!$B253="USD",'Financing inputs'!L253*Euro_USD,0)+IF('Financing inputs'!$B253="Local Currency",'Financing inputs'!L253/Loc_Euro,0)+IF('Financing inputs'!$B253="Euro",'Financing inputs'!L253,0)))</f>
        <v/>
      </c>
      <c r="M253" s="59" t="str">
        <f>IF('Financing inputs'!M253="","",(IF('Financing inputs'!$B253="USD",'Financing inputs'!M253*Euro_USD,0)+IF('Financing inputs'!$B253="Local Currency",'Financing inputs'!M253/Loc_Euro,0)+IF('Financing inputs'!$B253="Euro",'Financing inputs'!M253,0)))</f>
        <v/>
      </c>
      <c r="N253" s="59" t="str">
        <f>IF('Financing inputs'!N253="","",(IF('Financing inputs'!$B253="USD",'Financing inputs'!N253*Euro_USD,0)+IF('Financing inputs'!$B253="Local Currency",'Financing inputs'!N253/Loc_Euro,0)+IF('Financing inputs'!$B253="Euro",'Financing inputs'!N253,0)))</f>
        <v/>
      </c>
      <c r="O253" s="59">
        <f t="shared" si="31"/>
        <v>0</v>
      </c>
      <c r="P253" s="12" t="str">
        <f t="shared" si="30"/>
        <v>Autre 11</v>
      </c>
    </row>
    <row r="254" spans="1:18" x14ac:dyDescent="0.25">
      <c r="A254" s="5" t="str">
        <f>'Financing inputs'!A254</f>
        <v>Other</v>
      </c>
      <c r="B254" s="43"/>
      <c r="C254" s="59" t="str">
        <f>IF('Financing inputs'!C254="","",(IF('Financing inputs'!$B254="USD",'Financing inputs'!C254*Euro_USD,0)+IF('Financing inputs'!$B254="Local Currency",'Financing inputs'!C254/Loc_Euro,0)+IF('Financing inputs'!$B254="Euro",'Financing inputs'!C254,0)))</f>
        <v/>
      </c>
      <c r="D254" s="59" t="str">
        <f>IF('Financing inputs'!D254="","",(IF('Financing inputs'!$B254="USD",'Financing inputs'!D254*Euro_USD,0)+IF('Financing inputs'!$B254="Local Currency",'Financing inputs'!D254/Loc_Euro,0)+IF('Financing inputs'!$B254="Euro",'Financing inputs'!D254,0)))</f>
        <v/>
      </c>
      <c r="E254" s="59" t="str">
        <f>IF('Financing inputs'!E254="","",(IF('Financing inputs'!$B254="USD",'Financing inputs'!E254*Euro_USD,0)+IF('Financing inputs'!$B254="Local Currency",'Financing inputs'!E254/Loc_Euro,0)+IF('Financing inputs'!$B254="Euro",'Financing inputs'!E254,0)))</f>
        <v/>
      </c>
      <c r="F254" s="59" t="str">
        <f>IF('Financing inputs'!F254="","",(IF('Financing inputs'!$B254="USD",'Financing inputs'!F254*Euro_USD,0)+IF('Financing inputs'!$B254="Local Currency",'Financing inputs'!F254/Loc_Euro,0)+IF('Financing inputs'!$B254="Euro",'Financing inputs'!F254,0)))</f>
        <v/>
      </c>
      <c r="G254" s="59" t="str">
        <f>IF('Financing inputs'!G254="","",(IF('Financing inputs'!$B254="USD",'Financing inputs'!G254*Euro_USD,0)+IF('Financing inputs'!$B254="Local Currency",'Financing inputs'!G254/Loc_Euro,0)+IF('Financing inputs'!$B254="Euro",'Financing inputs'!G254,0)))</f>
        <v/>
      </c>
      <c r="H254" s="59" t="str">
        <f>IF('Financing inputs'!H254="","",(IF('Financing inputs'!$B254="USD",'Financing inputs'!H254*Euro_USD,0)+IF('Financing inputs'!$B254="Local Currency",'Financing inputs'!H254/Loc_Euro,0)+IF('Financing inputs'!$B254="Euro",'Financing inputs'!H254,0)))</f>
        <v/>
      </c>
      <c r="I254" s="59" t="str">
        <f>IF('Financing inputs'!I254="","",(IF('Financing inputs'!$B254="USD",'Financing inputs'!I254*Euro_USD,0)+IF('Financing inputs'!$B254="Local Currency",'Financing inputs'!I254/Loc_Euro,0)+IF('Financing inputs'!$B254="Euro",'Financing inputs'!I254,0)))</f>
        <v/>
      </c>
      <c r="J254" s="59" t="str">
        <f>IF('Financing inputs'!J254="","",(IF('Financing inputs'!$B254="USD",'Financing inputs'!J254*Euro_USD,0)+IF('Financing inputs'!$B254="Local Currency",'Financing inputs'!J254/Loc_Euro,0)+IF('Financing inputs'!$B254="Euro",'Financing inputs'!J254,0)))</f>
        <v/>
      </c>
      <c r="K254" s="59" t="str">
        <f>IF('Financing inputs'!K254="","",(IF('Financing inputs'!$B254="USD",'Financing inputs'!K254*Euro_USD,0)+IF('Financing inputs'!$B254="Local Currency",'Financing inputs'!K254/Loc_Euro,0)+IF('Financing inputs'!$B254="Euro",'Financing inputs'!K254,0)))</f>
        <v/>
      </c>
      <c r="L254" s="59" t="str">
        <f>IF('Financing inputs'!L254="","",(IF('Financing inputs'!$B254="USD",'Financing inputs'!L254*Euro_USD,0)+IF('Financing inputs'!$B254="Local Currency",'Financing inputs'!L254/Loc_Euro,0)+IF('Financing inputs'!$B254="Euro",'Financing inputs'!L254,0)))</f>
        <v/>
      </c>
      <c r="M254" s="59" t="str">
        <f>IF('Financing inputs'!M254="","",(IF('Financing inputs'!$B254="USD",'Financing inputs'!M254*Euro_USD,0)+IF('Financing inputs'!$B254="Local Currency",'Financing inputs'!M254/Loc_Euro,0)+IF('Financing inputs'!$B254="Euro",'Financing inputs'!M254,0)))</f>
        <v/>
      </c>
      <c r="N254" s="59" t="str">
        <f>IF('Financing inputs'!N254="","",(IF('Financing inputs'!$B254="USD",'Financing inputs'!N254*Euro_USD,0)+IF('Financing inputs'!$B254="Local Currency",'Financing inputs'!N254/Loc_Euro,0)+IF('Financing inputs'!$B254="Euro",'Financing inputs'!N254,0)))</f>
        <v/>
      </c>
      <c r="O254" s="59">
        <f t="shared" si="31"/>
        <v>0</v>
      </c>
      <c r="P254" s="12" t="str">
        <f t="shared" si="30"/>
        <v>Autre 11</v>
      </c>
    </row>
    <row r="255" spans="1:18" x14ac:dyDescent="0.25">
      <c r="A255" s="27" t="s">
        <v>42</v>
      </c>
      <c r="B255" s="28"/>
      <c r="C255" s="46">
        <f>SUM(C236:C254)</f>
        <v>0</v>
      </c>
      <c r="D255" s="46">
        <f t="shared" ref="D255:O255" si="32">SUM(D236:D254)</f>
        <v>0</v>
      </c>
      <c r="E255" s="46">
        <f t="shared" si="32"/>
        <v>0</v>
      </c>
      <c r="F255" s="46">
        <f t="shared" si="32"/>
        <v>0</v>
      </c>
      <c r="G255" s="46">
        <f t="shared" si="32"/>
        <v>0</v>
      </c>
      <c r="H255" s="46">
        <f t="shared" si="32"/>
        <v>0</v>
      </c>
      <c r="I255" s="46">
        <f t="shared" si="32"/>
        <v>0</v>
      </c>
      <c r="J255" s="46">
        <f t="shared" si="32"/>
        <v>0</v>
      </c>
      <c r="K255" s="46">
        <f t="shared" si="32"/>
        <v>0</v>
      </c>
      <c r="L255" s="46">
        <f t="shared" si="32"/>
        <v>0</v>
      </c>
      <c r="M255" s="46">
        <f t="shared" si="32"/>
        <v>0</v>
      </c>
      <c r="N255" s="46">
        <f t="shared" si="32"/>
        <v>0</v>
      </c>
      <c r="O255" s="46">
        <f t="shared" si="32"/>
        <v>0</v>
      </c>
      <c r="P255" s="12" t="str">
        <f>$A$233</f>
        <v>Autre 11</v>
      </c>
    </row>
    <row r="256" spans="1:18" x14ac:dyDescent="0.25">
      <c r="R256" s="39" t="s">
        <v>45</v>
      </c>
    </row>
    <row r="257" spans="1:18" s="34" customFormat="1" x14ac:dyDescent="0.25">
      <c r="A257" s="156" t="s">
        <v>49</v>
      </c>
      <c r="B257" s="156"/>
      <c r="C257" s="118">
        <f t="shared" ref="C257:O257" si="33">SUMIF($A$3:$A$254,"Coûts du Plan PF Budgétisé",C$3:C$254)</f>
        <v>0</v>
      </c>
      <c r="D257" s="118">
        <f t="shared" si="33"/>
        <v>0</v>
      </c>
      <c r="E257" s="118">
        <f t="shared" si="33"/>
        <v>0</v>
      </c>
      <c r="F257" s="118">
        <f t="shared" si="33"/>
        <v>0</v>
      </c>
      <c r="G257" s="118">
        <f t="shared" si="33"/>
        <v>0</v>
      </c>
      <c r="H257" s="118">
        <f t="shared" si="33"/>
        <v>0</v>
      </c>
      <c r="I257" s="118">
        <f t="shared" si="33"/>
        <v>0</v>
      </c>
      <c r="J257" s="118">
        <f t="shared" si="33"/>
        <v>0</v>
      </c>
      <c r="K257" s="118">
        <f t="shared" si="33"/>
        <v>0</v>
      </c>
      <c r="L257" s="118">
        <f t="shared" si="33"/>
        <v>0</v>
      </c>
      <c r="M257" s="118">
        <f t="shared" si="33"/>
        <v>0</v>
      </c>
      <c r="N257" s="118">
        <f t="shared" si="33"/>
        <v>0</v>
      </c>
      <c r="O257" s="118">
        <f t="shared" si="33"/>
        <v>0</v>
      </c>
      <c r="Q257" s="115">
        <f>SUM(C257:N257)</f>
        <v>0</v>
      </c>
      <c r="R257" s="40" t="str">
        <f>IF(Q257=O257,"Okay","Check")</f>
        <v>Okay</v>
      </c>
    </row>
    <row r="258" spans="1:18" x14ac:dyDescent="0.25">
      <c r="B258" s="147" t="s">
        <v>50</v>
      </c>
      <c r="C258" s="29" t="str">
        <f>IF(C257='Financing inputs'!C259,"Okay","Check")</f>
        <v>Okay</v>
      </c>
      <c r="D258" s="29" t="str">
        <f>IF(D257='Financing inputs'!D259,"Okay","Check")</f>
        <v>Okay</v>
      </c>
      <c r="E258" s="29" t="str">
        <f>IF(E257='Financing inputs'!E259,"Okay","Check")</f>
        <v>Okay</v>
      </c>
      <c r="F258" s="29" t="str">
        <f>IF(F257='Financing inputs'!F259,"Okay","Check")</f>
        <v>Okay</v>
      </c>
      <c r="G258" s="29" t="str">
        <f>IF(G257='Financing inputs'!G259,"Okay","Check")</f>
        <v>Okay</v>
      </c>
      <c r="H258" s="29" t="str">
        <f>IF(H257='Financing inputs'!H259,"Okay","Check")</f>
        <v>Okay</v>
      </c>
      <c r="I258" s="29" t="str">
        <f>IF(I257='Financing inputs'!I259,"Okay","Check")</f>
        <v>Okay</v>
      </c>
      <c r="J258" s="29" t="str">
        <f>IF(J257='Financing inputs'!J259,"Okay","Check")</f>
        <v>Okay</v>
      </c>
      <c r="K258" s="29" t="str">
        <f>IF(K257='Financing inputs'!K259,"Okay","Check")</f>
        <v>Okay</v>
      </c>
      <c r="L258" s="29" t="str">
        <f>IF(L257='Financing inputs'!L259,"Okay","Check")</f>
        <v>Okay</v>
      </c>
      <c r="M258" s="29" t="str">
        <f>IF(M257='Financing inputs'!M259,"Okay","Check")</f>
        <v>Okay</v>
      </c>
      <c r="N258" s="29" t="str">
        <f>IF(N257='Financing inputs'!N259,"Okay","Check")</f>
        <v>Okay</v>
      </c>
      <c r="O258" s="29" t="str">
        <f>IF(O257='Financing inputs'!O259,"Okay","Check")</f>
        <v>Okay</v>
      </c>
      <c r="Q258" s="115">
        <f t="shared" ref="Q258" si="34">SUM(D258:O258)</f>
        <v>0</v>
      </c>
      <c r="R258" s="40"/>
    </row>
    <row r="259" spans="1:18" x14ac:dyDescent="0.25">
      <c r="A259" s="36" t="s">
        <v>46</v>
      </c>
      <c r="B259" s="36"/>
      <c r="C259" s="44">
        <f>SUMIF($A$3:$A$254,"Fonds alloués par le Gouvernement ",C$3:C$254)</f>
        <v>0</v>
      </c>
      <c r="D259" s="44">
        <f t="shared" ref="D259:N259" si="35">SUMIF($A$3:$A$254,"Fonds alloués par le Gouvernement ",D$3:D$254)</f>
        <v>0</v>
      </c>
      <c r="E259" s="44">
        <f t="shared" si="35"/>
        <v>0</v>
      </c>
      <c r="F259" s="44">
        <f t="shared" si="35"/>
        <v>0</v>
      </c>
      <c r="G259" s="44">
        <f t="shared" si="35"/>
        <v>0</v>
      </c>
      <c r="H259" s="44">
        <f t="shared" si="35"/>
        <v>0</v>
      </c>
      <c r="I259" s="44">
        <f t="shared" si="35"/>
        <v>0</v>
      </c>
      <c r="J259" s="44">
        <f t="shared" si="35"/>
        <v>0</v>
      </c>
      <c r="K259" s="44">
        <f t="shared" si="35"/>
        <v>0</v>
      </c>
      <c r="L259" s="44">
        <f t="shared" si="35"/>
        <v>0</v>
      </c>
      <c r="M259" s="44">
        <f t="shared" si="35"/>
        <v>0</v>
      </c>
      <c r="N259" s="44">
        <f t="shared" si="35"/>
        <v>0</v>
      </c>
      <c r="O259" s="44">
        <f>SUMIF($A$3:$A$254,"Fonds alloués par le Gouvernement ",O$3:O$254)</f>
        <v>0</v>
      </c>
      <c r="Q259" s="115">
        <f t="shared" ref="Q259:Q261" si="36">SUM(C259:N259)</f>
        <v>0</v>
      </c>
      <c r="R259" s="40" t="str">
        <f t="shared" ref="R259:R261" si="37">IF(Q259=O259,"Okay","Check")</f>
        <v>Okay</v>
      </c>
    </row>
    <row r="260" spans="1:18" x14ac:dyDescent="0.25">
      <c r="A260" s="36" t="s">
        <v>47</v>
      </c>
      <c r="B260" s="36"/>
      <c r="C260" s="44">
        <f>SUMIF($A$3:$A$254,"Total donateur",C$3:C$254)</f>
        <v>0</v>
      </c>
      <c r="D260" s="44">
        <f t="shared" ref="D260:N260" si="38">SUMIF($A$3:$A$254,"Total donateur",D$3:D$254)</f>
        <v>0</v>
      </c>
      <c r="E260" s="44">
        <f t="shared" si="38"/>
        <v>0</v>
      </c>
      <c r="F260" s="44">
        <f t="shared" si="38"/>
        <v>0</v>
      </c>
      <c r="G260" s="44">
        <f t="shared" si="38"/>
        <v>0</v>
      </c>
      <c r="H260" s="44">
        <f t="shared" si="38"/>
        <v>0</v>
      </c>
      <c r="I260" s="44">
        <f t="shared" si="38"/>
        <v>0</v>
      </c>
      <c r="J260" s="44">
        <f t="shared" si="38"/>
        <v>0</v>
      </c>
      <c r="K260" s="44">
        <f t="shared" si="38"/>
        <v>0</v>
      </c>
      <c r="L260" s="44">
        <f t="shared" si="38"/>
        <v>0</v>
      </c>
      <c r="M260" s="44">
        <f t="shared" si="38"/>
        <v>0</v>
      </c>
      <c r="N260" s="44">
        <f t="shared" si="38"/>
        <v>0</v>
      </c>
      <c r="O260" s="44">
        <f>SUMIF($A$3:$A$254,"Total donateur",O$3:O$254)</f>
        <v>0</v>
      </c>
      <c r="Q260" s="115">
        <f t="shared" si="36"/>
        <v>0</v>
      </c>
      <c r="R260" s="40" t="str">
        <f t="shared" si="37"/>
        <v>Okay</v>
      </c>
    </row>
    <row r="261" spans="1:18" s="32" customFormat="1" x14ac:dyDescent="0.25">
      <c r="A261" s="31" t="s">
        <v>48</v>
      </c>
      <c r="B261" s="31"/>
      <c r="C261" s="45">
        <f>SUM(C259:C260)</f>
        <v>0</v>
      </c>
      <c r="D261" s="45">
        <f t="shared" ref="D261:N261" si="39">SUM(D259:D260)</f>
        <v>0</v>
      </c>
      <c r="E261" s="45">
        <f t="shared" si="39"/>
        <v>0</v>
      </c>
      <c r="F261" s="45">
        <f t="shared" si="39"/>
        <v>0</v>
      </c>
      <c r="G261" s="45">
        <f t="shared" si="39"/>
        <v>0</v>
      </c>
      <c r="H261" s="45">
        <f t="shared" si="39"/>
        <v>0</v>
      </c>
      <c r="I261" s="45">
        <f t="shared" si="39"/>
        <v>0</v>
      </c>
      <c r="J261" s="45">
        <f t="shared" si="39"/>
        <v>0</v>
      </c>
      <c r="K261" s="45">
        <f t="shared" si="39"/>
        <v>0</v>
      </c>
      <c r="L261" s="45">
        <f t="shared" si="39"/>
        <v>0</v>
      </c>
      <c r="M261" s="45">
        <f t="shared" si="39"/>
        <v>0</v>
      </c>
      <c r="N261" s="45">
        <f t="shared" si="39"/>
        <v>0</v>
      </c>
      <c r="O261" s="45">
        <f>SUM(O259:O260)</f>
        <v>0</v>
      </c>
      <c r="P261" s="37"/>
      <c r="Q261" s="115">
        <f t="shared" si="36"/>
        <v>0</v>
      </c>
      <c r="R261" s="40" t="str">
        <f t="shared" si="37"/>
        <v>Okay</v>
      </c>
    </row>
    <row r="262" spans="1:18" x14ac:dyDescent="0.25">
      <c r="B262" s="147" t="s">
        <v>50</v>
      </c>
      <c r="C262" s="29" t="str">
        <f>IF(C261='Financing inputs'!C282,"Okay","Check")</f>
        <v>Okay</v>
      </c>
      <c r="D262" s="29" t="str">
        <f>IF(D261='Financing inputs'!D282,"Okay","Check")</f>
        <v>Okay</v>
      </c>
      <c r="E262" s="29" t="str">
        <f>IF(E261='Financing inputs'!E282,"Okay","Check")</f>
        <v>Okay</v>
      </c>
      <c r="F262" s="29" t="str">
        <f>IF(F261='Financing inputs'!F282,"Okay","Check")</f>
        <v>Okay</v>
      </c>
      <c r="G262" s="29" t="str">
        <f>IF(G261='Financing inputs'!G282,"Okay","Check")</f>
        <v>Okay</v>
      </c>
      <c r="H262" s="29" t="str">
        <f>IF(H261='Financing inputs'!H282,"Okay","Check")</f>
        <v>Okay</v>
      </c>
      <c r="I262" s="29" t="str">
        <f>IF(I261='Financing inputs'!I282,"Okay","Check")</f>
        <v>Okay</v>
      </c>
      <c r="J262" s="29" t="str">
        <f>IF(J261='Financing inputs'!J282,"Okay","Check")</f>
        <v>Okay</v>
      </c>
      <c r="K262" s="29" t="str">
        <f>IF(K261='Financing inputs'!K282,"Okay","Check")</f>
        <v>Okay</v>
      </c>
      <c r="L262" s="29" t="str">
        <f>IF(L261='Financing inputs'!L282,"Okay","Check")</f>
        <v>Okay</v>
      </c>
      <c r="M262" s="29" t="str">
        <f>IF(M261='Financing inputs'!M282,"Okay","Check")</f>
        <v>Okay</v>
      </c>
      <c r="N262" s="29" t="str">
        <f>IF(N261='Financing inputs'!N282,"Okay","Check")</f>
        <v>Okay</v>
      </c>
      <c r="O262" s="29" t="str">
        <f>IF(O261='Financing inputs'!O282,"Okay","Check")</f>
        <v>Okay</v>
      </c>
      <c r="P262" s="30"/>
      <c r="Q262" s="78"/>
    </row>
    <row r="263" spans="1:18" x14ac:dyDescent="0.25">
      <c r="A263" s="31" t="s">
        <v>1</v>
      </c>
      <c r="B263" s="31"/>
      <c r="C263" s="45">
        <f>C257-C261</f>
        <v>0</v>
      </c>
      <c r="D263" s="45">
        <f t="shared" ref="D263:O263" si="40">D257-D261</f>
        <v>0</v>
      </c>
      <c r="E263" s="45">
        <f t="shared" si="40"/>
        <v>0</v>
      </c>
      <c r="F263" s="45">
        <f t="shared" si="40"/>
        <v>0</v>
      </c>
      <c r="G263" s="45">
        <f t="shared" si="40"/>
        <v>0</v>
      </c>
      <c r="H263" s="45">
        <f t="shared" si="40"/>
        <v>0</v>
      </c>
      <c r="I263" s="45">
        <f t="shared" si="40"/>
        <v>0</v>
      </c>
      <c r="J263" s="45">
        <f t="shared" si="40"/>
        <v>0</v>
      </c>
      <c r="K263" s="45">
        <f t="shared" si="40"/>
        <v>0</v>
      </c>
      <c r="L263" s="45">
        <f t="shared" si="40"/>
        <v>0</v>
      </c>
      <c r="M263" s="45">
        <f t="shared" si="40"/>
        <v>0</v>
      </c>
      <c r="N263" s="45">
        <f t="shared" si="40"/>
        <v>0</v>
      </c>
      <c r="O263" s="45">
        <f t="shared" si="40"/>
        <v>0</v>
      </c>
      <c r="Q263" s="78">
        <f>SUM(C263:N263)</f>
        <v>0</v>
      </c>
      <c r="R263" s="40" t="str">
        <f>IF(Q263=O263,"Okay","Check")</f>
        <v>Okay</v>
      </c>
    </row>
  </sheetData>
  <sheetProtection password="CC82" sheet="1" objects="1" scenarios="1" formatCells="0" formatColumns="0" formatRows="0"/>
  <mergeCells count="11">
    <mergeCell ref="A141:O141"/>
    <mergeCell ref="A164:O164"/>
    <mergeCell ref="A187:O187"/>
    <mergeCell ref="A210:O210"/>
    <mergeCell ref="A233:O233"/>
    <mergeCell ref="A118:O118"/>
    <mergeCell ref="A3:O3"/>
    <mergeCell ref="A26:O26"/>
    <mergeCell ref="A49:O49"/>
    <mergeCell ref="A72:O72"/>
    <mergeCell ref="A95:O95"/>
  </mergeCells>
  <conditionalFormatting sqref="C258:O258">
    <cfRule type="cellIs" dxfId="36" priority="5" operator="equal">
      <formula>"Check"</formula>
    </cfRule>
  </conditionalFormatting>
  <conditionalFormatting sqref="C262:O262">
    <cfRule type="cellIs" dxfId="35" priority="4" operator="equal">
      <formula>"Check"</formula>
    </cfRule>
  </conditionalFormatting>
  <conditionalFormatting sqref="R259:R261">
    <cfRule type="cellIs" dxfId="34" priority="2" operator="equal">
      <formula>"Check"</formula>
    </cfRule>
  </conditionalFormatting>
  <conditionalFormatting sqref="R263">
    <cfRule type="cellIs" dxfId="33" priority="1" operator="equal">
      <formula>"Check"</formula>
    </cfRule>
  </conditionalFormatting>
  <conditionalFormatting sqref="R257:R258">
    <cfRule type="cellIs" dxfId="32" priority="3" operator="equal">
      <formula>"Check"</formula>
    </cfRule>
  </conditionalFormatting>
  <dataValidations count="3">
    <dataValidation type="list" allowBlank="1" showInputMessage="1" showErrorMessage="1" sqref="B25 B255 B209 B163 B117 B71 B232 B48 B94 B140 B186">
      <formula1>$A$279:$A$282</formula1>
    </dataValidation>
    <dataValidation type="list" allowBlank="1" showInputMessage="1" showErrorMessage="1" sqref="B259:B260 B257">
      <formula1>$A$267:$A$270</formula1>
    </dataValidation>
    <dataValidation type="list" allowBlank="1" showInputMessage="1" showErrorMessage="1" sqref="B4:B24 B234:B254 B211:B231 B188:B208 B165:B185 B142:B162 B119:B139 B96:B116 B73:B93 B50:B70 B27:B47">
      <formula1>Currency</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9"/>
  <sheetViews>
    <sheetView zoomScale="80" zoomScaleNormal="80" zoomScalePageLayoutView="75" workbookViewId="0">
      <pane xSplit="2" ySplit="1" topLeftCell="C2" activePane="bottomRight" state="frozen"/>
      <selection pane="topRight" activeCell="C1" sqref="C1"/>
      <selection pane="bottomLeft" activeCell="A2" sqref="A2"/>
      <selection pane="bottomRight" activeCell="C1" sqref="C1"/>
    </sheetView>
  </sheetViews>
  <sheetFormatPr defaultColWidth="8.85546875" defaultRowHeight="15" x14ac:dyDescent="0.25"/>
  <cols>
    <col min="1" max="1" width="15.140625" customWidth="1"/>
    <col min="2" max="2" width="17.5703125" customWidth="1"/>
    <col min="3" max="15" width="19.7109375" customWidth="1"/>
    <col min="16" max="16" width="18.28515625" style="33" hidden="1" customWidth="1"/>
    <col min="17" max="17" width="12" style="2" hidden="1" customWidth="1"/>
    <col min="18" max="18" width="8.85546875" style="2" customWidth="1"/>
    <col min="19" max="19" width="24.5703125" customWidth="1"/>
    <col min="20" max="20" width="4.7109375" style="2" customWidth="1"/>
    <col min="21" max="21" width="24.28515625" customWidth="1"/>
    <col min="22" max="33" width="3.85546875" bestFit="1" customWidth="1"/>
    <col min="34" max="34" width="5.7109375" bestFit="1" customWidth="1"/>
  </cols>
  <sheetData>
    <row r="1" spans="1:35" x14ac:dyDescent="0.25">
      <c r="A1" s="3"/>
      <c r="B1" s="3"/>
      <c r="C1" s="158">
        <f>'Financing inputs'!C1</f>
        <v>0</v>
      </c>
      <c r="D1" s="157">
        <f>'Financing inputs'!D1</f>
        <v>1</v>
      </c>
      <c r="E1" s="157">
        <f>'Financing inputs'!E1</f>
        <v>2</v>
      </c>
      <c r="F1" s="157">
        <f>'Financing inputs'!F1</f>
        <v>3</v>
      </c>
      <c r="G1" s="157">
        <f>'Financing inputs'!G1</f>
        <v>4</v>
      </c>
      <c r="H1" s="157">
        <f>'Financing inputs'!H1</f>
        <v>5</v>
      </c>
      <c r="I1" s="157">
        <f>'Financing inputs'!I1</f>
        <v>6</v>
      </c>
      <c r="J1" s="157">
        <f>'Financing inputs'!J1</f>
        <v>7</v>
      </c>
      <c r="K1" s="157">
        <f>'Financing inputs'!K1</f>
        <v>8</v>
      </c>
      <c r="L1" s="157">
        <f>'Financing inputs'!L1</f>
        <v>9</v>
      </c>
      <c r="M1" s="157">
        <f>'Financing inputs'!M1</f>
        <v>10</v>
      </c>
      <c r="N1" s="157">
        <f>'Financing inputs'!N1</f>
        <v>11</v>
      </c>
      <c r="O1" s="157" t="str">
        <f>'Financing inputs'!O1</f>
        <v>Total</v>
      </c>
      <c r="P1" s="47"/>
      <c r="Q1" s="47"/>
      <c r="R1" s="47"/>
    </row>
    <row r="2" spans="1:35" s="2" customFormat="1" x14ac:dyDescent="0.25">
      <c r="C2" s="47"/>
      <c r="D2" s="47"/>
      <c r="E2" s="47"/>
      <c r="F2" s="47"/>
      <c r="G2" s="47"/>
      <c r="H2" s="47"/>
      <c r="I2" s="47"/>
      <c r="J2" s="47"/>
      <c r="K2" s="47"/>
      <c r="L2" s="47"/>
      <c r="M2" s="47"/>
      <c r="N2" s="47"/>
      <c r="O2" s="47"/>
      <c r="P2" s="47"/>
      <c r="Q2" s="47"/>
      <c r="R2" s="47"/>
      <c r="U2" s="12" t="s">
        <v>67</v>
      </c>
      <c r="V2" s="12"/>
      <c r="W2" s="12"/>
      <c r="X2" s="12"/>
      <c r="Y2" s="12"/>
      <c r="Z2" s="12"/>
      <c r="AA2" s="12"/>
      <c r="AB2" s="12"/>
      <c r="AC2" s="12"/>
      <c r="AD2" s="12"/>
      <c r="AE2" s="12"/>
      <c r="AF2" s="12"/>
      <c r="AG2" s="12"/>
      <c r="AH2" s="12"/>
      <c r="AI2" s="12"/>
    </row>
    <row r="3" spans="1:35" x14ac:dyDescent="0.25">
      <c r="A3" s="180" t="s">
        <v>35</v>
      </c>
      <c r="B3" s="180"/>
      <c r="C3" s="180"/>
      <c r="D3" s="180"/>
      <c r="E3" s="180"/>
      <c r="F3" s="180"/>
      <c r="G3" s="180"/>
      <c r="H3" s="180"/>
      <c r="I3" s="180"/>
      <c r="J3" s="180"/>
      <c r="K3" s="180"/>
      <c r="L3" s="180"/>
      <c r="M3" s="180"/>
      <c r="N3" s="180"/>
      <c r="O3" s="180"/>
      <c r="P3" s="48"/>
      <c r="Q3" s="51" t="s">
        <v>51</v>
      </c>
      <c r="R3" s="52" t="s">
        <v>50</v>
      </c>
      <c r="S3" s="177" t="s">
        <v>4</v>
      </c>
      <c r="T3" s="107"/>
      <c r="U3" s="104" t="str">
        <f>A3</f>
        <v>Le Plan PF-complet</v>
      </c>
      <c r="V3" s="4">
        <f>$C$1</f>
        <v>0</v>
      </c>
      <c r="W3" s="4">
        <f>$D$1</f>
        <v>1</v>
      </c>
      <c r="X3" s="4">
        <f>$E$1</f>
        <v>2</v>
      </c>
      <c r="Y3" s="4">
        <f>$F$1</f>
        <v>3</v>
      </c>
      <c r="Z3" s="4">
        <f>$G$1</f>
        <v>4</v>
      </c>
      <c r="AA3" s="4">
        <f>$H$1</f>
        <v>5</v>
      </c>
      <c r="AB3" s="4">
        <f>$I$1</f>
        <v>6</v>
      </c>
      <c r="AC3" s="4">
        <f>$J$1</f>
        <v>7</v>
      </c>
      <c r="AD3" s="4">
        <f>$K$1</f>
        <v>8</v>
      </c>
      <c r="AE3" s="4">
        <f>$L$1</f>
        <v>9</v>
      </c>
      <c r="AF3" s="4">
        <f>$M$1</f>
        <v>10</v>
      </c>
      <c r="AG3" s="4">
        <f>$N$1</f>
        <v>11</v>
      </c>
      <c r="AH3" s="4" t="str">
        <f>$O$1</f>
        <v>Total</v>
      </c>
      <c r="AI3" s="12"/>
    </row>
    <row r="4" spans="1:35" x14ac:dyDescent="0.25">
      <c r="A4" s="175" t="s">
        <v>36</v>
      </c>
      <c r="B4" s="1" t="s">
        <v>2</v>
      </c>
      <c r="C4" s="94">
        <f t="shared" ref="C4:O4" ca="1" si="0">SUMIFS(C$20:C$193,$B$20:$B$193,$B4,$Q$20:$Q$193,$Q4)</f>
        <v>0</v>
      </c>
      <c r="D4" s="94">
        <f t="shared" ca="1" si="0"/>
        <v>0</v>
      </c>
      <c r="E4" s="94">
        <f t="shared" ca="1" si="0"/>
        <v>0</v>
      </c>
      <c r="F4" s="94">
        <f t="shared" ca="1" si="0"/>
        <v>0</v>
      </c>
      <c r="G4" s="94">
        <f t="shared" ca="1" si="0"/>
        <v>0</v>
      </c>
      <c r="H4" s="94">
        <f t="shared" ca="1" si="0"/>
        <v>0</v>
      </c>
      <c r="I4" s="94">
        <f t="shared" ca="1" si="0"/>
        <v>0</v>
      </c>
      <c r="J4" s="94">
        <f t="shared" ca="1" si="0"/>
        <v>0</v>
      </c>
      <c r="K4" s="94">
        <f t="shared" ca="1" si="0"/>
        <v>0</v>
      </c>
      <c r="L4" s="94">
        <f t="shared" ca="1" si="0"/>
        <v>0</v>
      </c>
      <c r="M4" s="94">
        <f t="shared" ca="1" si="0"/>
        <v>0</v>
      </c>
      <c r="N4" s="94">
        <f t="shared" ca="1" si="0"/>
        <v>0</v>
      </c>
      <c r="O4" s="94">
        <f t="shared" ca="1" si="0"/>
        <v>0</v>
      </c>
      <c r="P4" s="49" t="str">
        <f>A3</f>
        <v>Le Plan PF-complet</v>
      </c>
      <c r="Q4" s="54" t="s">
        <v>52</v>
      </c>
      <c r="R4" s="53" t="str">
        <f ca="1">IF(ROUND(SUM(C4:N4),2)=ROUND(O4,2),"Okay","Check")</f>
        <v>Okay</v>
      </c>
      <c r="S4" s="178"/>
      <c r="T4" s="107"/>
      <c r="U4" s="104" t="str">
        <f>A4</f>
        <v>Apport du Gouvernement</v>
      </c>
      <c r="V4" s="75">
        <f t="shared" ref="V4:AH4" ca="1" si="1">IFERROR(C6/(C6+C9),0)</f>
        <v>0</v>
      </c>
      <c r="W4" s="75">
        <f t="shared" ca="1" si="1"/>
        <v>0</v>
      </c>
      <c r="X4" s="75">
        <f t="shared" ca="1" si="1"/>
        <v>0</v>
      </c>
      <c r="Y4" s="75">
        <f t="shared" ca="1" si="1"/>
        <v>0</v>
      </c>
      <c r="Z4" s="75">
        <f t="shared" ca="1" si="1"/>
        <v>0</v>
      </c>
      <c r="AA4" s="75">
        <f t="shared" ca="1" si="1"/>
        <v>0</v>
      </c>
      <c r="AB4" s="75">
        <f t="shared" ca="1" si="1"/>
        <v>0</v>
      </c>
      <c r="AC4" s="75">
        <f t="shared" ca="1" si="1"/>
        <v>0</v>
      </c>
      <c r="AD4" s="75">
        <f t="shared" ca="1" si="1"/>
        <v>0</v>
      </c>
      <c r="AE4" s="75">
        <f t="shared" ca="1" si="1"/>
        <v>0</v>
      </c>
      <c r="AF4" s="75">
        <f t="shared" ca="1" si="1"/>
        <v>0</v>
      </c>
      <c r="AG4" s="75">
        <f t="shared" ca="1" si="1"/>
        <v>0</v>
      </c>
      <c r="AH4" s="75">
        <f t="shared" ca="1" si="1"/>
        <v>0</v>
      </c>
      <c r="AI4" s="12"/>
    </row>
    <row r="5" spans="1:35" x14ac:dyDescent="0.25">
      <c r="A5" s="175"/>
      <c r="B5" s="1" t="s">
        <v>10</v>
      </c>
      <c r="C5" s="95">
        <f t="shared" ref="C5:N12" ca="1" si="2">SUMIFS(C$20:C$193,$B$20:$B$193,$B5,$Q$20:$Q$193,$Q5)</f>
        <v>0</v>
      </c>
      <c r="D5" s="95">
        <f t="shared" ca="1" si="2"/>
        <v>0</v>
      </c>
      <c r="E5" s="95">
        <f t="shared" ca="1" si="2"/>
        <v>0</v>
      </c>
      <c r="F5" s="95">
        <f t="shared" ca="1" si="2"/>
        <v>0</v>
      </c>
      <c r="G5" s="95">
        <f t="shared" ca="1" si="2"/>
        <v>0</v>
      </c>
      <c r="H5" s="95">
        <f t="shared" ca="1" si="2"/>
        <v>0</v>
      </c>
      <c r="I5" s="95">
        <f t="shared" ca="1" si="2"/>
        <v>0</v>
      </c>
      <c r="J5" s="95">
        <f t="shared" ca="1" si="2"/>
        <v>0</v>
      </c>
      <c r="K5" s="95">
        <f t="shared" ca="1" si="2"/>
        <v>0</v>
      </c>
      <c r="L5" s="95">
        <f t="shared" ca="1" si="2"/>
        <v>0</v>
      </c>
      <c r="M5" s="95">
        <f t="shared" ca="1" si="2"/>
        <v>0</v>
      </c>
      <c r="N5" s="95">
        <f t="shared" ca="1" si="2"/>
        <v>0</v>
      </c>
      <c r="O5" s="95">
        <f t="shared" ref="O5:O12" ca="1" si="3">SUMIFS(O$20:O$193,$B$20:$B$193,$B5,$Q$20:$Q$193,$Q5)</f>
        <v>0</v>
      </c>
      <c r="P5" s="49" t="str">
        <f>A3</f>
        <v>Le Plan PF-complet</v>
      </c>
      <c r="Q5" s="54" t="s">
        <v>52</v>
      </c>
      <c r="R5" s="53" t="str">
        <f t="shared" ref="R5:R12" ca="1" si="4">IF(ROUND(SUM(C5:N5),2)=ROUND(O5,2),"Okay","Check")</f>
        <v>Okay</v>
      </c>
      <c r="S5" s="178"/>
      <c r="T5" s="107"/>
      <c r="U5" s="104" t="str">
        <f>A7</f>
        <v>Apport des Donateurs</v>
      </c>
      <c r="V5" s="75">
        <f t="shared" ref="V5:AH5" ca="1" si="5">IFERROR(C9/(C6+C9),0)</f>
        <v>0</v>
      </c>
      <c r="W5" s="75">
        <f t="shared" ca="1" si="5"/>
        <v>0</v>
      </c>
      <c r="X5" s="75">
        <f t="shared" ca="1" si="5"/>
        <v>0</v>
      </c>
      <c r="Y5" s="75">
        <f t="shared" ca="1" si="5"/>
        <v>0</v>
      </c>
      <c r="Z5" s="75">
        <f t="shared" ca="1" si="5"/>
        <v>0</v>
      </c>
      <c r="AA5" s="75">
        <f t="shared" ca="1" si="5"/>
        <v>0</v>
      </c>
      <c r="AB5" s="75">
        <f t="shared" ca="1" si="5"/>
        <v>0</v>
      </c>
      <c r="AC5" s="75">
        <f t="shared" ca="1" si="5"/>
        <v>0</v>
      </c>
      <c r="AD5" s="75">
        <f t="shared" ca="1" si="5"/>
        <v>0</v>
      </c>
      <c r="AE5" s="75">
        <f t="shared" ca="1" si="5"/>
        <v>0</v>
      </c>
      <c r="AF5" s="75">
        <f t="shared" ca="1" si="5"/>
        <v>0</v>
      </c>
      <c r="AG5" s="75">
        <f t="shared" ca="1" si="5"/>
        <v>0</v>
      </c>
      <c r="AH5" s="75">
        <f t="shared" ca="1" si="5"/>
        <v>0</v>
      </c>
      <c r="AI5" s="12"/>
    </row>
    <row r="6" spans="1:35" x14ac:dyDescent="0.25">
      <c r="A6" s="175"/>
      <c r="B6" s="1" t="s">
        <v>53</v>
      </c>
      <c r="C6" s="160">
        <f t="shared" ca="1" si="2"/>
        <v>0</v>
      </c>
      <c r="D6" s="160">
        <f t="shared" ca="1" si="2"/>
        <v>0</v>
      </c>
      <c r="E6" s="160">
        <f t="shared" ca="1" si="2"/>
        <v>0</v>
      </c>
      <c r="F6" s="160">
        <f t="shared" ca="1" si="2"/>
        <v>0</v>
      </c>
      <c r="G6" s="160">
        <f t="shared" ca="1" si="2"/>
        <v>0</v>
      </c>
      <c r="H6" s="160">
        <f t="shared" ca="1" si="2"/>
        <v>0</v>
      </c>
      <c r="I6" s="160">
        <f t="shared" ca="1" si="2"/>
        <v>0</v>
      </c>
      <c r="J6" s="160">
        <f t="shared" ca="1" si="2"/>
        <v>0</v>
      </c>
      <c r="K6" s="160">
        <f t="shared" ca="1" si="2"/>
        <v>0</v>
      </c>
      <c r="L6" s="160">
        <f t="shared" ca="1" si="2"/>
        <v>0</v>
      </c>
      <c r="M6" s="160">
        <f t="shared" ca="1" si="2"/>
        <v>0</v>
      </c>
      <c r="N6" s="160">
        <f t="shared" ca="1" si="2"/>
        <v>0</v>
      </c>
      <c r="O6" s="160">
        <f t="shared" ca="1" si="3"/>
        <v>0</v>
      </c>
      <c r="P6" s="49" t="str">
        <f>A3</f>
        <v>Le Plan PF-complet</v>
      </c>
      <c r="Q6" s="54" t="s">
        <v>52</v>
      </c>
      <c r="R6" s="53" t="str">
        <f t="shared" ca="1" si="4"/>
        <v>Okay</v>
      </c>
      <c r="S6" s="178"/>
      <c r="T6" s="107"/>
    </row>
    <row r="7" spans="1:35" x14ac:dyDescent="0.25">
      <c r="A7" s="175" t="s">
        <v>37</v>
      </c>
      <c r="B7" s="1" t="s">
        <v>2</v>
      </c>
      <c r="C7" s="94">
        <f t="shared" ca="1" si="2"/>
        <v>0</v>
      </c>
      <c r="D7" s="94">
        <f t="shared" ca="1" si="2"/>
        <v>0</v>
      </c>
      <c r="E7" s="94">
        <f t="shared" ca="1" si="2"/>
        <v>0</v>
      </c>
      <c r="F7" s="94">
        <f t="shared" ca="1" si="2"/>
        <v>0</v>
      </c>
      <c r="G7" s="94">
        <f t="shared" ca="1" si="2"/>
        <v>0</v>
      </c>
      <c r="H7" s="94">
        <f t="shared" ca="1" si="2"/>
        <v>0</v>
      </c>
      <c r="I7" s="94">
        <f t="shared" ca="1" si="2"/>
        <v>0</v>
      </c>
      <c r="J7" s="94">
        <f t="shared" ca="1" si="2"/>
        <v>0</v>
      </c>
      <c r="K7" s="94">
        <f t="shared" ca="1" si="2"/>
        <v>0</v>
      </c>
      <c r="L7" s="94">
        <f t="shared" ca="1" si="2"/>
        <v>0</v>
      </c>
      <c r="M7" s="94">
        <f t="shared" ca="1" si="2"/>
        <v>0</v>
      </c>
      <c r="N7" s="94">
        <f t="shared" ca="1" si="2"/>
        <v>0</v>
      </c>
      <c r="O7" s="94">
        <f t="shared" ca="1" si="3"/>
        <v>0</v>
      </c>
      <c r="P7" s="49" t="str">
        <f>A3</f>
        <v>Le Plan PF-complet</v>
      </c>
      <c r="Q7" s="54" t="s">
        <v>42</v>
      </c>
      <c r="R7" s="53" t="str">
        <f t="shared" ca="1" si="4"/>
        <v>Okay</v>
      </c>
      <c r="S7" s="178"/>
      <c r="T7" s="107"/>
    </row>
    <row r="8" spans="1:35" x14ac:dyDescent="0.25">
      <c r="A8" s="175"/>
      <c r="B8" s="1" t="s">
        <v>10</v>
      </c>
      <c r="C8" s="95">
        <f t="shared" ca="1" si="2"/>
        <v>0</v>
      </c>
      <c r="D8" s="95">
        <f t="shared" ca="1" si="2"/>
        <v>0</v>
      </c>
      <c r="E8" s="95">
        <f t="shared" ca="1" si="2"/>
        <v>0</v>
      </c>
      <c r="F8" s="95">
        <f t="shared" ca="1" si="2"/>
        <v>0</v>
      </c>
      <c r="G8" s="95">
        <f t="shared" ca="1" si="2"/>
        <v>0</v>
      </c>
      <c r="H8" s="95">
        <f t="shared" ca="1" si="2"/>
        <v>0</v>
      </c>
      <c r="I8" s="95">
        <f t="shared" ca="1" si="2"/>
        <v>0</v>
      </c>
      <c r="J8" s="95">
        <f t="shared" ca="1" si="2"/>
        <v>0</v>
      </c>
      <c r="K8" s="95">
        <f t="shared" ca="1" si="2"/>
        <v>0</v>
      </c>
      <c r="L8" s="95">
        <f t="shared" ca="1" si="2"/>
        <v>0</v>
      </c>
      <c r="M8" s="95">
        <f t="shared" ca="1" si="2"/>
        <v>0</v>
      </c>
      <c r="N8" s="95">
        <f t="shared" ca="1" si="2"/>
        <v>0</v>
      </c>
      <c r="O8" s="95">
        <f t="shared" ca="1" si="3"/>
        <v>0</v>
      </c>
      <c r="P8" s="49" t="str">
        <f>A3</f>
        <v>Le Plan PF-complet</v>
      </c>
      <c r="Q8" s="54" t="s">
        <v>42</v>
      </c>
      <c r="R8" s="53" t="str">
        <f t="shared" ca="1" si="4"/>
        <v>Okay</v>
      </c>
      <c r="S8" s="178"/>
      <c r="T8" s="107"/>
    </row>
    <row r="9" spans="1:35" x14ac:dyDescent="0.25">
      <c r="A9" s="175"/>
      <c r="B9" s="1" t="s">
        <v>53</v>
      </c>
      <c r="C9" s="160">
        <f t="shared" ca="1" si="2"/>
        <v>0</v>
      </c>
      <c r="D9" s="160">
        <f t="shared" ca="1" si="2"/>
        <v>0</v>
      </c>
      <c r="E9" s="160">
        <f t="shared" ca="1" si="2"/>
        <v>0</v>
      </c>
      <c r="F9" s="160">
        <f t="shared" ca="1" si="2"/>
        <v>0</v>
      </c>
      <c r="G9" s="160">
        <f t="shared" ca="1" si="2"/>
        <v>0</v>
      </c>
      <c r="H9" s="160">
        <f t="shared" ca="1" si="2"/>
        <v>0</v>
      </c>
      <c r="I9" s="160">
        <f t="shared" ca="1" si="2"/>
        <v>0</v>
      </c>
      <c r="J9" s="160">
        <f t="shared" ca="1" si="2"/>
        <v>0</v>
      </c>
      <c r="K9" s="160">
        <f t="shared" ca="1" si="2"/>
        <v>0</v>
      </c>
      <c r="L9" s="160">
        <f t="shared" ca="1" si="2"/>
        <v>0</v>
      </c>
      <c r="M9" s="160">
        <f t="shared" ca="1" si="2"/>
        <v>0</v>
      </c>
      <c r="N9" s="160">
        <f t="shared" ca="1" si="2"/>
        <v>0</v>
      </c>
      <c r="O9" s="160">
        <f t="shared" ca="1" si="3"/>
        <v>0</v>
      </c>
      <c r="P9" s="49" t="str">
        <f>A3</f>
        <v>Le Plan PF-complet</v>
      </c>
      <c r="Q9" s="54" t="s">
        <v>42</v>
      </c>
      <c r="R9" s="53" t="str">
        <f t="shared" ca="1" si="4"/>
        <v>Okay</v>
      </c>
      <c r="S9" s="178"/>
      <c r="T9" s="107"/>
    </row>
    <row r="10" spans="1:35" s="12" customFormat="1" x14ac:dyDescent="0.25">
      <c r="A10" s="175" t="s">
        <v>34</v>
      </c>
      <c r="B10" s="1" t="s">
        <v>2</v>
      </c>
      <c r="C10" s="94">
        <f t="shared" ca="1" si="2"/>
        <v>0</v>
      </c>
      <c r="D10" s="94">
        <f t="shared" ca="1" si="2"/>
        <v>0</v>
      </c>
      <c r="E10" s="94">
        <f t="shared" ca="1" si="2"/>
        <v>0</v>
      </c>
      <c r="F10" s="94">
        <f t="shared" ca="1" si="2"/>
        <v>0</v>
      </c>
      <c r="G10" s="94">
        <f t="shared" ca="1" si="2"/>
        <v>0</v>
      </c>
      <c r="H10" s="94">
        <f t="shared" ca="1" si="2"/>
        <v>0</v>
      </c>
      <c r="I10" s="94">
        <f t="shared" ca="1" si="2"/>
        <v>0</v>
      </c>
      <c r="J10" s="94">
        <f t="shared" ca="1" si="2"/>
        <v>0</v>
      </c>
      <c r="K10" s="94">
        <f t="shared" ca="1" si="2"/>
        <v>0</v>
      </c>
      <c r="L10" s="94">
        <f t="shared" ca="1" si="2"/>
        <v>0</v>
      </c>
      <c r="M10" s="94">
        <f t="shared" ca="1" si="2"/>
        <v>0</v>
      </c>
      <c r="N10" s="94">
        <f t="shared" ca="1" si="2"/>
        <v>0</v>
      </c>
      <c r="O10" s="94">
        <f t="shared" ca="1" si="3"/>
        <v>0</v>
      </c>
      <c r="P10" s="49" t="str">
        <f>A3</f>
        <v>Le Plan PF-complet</v>
      </c>
      <c r="Q10" s="54" t="s">
        <v>34</v>
      </c>
      <c r="R10" s="53" t="str">
        <f t="shared" ca="1" si="4"/>
        <v>Okay</v>
      </c>
      <c r="S10" s="178"/>
      <c r="T10" s="107"/>
    </row>
    <row r="11" spans="1:35" s="12" customFormat="1" x14ac:dyDescent="0.25">
      <c r="A11" s="175"/>
      <c r="B11" s="1" t="s">
        <v>10</v>
      </c>
      <c r="C11" s="95">
        <f t="shared" ca="1" si="2"/>
        <v>0</v>
      </c>
      <c r="D11" s="95">
        <f t="shared" ca="1" si="2"/>
        <v>0</v>
      </c>
      <c r="E11" s="95">
        <f t="shared" ca="1" si="2"/>
        <v>0</v>
      </c>
      <c r="F11" s="95">
        <f t="shared" ca="1" si="2"/>
        <v>0</v>
      </c>
      <c r="G11" s="95">
        <f t="shared" ca="1" si="2"/>
        <v>0</v>
      </c>
      <c r="H11" s="95">
        <f t="shared" ca="1" si="2"/>
        <v>0</v>
      </c>
      <c r="I11" s="95">
        <f t="shared" ca="1" si="2"/>
        <v>0</v>
      </c>
      <c r="J11" s="95">
        <f t="shared" ca="1" si="2"/>
        <v>0</v>
      </c>
      <c r="K11" s="95">
        <f t="shared" ca="1" si="2"/>
        <v>0</v>
      </c>
      <c r="L11" s="95">
        <f t="shared" ca="1" si="2"/>
        <v>0</v>
      </c>
      <c r="M11" s="95">
        <f t="shared" ca="1" si="2"/>
        <v>0</v>
      </c>
      <c r="N11" s="95">
        <f t="shared" ca="1" si="2"/>
        <v>0</v>
      </c>
      <c r="O11" s="95">
        <f t="shared" ca="1" si="3"/>
        <v>0</v>
      </c>
      <c r="P11" s="49" t="str">
        <f>A3</f>
        <v>Le Plan PF-complet</v>
      </c>
      <c r="Q11" s="54" t="s">
        <v>34</v>
      </c>
      <c r="R11" s="53" t="str">
        <f t="shared" ca="1" si="4"/>
        <v>Okay</v>
      </c>
      <c r="S11" s="178"/>
      <c r="T11" s="107"/>
    </row>
    <row r="12" spans="1:35" s="12" customFormat="1" x14ac:dyDescent="0.25">
      <c r="A12" s="175"/>
      <c r="B12" s="1" t="s">
        <v>53</v>
      </c>
      <c r="C12" s="160">
        <f t="shared" ca="1" si="2"/>
        <v>0</v>
      </c>
      <c r="D12" s="160">
        <f t="shared" ca="1" si="2"/>
        <v>0</v>
      </c>
      <c r="E12" s="160">
        <f t="shared" ca="1" si="2"/>
        <v>0</v>
      </c>
      <c r="F12" s="160">
        <f t="shared" ca="1" si="2"/>
        <v>0</v>
      </c>
      <c r="G12" s="160">
        <f t="shared" ca="1" si="2"/>
        <v>0</v>
      </c>
      <c r="H12" s="160">
        <f t="shared" ca="1" si="2"/>
        <v>0</v>
      </c>
      <c r="I12" s="160">
        <f t="shared" ca="1" si="2"/>
        <v>0</v>
      </c>
      <c r="J12" s="160">
        <f t="shared" ca="1" si="2"/>
        <v>0</v>
      </c>
      <c r="K12" s="160">
        <f t="shared" ca="1" si="2"/>
        <v>0</v>
      </c>
      <c r="L12" s="160">
        <f t="shared" ca="1" si="2"/>
        <v>0</v>
      </c>
      <c r="M12" s="160">
        <f t="shared" ca="1" si="2"/>
        <v>0</v>
      </c>
      <c r="N12" s="160">
        <f t="shared" ca="1" si="2"/>
        <v>0</v>
      </c>
      <c r="O12" s="160">
        <f t="shared" ca="1" si="3"/>
        <v>0</v>
      </c>
      <c r="P12" s="49" t="str">
        <f>A3</f>
        <v>Le Plan PF-complet</v>
      </c>
      <c r="Q12" s="54" t="s">
        <v>34</v>
      </c>
      <c r="R12" s="53" t="str">
        <f t="shared" ca="1" si="4"/>
        <v>Okay</v>
      </c>
      <c r="S12" s="178"/>
      <c r="T12" s="107"/>
    </row>
    <row r="13" spans="1:35" x14ac:dyDescent="0.25">
      <c r="A13" s="43"/>
      <c r="B13" s="35"/>
      <c r="C13" s="96"/>
      <c r="D13" s="96"/>
      <c r="E13" s="96"/>
      <c r="F13" s="96"/>
      <c r="G13" s="96"/>
      <c r="H13" s="96"/>
      <c r="I13" s="96"/>
      <c r="J13" s="96"/>
      <c r="K13" s="96"/>
      <c r="L13" s="96"/>
      <c r="M13" s="96"/>
      <c r="N13" s="96"/>
      <c r="O13" s="96"/>
      <c r="P13" s="49" t="str">
        <f>A3</f>
        <v>Le Plan PF-complet</v>
      </c>
      <c r="Q13" s="50"/>
      <c r="R13" s="49"/>
      <c r="S13" s="178"/>
      <c r="T13" s="107"/>
    </row>
    <row r="14" spans="1:35" x14ac:dyDescent="0.25">
      <c r="A14" s="176" t="s">
        <v>1</v>
      </c>
      <c r="B14" s="1" t="s">
        <v>2</v>
      </c>
      <c r="C14" s="97">
        <f ca="1">C10-(C7+C4)</f>
        <v>0</v>
      </c>
      <c r="D14" s="97">
        <f t="shared" ref="D14:N14" ca="1" si="6">D10-(D7+D4)</f>
        <v>0</v>
      </c>
      <c r="E14" s="97">
        <f t="shared" ca="1" si="6"/>
        <v>0</v>
      </c>
      <c r="F14" s="97">
        <f t="shared" ca="1" si="6"/>
        <v>0</v>
      </c>
      <c r="G14" s="97">
        <f t="shared" ca="1" si="6"/>
        <v>0</v>
      </c>
      <c r="H14" s="97">
        <f t="shared" ca="1" si="6"/>
        <v>0</v>
      </c>
      <c r="I14" s="97">
        <f t="shared" ca="1" si="6"/>
        <v>0</v>
      </c>
      <c r="J14" s="97">
        <f t="shared" ca="1" si="6"/>
        <v>0</v>
      </c>
      <c r="K14" s="97">
        <f t="shared" ca="1" si="6"/>
        <v>0</v>
      </c>
      <c r="L14" s="97">
        <f t="shared" ca="1" si="6"/>
        <v>0</v>
      </c>
      <c r="M14" s="97">
        <f t="shared" ca="1" si="6"/>
        <v>0</v>
      </c>
      <c r="N14" s="97">
        <f t="shared" ca="1" si="6"/>
        <v>0</v>
      </c>
      <c r="O14" s="97">
        <f ca="1">O10-(O7+O4)</f>
        <v>0</v>
      </c>
      <c r="P14" s="49" t="str">
        <f>A3</f>
        <v>Le Plan PF-complet</v>
      </c>
      <c r="Q14" s="54" t="s">
        <v>1</v>
      </c>
      <c r="R14" s="53" t="str">
        <f t="shared" ref="R14:R16" ca="1" si="7">IF(ROUND(SUM(C14:N14),2)=ROUND(O14,2),"Okay","Check")</f>
        <v>Okay</v>
      </c>
      <c r="S14" s="178"/>
      <c r="T14" s="107"/>
    </row>
    <row r="15" spans="1:35" s="12" customFormat="1" x14ac:dyDescent="0.25">
      <c r="A15" s="176"/>
      <c r="B15" s="1" t="s">
        <v>10</v>
      </c>
      <c r="C15" s="98">
        <f t="shared" ref="C15:G15" ca="1" si="8">C11-(C8+C5)</f>
        <v>0</v>
      </c>
      <c r="D15" s="98">
        <f t="shared" ca="1" si="8"/>
        <v>0</v>
      </c>
      <c r="E15" s="98">
        <f t="shared" ca="1" si="8"/>
        <v>0</v>
      </c>
      <c r="F15" s="98">
        <f t="shared" ca="1" si="8"/>
        <v>0</v>
      </c>
      <c r="G15" s="98">
        <f t="shared" ca="1" si="8"/>
        <v>0</v>
      </c>
      <c r="H15" s="98">
        <f t="shared" ref="H15:N15" ca="1" si="9">H11-(H8+H5)</f>
        <v>0</v>
      </c>
      <c r="I15" s="98">
        <f t="shared" ca="1" si="9"/>
        <v>0</v>
      </c>
      <c r="J15" s="98">
        <f t="shared" ca="1" si="9"/>
        <v>0</v>
      </c>
      <c r="K15" s="98">
        <f t="shared" ca="1" si="9"/>
        <v>0</v>
      </c>
      <c r="L15" s="98">
        <f t="shared" ca="1" si="9"/>
        <v>0</v>
      </c>
      <c r="M15" s="98">
        <f t="shared" ca="1" si="9"/>
        <v>0</v>
      </c>
      <c r="N15" s="98">
        <f t="shared" ca="1" si="9"/>
        <v>0</v>
      </c>
      <c r="O15" s="98">
        <f ca="1">O11-(O5+O8)</f>
        <v>0</v>
      </c>
      <c r="P15" s="49" t="str">
        <f>A3</f>
        <v>Le Plan PF-complet</v>
      </c>
      <c r="Q15" s="54" t="s">
        <v>1</v>
      </c>
      <c r="R15" s="53" t="str">
        <f t="shared" ca="1" si="7"/>
        <v>Okay</v>
      </c>
      <c r="S15" s="178"/>
      <c r="T15" s="107"/>
    </row>
    <row r="16" spans="1:35" x14ac:dyDescent="0.25">
      <c r="A16" s="176"/>
      <c r="B16" s="1" t="s">
        <v>38</v>
      </c>
      <c r="C16" s="159">
        <f t="shared" ref="C16:G16" ca="1" si="10">C12-(C9+C6)</f>
        <v>0</v>
      </c>
      <c r="D16" s="159">
        <f t="shared" ca="1" si="10"/>
        <v>0</v>
      </c>
      <c r="E16" s="159">
        <f t="shared" ca="1" si="10"/>
        <v>0</v>
      </c>
      <c r="F16" s="159">
        <f t="shared" ca="1" si="10"/>
        <v>0</v>
      </c>
      <c r="G16" s="159">
        <f t="shared" ca="1" si="10"/>
        <v>0</v>
      </c>
      <c r="H16" s="159">
        <f t="shared" ref="H16:O16" ca="1" si="11">H12-(H9+H6)</f>
        <v>0</v>
      </c>
      <c r="I16" s="159">
        <f t="shared" ca="1" si="11"/>
        <v>0</v>
      </c>
      <c r="J16" s="159">
        <f t="shared" ca="1" si="11"/>
        <v>0</v>
      </c>
      <c r="K16" s="159">
        <f t="shared" ca="1" si="11"/>
        <v>0</v>
      </c>
      <c r="L16" s="159">
        <f t="shared" ca="1" si="11"/>
        <v>0</v>
      </c>
      <c r="M16" s="159">
        <f t="shared" ca="1" si="11"/>
        <v>0</v>
      </c>
      <c r="N16" s="159">
        <f t="shared" ca="1" si="11"/>
        <v>0</v>
      </c>
      <c r="O16" s="159">
        <f t="shared" ca="1" si="11"/>
        <v>0</v>
      </c>
      <c r="P16" s="49" t="str">
        <f>A3</f>
        <v>Le Plan PF-complet</v>
      </c>
      <c r="Q16" s="54" t="s">
        <v>1</v>
      </c>
      <c r="R16" s="53" t="str">
        <f t="shared" ca="1" si="7"/>
        <v>Okay</v>
      </c>
      <c r="S16" s="178"/>
      <c r="T16" s="107"/>
    </row>
    <row r="17" spans="1:35" x14ac:dyDescent="0.25">
      <c r="A17" s="176"/>
      <c r="B17" s="1" t="s">
        <v>0</v>
      </c>
      <c r="C17" s="99">
        <f ca="1">IF(C10&gt;0,C14/C10,0)</f>
        <v>0</v>
      </c>
      <c r="D17" s="99">
        <f t="shared" ref="D17:O17" ca="1" si="12">IF(D10&gt;0,D14/D10,0)</f>
        <v>0</v>
      </c>
      <c r="E17" s="99">
        <f t="shared" ca="1" si="12"/>
        <v>0</v>
      </c>
      <c r="F17" s="99">
        <f t="shared" ca="1" si="12"/>
        <v>0</v>
      </c>
      <c r="G17" s="99">
        <f t="shared" ca="1" si="12"/>
        <v>0</v>
      </c>
      <c r="H17" s="99">
        <f t="shared" ca="1" si="12"/>
        <v>0</v>
      </c>
      <c r="I17" s="99">
        <f t="shared" ca="1" si="12"/>
        <v>0</v>
      </c>
      <c r="J17" s="99">
        <f t="shared" ca="1" si="12"/>
        <v>0</v>
      </c>
      <c r="K17" s="99">
        <f t="shared" ca="1" si="12"/>
        <v>0</v>
      </c>
      <c r="L17" s="99">
        <f t="shared" ca="1" si="12"/>
        <v>0</v>
      </c>
      <c r="M17" s="99">
        <f t="shared" ca="1" si="12"/>
        <v>0</v>
      </c>
      <c r="N17" s="99">
        <f t="shared" ca="1" si="12"/>
        <v>0</v>
      </c>
      <c r="O17" s="99">
        <f t="shared" ca="1" si="12"/>
        <v>0</v>
      </c>
      <c r="P17" s="49" t="str">
        <f>A3</f>
        <v>Le Plan PF-complet</v>
      </c>
      <c r="Q17" s="54" t="s">
        <v>1</v>
      </c>
      <c r="R17" s="56"/>
      <c r="S17" s="179"/>
      <c r="T17" s="107"/>
    </row>
    <row r="18" spans="1:35" x14ac:dyDescent="0.25">
      <c r="A18" s="35"/>
      <c r="B18" s="35"/>
      <c r="C18" s="57"/>
      <c r="D18" s="57"/>
      <c r="E18" s="57"/>
      <c r="F18" s="57"/>
      <c r="G18" s="57"/>
      <c r="H18" s="57"/>
      <c r="I18" s="57"/>
      <c r="J18" s="35"/>
      <c r="K18" s="35"/>
      <c r="L18" s="35"/>
      <c r="M18" s="35"/>
      <c r="N18" s="35"/>
      <c r="O18" s="35"/>
      <c r="P18" s="2"/>
      <c r="U18" s="12" t="s">
        <v>67</v>
      </c>
      <c r="V18" s="12"/>
      <c r="W18" s="12"/>
      <c r="X18" s="12"/>
      <c r="Y18" s="12"/>
      <c r="Z18" s="12"/>
      <c r="AA18" s="12"/>
      <c r="AB18" s="12"/>
      <c r="AC18" s="12"/>
      <c r="AD18" s="12"/>
      <c r="AE18" s="12"/>
      <c r="AF18" s="12"/>
      <c r="AG18" s="12"/>
      <c r="AH18" s="12"/>
      <c r="AI18" s="12"/>
    </row>
    <row r="19" spans="1:35" x14ac:dyDescent="0.25">
      <c r="A19" s="172" t="str">
        <f>'Financing inputs'!A3:O3</f>
        <v>Autre 1</v>
      </c>
      <c r="B19" s="172"/>
      <c r="C19" s="172"/>
      <c r="D19" s="172"/>
      <c r="E19" s="172"/>
      <c r="F19" s="172"/>
      <c r="G19" s="172"/>
      <c r="H19" s="172"/>
      <c r="I19" s="172"/>
      <c r="J19" s="172"/>
      <c r="K19" s="172"/>
      <c r="L19" s="172"/>
      <c r="M19" s="172"/>
      <c r="N19" s="172"/>
      <c r="O19" s="172"/>
      <c r="P19" s="48"/>
      <c r="Q19" s="48"/>
      <c r="R19" s="48"/>
      <c r="S19" s="177" t="s">
        <v>4</v>
      </c>
      <c r="T19" s="110"/>
      <c r="U19" s="104" t="str">
        <f>A19</f>
        <v>Autre 1</v>
      </c>
      <c r="V19" s="4">
        <f>$C$1</f>
        <v>0</v>
      </c>
      <c r="W19" s="4">
        <f>$D$1</f>
        <v>1</v>
      </c>
      <c r="X19" s="4">
        <f>$E$1</f>
        <v>2</v>
      </c>
      <c r="Y19" s="4">
        <f>$F$1</f>
        <v>3</v>
      </c>
      <c r="Z19" s="4">
        <f>$G$1</f>
        <v>4</v>
      </c>
      <c r="AA19" s="4">
        <f>$H$1</f>
        <v>5</v>
      </c>
      <c r="AB19" s="4">
        <f>$I$1</f>
        <v>6</v>
      </c>
      <c r="AC19" s="4">
        <f>$J$1</f>
        <v>7</v>
      </c>
      <c r="AD19" s="4">
        <f>$K$1</f>
        <v>8</v>
      </c>
      <c r="AE19" s="4">
        <f>$L$1</f>
        <v>9</v>
      </c>
      <c r="AF19" s="4">
        <f>$M$1</f>
        <v>10</v>
      </c>
      <c r="AG19" s="4">
        <f>$N$1</f>
        <v>11</v>
      </c>
      <c r="AH19" s="4" t="str">
        <f>$O$1</f>
        <v>Total</v>
      </c>
      <c r="AI19" s="12"/>
    </row>
    <row r="20" spans="1:35" x14ac:dyDescent="0.25">
      <c r="A20" s="175" t="s">
        <v>36</v>
      </c>
      <c r="B20" s="1" t="s">
        <v>2</v>
      </c>
      <c r="C20" s="94">
        <f t="array" aca="1" ref="C20" ca="1">IF(INDEX(INDIRECT($B20),MATCH($Q20&amp;$A$19,'Financing inputs USD'!$A$3:$A$255&amp;'Financing inputs USD'!$P$3:$P$255,0),MATCH('Gap analysis'!C$1,Yr_USD,0))="",0,INDEX(INDIRECT($B20),MATCH($Q20&amp;$A$19,'Financing inputs USD'!$A$3:$A$255&amp;'Financing inputs USD'!$P$3:$P$255,0),MATCH('Gap analysis'!C$1,Yr_USD,0)))</f>
        <v>0</v>
      </c>
      <c r="D20" s="94">
        <f t="array" aca="1" ref="D20" ca="1">IF(INDEX(INDIRECT($B20),MATCH($Q20&amp;$A$19,'Financing inputs USD'!$A$3:$A$255&amp;'Financing inputs USD'!$P$3:$P$255,0),MATCH('Gap analysis'!D$1,Yr_USD,0))="",0,INDEX(INDIRECT($B20),MATCH($Q20&amp;$A$19,'Financing inputs USD'!$A$3:$A$255&amp;'Financing inputs USD'!$P$3:$P$255,0),MATCH('Gap analysis'!D$1,Yr_USD,0)))</f>
        <v>0</v>
      </c>
      <c r="E20" s="94">
        <f t="array" aca="1" ref="E20" ca="1">IF(INDEX(INDIRECT($B20),MATCH($Q20&amp;$A$19,'Financing inputs USD'!$A$3:$A$255&amp;'Financing inputs USD'!$P$3:$P$255,0),MATCH('Gap analysis'!E$1,Yr_USD,0))="",0,INDEX(INDIRECT($B20),MATCH($Q20&amp;$A$19,'Financing inputs USD'!$A$3:$A$255&amp;'Financing inputs USD'!$P$3:$P$255,0),MATCH('Gap analysis'!E$1,Yr_USD,0)))</f>
        <v>0</v>
      </c>
      <c r="F20" s="94">
        <f t="array" aca="1" ref="F20" ca="1">IF(INDEX(INDIRECT($B20),MATCH($Q20&amp;$A$19,'Financing inputs USD'!$A$3:$A$255&amp;'Financing inputs USD'!$P$3:$P$255,0),MATCH('Gap analysis'!F$1,Yr_USD,0))="",0,INDEX(INDIRECT($B20),MATCH($Q20&amp;$A$19,'Financing inputs USD'!$A$3:$A$255&amp;'Financing inputs USD'!$P$3:$P$255,0),MATCH('Gap analysis'!F$1,Yr_USD,0)))</f>
        <v>0</v>
      </c>
      <c r="G20" s="94">
        <f t="array" aca="1" ref="G20" ca="1">IF(INDEX(INDIRECT($B20),MATCH($Q20&amp;$A$19,'Financing inputs USD'!$A$3:$A$255&amp;'Financing inputs USD'!$P$3:$P$255,0),MATCH('Gap analysis'!G$1,Yr_USD,0))="",0,INDEX(INDIRECT($B20),MATCH($Q20&amp;$A$19,'Financing inputs USD'!$A$3:$A$255&amp;'Financing inputs USD'!$P$3:$P$255,0),MATCH('Gap analysis'!G$1,Yr_USD,0)))</f>
        <v>0</v>
      </c>
      <c r="H20" s="94">
        <f t="array" aca="1" ref="H20" ca="1">IF(INDEX(INDIRECT($B20),MATCH($Q20&amp;$A$19,'Financing inputs USD'!$A$3:$A$255&amp;'Financing inputs USD'!$P$3:$P$255,0),MATCH('Gap analysis'!H$1,Yr_USD,0))="",0,INDEX(INDIRECT($B20),MATCH($Q20&amp;$A$19,'Financing inputs USD'!$A$3:$A$255&amp;'Financing inputs USD'!$P$3:$P$255,0),MATCH('Gap analysis'!H$1,Yr_USD,0)))</f>
        <v>0</v>
      </c>
      <c r="I20" s="94">
        <f t="array" aca="1" ref="I20" ca="1">IF(INDEX(INDIRECT($B20),MATCH($Q20&amp;$A$19,'Financing inputs USD'!$A$3:$A$255&amp;'Financing inputs USD'!$P$3:$P$255,0),MATCH('Gap analysis'!I$1,Yr_USD,0))="",0,INDEX(INDIRECT($B20),MATCH($Q20&amp;$A$19,'Financing inputs USD'!$A$3:$A$255&amp;'Financing inputs USD'!$P$3:$P$255,0),MATCH('Gap analysis'!I$1,Yr_USD,0)))</f>
        <v>0</v>
      </c>
      <c r="J20" s="94">
        <f t="array" aca="1" ref="J20" ca="1">IF(INDEX(INDIRECT($B20),MATCH($Q20&amp;$A$19,'Financing inputs USD'!$A$3:$A$255&amp;'Financing inputs USD'!$P$3:$P$255,0),MATCH('Gap analysis'!J$1,Yr_USD,0))="",0,INDEX(INDIRECT($B20),MATCH($Q20&amp;$A$19,'Financing inputs USD'!$A$3:$A$255&amp;'Financing inputs USD'!$P$3:$P$255,0),MATCH('Gap analysis'!J$1,Yr_USD,0)))</f>
        <v>0</v>
      </c>
      <c r="K20" s="94">
        <f t="array" aca="1" ref="K20" ca="1">IF(INDEX(INDIRECT($B20),MATCH($Q20&amp;$A$19,'Financing inputs USD'!$A$3:$A$255&amp;'Financing inputs USD'!$P$3:$P$255,0),MATCH('Gap analysis'!K$1,Yr_USD,0))="",0,INDEX(INDIRECT($B20),MATCH($Q20&amp;$A$19,'Financing inputs USD'!$A$3:$A$255&amp;'Financing inputs USD'!$P$3:$P$255,0),MATCH('Gap analysis'!K$1,Yr_USD,0)))</f>
        <v>0</v>
      </c>
      <c r="L20" s="94">
        <f t="array" aca="1" ref="L20" ca="1">IF(INDEX(INDIRECT($B20),MATCH($Q20&amp;$A$19,'Financing inputs USD'!$A$3:$A$255&amp;'Financing inputs USD'!$P$3:$P$255,0),MATCH('Gap analysis'!L$1,Yr_USD,0))="",0,INDEX(INDIRECT($B20),MATCH($Q20&amp;$A$19,'Financing inputs USD'!$A$3:$A$255&amp;'Financing inputs USD'!$P$3:$P$255,0),MATCH('Gap analysis'!L$1,Yr_USD,0)))</f>
        <v>0</v>
      </c>
      <c r="M20" s="94">
        <f t="array" aca="1" ref="M20" ca="1">IF(INDEX(INDIRECT($B20),MATCH($Q20&amp;$A$19,'Financing inputs USD'!$A$3:$A$255&amp;'Financing inputs USD'!$P$3:$P$255,0),MATCH('Gap analysis'!M$1,Yr_USD,0))="",0,INDEX(INDIRECT($B20),MATCH($Q20&amp;$A$19,'Financing inputs USD'!$A$3:$A$255&amp;'Financing inputs USD'!$P$3:$P$255,0),MATCH('Gap analysis'!M$1,Yr_USD,0)))</f>
        <v>0</v>
      </c>
      <c r="N20" s="94">
        <f t="array" aca="1" ref="N20" ca="1">IF(INDEX(INDIRECT($B20),MATCH($Q20&amp;$A$19,'Financing inputs USD'!$A$3:$A$255&amp;'Financing inputs USD'!$P$3:$P$255,0),MATCH('Gap analysis'!N$1,Yr_USD,0))="",0,INDEX(INDIRECT($B20),MATCH($Q20&amp;$A$19,'Financing inputs USD'!$A$3:$A$255&amp;'Financing inputs USD'!$P$3:$P$255,0),MATCH('Gap analysis'!N$1,Yr_USD,0)))</f>
        <v>0</v>
      </c>
      <c r="O20" s="94">
        <f t="array" aca="1" ref="O20" ca="1">IF(INDEX(INDIRECT($B20),MATCH($Q20&amp;$A$19,'Financing inputs USD'!$A$3:$A$255&amp;'Financing inputs USD'!$P$3:$P$255,0),MATCH('Gap analysis'!O$1,Yr_USD,0))="",0,INDEX(INDIRECT($B20),MATCH($Q20&amp;$A$19,'Financing inputs USD'!$A$3:$A$255&amp;'Financing inputs USD'!$P$3:$P$255,0),MATCH('Gap analysis'!O$1,Yr_USD,0)))</f>
        <v>0</v>
      </c>
      <c r="P20" s="49" t="str">
        <f>A19</f>
        <v>Autre 1</v>
      </c>
      <c r="Q20" s="54" t="s">
        <v>52</v>
      </c>
      <c r="R20" s="53" t="str">
        <f ca="1">IF(ROUND(SUM(C20:N20),2)=ROUND(O20,2),"Okay","Check")</f>
        <v>Okay</v>
      </c>
      <c r="S20" s="178"/>
      <c r="T20" s="109"/>
      <c r="U20" s="104" t="str">
        <f>A20</f>
        <v>Apport du Gouvernement</v>
      </c>
      <c r="V20" s="75">
        <f t="shared" ref="V20:AH20" ca="1" si="13">IFERROR(C22/(C22+C25),0)</f>
        <v>0</v>
      </c>
      <c r="W20" s="75">
        <f t="shared" ca="1" si="13"/>
        <v>0</v>
      </c>
      <c r="X20" s="75">
        <f t="shared" ca="1" si="13"/>
        <v>0</v>
      </c>
      <c r="Y20" s="75">
        <f t="shared" ca="1" si="13"/>
        <v>0</v>
      </c>
      <c r="Z20" s="75">
        <f t="shared" ca="1" si="13"/>
        <v>0</v>
      </c>
      <c r="AA20" s="75">
        <f t="shared" ca="1" si="13"/>
        <v>0</v>
      </c>
      <c r="AB20" s="75">
        <f t="shared" ca="1" si="13"/>
        <v>0</v>
      </c>
      <c r="AC20" s="75">
        <f t="shared" ca="1" si="13"/>
        <v>0</v>
      </c>
      <c r="AD20" s="75">
        <f t="shared" ca="1" si="13"/>
        <v>0</v>
      </c>
      <c r="AE20" s="75">
        <f t="shared" ca="1" si="13"/>
        <v>0</v>
      </c>
      <c r="AF20" s="75">
        <f t="shared" ca="1" si="13"/>
        <v>0</v>
      </c>
      <c r="AG20" s="75">
        <f t="shared" ca="1" si="13"/>
        <v>0</v>
      </c>
      <c r="AH20" s="75">
        <f t="shared" ca="1" si="13"/>
        <v>0</v>
      </c>
      <c r="AI20" s="12"/>
    </row>
    <row r="21" spans="1:35" x14ac:dyDescent="0.25">
      <c r="A21" s="175"/>
      <c r="B21" s="1" t="s">
        <v>10</v>
      </c>
      <c r="C21" s="95">
        <f t="array" aca="1" ref="C21" ca="1">IF(INDEX(INDIRECT($B21),MATCH($Q21&amp;$A$19,'Financing inputs Euro'!$A$3:$A$255&amp;'Financing inputs Euro'!$P$3:$P$255,0),MATCH('Gap analysis'!C$1,Yr_Euro,0))="",0,INDEX(INDIRECT($B21),MATCH($Q21&amp;$A$19,'Financing inputs Euro'!$A$3:$A$255&amp;'Financing inputs Euro'!$P$3:$P$255,0),MATCH('Gap analysis'!C$1,Yr_Euro,0)))</f>
        <v>0</v>
      </c>
      <c r="D21" s="95">
        <f t="array" aca="1" ref="D21" ca="1">IF(INDEX(INDIRECT($B21),MATCH($Q21&amp;$A$19,'Financing inputs Euro'!$A$3:$A$255&amp;'Financing inputs Euro'!$P$3:$P$255,0),MATCH('Gap analysis'!D$1,Yr_Euro,0))="",0,INDEX(INDIRECT($B21),MATCH($Q21&amp;$A$19,'Financing inputs Euro'!$A$3:$A$255&amp;'Financing inputs Euro'!$P$3:$P$255,0),MATCH('Gap analysis'!D$1,Yr_Euro,0)))</f>
        <v>0</v>
      </c>
      <c r="E21" s="95">
        <f t="array" aca="1" ref="E21" ca="1">IF(INDEX(INDIRECT($B21),MATCH($Q21&amp;$A$19,'Financing inputs Euro'!$A$3:$A$255&amp;'Financing inputs Euro'!$P$3:$P$255,0),MATCH('Gap analysis'!E$1,Yr_Euro,0))="",0,INDEX(INDIRECT($B21),MATCH($Q21&amp;$A$19,'Financing inputs Euro'!$A$3:$A$255&amp;'Financing inputs Euro'!$P$3:$P$255,0),MATCH('Gap analysis'!E$1,Yr_Euro,0)))</f>
        <v>0</v>
      </c>
      <c r="F21" s="95">
        <f t="array" aca="1" ref="F21" ca="1">IF(INDEX(INDIRECT($B21),MATCH($Q21&amp;$A$19,'Financing inputs Euro'!$A$3:$A$255&amp;'Financing inputs Euro'!$P$3:$P$255,0),MATCH('Gap analysis'!F$1,Yr_Euro,0))="",0,INDEX(INDIRECT($B21),MATCH($Q21&amp;$A$19,'Financing inputs Euro'!$A$3:$A$255&amp;'Financing inputs Euro'!$P$3:$P$255,0),MATCH('Gap analysis'!F$1,Yr_Euro,0)))</f>
        <v>0</v>
      </c>
      <c r="G21" s="95">
        <f t="array" aca="1" ref="G21" ca="1">IF(INDEX(INDIRECT($B21),MATCH($Q21&amp;$A$19,'Financing inputs Euro'!$A$3:$A$255&amp;'Financing inputs Euro'!$P$3:$P$255,0),MATCH('Gap analysis'!G$1,Yr_Euro,0))="",0,INDEX(INDIRECT($B21),MATCH($Q21&amp;$A$19,'Financing inputs Euro'!$A$3:$A$255&amp;'Financing inputs Euro'!$P$3:$P$255,0),MATCH('Gap analysis'!G$1,Yr_Euro,0)))</f>
        <v>0</v>
      </c>
      <c r="H21" s="95">
        <f t="array" aca="1" ref="H21" ca="1">IF(INDEX(INDIRECT($B21),MATCH($Q21&amp;$A$19,'Financing inputs Euro'!$A$3:$A$255&amp;'Financing inputs Euro'!$P$3:$P$255,0),MATCH('Gap analysis'!H$1,Yr_Euro,0))="",0,INDEX(INDIRECT($B21),MATCH($Q21&amp;$A$19,'Financing inputs Euro'!$A$3:$A$255&amp;'Financing inputs Euro'!$P$3:$P$255,0),MATCH('Gap analysis'!H$1,Yr_Euro,0)))</f>
        <v>0</v>
      </c>
      <c r="I21" s="95">
        <f t="array" aca="1" ref="I21" ca="1">IF(INDEX(INDIRECT($B21),MATCH($Q21&amp;$A$19,'Financing inputs Euro'!$A$3:$A$255&amp;'Financing inputs Euro'!$P$3:$P$255,0),MATCH('Gap analysis'!I$1,Yr_Euro,0))="",0,INDEX(INDIRECT($B21),MATCH($Q21&amp;$A$19,'Financing inputs Euro'!$A$3:$A$255&amp;'Financing inputs Euro'!$P$3:$P$255,0),MATCH('Gap analysis'!I$1,Yr_Euro,0)))</f>
        <v>0</v>
      </c>
      <c r="J21" s="95">
        <f t="array" aca="1" ref="J21" ca="1">IF(INDEX(INDIRECT($B21),MATCH($Q21&amp;$A$19,'Financing inputs Euro'!$A$3:$A$255&amp;'Financing inputs Euro'!$P$3:$P$255,0),MATCH('Gap analysis'!J$1,Yr_Euro,0))="",0,INDEX(INDIRECT($B21),MATCH($Q21&amp;$A$19,'Financing inputs Euro'!$A$3:$A$255&amp;'Financing inputs Euro'!$P$3:$P$255,0),MATCH('Gap analysis'!J$1,Yr_Euro,0)))</f>
        <v>0</v>
      </c>
      <c r="K21" s="95">
        <f t="array" aca="1" ref="K21" ca="1">IF(INDEX(INDIRECT($B21),MATCH($Q21&amp;$A$19,'Financing inputs Euro'!$A$3:$A$255&amp;'Financing inputs Euro'!$P$3:$P$255,0),MATCH('Gap analysis'!K$1,Yr_Euro,0))="",0,INDEX(INDIRECT($B21),MATCH($Q21&amp;$A$19,'Financing inputs Euro'!$A$3:$A$255&amp;'Financing inputs Euro'!$P$3:$P$255,0),MATCH('Gap analysis'!K$1,Yr_Euro,0)))</f>
        <v>0</v>
      </c>
      <c r="L21" s="95">
        <f t="array" aca="1" ref="L21" ca="1">IF(INDEX(INDIRECT($B21),MATCH($Q21&amp;$A$19,'Financing inputs Euro'!$A$3:$A$255&amp;'Financing inputs Euro'!$P$3:$P$255,0),MATCH('Gap analysis'!L$1,Yr_Euro,0))="",0,INDEX(INDIRECT($B21),MATCH($Q21&amp;$A$19,'Financing inputs Euro'!$A$3:$A$255&amp;'Financing inputs Euro'!$P$3:$P$255,0),MATCH('Gap analysis'!L$1,Yr_Euro,0)))</f>
        <v>0</v>
      </c>
      <c r="M21" s="95">
        <f t="array" aca="1" ref="M21" ca="1">IF(INDEX(INDIRECT($B21),MATCH($Q21&amp;$A$19,'Financing inputs Euro'!$A$3:$A$255&amp;'Financing inputs Euro'!$P$3:$P$255,0),MATCH('Gap analysis'!M$1,Yr_Euro,0))="",0,INDEX(INDIRECT($B21),MATCH($Q21&amp;$A$19,'Financing inputs Euro'!$A$3:$A$255&amp;'Financing inputs Euro'!$P$3:$P$255,0),MATCH('Gap analysis'!M$1,Yr_Euro,0)))</f>
        <v>0</v>
      </c>
      <c r="N21" s="95">
        <f t="array" aca="1" ref="N21" ca="1">IF(INDEX(INDIRECT($B21),MATCH($Q21&amp;$A$19,'Financing inputs Euro'!$A$3:$A$255&amp;'Financing inputs Euro'!$P$3:$P$255,0),MATCH('Gap analysis'!N$1,Yr_Euro,0))="",0,INDEX(INDIRECT($B21),MATCH($Q21&amp;$A$19,'Financing inputs Euro'!$A$3:$A$255&amp;'Financing inputs Euro'!$P$3:$P$255,0),MATCH('Gap analysis'!N$1,Yr_Euro,0)))</f>
        <v>0</v>
      </c>
      <c r="O21" s="95">
        <f t="array" aca="1" ref="O21" ca="1">IF(INDEX(INDIRECT($B21),MATCH($Q21&amp;$A$19,'Financing inputs Euro'!$A$3:$A$255&amp;'Financing inputs Euro'!$P$3:$P$255,0),MATCH('Gap analysis'!O$1,Yr_Euro,0))="",0,INDEX(INDIRECT($B21),MATCH($Q21&amp;$A$19,'Financing inputs Euro'!$A$3:$A$255&amp;'Financing inputs Euro'!$P$3:$P$255,0),MATCH('Gap analysis'!O$1,Yr_Euro,0)))</f>
        <v>0</v>
      </c>
      <c r="P21" s="49" t="str">
        <f>A19</f>
        <v>Autre 1</v>
      </c>
      <c r="Q21" s="54" t="s">
        <v>52</v>
      </c>
      <c r="R21" s="53" t="str">
        <f t="shared" ref="R21:R28" ca="1" si="14">IF(ROUND(SUM(C21:N21),2)=ROUND(O21,2),"Okay","Check")</f>
        <v>Okay</v>
      </c>
      <c r="S21" s="178"/>
      <c r="T21" s="109"/>
      <c r="U21" s="104" t="str">
        <f>A23</f>
        <v>Apport des Donateurs</v>
      </c>
      <c r="V21" s="75">
        <f t="shared" ref="V21:AH21" ca="1" si="15">IFERROR(C25/(C22+C25),0)</f>
        <v>0</v>
      </c>
      <c r="W21" s="75">
        <f t="shared" ca="1" si="15"/>
        <v>0</v>
      </c>
      <c r="X21" s="75">
        <f t="shared" ca="1" si="15"/>
        <v>0</v>
      </c>
      <c r="Y21" s="75">
        <f t="shared" ca="1" si="15"/>
        <v>0</v>
      </c>
      <c r="Z21" s="75">
        <f t="shared" ca="1" si="15"/>
        <v>0</v>
      </c>
      <c r="AA21" s="75">
        <f t="shared" ca="1" si="15"/>
        <v>0</v>
      </c>
      <c r="AB21" s="75">
        <f t="shared" ca="1" si="15"/>
        <v>0</v>
      </c>
      <c r="AC21" s="75">
        <f t="shared" ca="1" si="15"/>
        <v>0</v>
      </c>
      <c r="AD21" s="75">
        <f t="shared" ca="1" si="15"/>
        <v>0</v>
      </c>
      <c r="AE21" s="75">
        <f t="shared" ca="1" si="15"/>
        <v>0</v>
      </c>
      <c r="AF21" s="75">
        <f t="shared" ca="1" si="15"/>
        <v>0</v>
      </c>
      <c r="AG21" s="75">
        <f t="shared" ca="1" si="15"/>
        <v>0</v>
      </c>
      <c r="AH21" s="75">
        <f t="shared" ca="1" si="15"/>
        <v>0</v>
      </c>
      <c r="AI21" s="12"/>
    </row>
    <row r="22" spans="1:35" x14ac:dyDescent="0.25">
      <c r="A22" s="175"/>
      <c r="B22" s="1" t="s">
        <v>53</v>
      </c>
      <c r="C22" s="160">
        <f t="array" aca="1" ref="C22" ca="1">IF(INDEX(INDIRECT($B22),MATCH($Q22&amp;$A$19,'Financing inputs locale'!$A$3:$A$255&amp;'Financing inputs locale'!$P$3:$P$255,0),MATCH('Gap analysis'!C$1,Yr_Local,0))="",0,INDEX(INDIRECT($B22),MATCH($Q22&amp;$A$19,'Financing inputs locale'!$A$3:$A$255&amp;'Financing inputs locale'!$P$3:$P$255,0),MATCH('Gap analysis'!C$1,Yr_Local,0)))</f>
        <v>0</v>
      </c>
      <c r="D22" s="160">
        <f t="array" aca="1" ref="D22" ca="1">IF(INDEX(INDIRECT($B22),MATCH($Q22&amp;$A$19,'Financing inputs locale'!$A$3:$A$255&amp;'Financing inputs locale'!$P$3:$P$255,0),MATCH('Gap analysis'!D$1,Yr_Local,0))="",0,INDEX(INDIRECT($B22),MATCH($Q22&amp;$A$19,'Financing inputs locale'!$A$3:$A$255&amp;'Financing inputs locale'!$P$3:$P$255,0),MATCH('Gap analysis'!D$1,Yr_Local,0)))</f>
        <v>0</v>
      </c>
      <c r="E22" s="160">
        <f t="array" aca="1" ref="E22" ca="1">IF(INDEX(INDIRECT($B22),MATCH($Q22&amp;$A$19,'Financing inputs locale'!$A$3:$A$255&amp;'Financing inputs locale'!$P$3:$P$255,0),MATCH('Gap analysis'!E$1,Yr_Local,0))="",0,INDEX(INDIRECT($B22),MATCH($Q22&amp;$A$19,'Financing inputs locale'!$A$3:$A$255&amp;'Financing inputs locale'!$P$3:$P$255,0),MATCH('Gap analysis'!E$1,Yr_Local,0)))</f>
        <v>0</v>
      </c>
      <c r="F22" s="160">
        <f t="array" aca="1" ref="F22" ca="1">IF(INDEX(INDIRECT($B22),MATCH($Q22&amp;$A$19,'Financing inputs locale'!$A$3:$A$255&amp;'Financing inputs locale'!$P$3:$P$255,0),MATCH('Gap analysis'!F$1,Yr_Local,0))="",0,INDEX(INDIRECT($B22),MATCH($Q22&amp;$A$19,'Financing inputs locale'!$A$3:$A$255&amp;'Financing inputs locale'!$P$3:$P$255,0),MATCH('Gap analysis'!F$1,Yr_Local,0)))</f>
        <v>0</v>
      </c>
      <c r="G22" s="160">
        <f t="array" aca="1" ref="G22" ca="1">IF(INDEX(INDIRECT($B22),MATCH($Q22&amp;$A$19,'Financing inputs locale'!$A$3:$A$255&amp;'Financing inputs locale'!$P$3:$P$255,0),MATCH('Gap analysis'!G$1,Yr_Local,0))="",0,INDEX(INDIRECT($B22),MATCH($Q22&amp;$A$19,'Financing inputs locale'!$A$3:$A$255&amp;'Financing inputs locale'!$P$3:$P$255,0),MATCH('Gap analysis'!G$1,Yr_Local,0)))</f>
        <v>0</v>
      </c>
      <c r="H22" s="160">
        <f t="array" aca="1" ref="H22" ca="1">IF(INDEX(INDIRECT($B22),MATCH($Q22&amp;$A$19,'Financing inputs locale'!$A$3:$A$255&amp;'Financing inputs locale'!$P$3:$P$255,0),MATCH('Gap analysis'!H$1,Yr_Local,0))="",0,INDEX(INDIRECT($B22),MATCH($Q22&amp;$A$19,'Financing inputs locale'!$A$3:$A$255&amp;'Financing inputs locale'!$P$3:$P$255,0),MATCH('Gap analysis'!H$1,Yr_Local,0)))</f>
        <v>0</v>
      </c>
      <c r="I22" s="160">
        <f t="array" aca="1" ref="I22" ca="1">IF(INDEX(INDIRECT($B22),MATCH($Q22&amp;$A$19,'Financing inputs locale'!$A$3:$A$255&amp;'Financing inputs locale'!$P$3:$P$255,0),MATCH('Gap analysis'!I$1,Yr_Local,0))="",0,INDEX(INDIRECT($B22),MATCH($Q22&amp;$A$19,'Financing inputs locale'!$A$3:$A$255&amp;'Financing inputs locale'!$P$3:$P$255,0),MATCH('Gap analysis'!I$1,Yr_Local,0)))</f>
        <v>0</v>
      </c>
      <c r="J22" s="160">
        <f t="array" aca="1" ref="J22" ca="1">IF(INDEX(INDIRECT($B22),MATCH($Q22&amp;$A$19,'Financing inputs locale'!$A$3:$A$255&amp;'Financing inputs locale'!$P$3:$P$255,0),MATCH('Gap analysis'!J$1,Yr_Local,0))="",0,INDEX(INDIRECT($B22),MATCH($Q22&amp;$A$19,'Financing inputs locale'!$A$3:$A$255&amp;'Financing inputs locale'!$P$3:$P$255,0),MATCH('Gap analysis'!J$1,Yr_Local,0)))</f>
        <v>0</v>
      </c>
      <c r="K22" s="160">
        <f t="array" aca="1" ref="K22" ca="1">IF(INDEX(INDIRECT($B22),MATCH($Q22&amp;$A$19,'Financing inputs locale'!$A$3:$A$255&amp;'Financing inputs locale'!$P$3:$P$255,0),MATCH('Gap analysis'!K$1,Yr_Local,0))="",0,INDEX(INDIRECT($B22),MATCH($Q22&amp;$A$19,'Financing inputs locale'!$A$3:$A$255&amp;'Financing inputs locale'!$P$3:$P$255,0),MATCH('Gap analysis'!K$1,Yr_Local,0)))</f>
        <v>0</v>
      </c>
      <c r="L22" s="160">
        <f t="array" aca="1" ref="L22" ca="1">IF(INDEX(INDIRECT($B22),MATCH($Q22&amp;$A$19,'Financing inputs locale'!$A$3:$A$255&amp;'Financing inputs locale'!$P$3:$P$255,0),MATCH('Gap analysis'!L$1,Yr_Local,0))="",0,INDEX(INDIRECT($B22),MATCH($Q22&amp;$A$19,'Financing inputs locale'!$A$3:$A$255&amp;'Financing inputs locale'!$P$3:$P$255,0),MATCH('Gap analysis'!L$1,Yr_Local,0)))</f>
        <v>0</v>
      </c>
      <c r="M22" s="160">
        <f t="array" aca="1" ref="M22" ca="1">IF(INDEX(INDIRECT($B22),MATCH($Q22&amp;$A$19,'Financing inputs locale'!$A$3:$A$255&amp;'Financing inputs locale'!$P$3:$P$255,0),MATCH('Gap analysis'!M$1,Yr_Local,0))="",0,INDEX(INDIRECT($B22),MATCH($Q22&amp;$A$19,'Financing inputs locale'!$A$3:$A$255&amp;'Financing inputs locale'!$P$3:$P$255,0),MATCH('Gap analysis'!M$1,Yr_Local,0)))</f>
        <v>0</v>
      </c>
      <c r="N22" s="160">
        <f t="array" aca="1" ref="N22" ca="1">IF(INDEX(INDIRECT($B22),MATCH($Q22&amp;$A$19,'Financing inputs locale'!$A$3:$A$255&amp;'Financing inputs locale'!$P$3:$P$255,0),MATCH('Gap analysis'!N$1,Yr_Local,0))="",0,INDEX(INDIRECT($B22),MATCH($Q22&amp;$A$19,'Financing inputs locale'!$A$3:$A$255&amp;'Financing inputs locale'!$P$3:$P$255,0),MATCH('Gap analysis'!N$1,Yr_Local,0)))</f>
        <v>0</v>
      </c>
      <c r="O22" s="160">
        <f t="array" aca="1" ref="O22" ca="1">IF(INDEX(INDIRECT($B22),MATCH($Q22&amp;$A$19,'Financing inputs locale'!$A$3:$A$255&amp;'Financing inputs locale'!$P$3:$P$255,0),MATCH('Gap analysis'!O$1,Yr_Local,0))="",0,INDEX(INDIRECT($B22),MATCH($Q22&amp;$A$19,'Financing inputs locale'!$A$3:$A$255&amp;'Financing inputs locale'!$P$3:$P$255,0),MATCH('Gap analysis'!O$1,Yr_Local,0)))</f>
        <v>0</v>
      </c>
      <c r="P22" s="49" t="str">
        <f>A19</f>
        <v>Autre 1</v>
      </c>
      <c r="Q22" s="54" t="s">
        <v>52</v>
      </c>
      <c r="R22" s="53" t="str">
        <f t="shared" ca="1" si="14"/>
        <v>Okay</v>
      </c>
      <c r="S22" s="178"/>
      <c r="T22" s="108"/>
    </row>
    <row r="23" spans="1:35" x14ac:dyDescent="0.25">
      <c r="A23" s="175" t="s">
        <v>37</v>
      </c>
      <c r="B23" s="1" t="s">
        <v>2</v>
      </c>
      <c r="C23" s="94">
        <f t="array" aca="1" ref="C23" ca="1">IF(INDEX(INDIRECT($B23),MATCH($Q23&amp;$A$19,'Financing inputs USD'!$A$3:$A$255&amp;'Financing inputs USD'!$P$3:$P$255,0),MATCH('Gap analysis'!C$1,Yr_USD,0))="",0,INDEX(INDIRECT($B23),MATCH($Q23&amp;$A$19,'Financing inputs USD'!$A$3:$A$255&amp;'Financing inputs USD'!$P$3:$P$255,0),MATCH('Gap analysis'!C$1,Yr_USD,0)))</f>
        <v>0</v>
      </c>
      <c r="D23" s="94">
        <f t="array" aca="1" ref="D23" ca="1">IF(INDEX(INDIRECT($B23),MATCH($Q23&amp;$A$19,'Financing inputs USD'!$A$3:$A$255&amp;'Financing inputs USD'!$P$3:$P$255,0),MATCH('Gap analysis'!D$1,Yr_USD,0))="",0,INDEX(INDIRECT($B23),MATCH($Q23&amp;$A$19,'Financing inputs USD'!$A$3:$A$255&amp;'Financing inputs USD'!$P$3:$P$255,0),MATCH('Gap analysis'!D$1,Yr_USD,0)))</f>
        <v>0</v>
      </c>
      <c r="E23" s="94">
        <f t="array" aca="1" ref="E23" ca="1">IF(INDEX(INDIRECT($B23),MATCH($Q23&amp;$A$19,'Financing inputs USD'!$A$3:$A$255&amp;'Financing inputs USD'!$P$3:$P$255,0),MATCH('Gap analysis'!E$1,Yr_USD,0))="",0,INDEX(INDIRECT($B23),MATCH($Q23&amp;$A$19,'Financing inputs USD'!$A$3:$A$255&amp;'Financing inputs USD'!$P$3:$P$255,0),MATCH('Gap analysis'!E$1,Yr_USD,0)))</f>
        <v>0</v>
      </c>
      <c r="F23" s="94">
        <f t="array" aca="1" ref="F23" ca="1">IF(INDEX(INDIRECT($B23),MATCH($Q23&amp;$A$19,'Financing inputs USD'!$A$3:$A$255&amp;'Financing inputs USD'!$P$3:$P$255,0),MATCH('Gap analysis'!F$1,Yr_USD,0))="",0,INDEX(INDIRECT($B23),MATCH($Q23&amp;$A$19,'Financing inputs USD'!$A$3:$A$255&amp;'Financing inputs USD'!$P$3:$P$255,0),MATCH('Gap analysis'!F$1,Yr_USD,0)))</f>
        <v>0</v>
      </c>
      <c r="G23" s="94">
        <f t="array" aca="1" ref="G23" ca="1">IF(INDEX(INDIRECT($B23),MATCH($Q23&amp;$A$19,'Financing inputs USD'!$A$3:$A$255&amp;'Financing inputs USD'!$P$3:$P$255,0),MATCH('Gap analysis'!G$1,Yr_USD,0))="",0,INDEX(INDIRECT($B23),MATCH($Q23&amp;$A$19,'Financing inputs USD'!$A$3:$A$255&amp;'Financing inputs USD'!$P$3:$P$255,0),MATCH('Gap analysis'!G$1,Yr_USD,0)))</f>
        <v>0</v>
      </c>
      <c r="H23" s="94">
        <f t="array" aca="1" ref="H23" ca="1">IF(INDEX(INDIRECT($B23),MATCH($Q23&amp;$A$19,'Financing inputs USD'!$A$3:$A$255&amp;'Financing inputs USD'!$P$3:$P$255,0),MATCH('Gap analysis'!H$1,Yr_USD,0))="",0,INDEX(INDIRECT($B23),MATCH($Q23&amp;$A$19,'Financing inputs USD'!$A$3:$A$255&amp;'Financing inputs USD'!$P$3:$P$255,0),MATCH('Gap analysis'!H$1,Yr_USD,0)))</f>
        <v>0</v>
      </c>
      <c r="I23" s="94">
        <f t="array" aca="1" ref="I23" ca="1">IF(INDEX(INDIRECT($B23),MATCH($Q23&amp;$A$19,'Financing inputs USD'!$A$3:$A$255&amp;'Financing inputs USD'!$P$3:$P$255,0),MATCH('Gap analysis'!I$1,Yr_USD,0))="",0,INDEX(INDIRECT($B23),MATCH($Q23&amp;$A$19,'Financing inputs USD'!$A$3:$A$255&amp;'Financing inputs USD'!$P$3:$P$255,0),MATCH('Gap analysis'!I$1,Yr_USD,0)))</f>
        <v>0</v>
      </c>
      <c r="J23" s="94">
        <f t="array" aca="1" ref="J23" ca="1">IF(INDEX(INDIRECT($B23),MATCH($Q23&amp;$A$19,'Financing inputs USD'!$A$3:$A$255&amp;'Financing inputs USD'!$P$3:$P$255,0),MATCH('Gap analysis'!J$1,Yr_USD,0))="",0,INDEX(INDIRECT($B23),MATCH($Q23&amp;$A$19,'Financing inputs USD'!$A$3:$A$255&amp;'Financing inputs USD'!$P$3:$P$255,0),MATCH('Gap analysis'!J$1,Yr_USD,0)))</f>
        <v>0</v>
      </c>
      <c r="K23" s="94">
        <f t="array" aca="1" ref="K23" ca="1">IF(INDEX(INDIRECT($B23),MATCH($Q23&amp;$A$19,'Financing inputs USD'!$A$3:$A$255&amp;'Financing inputs USD'!$P$3:$P$255,0),MATCH('Gap analysis'!K$1,Yr_USD,0))="",0,INDEX(INDIRECT($B23),MATCH($Q23&amp;$A$19,'Financing inputs USD'!$A$3:$A$255&amp;'Financing inputs USD'!$P$3:$P$255,0),MATCH('Gap analysis'!K$1,Yr_USD,0)))</f>
        <v>0</v>
      </c>
      <c r="L23" s="94">
        <f t="array" aca="1" ref="L23" ca="1">IF(INDEX(INDIRECT($B23),MATCH($Q23&amp;$A$19,'Financing inputs USD'!$A$3:$A$255&amp;'Financing inputs USD'!$P$3:$P$255,0),MATCH('Gap analysis'!L$1,Yr_USD,0))="",0,INDEX(INDIRECT($B23),MATCH($Q23&amp;$A$19,'Financing inputs USD'!$A$3:$A$255&amp;'Financing inputs USD'!$P$3:$P$255,0),MATCH('Gap analysis'!L$1,Yr_USD,0)))</f>
        <v>0</v>
      </c>
      <c r="M23" s="94">
        <f t="array" aca="1" ref="M23" ca="1">IF(INDEX(INDIRECT($B23),MATCH($Q23&amp;$A$19,'Financing inputs USD'!$A$3:$A$255&amp;'Financing inputs USD'!$P$3:$P$255,0),MATCH('Gap analysis'!M$1,Yr_USD,0))="",0,INDEX(INDIRECT($B23),MATCH($Q23&amp;$A$19,'Financing inputs USD'!$A$3:$A$255&amp;'Financing inputs USD'!$P$3:$P$255,0),MATCH('Gap analysis'!M$1,Yr_USD,0)))</f>
        <v>0</v>
      </c>
      <c r="N23" s="94">
        <f t="array" aca="1" ref="N23" ca="1">IF(INDEX(INDIRECT($B23),MATCH($Q23&amp;$A$19,'Financing inputs USD'!$A$3:$A$255&amp;'Financing inputs USD'!$P$3:$P$255,0),MATCH('Gap analysis'!N$1,Yr_USD,0))="",0,INDEX(INDIRECT($B23),MATCH($Q23&amp;$A$19,'Financing inputs USD'!$A$3:$A$255&amp;'Financing inputs USD'!$P$3:$P$255,0),MATCH('Gap analysis'!N$1,Yr_USD,0)))</f>
        <v>0</v>
      </c>
      <c r="O23" s="94">
        <f t="array" aca="1" ref="O23" ca="1">IF(INDEX(INDIRECT($B23),MATCH($Q23&amp;$A$19,'Financing inputs USD'!$A$3:$A$255&amp;'Financing inputs USD'!$P$3:$P$255,0),MATCH('Gap analysis'!O$1,Yr_USD,0))="",0,INDEX(INDIRECT($B23),MATCH($Q23&amp;$A$19,'Financing inputs USD'!$A$3:$A$255&amp;'Financing inputs USD'!$P$3:$P$255,0),MATCH('Gap analysis'!O$1,Yr_USD,0)))</f>
        <v>0</v>
      </c>
      <c r="P23" s="49" t="str">
        <f>A19</f>
        <v>Autre 1</v>
      </c>
      <c r="Q23" s="54" t="s">
        <v>42</v>
      </c>
      <c r="R23" s="53" t="str">
        <f t="shared" ca="1" si="14"/>
        <v>Okay</v>
      </c>
      <c r="S23" s="178"/>
      <c r="T23" s="108"/>
    </row>
    <row r="24" spans="1:35" x14ac:dyDescent="0.25">
      <c r="A24" s="175"/>
      <c r="B24" s="1" t="s">
        <v>10</v>
      </c>
      <c r="C24" s="95">
        <f t="array" aca="1" ref="C24" ca="1">IF(INDEX(INDIRECT($B24),MATCH($Q24&amp;$A$19,'Financing inputs Euro'!$A$3:$A$255&amp;'Financing inputs Euro'!$P$3:$P$255,0),MATCH('Gap analysis'!C$1,Yr_Euro,0))="",0,INDEX(INDIRECT($B24),MATCH($Q24&amp;$A$19,'Financing inputs Euro'!$A$3:$A$255&amp;'Financing inputs Euro'!$P$3:$P$255,0),MATCH('Gap analysis'!C$1,Yr_Euro,0)))</f>
        <v>0</v>
      </c>
      <c r="D24" s="95">
        <f t="array" aca="1" ref="D24" ca="1">IF(INDEX(INDIRECT($B24),MATCH($Q24&amp;$A$19,'Financing inputs Euro'!$A$3:$A$255&amp;'Financing inputs Euro'!$P$3:$P$255,0),MATCH('Gap analysis'!D$1,Yr_Euro,0))="",0,INDEX(INDIRECT($B24),MATCH($Q24&amp;$A$19,'Financing inputs Euro'!$A$3:$A$255&amp;'Financing inputs Euro'!$P$3:$P$255,0),MATCH('Gap analysis'!D$1,Yr_Euro,0)))</f>
        <v>0</v>
      </c>
      <c r="E24" s="95">
        <f t="array" aca="1" ref="E24" ca="1">IF(INDEX(INDIRECT($B24),MATCH($Q24&amp;$A$19,'Financing inputs Euro'!$A$3:$A$255&amp;'Financing inputs Euro'!$P$3:$P$255,0),MATCH('Gap analysis'!E$1,Yr_Euro,0))="",0,INDEX(INDIRECT($B24),MATCH($Q24&amp;$A$19,'Financing inputs Euro'!$A$3:$A$255&amp;'Financing inputs Euro'!$P$3:$P$255,0),MATCH('Gap analysis'!E$1,Yr_Euro,0)))</f>
        <v>0</v>
      </c>
      <c r="F24" s="95">
        <f t="array" aca="1" ref="F24" ca="1">IF(INDEX(INDIRECT($B24),MATCH($Q24&amp;$A$19,'Financing inputs Euro'!$A$3:$A$255&amp;'Financing inputs Euro'!$P$3:$P$255,0),MATCH('Gap analysis'!F$1,Yr_Euro,0))="",0,INDEX(INDIRECT($B24),MATCH($Q24&amp;$A$19,'Financing inputs Euro'!$A$3:$A$255&amp;'Financing inputs Euro'!$P$3:$P$255,0),MATCH('Gap analysis'!F$1,Yr_Euro,0)))</f>
        <v>0</v>
      </c>
      <c r="G24" s="95">
        <f t="array" aca="1" ref="G24" ca="1">IF(INDEX(INDIRECT($B24),MATCH($Q24&amp;$A$19,'Financing inputs Euro'!$A$3:$A$255&amp;'Financing inputs Euro'!$P$3:$P$255,0),MATCH('Gap analysis'!G$1,Yr_Euro,0))="",0,INDEX(INDIRECT($B24),MATCH($Q24&amp;$A$19,'Financing inputs Euro'!$A$3:$A$255&amp;'Financing inputs Euro'!$P$3:$P$255,0),MATCH('Gap analysis'!G$1,Yr_Euro,0)))</f>
        <v>0</v>
      </c>
      <c r="H24" s="95">
        <f t="array" aca="1" ref="H24" ca="1">IF(INDEX(INDIRECT($B24),MATCH($Q24&amp;$A$19,'Financing inputs Euro'!$A$3:$A$255&amp;'Financing inputs Euro'!$P$3:$P$255,0),MATCH('Gap analysis'!H$1,Yr_Euro,0))="",0,INDEX(INDIRECT($B24),MATCH($Q24&amp;$A$19,'Financing inputs Euro'!$A$3:$A$255&amp;'Financing inputs Euro'!$P$3:$P$255,0),MATCH('Gap analysis'!H$1,Yr_Euro,0)))</f>
        <v>0</v>
      </c>
      <c r="I24" s="95">
        <f t="array" aca="1" ref="I24" ca="1">IF(INDEX(INDIRECT($B24),MATCH($Q24&amp;$A$19,'Financing inputs Euro'!$A$3:$A$255&amp;'Financing inputs Euro'!$P$3:$P$255,0),MATCH('Gap analysis'!I$1,Yr_Euro,0))="",0,INDEX(INDIRECT($B24),MATCH($Q24&amp;$A$19,'Financing inputs Euro'!$A$3:$A$255&amp;'Financing inputs Euro'!$P$3:$P$255,0),MATCH('Gap analysis'!I$1,Yr_Euro,0)))</f>
        <v>0</v>
      </c>
      <c r="J24" s="95">
        <f t="array" aca="1" ref="J24" ca="1">IF(INDEX(INDIRECT($B24),MATCH($Q24&amp;$A$19,'Financing inputs Euro'!$A$3:$A$255&amp;'Financing inputs Euro'!$P$3:$P$255,0),MATCH('Gap analysis'!J$1,Yr_Euro,0))="",0,INDEX(INDIRECT($B24),MATCH($Q24&amp;$A$19,'Financing inputs Euro'!$A$3:$A$255&amp;'Financing inputs Euro'!$P$3:$P$255,0),MATCH('Gap analysis'!J$1,Yr_Euro,0)))</f>
        <v>0</v>
      </c>
      <c r="K24" s="95">
        <f t="array" aca="1" ref="K24" ca="1">IF(INDEX(INDIRECT($B24),MATCH($Q24&amp;$A$19,'Financing inputs Euro'!$A$3:$A$255&amp;'Financing inputs Euro'!$P$3:$P$255,0),MATCH('Gap analysis'!K$1,Yr_Euro,0))="",0,INDEX(INDIRECT($B24),MATCH($Q24&amp;$A$19,'Financing inputs Euro'!$A$3:$A$255&amp;'Financing inputs Euro'!$P$3:$P$255,0),MATCH('Gap analysis'!K$1,Yr_Euro,0)))</f>
        <v>0</v>
      </c>
      <c r="L24" s="95">
        <f t="array" aca="1" ref="L24" ca="1">IF(INDEX(INDIRECT($B24),MATCH($Q24&amp;$A$19,'Financing inputs Euro'!$A$3:$A$255&amp;'Financing inputs Euro'!$P$3:$P$255,0),MATCH('Gap analysis'!L$1,Yr_Euro,0))="",0,INDEX(INDIRECT($B24),MATCH($Q24&amp;$A$19,'Financing inputs Euro'!$A$3:$A$255&amp;'Financing inputs Euro'!$P$3:$P$255,0),MATCH('Gap analysis'!L$1,Yr_Euro,0)))</f>
        <v>0</v>
      </c>
      <c r="M24" s="95">
        <f t="array" aca="1" ref="M24" ca="1">IF(INDEX(INDIRECT($B24),MATCH($Q24&amp;$A$19,'Financing inputs Euro'!$A$3:$A$255&amp;'Financing inputs Euro'!$P$3:$P$255,0),MATCH('Gap analysis'!M$1,Yr_Euro,0))="",0,INDEX(INDIRECT($B24),MATCH($Q24&amp;$A$19,'Financing inputs Euro'!$A$3:$A$255&amp;'Financing inputs Euro'!$P$3:$P$255,0),MATCH('Gap analysis'!M$1,Yr_Euro,0)))</f>
        <v>0</v>
      </c>
      <c r="N24" s="95">
        <f t="array" aca="1" ref="N24" ca="1">IF(INDEX(INDIRECT($B24),MATCH($Q24&amp;$A$19,'Financing inputs Euro'!$A$3:$A$255&amp;'Financing inputs Euro'!$P$3:$P$255,0),MATCH('Gap analysis'!N$1,Yr_Euro,0))="",0,INDEX(INDIRECT($B24),MATCH($Q24&amp;$A$19,'Financing inputs Euro'!$A$3:$A$255&amp;'Financing inputs Euro'!$P$3:$P$255,0),MATCH('Gap analysis'!N$1,Yr_Euro,0)))</f>
        <v>0</v>
      </c>
      <c r="O24" s="95">
        <f t="array" aca="1" ref="O24" ca="1">IF(INDEX(INDIRECT($B24),MATCH($Q24&amp;$A$19,'Financing inputs Euro'!$A$3:$A$255&amp;'Financing inputs Euro'!$P$3:$P$255,0),MATCH('Gap analysis'!O$1,Yr_Euro,0))="",0,INDEX(INDIRECT($B24),MATCH($Q24&amp;$A$19,'Financing inputs Euro'!$A$3:$A$255&amp;'Financing inputs Euro'!$P$3:$P$255,0),MATCH('Gap analysis'!O$1,Yr_Euro,0)))</f>
        <v>0</v>
      </c>
      <c r="P24" s="49" t="str">
        <f>A19</f>
        <v>Autre 1</v>
      </c>
      <c r="Q24" s="54" t="s">
        <v>42</v>
      </c>
      <c r="R24" s="53" t="str">
        <f t="shared" ca="1" si="14"/>
        <v>Okay</v>
      </c>
      <c r="S24" s="178"/>
      <c r="T24" s="108"/>
    </row>
    <row r="25" spans="1:35" x14ac:dyDescent="0.25">
      <c r="A25" s="175"/>
      <c r="B25" s="1" t="s">
        <v>53</v>
      </c>
      <c r="C25" s="160">
        <f t="array" aca="1" ref="C25" ca="1">IF(INDEX(INDIRECT($B25),MATCH($Q25&amp;$A$19,'Financing inputs locale'!$A$3:$A$255&amp;'Financing inputs locale'!$P$3:$P$255,0),MATCH('Gap analysis'!C$1,Yr_Local,0))="",0,INDEX(INDIRECT($B25),MATCH($Q25&amp;$A$19,'Financing inputs locale'!$A$3:$A$255&amp;'Financing inputs locale'!$P$3:$P$255,0),MATCH('Gap analysis'!C$1,Yr_Local,0)))</f>
        <v>0</v>
      </c>
      <c r="D25" s="160">
        <f t="array" aca="1" ref="D25" ca="1">IF(INDEX(INDIRECT($B25),MATCH($Q25&amp;$A$19,'Financing inputs locale'!$A$3:$A$255&amp;'Financing inputs locale'!$P$3:$P$255,0),MATCH('Gap analysis'!D$1,Yr_Local,0))="",0,INDEX(INDIRECT($B25),MATCH($Q25&amp;$A$19,'Financing inputs locale'!$A$3:$A$255&amp;'Financing inputs locale'!$P$3:$P$255,0),MATCH('Gap analysis'!D$1,Yr_Local,0)))</f>
        <v>0</v>
      </c>
      <c r="E25" s="160">
        <f t="array" aca="1" ref="E25" ca="1">IF(INDEX(INDIRECT($B25),MATCH($Q25&amp;$A$19,'Financing inputs locale'!$A$3:$A$255&amp;'Financing inputs locale'!$P$3:$P$255,0),MATCH('Gap analysis'!E$1,Yr_Local,0))="",0,INDEX(INDIRECT($B25),MATCH($Q25&amp;$A$19,'Financing inputs locale'!$A$3:$A$255&amp;'Financing inputs locale'!$P$3:$P$255,0),MATCH('Gap analysis'!E$1,Yr_Local,0)))</f>
        <v>0</v>
      </c>
      <c r="F25" s="160">
        <f t="array" aca="1" ref="F25" ca="1">IF(INDEX(INDIRECT($B25),MATCH($Q25&amp;$A$19,'Financing inputs locale'!$A$3:$A$255&amp;'Financing inputs locale'!$P$3:$P$255,0),MATCH('Gap analysis'!F$1,Yr_Local,0))="",0,INDEX(INDIRECT($B25),MATCH($Q25&amp;$A$19,'Financing inputs locale'!$A$3:$A$255&amp;'Financing inputs locale'!$P$3:$P$255,0),MATCH('Gap analysis'!F$1,Yr_Local,0)))</f>
        <v>0</v>
      </c>
      <c r="G25" s="160">
        <f t="array" aca="1" ref="G25" ca="1">IF(INDEX(INDIRECT($B25),MATCH($Q25&amp;$A$19,'Financing inputs locale'!$A$3:$A$255&amp;'Financing inputs locale'!$P$3:$P$255,0),MATCH('Gap analysis'!G$1,Yr_Local,0))="",0,INDEX(INDIRECT($B25),MATCH($Q25&amp;$A$19,'Financing inputs locale'!$A$3:$A$255&amp;'Financing inputs locale'!$P$3:$P$255,0),MATCH('Gap analysis'!G$1,Yr_Local,0)))</f>
        <v>0</v>
      </c>
      <c r="H25" s="160">
        <f t="array" aca="1" ref="H25" ca="1">IF(INDEX(INDIRECT($B25),MATCH($Q25&amp;$A$19,'Financing inputs locale'!$A$3:$A$255&amp;'Financing inputs locale'!$P$3:$P$255,0),MATCH('Gap analysis'!H$1,Yr_Local,0))="",0,INDEX(INDIRECT($B25),MATCH($Q25&amp;$A$19,'Financing inputs locale'!$A$3:$A$255&amp;'Financing inputs locale'!$P$3:$P$255,0),MATCH('Gap analysis'!H$1,Yr_Local,0)))</f>
        <v>0</v>
      </c>
      <c r="I25" s="160">
        <f t="array" aca="1" ref="I25" ca="1">IF(INDEX(INDIRECT($B25),MATCH($Q25&amp;$A$19,'Financing inputs locale'!$A$3:$A$255&amp;'Financing inputs locale'!$P$3:$P$255,0),MATCH('Gap analysis'!I$1,Yr_Local,0))="",0,INDEX(INDIRECT($B25),MATCH($Q25&amp;$A$19,'Financing inputs locale'!$A$3:$A$255&amp;'Financing inputs locale'!$P$3:$P$255,0),MATCH('Gap analysis'!I$1,Yr_Local,0)))</f>
        <v>0</v>
      </c>
      <c r="J25" s="160">
        <f t="array" aca="1" ref="J25" ca="1">IF(INDEX(INDIRECT($B25),MATCH($Q25&amp;$A$19,'Financing inputs locale'!$A$3:$A$255&amp;'Financing inputs locale'!$P$3:$P$255,0),MATCH('Gap analysis'!J$1,Yr_Local,0))="",0,INDEX(INDIRECT($B25),MATCH($Q25&amp;$A$19,'Financing inputs locale'!$A$3:$A$255&amp;'Financing inputs locale'!$P$3:$P$255,0),MATCH('Gap analysis'!J$1,Yr_Local,0)))</f>
        <v>0</v>
      </c>
      <c r="K25" s="160">
        <f t="array" aca="1" ref="K25" ca="1">IF(INDEX(INDIRECT($B25),MATCH($Q25&amp;$A$19,'Financing inputs locale'!$A$3:$A$255&amp;'Financing inputs locale'!$P$3:$P$255,0),MATCH('Gap analysis'!K$1,Yr_Local,0))="",0,INDEX(INDIRECT($B25),MATCH($Q25&amp;$A$19,'Financing inputs locale'!$A$3:$A$255&amp;'Financing inputs locale'!$P$3:$P$255,0),MATCH('Gap analysis'!K$1,Yr_Local,0)))</f>
        <v>0</v>
      </c>
      <c r="L25" s="160">
        <f t="array" aca="1" ref="L25" ca="1">IF(INDEX(INDIRECT($B25),MATCH($Q25&amp;$A$19,'Financing inputs locale'!$A$3:$A$255&amp;'Financing inputs locale'!$P$3:$P$255,0),MATCH('Gap analysis'!L$1,Yr_Local,0))="",0,INDEX(INDIRECT($B25),MATCH($Q25&amp;$A$19,'Financing inputs locale'!$A$3:$A$255&amp;'Financing inputs locale'!$P$3:$P$255,0),MATCH('Gap analysis'!L$1,Yr_Local,0)))</f>
        <v>0</v>
      </c>
      <c r="M25" s="160">
        <f t="array" aca="1" ref="M25" ca="1">IF(INDEX(INDIRECT($B25),MATCH($Q25&amp;$A$19,'Financing inputs locale'!$A$3:$A$255&amp;'Financing inputs locale'!$P$3:$P$255,0),MATCH('Gap analysis'!M$1,Yr_Local,0))="",0,INDEX(INDIRECT($B25),MATCH($Q25&amp;$A$19,'Financing inputs locale'!$A$3:$A$255&amp;'Financing inputs locale'!$P$3:$P$255,0),MATCH('Gap analysis'!M$1,Yr_Local,0)))</f>
        <v>0</v>
      </c>
      <c r="N25" s="160">
        <f t="array" aca="1" ref="N25" ca="1">IF(INDEX(INDIRECT($B25),MATCH($Q25&amp;$A$19,'Financing inputs locale'!$A$3:$A$255&amp;'Financing inputs locale'!$P$3:$P$255,0),MATCH('Gap analysis'!N$1,Yr_Local,0))="",0,INDEX(INDIRECT($B25),MATCH($Q25&amp;$A$19,'Financing inputs locale'!$A$3:$A$255&amp;'Financing inputs locale'!$P$3:$P$255,0),MATCH('Gap analysis'!N$1,Yr_Local,0)))</f>
        <v>0</v>
      </c>
      <c r="O25" s="160">
        <f t="array" aca="1" ref="O25" ca="1">IF(INDEX(INDIRECT($B25),MATCH($Q25&amp;$A$19,'Financing inputs locale'!$A$3:$A$255&amp;'Financing inputs locale'!$P$3:$P$255,0),MATCH('Gap analysis'!O$1,Yr_Local,0))="",0,INDEX(INDIRECT($B25),MATCH($Q25&amp;$A$19,'Financing inputs locale'!$A$3:$A$255&amp;'Financing inputs locale'!$P$3:$P$255,0),MATCH('Gap analysis'!O$1,Yr_Local,0)))</f>
        <v>0</v>
      </c>
      <c r="P25" s="49" t="str">
        <f>A19</f>
        <v>Autre 1</v>
      </c>
      <c r="Q25" s="54" t="s">
        <v>42</v>
      </c>
      <c r="R25" s="53" t="str">
        <f t="shared" ca="1" si="14"/>
        <v>Okay</v>
      </c>
      <c r="S25" s="178"/>
      <c r="T25" s="108"/>
      <c r="U25" s="20"/>
    </row>
    <row r="26" spans="1:35" s="12" customFormat="1" x14ac:dyDescent="0.25">
      <c r="A26" s="175" t="s">
        <v>34</v>
      </c>
      <c r="B26" s="1" t="s">
        <v>2</v>
      </c>
      <c r="C26" s="94">
        <f t="array" aca="1" ref="C26" ca="1">IF(INDEX(INDIRECT($B26),MATCH($Q26&amp;$A$19,'Financing inputs USD'!$A$3:$A$255&amp;'Financing inputs USD'!$P$3:$P$255,0),MATCH('Gap analysis'!C$1,Yr_USD,0))="",0,INDEX(INDIRECT($B26),MATCH($Q26&amp;$A$19,'Financing inputs USD'!$A$3:$A$255&amp;'Financing inputs USD'!$P$3:$P$255,0),MATCH('Gap analysis'!C$1,Yr_USD,0)))</f>
        <v>0</v>
      </c>
      <c r="D26" s="94">
        <f t="array" aca="1" ref="D26" ca="1">IF(INDEX(INDIRECT($B26),MATCH($Q26&amp;$A$19,'Financing inputs USD'!$A$3:$A$255&amp;'Financing inputs USD'!$P$3:$P$255,0),MATCH('Gap analysis'!D$1,Yr_USD,0))="",0,INDEX(INDIRECT($B26),MATCH($Q26&amp;$A$19,'Financing inputs USD'!$A$3:$A$255&amp;'Financing inputs USD'!$P$3:$P$255,0),MATCH('Gap analysis'!D$1,Yr_USD,0)))</f>
        <v>0</v>
      </c>
      <c r="E26" s="94">
        <f t="array" aca="1" ref="E26" ca="1">IF(INDEX(INDIRECT($B26),MATCH($Q26&amp;$A$19,'Financing inputs USD'!$A$3:$A$255&amp;'Financing inputs USD'!$P$3:$P$255,0),MATCH('Gap analysis'!E$1,Yr_USD,0))="",0,INDEX(INDIRECT($B26),MATCH($Q26&amp;$A$19,'Financing inputs USD'!$A$3:$A$255&amp;'Financing inputs USD'!$P$3:$P$255,0),MATCH('Gap analysis'!E$1,Yr_USD,0)))</f>
        <v>0</v>
      </c>
      <c r="F26" s="94">
        <f t="array" aca="1" ref="F26" ca="1">IF(INDEX(INDIRECT($B26),MATCH($Q26&amp;$A$19,'Financing inputs USD'!$A$3:$A$255&amp;'Financing inputs USD'!$P$3:$P$255,0),MATCH('Gap analysis'!F$1,Yr_USD,0))="",0,INDEX(INDIRECT($B26),MATCH($Q26&amp;$A$19,'Financing inputs USD'!$A$3:$A$255&amp;'Financing inputs USD'!$P$3:$P$255,0),MATCH('Gap analysis'!F$1,Yr_USD,0)))</f>
        <v>0</v>
      </c>
      <c r="G26" s="94">
        <f t="array" aca="1" ref="G26" ca="1">IF(INDEX(INDIRECT($B26),MATCH($Q26&amp;$A$19,'Financing inputs USD'!$A$3:$A$255&amp;'Financing inputs USD'!$P$3:$P$255,0),MATCH('Gap analysis'!G$1,Yr_USD,0))="",0,INDEX(INDIRECT($B26),MATCH($Q26&amp;$A$19,'Financing inputs USD'!$A$3:$A$255&amp;'Financing inputs USD'!$P$3:$P$255,0),MATCH('Gap analysis'!G$1,Yr_USD,0)))</f>
        <v>0</v>
      </c>
      <c r="H26" s="94">
        <f t="array" aca="1" ref="H26" ca="1">IF(INDEX(INDIRECT($B26),MATCH($Q26&amp;$A$19,'Financing inputs USD'!$A$3:$A$255&amp;'Financing inputs USD'!$P$3:$P$255,0),MATCH('Gap analysis'!H$1,Yr_USD,0))="",0,INDEX(INDIRECT($B26),MATCH($Q26&amp;$A$19,'Financing inputs USD'!$A$3:$A$255&amp;'Financing inputs USD'!$P$3:$P$255,0),MATCH('Gap analysis'!H$1,Yr_USD,0)))</f>
        <v>0</v>
      </c>
      <c r="I26" s="94">
        <f t="array" aca="1" ref="I26" ca="1">IF(INDEX(INDIRECT($B26),MATCH($Q26&amp;$A$19,'Financing inputs USD'!$A$3:$A$255&amp;'Financing inputs USD'!$P$3:$P$255,0),MATCH('Gap analysis'!I$1,Yr_USD,0))="",0,INDEX(INDIRECT($B26),MATCH($Q26&amp;$A$19,'Financing inputs USD'!$A$3:$A$255&amp;'Financing inputs USD'!$P$3:$P$255,0),MATCH('Gap analysis'!I$1,Yr_USD,0)))</f>
        <v>0</v>
      </c>
      <c r="J26" s="94">
        <f t="array" aca="1" ref="J26" ca="1">IF(INDEX(INDIRECT($B26),MATCH($Q26&amp;$A$19,'Financing inputs USD'!$A$3:$A$255&amp;'Financing inputs USD'!$P$3:$P$255,0),MATCH('Gap analysis'!J$1,Yr_USD,0))="",0,INDEX(INDIRECT($B26),MATCH($Q26&amp;$A$19,'Financing inputs USD'!$A$3:$A$255&amp;'Financing inputs USD'!$P$3:$P$255,0),MATCH('Gap analysis'!J$1,Yr_USD,0)))</f>
        <v>0</v>
      </c>
      <c r="K26" s="94">
        <f t="array" aca="1" ref="K26" ca="1">IF(INDEX(INDIRECT($B26),MATCH($Q26&amp;$A$19,'Financing inputs USD'!$A$3:$A$255&amp;'Financing inputs USD'!$P$3:$P$255,0),MATCH('Gap analysis'!K$1,Yr_USD,0))="",0,INDEX(INDIRECT($B26),MATCH($Q26&amp;$A$19,'Financing inputs USD'!$A$3:$A$255&amp;'Financing inputs USD'!$P$3:$P$255,0),MATCH('Gap analysis'!K$1,Yr_USD,0)))</f>
        <v>0</v>
      </c>
      <c r="L26" s="94">
        <f t="array" aca="1" ref="L26" ca="1">IF(INDEX(INDIRECT($B26),MATCH($Q26&amp;$A$19,'Financing inputs USD'!$A$3:$A$255&amp;'Financing inputs USD'!$P$3:$P$255,0),MATCH('Gap analysis'!L$1,Yr_USD,0))="",0,INDEX(INDIRECT($B26),MATCH($Q26&amp;$A$19,'Financing inputs USD'!$A$3:$A$255&amp;'Financing inputs USD'!$P$3:$P$255,0),MATCH('Gap analysis'!L$1,Yr_USD,0)))</f>
        <v>0</v>
      </c>
      <c r="M26" s="94">
        <f t="array" aca="1" ref="M26" ca="1">IF(INDEX(INDIRECT($B26),MATCH($Q26&amp;$A$19,'Financing inputs USD'!$A$3:$A$255&amp;'Financing inputs USD'!$P$3:$P$255,0),MATCH('Gap analysis'!M$1,Yr_USD,0))="",0,INDEX(INDIRECT($B26),MATCH($Q26&amp;$A$19,'Financing inputs USD'!$A$3:$A$255&amp;'Financing inputs USD'!$P$3:$P$255,0),MATCH('Gap analysis'!M$1,Yr_USD,0)))</f>
        <v>0</v>
      </c>
      <c r="N26" s="94">
        <f t="array" aca="1" ref="N26" ca="1">IF(INDEX(INDIRECT($B26),MATCH($Q26&amp;$A$19,'Financing inputs USD'!$A$3:$A$255&amp;'Financing inputs USD'!$P$3:$P$255,0),MATCH('Gap analysis'!N$1,Yr_USD,0))="",0,INDEX(INDIRECT($B26),MATCH($Q26&amp;$A$19,'Financing inputs USD'!$A$3:$A$255&amp;'Financing inputs USD'!$P$3:$P$255,0),MATCH('Gap analysis'!N$1,Yr_USD,0)))</f>
        <v>0</v>
      </c>
      <c r="O26" s="94">
        <f t="array" aca="1" ref="O26" ca="1">IF(INDEX(INDIRECT($B26),MATCH($Q26&amp;$A$19,'Financing inputs USD'!$A$3:$A$255&amp;'Financing inputs USD'!$P$3:$P$255,0),MATCH('Gap analysis'!O$1,Yr_USD,0))="",0,INDEX(INDIRECT($B26),MATCH($Q26&amp;$A$19,'Financing inputs USD'!$A$3:$A$255&amp;'Financing inputs USD'!$P$3:$P$255,0),MATCH('Gap analysis'!O$1,Yr_USD,0)))</f>
        <v>0</v>
      </c>
      <c r="P26" s="49" t="str">
        <f>A19</f>
        <v>Autre 1</v>
      </c>
      <c r="Q26" s="54" t="s">
        <v>34</v>
      </c>
      <c r="R26" s="53" t="str">
        <f t="shared" ca="1" si="14"/>
        <v>Okay</v>
      </c>
      <c r="S26" s="178"/>
      <c r="T26" s="108"/>
    </row>
    <row r="27" spans="1:35" s="12" customFormat="1" x14ac:dyDescent="0.25">
      <c r="A27" s="175"/>
      <c r="B27" s="1" t="s">
        <v>10</v>
      </c>
      <c r="C27" s="95">
        <f t="array" aca="1" ref="C27" ca="1">IF(INDEX(INDIRECT($B27),MATCH($Q27&amp;$A$19,'Financing inputs Euro'!$A$3:$A$255&amp;'Financing inputs Euro'!$P$3:$P$255,0),MATCH('Gap analysis'!C$1,Yr_Euro,0))="",0,INDEX(INDIRECT($B27),MATCH($Q27&amp;$A$19,'Financing inputs Euro'!$A$3:$A$255&amp;'Financing inputs Euro'!$P$3:$P$255,0),MATCH('Gap analysis'!C$1,Yr_Euro,0)))</f>
        <v>0</v>
      </c>
      <c r="D27" s="95">
        <f t="array" aca="1" ref="D27" ca="1">IF(INDEX(INDIRECT($B27),MATCH($Q27&amp;$A$19,'Financing inputs Euro'!$A$3:$A$255&amp;'Financing inputs Euro'!$P$3:$P$255,0),MATCH('Gap analysis'!D$1,Yr_Euro,0))="",0,INDEX(INDIRECT($B27),MATCH($Q27&amp;$A$19,'Financing inputs Euro'!$A$3:$A$255&amp;'Financing inputs Euro'!$P$3:$P$255,0),MATCH('Gap analysis'!D$1,Yr_Euro,0)))</f>
        <v>0</v>
      </c>
      <c r="E27" s="95">
        <f t="array" aca="1" ref="E27" ca="1">IF(INDEX(INDIRECT($B27),MATCH($Q27&amp;$A$19,'Financing inputs Euro'!$A$3:$A$255&amp;'Financing inputs Euro'!$P$3:$P$255,0),MATCH('Gap analysis'!E$1,Yr_Euro,0))="",0,INDEX(INDIRECT($B27),MATCH($Q27&amp;$A$19,'Financing inputs Euro'!$A$3:$A$255&amp;'Financing inputs Euro'!$P$3:$P$255,0),MATCH('Gap analysis'!E$1,Yr_Euro,0)))</f>
        <v>0</v>
      </c>
      <c r="F27" s="95">
        <f t="array" aca="1" ref="F27" ca="1">IF(INDEX(INDIRECT($B27),MATCH($Q27&amp;$A$19,'Financing inputs Euro'!$A$3:$A$255&amp;'Financing inputs Euro'!$P$3:$P$255,0),MATCH('Gap analysis'!F$1,Yr_Euro,0))="",0,INDEX(INDIRECT($B27),MATCH($Q27&amp;$A$19,'Financing inputs Euro'!$A$3:$A$255&amp;'Financing inputs Euro'!$P$3:$P$255,0),MATCH('Gap analysis'!F$1,Yr_Euro,0)))</f>
        <v>0</v>
      </c>
      <c r="G27" s="95">
        <f t="array" aca="1" ref="G27" ca="1">IF(INDEX(INDIRECT($B27),MATCH($Q27&amp;$A$19,'Financing inputs Euro'!$A$3:$A$255&amp;'Financing inputs Euro'!$P$3:$P$255,0),MATCH('Gap analysis'!G$1,Yr_Euro,0))="",0,INDEX(INDIRECT($B27),MATCH($Q27&amp;$A$19,'Financing inputs Euro'!$A$3:$A$255&amp;'Financing inputs Euro'!$P$3:$P$255,0),MATCH('Gap analysis'!G$1,Yr_Euro,0)))</f>
        <v>0</v>
      </c>
      <c r="H27" s="95">
        <f t="array" aca="1" ref="H27" ca="1">IF(INDEX(INDIRECT($B27),MATCH($Q27&amp;$A$19,'Financing inputs Euro'!$A$3:$A$255&amp;'Financing inputs Euro'!$P$3:$P$255,0),MATCH('Gap analysis'!H$1,Yr_Euro,0))="",0,INDEX(INDIRECT($B27),MATCH($Q27&amp;$A$19,'Financing inputs Euro'!$A$3:$A$255&amp;'Financing inputs Euro'!$P$3:$P$255,0),MATCH('Gap analysis'!H$1,Yr_Euro,0)))</f>
        <v>0</v>
      </c>
      <c r="I27" s="95">
        <f t="array" aca="1" ref="I27" ca="1">IF(INDEX(INDIRECT($B27),MATCH($Q27&amp;$A$19,'Financing inputs Euro'!$A$3:$A$255&amp;'Financing inputs Euro'!$P$3:$P$255,0),MATCH('Gap analysis'!I$1,Yr_Euro,0))="",0,INDEX(INDIRECT($B27),MATCH($Q27&amp;$A$19,'Financing inputs Euro'!$A$3:$A$255&amp;'Financing inputs Euro'!$P$3:$P$255,0),MATCH('Gap analysis'!I$1,Yr_Euro,0)))</f>
        <v>0</v>
      </c>
      <c r="J27" s="95">
        <f t="array" aca="1" ref="J27" ca="1">IF(INDEX(INDIRECT($B27),MATCH($Q27&amp;$A$19,'Financing inputs Euro'!$A$3:$A$255&amp;'Financing inputs Euro'!$P$3:$P$255,0),MATCH('Gap analysis'!J$1,Yr_Euro,0))="",0,INDEX(INDIRECT($B27),MATCH($Q27&amp;$A$19,'Financing inputs Euro'!$A$3:$A$255&amp;'Financing inputs Euro'!$P$3:$P$255,0),MATCH('Gap analysis'!J$1,Yr_Euro,0)))</f>
        <v>0</v>
      </c>
      <c r="K27" s="95">
        <f t="array" aca="1" ref="K27" ca="1">IF(INDEX(INDIRECT($B27),MATCH($Q27&amp;$A$19,'Financing inputs Euro'!$A$3:$A$255&amp;'Financing inputs Euro'!$P$3:$P$255,0),MATCH('Gap analysis'!K$1,Yr_Euro,0))="",0,INDEX(INDIRECT($B27),MATCH($Q27&amp;$A$19,'Financing inputs Euro'!$A$3:$A$255&amp;'Financing inputs Euro'!$P$3:$P$255,0),MATCH('Gap analysis'!K$1,Yr_Euro,0)))</f>
        <v>0</v>
      </c>
      <c r="L27" s="95">
        <f t="array" aca="1" ref="L27" ca="1">IF(INDEX(INDIRECT($B27),MATCH($Q27&amp;$A$19,'Financing inputs Euro'!$A$3:$A$255&amp;'Financing inputs Euro'!$P$3:$P$255,0),MATCH('Gap analysis'!L$1,Yr_Euro,0))="",0,INDEX(INDIRECT($B27),MATCH($Q27&amp;$A$19,'Financing inputs Euro'!$A$3:$A$255&amp;'Financing inputs Euro'!$P$3:$P$255,0),MATCH('Gap analysis'!L$1,Yr_Euro,0)))</f>
        <v>0</v>
      </c>
      <c r="M27" s="95">
        <f t="array" aca="1" ref="M27" ca="1">IF(INDEX(INDIRECT($B27),MATCH($Q27&amp;$A$19,'Financing inputs Euro'!$A$3:$A$255&amp;'Financing inputs Euro'!$P$3:$P$255,0),MATCH('Gap analysis'!M$1,Yr_Euro,0))="",0,INDEX(INDIRECT($B27),MATCH($Q27&amp;$A$19,'Financing inputs Euro'!$A$3:$A$255&amp;'Financing inputs Euro'!$P$3:$P$255,0),MATCH('Gap analysis'!M$1,Yr_Euro,0)))</f>
        <v>0</v>
      </c>
      <c r="N27" s="95">
        <f t="array" aca="1" ref="N27" ca="1">IF(INDEX(INDIRECT($B27),MATCH($Q27&amp;$A$19,'Financing inputs Euro'!$A$3:$A$255&amp;'Financing inputs Euro'!$P$3:$P$255,0),MATCH('Gap analysis'!N$1,Yr_Euro,0))="",0,INDEX(INDIRECT($B27),MATCH($Q27&amp;$A$19,'Financing inputs Euro'!$A$3:$A$255&amp;'Financing inputs Euro'!$P$3:$P$255,0),MATCH('Gap analysis'!N$1,Yr_Euro,0)))</f>
        <v>0</v>
      </c>
      <c r="O27" s="95">
        <f t="array" aca="1" ref="O27" ca="1">IF(INDEX(INDIRECT($B27),MATCH($Q27&amp;$A$19,'Financing inputs Euro'!$A$3:$A$255&amp;'Financing inputs Euro'!$P$3:$P$255,0),MATCH('Gap analysis'!O$1,Yr_Euro,0))="",0,INDEX(INDIRECT($B27),MATCH($Q27&amp;$A$19,'Financing inputs Euro'!$A$3:$A$255&amp;'Financing inputs Euro'!$P$3:$P$255,0),MATCH('Gap analysis'!O$1,Yr_Euro,0)))</f>
        <v>0</v>
      </c>
      <c r="P27" s="49" t="str">
        <f>A19</f>
        <v>Autre 1</v>
      </c>
      <c r="Q27" s="54" t="s">
        <v>34</v>
      </c>
      <c r="R27" s="53" t="str">
        <f t="shared" ca="1" si="14"/>
        <v>Okay</v>
      </c>
      <c r="S27" s="178"/>
      <c r="T27" s="108"/>
    </row>
    <row r="28" spans="1:35" s="12" customFormat="1" x14ac:dyDescent="0.25">
      <c r="A28" s="175"/>
      <c r="B28" s="1" t="s">
        <v>53</v>
      </c>
      <c r="C28" s="160">
        <f t="array" aca="1" ref="C28" ca="1">IF(INDEX(INDIRECT($B28),MATCH($Q28&amp;$A$19,'Financing inputs locale'!$A$3:$A$255&amp;'Financing inputs locale'!$P$3:$P$255,0),MATCH('Gap analysis'!C$1,Yr_Local,0))="",0,INDEX(INDIRECT($B28),MATCH($Q28&amp;$A$19,'Financing inputs locale'!$A$3:$A$255&amp;'Financing inputs locale'!$P$3:$P$255,0),MATCH('Gap analysis'!C$1,Yr_Local,0)))</f>
        <v>0</v>
      </c>
      <c r="D28" s="160">
        <f t="array" aca="1" ref="D28" ca="1">IF(INDEX(INDIRECT($B28),MATCH($Q28&amp;$A$19,'Financing inputs locale'!$A$3:$A$255&amp;'Financing inputs locale'!$P$3:$P$255,0),MATCH('Gap analysis'!D$1,Yr_Local,0))="",0,INDEX(INDIRECT($B28),MATCH($Q28&amp;$A$19,'Financing inputs locale'!$A$3:$A$255&amp;'Financing inputs locale'!$P$3:$P$255,0),MATCH('Gap analysis'!D$1,Yr_Local,0)))</f>
        <v>0</v>
      </c>
      <c r="E28" s="160">
        <f t="array" aca="1" ref="E28" ca="1">IF(INDEX(INDIRECT($B28),MATCH($Q28&amp;$A$19,'Financing inputs locale'!$A$3:$A$255&amp;'Financing inputs locale'!$P$3:$P$255,0),MATCH('Gap analysis'!E$1,Yr_Local,0))="",0,INDEX(INDIRECT($B28),MATCH($Q28&amp;$A$19,'Financing inputs locale'!$A$3:$A$255&amp;'Financing inputs locale'!$P$3:$P$255,0),MATCH('Gap analysis'!E$1,Yr_Local,0)))</f>
        <v>0</v>
      </c>
      <c r="F28" s="160">
        <f t="array" aca="1" ref="F28" ca="1">IF(INDEX(INDIRECT($B28),MATCH($Q28&amp;$A$19,'Financing inputs locale'!$A$3:$A$255&amp;'Financing inputs locale'!$P$3:$P$255,0),MATCH('Gap analysis'!F$1,Yr_Local,0))="",0,INDEX(INDIRECT($B28),MATCH($Q28&amp;$A$19,'Financing inputs locale'!$A$3:$A$255&amp;'Financing inputs locale'!$P$3:$P$255,0),MATCH('Gap analysis'!F$1,Yr_Local,0)))</f>
        <v>0</v>
      </c>
      <c r="G28" s="160">
        <f t="array" aca="1" ref="G28" ca="1">IF(INDEX(INDIRECT($B28),MATCH($Q28&amp;$A$19,'Financing inputs locale'!$A$3:$A$255&amp;'Financing inputs locale'!$P$3:$P$255,0),MATCH('Gap analysis'!G$1,Yr_Local,0))="",0,INDEX(INDIRECT($B28),MATCH($Q28&amp;$A$19,'Financing inputs locale'!$A$3:$A$255&amp;'Financing inputs locale'!$P$3:$P$255,0),MATCH('Gap analysis'!G$1,Yr_Local,0)))</f>
        <v>0</v>
      </c>
      <c r="H28" s="160">
        <f t="array" aca="1" ref="H28" ca="1">IF(INDEX(INDIRECT($B28),MATCH($Q28&amp;$A$19,'Financing inputs locale'!$A$3:$A$255&amp;'Financing inputs locale'!$P$3:$P$255,0),MATCH('Gap analysis'!H$1,Yr_Local,0))="",0,INDEX(INDIRECT($B28),MATCH($Q28&amp;$A$19,'Financing inputs locale'!$A$3:$A$255&amp;'Financing inputs locale'!$P$3:$P$255,0),MATCH('Gap analysis'!H$1,Yr_Local,0)))</f>
        <v>0</v>
      </c>
      <c r="I28" s="160">
        <f t="array" aca="1" ref="I28" ca="1">IF(INDEX(INDIRECT($B28),MATCH($Q28&amp;$A$19,'Financing inputs locale'!$A$3:$A$255&amp;'Financing inputs locale'!$P$3:$P$255,0),MATCH('Gap analysis'!I$1,Yr_Local,0))="",0,INDEX(INDIRECT($B28),MATCH($Q28&amp;$A$19,'Financing inputs locale'!$A$3:$A$255&amp;'Financing inputs locale'!$P$3:$P$255,0),MATCH('Gap analysis'!I$1,Yr_Local,0)))</f>
        <v>0</v>
      </c>
      <c r="J28" s="160">
        <f t="array" aca="1" ref="J28" ca="1">IF(INDEX(INDIRECT($B28),MATCH($Q28&amp;$A$19,'Financing inputs locale'!$A$3:$A$255&amp;'Financing inputs locale'!$P$3:$P$255,0),MATCH('Gap analysis'!J$1,Yr_Local,0))="",0,INDEX(INDIRECT($B28),MATCH($Q28&amp;$A$19,'Financing inputs locale'!$A$3:$A$255&amp;'Financing inputs locale'!$P$3:$P$255,0),MATCH('Gap analysis'!J$1,Yr_Local,0)))</f>
        <v>0</v>
      </c>
      <c r="K28" s="160">
        <f t="array" aca="1" ref="K28" ca="1">IF(INDEX(INDIRECT($B28),MATCH($Q28&amp;$A$19,'Financing inputs locale'!$A$3:$A$255&amp;'Financing inputs locale'!$P$3:$P$255,0),MATCH('Gap analysis'!K$1,Yr_Local,0))="",0,INDEX(INDIRECT($B28),MATCH($Q28&amp;$A$19,'Financing inputs locale'!$A$3:$A$255&amp;'Financing inputs locale'!$P$3:$P$255,0),MATCH('Gap analysis'!K$1,Yr_Local,0)))</f>
        <v>0</v>
      </c>
      <c r="L28" s="160">
        <f t="array" aca="1" ref="L28" ca="1">IF(INDEX(INDIRECT($B28),MATCH($Q28&amp;$A$19,'Financing inputs locale'!$A$3:$A$255&amp;'Financing inputs locale'!$P$3:$P$255,0),MATCH('Gap analysis'!L$1,Yr_Local,0))="",0,INDEX(INDIRECT($B28),MATCH($Q28&amp;$A$19,'Financing inputs locale'!$A$3:$A$255&amp;'Financing inputs locale'!$P$3:$P$255,0),MATCH('Gap analysis'!L$1,Yr_Local,0)))</f>
        <v>0</v>
      </c>
      <c r="M28" s="160">
        <f t="array" aca="1" ref="M28" ca="1">IF(INDEX(INDIRECT($B28),MATCH($Q28&amp;$A$19,'Financing inputs locale'!$A$3:$A$255&amp;'Financing inputs locale'!$P$3:$P$255,0),MATCH('Gap analysis'!M$1,Yr_Local,0))="",0,INDEX(INDIRECT($B28),MATCH($Q28&amp;$A$19,'Financing inputs locale'!$A$3:$A$255&amp;'Financing inputs locale'!$P$3:$P$255,0),MATCH('Gap analysis'!M$1,Yr_Local,0)))</f>
        <v>0</v>
      </c>
      <c r="N28" s="160">
        <f t="array" aca="1" ref="N28" ca="1">IF(INDEX(INDIRECT($B28),MATCH($Q28&amp;$A$19,'Financing inputs locale'!$A$3:$A$255&amp;'Financing inputs locale'!$P$3:$P$255,0),MATCH('Gap analysis'!N$1,Yr_Local,0))="",0,INDEX(INDIRECT($B28),MATCH($Q28&amp;$A$19,'Financing inputs locale'!$A$3:$A$255&amp;'Financing inputs locale'!$P$3:$P$255,0),MATCH('Gap analysis'!N$1,Yr_Local,0)))</f>
        <v>0</v>
      </c>
      <c r="O28" s="160">
        <f t="array" aca="1" ref="O28" ca="1">IF(INDEX(INDIRECT($B28),MATCH($Q28&amp;$A$19,'Financing inputs locale'!$A$3:$A$255&amp;'Financing inputs locale'!$P$3:$P$255,0),MATCH('Gap analysis'!O$1,Yr_Local,0))="",0,INDEX(INDIRECT($B28),MATCH($Q28&amp;$A$19,'Financing inputs locale'!$A$3:$A$255&amp;'Financing inputs locale'!$P$3:$P$255,0),MATCH('Gap analysis'!O$1,Yr_Local,0)))</f>
        <v>0</v>
      </c>
      <c r="P28" s="49" t="str">
        <f>A19</f>
        <v>Autre 1</v>
      </c>
      <c r="Q28" s="54" t="s">
        <v>34</v>
      </c>
      <c r="R28" s="53" t="str">
        <f t="shared" ca="1" si="14"/>
        <v>Okay</v>
      </c>
      <c r="S28" s="178"/>
      <c r="T28" s="108"/>
    </row>
    <row r="29" spans="1:35" x14ac:dyDescent="0.25">
      <c r="A29" s="58"/>
      <c r="B29" s="35"/>
      <c r="C29" s="96"/>
      <c r="D29" s="96"/>
      <c r="E29" s="96"/>
      <c r="F29" s="96"/>
      <c r="G29" s="96"/>
      <c r="H29" s="96"/>
      <c r="I29" s="96"/>
      <c r="J29" s="96"/>
      <c r="K29" s="96"/>
      <c r="L29" s="96"/>
      <c r="M29" s="96"/>
      <c r="N29" s="96"/>
      <c r="O29" s="96"/>
      <c r="P29" s="49" t="str">
        <f>A19</f>
        <v>Autre 1</v>
      </c>
      <c r="Q29" s="50"/>
      <c r="R29" s="49"/>
      <c r="S29" s="178"/>
      <c r="T29" s="108"/>
      <c r="V29" s="18"/>
    </row>
    <row r="30" spans="1:35" x14ac:dyDescent="0.25">
      <c r="A30" s="176" t="s">
        <v>1</v>
      </c>
      <c r="B30" s="1" t="s">
        <v>11</v>
      </c>
      <c r="C30" s="97">
        <f ca="1">C26-(C23+C20)</f>
        <v>0</v>
      </c>
      <c r="D30" s="97">
        <f t="shared" ref="D30:J30" ca="1" si="16">D26-(D23+D20)</f>
        <v>0</v>
      </c>
      <c r="E30" s="97">
        <f t="shared" ca="1" si="16"/>
        <v>0</v>
      </c>
      <c r="F30" s="97">
        <f t="shared" ca="1" si="16"/>
        <v>0</v>
      </c>
      <c r="G30" s="97">
        <f t="shared" ca="1" si="16"/>
        <v>0</v>
      </c>
      <c r="H30" s="97">
        <f t="shared" ca="1" si="16"/>
        <v>0</v>
      </c>
      <c r="I30" s="97">
        <f t="shared" ca="1" si="16"/>
        <v>0</v>
      </c>
      <c r="J30" s="97">
        <f t="shared" ca="1" si="16"/>
        <v>0</v>
      </c>
      <c r="K30" s="97">
        <f t="shared" ref="K30:O30" ca="1" si="17">K26-(K23+K20)</f>
        <v>0</v>
      </c>
      <c r="L30" s="97">
        <f t="shared" ca="1" si="17"/>
        <v>0</v>
      </c>
      <c r="M30" s="97">
        <f t="shared" ca="1" si="17"/>
        <v>0</v>
      </c>
      <c r="N30" s="97">
        <f t="shared" ca="1" si="17"/>
        <v>0</v>
      </c>
      <c r="O30" s="97">
        <f t="shared" ca="1" si="17"/>
        <v>0</v>
      </c>
      <c r="P30" s="49" t="str">
        <f>A19</f>
        <v>Autre 1</v>
      </c>
      <c r="Q30" s="54" t="s">
        <v>1</v>
      </c>
      <c r="R30" s="53" t="str">
        <f t="shared" ref="R30:R32" ca="1" si="18">IF(ROUND(SUM(C30:N30),2)=ROUND(O30,2),"Okay","Check")</f>
        <v>Okay</v>
      </c>
      <c r="S30" s="178"/>
      <c r="T30" s="108"/>
    </row>
    <row r="31" spans="1:35" x14ac:dyDescent="0.25">
      <c r="A31" s="176"/>
      <c r="B31" s="1" t="s">
        <v>10</v>
      </c>
      <c r="C31" s="98">
        <f t="shared" ref="C31:G31" ca="1" si="19">C27-(C24+C21)</f>
        <v>0</v>
      </c>
      <c r="D31" s="98">
        <f t="shared" ca="1" si="19"/>
        <v>0</v>
      </c>
      <c r="E31" s="98">
        <f t="shared" ca="1" si="19"/>
        <v>0</v>
      </c>
      <c r="F31" s="98">
        <f t="shared" ca="1" si="19"/>
        <v>0</v>
      </c>
      <c r="G31" s="98">
        <f t="shared" ca="1" si="19"/>
        <v>0</v>
      </c>
      <c r="H31" s="98">
        <f t="shared" ref="H31:J31" ca="1" si="20">H27-(H24+H21)</f>
        <v>0</v>
      </c>
      <c r="I31" s="98">
        <f t="shared" ca="1" si="20"/>
        <v>0</v>
      </c>
      <c r="J31" s="98">
        <f t="shared" ca="1" si="20"/>
        <v>0</v>
      </c>
      <c r="K31" s="98">
        <f t="shared" ref="K31:O31" ca="1" si="21">K27-(K24+K21)</f>
        <v>0</v>
      </c>
      <c r="L31" s="98">
        <f t="shared" ca="1" si="21"/>
        <v>0</v>
      </c>
      <c r="M31" s="98">
        <f t="shared" ca="1" si="21"/>
        <v>0</v>
      </c>
      <c r="N31" s="98">
        <f t="shared" ca="1" si="21"/>
        <v>0</v>
      </c>
      <c r="O31" s="98">
        <f t="shared" ca="1" si="21"/>
        <v>0</v>
      </c>
      <c r="P31" s="49" t="str">
        <f>A19</f>
        <v>Autre 1</v>
      </c>
      <c r="Q31" s="54" t="s">
        <v>1</v>
      </c>
      <c r="R31" s="53" t="str">
        <f t="shared" ca="1" si="18"/>
        <v>Okay</v>
      </c>
      <c r="S31" s="178"/>
      <c r="T31" s="108"/>
    </row>
    <row r="32" spans="1:35" x14ac:dyDescent="0.25">
      <c r="A32" s="176"/>
      <c r="B32" s="1" t="s">
        <v>38</v>
      </c>
      <c r="C32" s="159">
        <f t="shared" ref="C32:G32" ca="1" si="22">C28-(C25+C22)</f>
        <v>0</v>
      </c>
      <c r="D32" s="159">
        <f t="shared" ca="1" si="22"/>
        <v>0</v>
      </c>
      <c r="E32" s="159">
        <f t="shared" ca="1" si="22"/>
        <v>0</v>
      </c>
      <c r="F32" s="159">
        <f t="shared" ca="1" si="22"/>
        <v>0</v>
      </c>
      <c r="G32" s="159">
        <f t="shared" ca="1" si="22"/>
        <v>0</v>
      </c>
      <c r="H32" s="159">
        <f t="shared" ref="H32:J32" ca="1" si="23">H28-(H25+H22)</f>
        <v>0</v>
      </c>
      <c r="I32" s="159">
        <f t="shared" ca="1" si="23"/>
        <v>0</v>
      </c>
      <c r="J32" s="159">
        <f t="shared" ca="1" si="23"/>
        <v>0</v>
      </c>
      <c r="K32" s="159">
        <f t="shared" ref="K32:O32" ca="1" si="24">K28-(K25+K22)</f>
        <v>0</v>
      </c>
      <c r="L32" s="159">
        <f t="shared" ca="1" si="24"/>
        <v>0</v>
      </c>
      <c r="M32" s="159">
        <f t="shared" ca="1" si="24"/>
        <v>0</v>
      </c>
      <c r="N32" s="159">
        <f t="shared" ca="1" si="24"/>
        <v>0</v>
      </c>
      <c r="O32" s="159">
        <f t="shared" ca="1" si="24"/>
        <v>0</v>
      </c>
      <c r="P32" s="49" t="str">
        <f>A19</f>
        <v>Autre 1</v>
      </c>
      <c r="Q32" s="54" t="s">
        <v>1</v>
      </c>
      <c r="R32" s="53" t="str">
        <f t="shared" ca="1" si="18"/>
        <v>Okay</v>
      </c>
      <c r="S32" s="178"/>
      <c r="T32" s="108"/>
    </row>
    <row r="33" spans="1:35" x14ac:dyDescent="0.25">
      <c r="A33" s="176"/>
      <c r="B33" s="1" t="s">
        <v>0</v>
      </c>
      <c r="C33" s="99">
        <f ca="1">IF(C26&gt;0,C30/C26,0)</f>
        <v>0</v>
      </c>
      <c r="D33" s="99">
        <f t="shared" ref="D33:J33" ca="1" si="25">IF(D26&gt;0,D30/D26,0)</f>
        <v>0</v>
      </c>
      <c r="E33" s="99">
        <f t="shared" ca="1" si="25"/>
        <v>0</v>
      </c>
      <c r="F33" s="99">
        <f t="shared" ca="1" si="25"/>
        <v>0</v>
      </c>
      <c r="G33" s="99">
        <f t="shared" ca="1" si="25"/>
        <v>0</v>
      </c>
      <c r="H33" s="99">
        <f t="shared" ca="1" si="25"/>
        <v>0</v>
      </c>
      <c r="I33" s="99">
        <f t="shared" ca="1" si="25"/>
        <v>0</v>
      </c>
      <c r="J33" s="99">
        <f t="shared" ca="1" si="25"/>
        <v>0</v>
      </c>
      <c r="K33" s="99">
        <f t="shared" ref="K33:O33" ca="1" si="26">IF(K26&gt;0,K30/K26,0)</f>
        <v>0</v>
      </c>
      <c r="L33" s="99">
        <f t="shared" ca="1" si="26"/>
        <v>0</v>
      </c>
      <c r="M33" s="99">
        <f t="shared" ca="1" si="26"/>
        <v>0</v>
      </c>
      <c r="N33" s="99">
        <f t="shared" ca="1" si="26"/>
        <v>0</v>
      </c>
      <c r="O33" s="99">
        <f t="shared" ca="1" si="26"/>
        <v>0</v>
      </c>
      <c r="P33" s="49" t="str">
        <f>A19</f>
        <v>Autre 1</v>
      </c>
      <c r="Q33" s="54" t="s">
        <v>1</v>
      </c>
      <c r="R33" s="56"/>
      <c r="S33" s="179"/>
      <c r="T33" s="108"/>
    </row>
    <row r="34" spans="1:35" x14ac:dyDescent="0.25">
      <c r="A34" s="35"/>
      <c r="B34" s="35"/>
      <c r="C34" s="57"/>
      <c r="D34" s="57"/>
      <c r="E34" s="57"/>
      <c r="F34" s="57"/>
      <c r="G34" s="57"/>
      <c r="H34" s="57"/>
      <c r="I34" s="57"/>
      <c r="J34" s="57"/>
      <c r="K34" s="57"/>
      <c r="L34" s="57"/>
      <c r="M34" s="57"/>
      <c r="N34" s="57"/>
      <c r="O34" s="57"/>
      <c r="P34" s="2"/>
      <c r="Q34" s="55"/>
      <c r="R34" s="55"/>
      <c r="U34" s="12" t="s">
        <v>67</v>
      </c>
      <c r="V34" s="12"/>
      <c r="W34" s="12"/>
      <c r="X34" s="12"/>
      <c r="Y34" s="12"/>
      <c r="Z34" s="12"/>
      <c r="AA34" s="12"/>
      <c r="AB34" s="12"/>
      <c r="AC34" s="12"/>
      <c r="AD34" s="12"/>
      <c r="AE34" s="12"/>
      <c r="AF34" s="12"/>
      <c r="AG34" s="12"/>
      <c r="AH34" s="12"/>
      <c r="AI34" s="12"/>
    </row>
    <row r="35" spans="1:35" x14ac:dyDescent="0.25">
      <c r="A35" s="172" t="str">
        <f>'Financing inputs'!A26:O26</f>
        <v>Autre 2</v>
      </c>
      <c r="B35" s="172"/>
      <c r="C35" s="172"/>
      <c r="D35" s="172"/>
      <c r="E35" s="172"/>
      <c r="F35" s="172"/>
      <c r="G35" s="172"/>
      <c r="H35" s="172"/>
      <c r="I35" s="172"/>
      <c r="J35" s="172"/>
      <c r="K35" s="172"/>
      <c r="L35" s="172"/>
      <c r="M35" s="172"/>
      <c r="N35" s="172"/>
      <c r="O35" s="172"/>
      <c r="P35" s="48"/>
      <c r="Q35" s="48"/>
      <c r="R35" s="48"/>
      <c r="S35" s="177" t="s">
        <v>4</v>
      </c>
      <c r="T35" s="110"/>
      <c r="U35" s="104" t="str">
        <f>A35</f>
        <v>Autre 2</v>
      </c>
      <c r="V35" s="4">
        <f>$C$1</f>
        <v>0</v>
      </c>
      <c r="W35" s="4">
        <f>$D$1</f>
        <v>1</v>
      </c>
      <c r="X35" s="4">
        <f>$E$1</f>
        <v>2</v>
      </c>
      <c r="Y35" s="4">
        <f>$F$1</f>
        <v>3</v>
      </c>
      <c r="Z35" s="4">
        <f>$G$1</f>
        <v>4</v>
      </c>
      <c r="AA35" s="4">
        <f>$H$1</f>
        <v>5</v>
      </c>
      <c r="AB35" s="4">
        <f>$I$1</f>
        <v>6</v>
      </c>
      <c r="AC35" s="4">
        <f>$J$1</f>
        <v>7</v>
      </c>
      <c r="AD35" s="4">
        <f>$K$1</f>
        <v>8</v>
      </c>
      <c r="AE35" s="4">
        <f>$L$1</f>
        <v>9</v>
      </c>
      <c r="AF35" s="4">
        <f>$M$1</f>
        <v>10</v>
      </c>
      <c r="AG35" s="4">
        <f>$N$1</f>
        <v>11</v>
      </c>
      <c r="AH35" s="4" t="str">
        <f>$O$1</f>
        <v>Total</v>
      </c>
      <c r="AI35" s="12"/>
    </row>
    <row r="36" spans="1:35" x14ac:dyDescent="0.25">
      <c r="A36" s="175" t="s">
        <v>36</v>
      </c>
      <c r="B36" s="1" t="s">
        <v>2</v>
      </c>
      <c r="C36" s="94">
        <f t="array" aca="1" ref="C36" ca="1">IF(INDEX(INDIRECT($B36),MATCH($Q36&amp;$A$35,'Financing inputs USD'!$A$3:$A$255&amp;'Financing inputs USD'!$P$3:$P$255,0),MATCH('Gap analysis'!C$1,Yr_USD,0))="",0,INDEX(INDIRECT($B36),MATCH($Q36&amp;$A$35,'Financing inputs USD'!$A$3:$A$255&amp;'Financing inputs USD'!$P$3:$P$255,0),MATCH('Gap analysis'!C$1,Yr_USD,0)))</f>
        <v>0</v>
      </c>
      <c r="D36" s="94">
        <f t="array" aca="1" ref="D36" ca="1">IF(INDEX(INDIRECT($B36),MATCH($Q36&amp;$A$35,'Financing inputs USD'!$A$3:$A$255&amp;'Financing inputs USD'!$P$3:$P$255,0),MATCH('Gap analysis'!D$1,Yr_USD,0))="",0,INDEX(INDIRECT($B36),MATCH($Q36&amp;$A$35,'Financing inputs USD'!$A$3:$A$255&amp;'Financing inputs USD'!$P$3:$P$255,0),MATCH('Gap analysis'!D$1,Yr_USD,0)))</f>
        <v>0</v>
      </c>
      <c r="E36" s="94">
        <f t="array" aca="1" ref="E36" ca="1">IF(INDEX(INDIRECT($B36),MATCH($Q36&amp;$A$35,'Financing inputs USD'!$A$3:$A$255&amp;'Financing inputs USD'!$P$3:$P$255,0),MATCH('Gap analysis'!E$1,Yr_USD,0))="",0,INDEX(INDIRECT($B36),MATCH($Q36&amp;$A$35,'Financing inputs USD'!$A$3:$A$255&amp;'Financing inputs USD'!$P$3:$P$255,0),MATCH('Gap analysis'!E$1,Yr_USD,0)))</f>
        <v>0</v>
      </c>
      <c r="F36" s="94">
        <f t="array" aca="1" ref="F36" ca="1">IF(INDEX(INDIRECT($B36),MATCH($Q36&amp;$A$35,'Financing inputs USD'!$A$3:$A$255&amp;'Financing inputs USD'!$P$3:$P$255,0),MATCH('Gap analysis'!F$1,Yr_USD,0))="",0,INDEX(INDIRECT($B36),MATCH($Q36&amp;$A$35,'Financing inputs USD'!$A$3:$A$255&amp;'Financing inputs USD'!$P$3:$P$255,0),MATCH('Gap analysis'!F$1,Yr_USD,0)))</f>
        <v>0</v>
      </c>
      <c r="G36" s="94">
        <f t="array" aca="1" ref="G36" ca="1">IF(INDEX(INDIRECT($B36),MATCH($Q36&amp;$A$35,'Financing inputs USD'!$A$3:$A$255&amp;'Financing inputs USD'!$P$3:$P$255,0),MATCH('Gap analysis'!G$1,Yr_USD,0))="",0,INDEX(INDIRECT($B36),MATCH($Q36&amp;$A$35,'Financing inputs USD'!$A$3:$A$255&amp;'Financing inputs USD'!$P$3:$P$255,0),MATCH('Gap analysis'!G$1,Yr_USD,0)))</f>
        <v>0</v>
      </c>
      <c r="H36" s="94">
        <f t="array" aca="1" ref="H36" ca="1">IF(INDEX(INDIRECT($B36),MATCH($Q36&amp;$A$35,'Financing inputs USD'!$A$3:$A$255&amp;'Financing inputs USD'!$P$3:$P$255,0),MATCH('Gap analysis'!H$1,Yr_USD,0))="",0,INDEX(INDIRECT($B36),MATCH($Q36&amp;$A$35,'Financing inputs USD'!$A$3:$A$255&amp;'Financing inputs USD'!$P$3:$P$255,0),MATCH('Gap analysis'!H$1,Yr_USD,0)))</f>
        <v>0</v>
      </c>
      <c r="I36" s="94">
        <f t="array" aca="1" ref="I36" ca="1">IF(INDEX(INDIRECT($B36),MATCH($Q36&amp;$A$35,'Financing inputs USD'!$A$3:$A$255&amp;'Financing inputs USD'!$P$3:$P$255,0),MATCH('Gap analysis'!I$1,Yr_USD,0))="",0,INDEX(INDIRECT($B36),MATCH($Q36&amp;$A$35,'Financing inputs USD'!$A$3:$A$255&amp;'Financing inputs USD'!$P$3:$P$255,0),MATCH('Gap analysis'!I$1,Yr_USD,0)))</f>
        <v>0</v>
      </c>
      <c r="J36" s="94">
        <f t="array" aca="1" ref="J36" ca="1">IF(INDEX(INDIRECT($B36),MATCH($Q36&amp;$A$35,'Financing inputs USD'!$A$3:$A$255&amp;'Financing inputs USD'!$P$3:$P$255,0),MATCH('Gap analysis'!J$1,Yr_USD,0))="",0,INDEX(INDIRECT($B36),MATCH($Q36&amp;$A$35,'Financing inputs USD'!$A$3:$A$255&amp;'Financing inputs USD'!$P$3:$P$255,0),MATCH('Gap analysis'!J$1,Yr_USD,0)))</f>
        <v>0</v>
      </c>
      <c r="K36" s="94">
        <f t="array" aca="1" ref="K36" ca="1">IF(INDEX(INDIRECT($B36),MATCH($Q36&amp;$A$35,'Financing inputs USD'!$A$3:$A$255&amp;'Financing inputs USD'!$P$3:$P$255,0),MATCH('Gap analysis'!K$1,Yr_USD,0))="",0,INDEX(INDIRECT($B36),MATCH($Q36&amp;$A$35,'Financing inputs USD'!$A$3:$A$255&amp;'Financing inputs USD'!$P$3:$P$255,0),MATCH('Gap analysis'!K$1,Yr_USD,0)))</f>
        <v>0</v>
      </c>
      <c r="L36" s="94">
        <f t="array" aca="1" ref="L36" ca="1">IF(INDEX(INDIRECT($B36),MATCH($Q36&amp;$A$35,'Financing inputs USD'!$A$3:$A$255&amp;'Financing inputs USD'!$P$3:$P$255,0),MATCH('Gap analysis'!L$1,Yr_USD,0))="",0,INDEX(INDIRECT($B36),MATCH($Q36&amp;$A$35,'Financing inputs USD'!$A$3:$A$255&amp;'Financing inputs USD'!$P$3:$P$255,0),MATCH('Gap analysis'!L$1,Yr_USD,0)))</f>
        <v>0</v>
      </c>
      <c r="M36" s="94">
        <f t="array" aca="1" ref="M36" ca="1">IF(INDEX(INDIRECT($B36),MATCH($Q36&amp;$A$35,'Financing inputs USD'!$A$3:$A$255&amp;'Financing inputs USD'!$P$3:$P$255,0),MATCH('Gap analysis'!M$1,Yr_USD,0))="",0,INDEX(INDIRECT($B36),MATCH($Q36&amp;$A$35,'Financing inputs USD'!$A$3:$A$255&amp;'Financing inputs USD'!$P$3:$P$255,0),MATCH('Gap analysis'!M$1,Yr_USD,0)))</f>
        <v>0</v>
      </c>
      <c r="N36" s="94">
        <f t="array" aca="1" ref="N36" ca="1">IF(INDEX(INDIRECT($B36),MATCH($Q36&amp;$A$35,'Financing inputs USD'!$A$3:$A$255&amp;'Financing inputs USD'!$P$3:$P$255,0),MATCH('Gap analysis'!N$1,Yr_USD,0))="",0,INDEX(INDIRECT($B36),MATCH($Q36&amp;$A$35,'Financing inputs USD'!$A$3:$A$255&amp;'Financing inputs USD'!$P$3:$P$255,0),MATCH('Gap analysis'!N$1,Yr_USD,0)))</f>
        <v>0</v>
      </c>
      <c r="O36" s="94">
        <f t="array" aca="1" ref="O36" ca="1">IF(INDEX(INDIRECT($B36),MATCH($Q36&amp;$A$35,'Financing inputs USD'!$A$3:$A$255&amp;'Financing inputs USD'!$P$3:$P$255,0),MATCH('Gap analysis'!O$1,Yr_USD,0))="",0,INDEX(INDIRECT($B36),MATCH($Q36&amp;$A$35,'Financing inputs USD'!$A$3:$A$255&amp;'Financing inputs USD'!$P$3:$P$255,0),MATCH('Gap analysis'!O$1,Yr_USD,0)))</f>
        <v>0</v>
      </c>
      <c r="P36" s="49" t="str">
        <f>A35</f>
        <v>Autre 2</v>
      </c>
      <c r="Q36" s="54" t="s">
        <v>52</v>
      </c>
      <c r="R36" s="53" t="str">
        <f ca="1">IF(ROUND(SUM(C36:N36),2)=ROUND(O36,2),"Okay","Check")</f>
        <v>Okay</v>
      </c>
      <c r="S36" s="178"/>
      <c r="T36" s="109"/>
      <c r="U36" s="104" t="str">
        <f>A36</f>
        <v>Apport du Gouvernement</v>
      </c>
      <c r="V36" s="75">
        <f t="shared" ref="V36:AH36" ca="1" si="27">IFERROR(C38/(C38+C41),0)</f>
        <v>0</v>
      </c>
      <c r="W36" s="75">
        <f t="shared" ca="1" si="27"/>
        <v>0</v>
      </c>
      <c r="X36" s="75">
        <f t="shared" ca="1" si="27"/>
        <v>0</v>
      </c>
      <c r="Y36" s="75">
        <f t="shared" ca="1" si="27"/>
        <v>0</v>
      </c>
      <c r="Z36" s="75">
        <f t="shared" ca="1" si="27"/>
        <v>0</v>
      </c>
      <c r="AA36" s="75">
        <f t="shared" ca="1" si="27"/>
        <v>0</v>
      </c>
      <c r="AB36" s="75">
        <f t="shared" ca="1" si="27"/>
        <v>0</v>
      </c>
      <c r="AC36" s="75">
        <f t="shared" ca="1" si="27"/>
        <v>0</v>
      </c>
      <c r="AD36" s="75">
        <f t="shared" ca="1" si="27"/>
        <v>0</v>
      </c>
      <c r="AE36" s="75">
        <f t="shared" ca="1" si="27"/>
        <v>0</v>
      </c>
      <c r="AF36" s="75">
        <f t="shared" ca="1" si="27"/>
        <v>0</v>
      </c>
      <c r="AG36" s="75">
        <f t="shared" ca="1" si="27"/>
        <v>0</v>
      </c>
      <c r="AH36" s="75">
        <f t="shared" ca="1" si="27"/>
        <v>0</v>
      </c>
      <c r="AI36" s="12"/>
    </row>
    <row r="37" spans="1:35" s="12" customFormat="1" x14ac:dyDescent="0.25">
      <c r="A37" s="175"/>
      <c r="B37" s="1" t="s">
        <v>10</v>
      </c>
      <c r="C37" s="95">
        <f t="array" aca="1" ref="C37" ca="1">IF(INDEX(INDIRECT($B37),MATCH($Q37&amp;$A$35,'Financing inputs Euro'!$A$3:$A$255&amp;'Financing inputs Euro'!$P$3:$P$255,0),MATCH('Gap analysis'!C$1,Yr_Euro,0))="",0,INDEX(INDIRECT($B37),MATCH($Q37&amp;$A$35,'Financing inputs Euro'!$A$3:$A$255&amp;'Financing inputs Euro'!$P$3:$P$255,0),MATCH('Gap analysis'!C$1,Yr_Euro,0)))</f>
        <v>0</v>
      </c>
      <c r="D37" s="95">
        <f t="array" aca="1" ref="D37" ca="1">IF(INDEX(INDIRECT($B37),MATCH($Q37&amp;$A$35,'Financing inputs Euro'!$A$3:$A$255&amp;'Financing inputs Euro'!$P$3:$P$255,0),MATCH('Gap analysis'!D$1,Yr_Euro,0))="",0,INDEX(INDIRECT($B37),MATCH($Q37&amp;$A$35,'Financing inputs Euro'!$A$3:$A$255&amp;'Financing inputs Euro'!$P$3:$P$255,0),MATCH('Gap analysis'!D$1,Yr_Euro,0)))</f>
        <v>0</v>
      </c>
      <c r="E37" s="95">
        <f t="array" aca="1" ref="E37" ca="1">IF(INDEX(INDIRECT($B37),MATCH($Q37&amp;$A$35,'Financing inputs Euro'!$A$3:$A$255&amp;'Financing inputs Euro'!$P$3:$P$255,0),MATCH('Gap analysis'!E$1,Yr_Euro,0))="",0,INDEX(INDIRECT($B37),MATCH($Q37&amp;$A$35,'Financing inputs Euro'!$A$3:$A$255&amp;'Financing inputs Euro'!$P$3:$P$255,0),MATCH('Gap analysis'!E$1,Yr_Euro,0)))</f>
        <v>0</v>
      </c>
      <c r="F37" s="95">
        <f t="array" aca="1" ref="F37" ca="1">IF(INDEX(INDIRECT($B37),MATCH($Q37&amp;$A$35,'Financing inputs Euro'!$A$3:$A$255&amp;'Financing inputs Euro'!$P$3:$P$255,0),MATCH('Gap analysis'!F$1,Yr_Euro,0))="",0,INDEX(INDIRECT($B37),MATCH($Q37&amp;$A$35,'Financing inputs Euro'!$A$3:$A$255&amp;'Financing inputs Euro'!$P$3:$P$255,0),MATCH('Gap analysis'!F$1,Yr_Euro,0)))</f>
        <v>0</v>
      </c>
      <c r="G37" s="95">
        <f t="array" aca="1" ref="G37" ca="1">IF(INDEX(INDIRECT($B37),MATCH($Q37&amp;$A$35,'Financing inputs Euro'!$A$3:$A$255&amp;'Financing inputs Euro'!$P$3:$P$255,0),MATCH('Gap analysis'!G$1,Yr_Euro,0))="",0,INDEX(INDIRECT($B37),MATCH($Q37&amp;$A$35,'Financing inputs Euro'!$A$3:$A$255&amp;'Financing inputs Euro'!$P$3:$P$255,0),MATCH('Gap analysis'!G$1,Yr_Euro,0)))</f>
        <v>0</v>
      </c>
      <c r="H37" s="95">
        <f t="array" aca="1" ref="H37" ca="1">IF(INDEX(INDIRECT($B37),MATCH($Q37&amp;$A$35,'Financing inputs Euro'!$A$3:$A$255&amp;'Financing inputs Euro'!$P$3:$P$255,0),MATCH('Gap analysis'!H$1,Yr_Euro,0))="",0,INDEX(INDIRECT($B37),MATCH($Q37&amp;$A$35,'Financing inputs Euro'!$A$3:$A$255&amp;'Financing inputs Euro'!$P$3:$P$255,0),MATCH('Gap analysis'!H$1,Yr_Euro,0)))</f>
        <v>0</v>
      </c>
      <c r="I37" s="95">
        <f t="array" aca="1" ref="I37" ca="1">IF(INDEX(INDIRECT($B37),MATCH($Q37&amp;$A$35,'Financing inputs Euro'!$A$3:$A$255&amp;'Financing inputs Euro'!$P$3:$P$255,0),MATCH('Gap analysis'!I$1,Yr_Euro,0))="",0,INDEX(INDIRECT($B37),MATCH($Q37&amp;$A$35,'Financing inputs Euro'!$A$3:$A$255&amp;'Financing inputs Euro'!$P$3:$P$255,0),MATCH('Gap analysis'!I$1,Yr_Euro,0)))</f>
        <v>0</v>
      </c>
      <c r="J37" s="95">
        <f t="array" aca="1" ref="J37" ca="1">IF(INDEX(INDIRECT($B37),MATCH($Q37&amp;$A$35,'Financing inputs Euro'!$A$3:$A$255&amp;'Financing inputs Euro'!$P$3:$P$255,0),MATCH('Gap analysis'!J$1,Yr_Euro,0))="",0,INDEX(INDIRECT($B37),MATCH($Q37&amp;$A$35,'Financing inputs Euro'!$A$3:$A$255&amp;'Financing inputs Euro'!$P$3:$P$255,0),MATCH('Gap analysis'!J$1,Yr_Euro,0)))</f>
        <v>0</v>
      </c>
      <c r="K37" s="95">
        <f t="array" aca="1" ref="K37" ca="1">IF(INDEX(INDIRECT($B37),MATCH($Q37&amp;$A$35,'Financing inputs Euro'!$A$3:$A$255&amp;'Financing inputs Euro'!$P$3:$P$255,0),MATCH('Gap analysis'!K$1,Yr_Euro,0))="",0,INDEX(INDIRECT($B37),MATCH($Q37&amp;$A$35,'Financing inputs Euro'!$A$3:$A$255&amp;'Financing inputs Euro'!$P$3:$P$255,0),MATCH('Gap analysis'!K$1,Yr_Euro,0)))</f>
        <v>0</v>
      </c>
      <c r="L37" s="95">
        <f t="array" aca="1" ref="L37" ca="1">IF(INDEX(INDIRECT($B37),MATCH($Q37&amp;$A$35,'Financing inputs Euro'!$A$3:$A$255&amp;'Financing inputs Euro'!$P$3:$P$255,0),MATCH('Gap analysis'!L$1,Yr_Euro,0))="",0,INDEX(INDIRECT($B37),MATCH($Q37&amp;$A$35,'Financing inputs Euro'!$A$3:$A$255&amp;'Financing inputs Euro'!$P$3:$P$255,0),MATCH('Gap analysis'!L$1,Yr_Euro,0)))</f>
        <v>0</v>
      </c>
      <c r="M37" s="95">
        <f t="array" aca="1" ref="M37" ca="1">IF(INDEX(INDIRECT($B37),MATCH($Q37&amp;$A$35,'Financing inputs Euro'!$A$3:$A$255&amp;'Financing inputs Euro'!$P$3:$P$255,0),MATCH('Gap analysis'!M$1,Yr_Euro,0))="",0,INDEX(INDIRECT($B37),MATCH($Q37&amp;$A$35,'Financing inputs Euro'!$A$3:$A$255&amp;'Financing inputs Euro'!$P$3:$P$255,0),MATCH('Gap analysis'!M$1,Yr_Euro,0)))</f>
        <v>0</v>
      </c>
      <c r="N37" s="95">
        <f t="array" aca="1" ref="N37" ca="1">IF(INDEX(INDIRECT($B37),MATCH($Q37&amp;$A$35,'Financing inputs Euro'!$A$3:$A$255&amp;'Financing inputs Euro'!$P$3:$P$255,0),MATCH('Gap analysis'!N$1,Yr_Euro,0))="",0,INDEX(INDIRECT($B37),MATCH($Q37&amp;$A$35,'Financing inputs Euro'!$A$3:$A$255&amp;'Financing inputs Euro'!$P$3:$P$255,0),MATCH('Gap analysis'!N$1,Yr_Euro,0)))</f>
        <v>0</v>
      </c>
      <c r="O37" s="95">
        <f t="array" aca="1" ref="O37" ca="1">IF(INDEX(INDIRECT($B37),MATCH($Q37&amp;$A$35,'Financing inputs Euro'!$A$3:$A$255&amp;'Financing inputs Euro'!$P$3:$P$255,0),MATCH('Gap analysis'!O$1,Yr_Euro,0))="",0,INDEX(INDIRECT($B37),MATCH($Q37&amp;$A$35,'Financing inputs Euro'!$A$3:$A$255&amp;'Financing inputs Euro'!$P$3:$P$255,0),MATCH('Gap analysis'!O$1,Yr_Euro,0)))</f>
        <v>0</v>
      </c>
      <c r="P37" s="49" t="str">
        <f>A35</f>
        <v>Autre 2</v>
      </c>
      <c r="Q37" s="54" t="s">
        <v>52</v>
      </c>
      <c r="R37" s="53" t="str">
        <f t="shared" ref="R37:R44" ca="1" si="28">IF(ROUND(SUM(C37:N37),2)=ROUND(O37,2),"Okay","Check")</f>
        <v>Okay</v>
      </c>
      <c r="S37" s="178"/>
      <c r="T37" s="109"/>
      <c r="U37" s="104" t="str">
        <f>A39</f>
        <v>Apport des Donateurs</v>
      </c>
      <c r="V37" s="75">
        <f t="shared" ref="V37:AH37" ca="1" si="29">IFERROR(C41/(C38+C41),0)</f>
        <v>0</v>
      </c>
      <c r="W37" s="75">
        <f t="shared" ca="1" si="29"/>
        <v>0</v>
      </c>
      <c r="X37" s="75">
        <f t="shared" ca="1" si="29"/>
        <v>0</v>
      </c>
      <c r="Y37" s="75">
        <f t="shared" ca="1" si="29"/>
        <v>0</v>
      </c>
      <c r="Z37" s="75">
        <f t="shared" ca="1" si="29"/>
        <v>0</v>
      </c>
      <c r="AA37" s="75">
        <f t="shared" ca="1" si="29"/>
        <v>0</v>
      </c>
      <c r="AB37" s="75">
        <f t="shared" ca="1" si="29"/>
        <v>0</v>
      </c>
      <c r="AC37" s="75">
        <f t="shared" ca="1" si="29"/>
        <v>0</v>
      </c>
      <c r="AD37" s="75">
        <f t="shared" ca="1" si="29"/>
        <v>0</v>
      </c>
      <c r="AE37" s="75">
        <f t="shared" ca="1" si="29"/>
        <v>0</v>
      </c>
      <c r="AF37" s="75">
        <f t="shared" ca="1" si="29"/>
        <v>0</v>
      </c>
      <c r="AG37" s="75">
        <f t="shared" ca="1" si="29"/>
        <v>0</v>
      </c>
      <c r="AH37" s="75">
        <f t="shared" ca="1" si="29"/>
        <v>0</v>
      </c>
    </row>
    <row r="38" spans="1:35" x14ac:dyDescent="0.25">
      <c r="A38" s="175"/>
      <c r="B38" s="1" t="s">
        <v>53</v>
      </c>
      <c r="C38" s="160">
        <f t="array" aca="1" ref="C38" ca="1">IF(INDEX(INDIRECT($B38),MATCH($Q38&amp;$A$35,'Financing inputs locale'!$A$3:$A$255&amp;'Financing inputs locale'!$P$3:$P$255,0),MATCH('Gap analysis'!C$1,Yr_Local,0))="",0,INDEX(INDIRECT($B38),MATCH($Q38&amp;$A$35,'Financing inputs locale'!$A$3:$A$255&amp;'Financing inputs locale'!$P$3:$P$255,0),MATCH('Gap analysis'!C$1,Yr_Local,0)))</f>
        <v>0</v>
      </c>
      <c r="D38" s="160">
        <f t="array" aca="1" ref="D38" ca="1">IF(INDEX(INDIRECT($B38),MATCH($Q38&amp;$A$35,'Financing inputs locale'!$A$3:$A$255&amp;'Financing inputs locale'!$P$3:$P$255,0),MATCH('Gap analysis'!D$1,Yr_Local,0))="",0,INDEX(INDIRECT($B38),MATCH($Q38&amp;$A$35,'Financing inputs locale'!$A$3:$A$255&amp;'Financing inputs locale'!$P$3:$P$255,0),MATCH('Gap analysis'!D$1,Yr_Local,0)))</f>
        <v>0</v>
      </c>
      <c r="E38" s="160">
        <f t="array" aca="1" ref="E38" ca="1">IF(INDEX(INDIRECT($B38),MATCH($Q38&amp;$A$35,'Financing inputs locale'!$A$3:$A$255&amp;'Financing inputs locale'!$P$3:$P$255,0),MATCH('Gap analysis'!E$1,Yr_Local,0))="",0,INDEX(INDIRECT($B38),MATCH($Q38&amp;$A$35,'Financing inputs locale'!$A$3:$A$255&amp;'Financing inputs locale'!$P$3:$P$255,0),MATCH('Gap analysis'!E$1,Yr_Local,0)))</f>
        <v>0</v>
      </c>
      <c r="F38" s="160">
        <f t="array" aca="1" ref="F38" ca="1">IF(INDEX(INDIRECT($B38),MATCH($Q38&amp;$A$35,'Financing inputs locale'!$A$3:$A$255&amp;'Financing inputs locale'!$P$3:$P$255,0),MATCH('Gap analysis'!F$1,Yr_Local,0))="",0,INDEX(INDIRECT($B38),MATCH($Q38&amp;$A$35,'Financing inputs locale'!$A$3:$A$255&amp;'Financing inputs locale'!$P$3:$P$255,0),MATCH('Gap analysis'!F$1,Yr_Local,0)))</f>
        <v>0</v>
      </c>
      <c r="G38" s="160">
        <f t="array" aca="1" ref="G38" ca="1">IF(INDEX(INDIRECT($B38),MATCH($Q38&amp;$A$35,'Financing inputs locale'!$A$3:$A$255&amp;'Financing inputs locale'!$P$3:$P$255,0),MATCH('Gap analysis'!G$1,Yr_Local,0))="",0,INDEX(INDIRECT($B38),MATCH($Q38&amp;$A$35,'Financing inputs locale'!$A$3:$A$255&amp;'Financing inputs locale'!$P$3:$P$255,0),MATCH('Gap analysis'!G$1,Yr_Local,0)))</f>
        <v>0</v>
      </c>
      <c r="H38" s="160">
        <f t="array" aca="1" ref="H38" ca="1">IF(INDEX(INDIRECT($B38),MATCH($Q38&amp;$A$35,'Financing inputs locale'!$A$3:$A$255&amp;'Financing inputs locale'!$P$3:$P$255,0),MATCH('Gap analysis'!H$1,Yr_Local,0))="",0,INDEX(INDIRECT($B38),MATCH($Q38&amp;$A$35,'Financing inputs locale'!$A$3:$A$255&amp;'Financing inputs locale'!$P$3:$P$255,0),MATCH('Gap analysis'!H$1,Yr_Local,0)))</f>
        <v>0</v>
      </c>
      <c r="I38" s="160">
        <f t="array" aca="1" ref="I38" ca="1">IF(INDEX(INDIRECT($B38),MATCH($Q38&amp;$A$35,'Financing inputs locale'!$A$3:$A$255&amp;'Financing inputs locale'!$P$3:$P$255,0),MATCH('Gap analysis'!I$1,Yr_Local,0))="",0,INDEX(INDIRECT($B38),MATCH($Q38&amp;$A$35,'Financing inputs locale'!$A$3:$A$255&amp;'Financing inputs locale'!$P$3:$P$255,0),MATCH('Gap analysis'!I$1,Yr_Local,0)))</f>
        <v>0</v>
      </c>
      <c r="J38" s="160">
        <f t="array" aca="1" ref="J38" ca="1">IF(INDEX(INDIRECT($B38),MATCH($Q38&amp;$A$35,'Financing inputs locale'!$A$3:$A$255&amp;'Financing inputs locale'!$P$3:$P$255,0),MATCH('Gap analysis'!J$1,Yr_Local,0))="",0,INDEX(INDIRECT($B38),MATCH($Q38&amp;$A$35,'Financing inputs locale'!$A$3:$A$255&amp;'Financing inputs locale'!$P$3:$P$255,0),MATCH('Gap analysis'!J$1,Yr_Local,0)))</f>
        <v>0</v>
      </c>
      <c r="K38" s="160">
        <f t="array" aca="1" ref="K38" ca="1">IF(INDEX(INDIRECT($B38),MATCH($Q38&amp;$A$35,'Financing inputs locale'!$A$3:$A$255&amp;'Financing inputs locale'!$P$3:$P$255,0),MATCH('Gap analysis'!K$1,Yr_Local,0))="",0,INDEX(INDIRECT($B38),MATCH($Q38&amp;$A$35,'Financing inputs locale'!$A$3:$A$255&amp;'Financing inputs locale'!$P$3:$P$255,0),MATCH('Gap analysis'!K$1,Yr_Local,0)))</f>
        <v>0</v>
      </c>
      <c r="L38" s="160">
        <f t="array" aca="1" ref="L38" ca="1">IF(INDEX(INDIRECT($B38),MATCH($Q38&amp;$A$35,'Financing inputs locale'!$A$3:$A$255&amp;'Financing inputs locale'!$P$3:$P$255,0),MATCH('Gap analysis'!L$1,Yr_Local,0))="",0,INDEX(INDIRECT($B38),MATCH($Q38&amp;$A$35,'Financing inputs locale'!$A$3:$A$255&amp;'Financing inputs locale'!$P$3:$P$255,0),MATCH('Gap analysis'!L$1,Yr_Local,0)))</f>
        <v>0</v>
      </c>
      <c r="M38" s="160">
        <f t="array" aca="1" ref="M38" ca="1">IF(INDEX(INDIRECT($B38),MATCH($Q38&amp;$A$35,'Financing inputs locale'!$A$3:$A$255&amp;'Financing inputs locale'!$P$3:$P$255,0),MATCH('Gap analysis'!M$1,Yr_Local,0))="",0,INDEX(INDIRECT($B38),MATCH($Q38&amp;$A$35,'Financing inputs locale'!$A$3:$A$255&amp;'Financing inputs locale'!$P$3:$P$255,0),MATCH('Gap analysis'!M$1,Yr_Local,0)))</f>
        <v>0</v>
      </c>
      <c r="N38" s="160">
        <f t="array" aca="1" ref="N38" ca="1">IF(INDEX(INDIRECT($B38),MATCH($Q38&amp;$A$35,'Financing inputs locale'!$A$3:$A$255&amp;'Financing inputs locale'!$P$3:$P$255,0),MATCH('Gap analysis'!N$1,Yr_Local,0))="",0,INDEX(INDIRECT($B38),MATCH($Q38&amp;$A$35,'Financing inputs locale'!$A$3:$A$255&amp;'Financing inputs locale'!$P$3:$P$255,0),MATCH('Gap analysis'!N$1,Yr_Local,0)))</f>
        <v>0</v>
      </c>
      <c r="O38" s="160">
        <f t="array" aca="1" ref="O38" ca="1">IF(INDEX(INDIRECT($B38),MATCH($Q38&amp;$A$35,'Financing inputs locale'!$A$3:$A$255&amp;'Financing inputs locale'!$P$3:$P$255,0),MATCH('Gap analysis'!O$1,Yr_Local,0))="",0,INDEX(INDIRECT($B38),MATCH($Q38&amp;$A$35,'Financing inputs locale'!$A$3:$A$255&amp;'Financing inputs locale'!$P$3:$P$255,0),MATCH('Gap analysis'!O$1,Yr_Local,0)))</f>
        <v>0</v>
      </c>
      <c r="P38" s="49" t="str">
        <f>A35</f>
        <v>Autre 2</v>
      </c>
      <c r="Q38" s="54" t="s">
        <v>52</v>
      </c>
      <c r="R38" s="53" t="str">
        <f t="shared" ca="1" si="28"/>
        <v>Okay</v>
      </c>
      <c r="S38" s="178"/>
      <c r="T38" s="108"/>
    </row>
    <row r="39" spans="1:35" x14ac:dyDescent="0.25">
      <c r="A39" s="175" t="s">
        <v>37</v>
      </c>
      <c r="B39" s="1" t="s">
        <v>2</v>
      </c>
      <c r="C39" s="94">
        <f t="array" aca="1" ref="C39" ca="1">IF(INDEX(INDIRECT($B39),MATCH($Q39&amp;$A$35,'Financing inputs USD'!$A$3:$A$255&amp;'Financing inputs USD'!$P$3:$P$255,0),MATCH('Gap analysis'!C$1,Yr_USD,0))="",0,INDEX(INDIRECT($B39),MATCH($Q39&amp;$A$35,'Financing inputs USD'!$A$3:$A$255&amp;'Financing inputs USD'!$P$3:$P$255,0),MATCH('Gap analysis'!C$1,Yr_USD,0)))</f>
        <v>0</v>
      </c>
      <c r="D39" s="94">
        <f t="array" aca="1" ref="D39" ca="1">IF(INDEX(INDIRECT($B39),MATCH($Q39&amp;$A$35,'Financing inputs USD'!$A$3:$A$255&amp;'Financing inputs USD'!$P$3:$P$255,0),MATCH('Gap analysis'!D$1,Yr_USD,0))="",0,INDEX(INDIRECT($B39),MATCH($Q39&amp;$A$35,'Financing inputs USD'!$A$3:$A$255&amp;'Financing inputs USD'!$P$3:$P$255,0),MATCH('Gap analysis'!D$1,Yr_USD,0)))</f>
        <v>0</v>
      </c>
      <c r="E39" s="94">
        <f t="array" aca="1" ref="E39" ca="1">IF(INDEX(INDIRECT($B39),MATCH($Q39&amp;$A$35,'Financing inputs USD'!$A$3:$A$255&amp;'Financing inputs USD'!$P$3:$P$255,0),MATCH('Gap analysis'!E$1,Yr_USD,0))="",0,INDEX(INDIRECT($B39),MATCH($Q39&amp;$A$35,'Financing inputs USD'!$A$3:$A$255&amp;'Financing inputs USD'!$P$3:$P$255,0),MATCH('Gap analysis'!E$1,Yr_USD,0)))</f>
        <v>0</v>
      </c>
      <c r="F39" s="94">
        <f t="array" aca="1" ref="F39" ca="1">IF(INDEX(INDIRECT($B39),MATCH($Q39&amp;$A$35,'Financing inputs USD'!$A$3:$A$255&amp;'Financing inputs USD'!$P$3:$P$255,0),MATCH('Gap analysis'!F$1,Yr_USD,0))="",0,INDEX(INDIRECT($B39),MATCH($Q39&amp;$A$35,'Financing inputs USD'!$A$3:$A$255&amp;'Financing inputs USD'!$P$3:$P$255,0),MATCH('Gap analysis'!F$1,Yr_USD,0)))</f>
        <v>0</v>
      </c>
      <c r="G39" s="94">
        <f t="array" aca="1" ref="G39" ca="1">IF(INDEX(INDIRECT($B39),MATCH($Q39&amp;$A$35,'Financing inputs USD'!$A$3:$A$255&amp;'Financing inputs USD'!$P$3:$P$255,0),MATCH('Gap analysis'!G$1,Yr_USD,0))="",0,INDEX(INDIRECT($B39),MATCH($Q39&amp;$A$35,'Financing inputs USD'!$A$3:$A$255&amp;'Financing inputs USD'!$P$3:$P$255,0),MATCH('Gap analysis'!G$1,Yr_USD,0)))</f>
        <v>0</v>
      </c>
      <c r="H39" s="94">
        <f t="array" aca="1" ref="H39" ca="1">IF(INDEX(INDIRECT($B39),MATCH($Q39&amp;$A$35,'Financing inputs USD'!$A$3:$A$255&amp;'Financing inputs USD'!$P$3:$P$255,0),MATCH('Gap analysis'!H$1,Yr_USD,0))="",0,INDEX(INDIRECT($B39),MATCH($Q39&amp;$A$35,'Financing inputs USD'!$A$3:$A$255&amp;'Financing inputs USD'!$P$3:$P$255,0),MATCH('Gap analysis'!H$1,Yr_USD,0)))</f>
        <v>0</v>
      </c>
      <c r="I39" s="94">
        <f t="array" aca="1" ref="I39" ca="1">IF(INDEX(INDIRECT($B39),MATCH($Q39&amp;$A$35,'Financing inputs USD'!$A$3:$A$255&amp;'Financing inputs USD'!$P$3:$P$255,0),MATCH('Gap analysis'!I$1,Yr_USD,0))="",0,INDEX(INDIRECT($B39),MATCH($Q39&amp;$A$35,'Financing inputs USD'!$A$3:$A$255&amp;'Financing inputs USD'!$P$3:$P$255,0),MATCH('Gap analysis'!I$1,Yr_USD,0)))</f>
        <v>0</v>
      </c>
      <c r="J39" s="94">
        <f t="array" aca="1" ref="J39" ca="1">IF(INDEX(INDIRECT($B39),MATCH($Q39&amp;$A$35,'Financing inputs USD'!$A$3:$A$255&amp;'Financing inputs USD'!$P$3:$P$255,0),MATCH('Gap analysis'!J$1,Yr_USD,0))="",0,INDEX(INDIRECT($B39),MATCH($Q39&amp;$A$35,'Financing inputs USD'!$A$3:$A$255&amp;'Financing inputs USD'!$P$3:$P$255,0),MATCH('Gap analysis'!J$1,Yr_USD,0)))</f>
        <v>0</v>
      </c>
      <c r="K39" s="94">
        <f t="array" aca="1" ref="K39" ca="1">IF(INDEX(INDIRECT($B39),MATCH($Q39&amp;$A$35,'Financing inputs USD'!$A$3:$A$255&amp;'Financing inputs USD'!$P$3:$P$255,0),MATCH('Gap analysis'!K$1,Yr_USD,0))="",0,INDEX(INDIRECT($B39),MATCH($Q39&amp;$A$35,'Financing inputs USD'!$A$3:$A$255&amp;'Financing inputs USD'!$P$3:$P$255,0),MATCH('Gap analysis'!K$1,Yr_USD,0)))</f>
        <v>0</v>
      </c>
      <c r="L39" s="94">
        <f t="array" aca="1" ref="L39" ca="1">IF(INDEX(INDIRECT($B39),MATCH($Q39&amp;$A$35,'Financing inputs USD'!$A$3:$A$255&amp;'Financing inputs USD'!$P$3:$P$255,0),MATCH('Gap analysis'!L$1,Yr_USD,0))="",0,INDEX(INDIRECT($B39),MATCH($Q39&amp;$A$35,'Financing inputs USD'!$A$3:$A$255&amp;'Financing inputs USD'!$P$3:$P$255,0),MATCH('Gap analysis'!L$1,Yr_USD,0)))</f>
        <v>0</v>
      </c>
      <c r="M39" s="94">
        <f t="array" aca="1" ref="M39" ca="1">IF(INDEX(INDIRECT($B39),MATCH($Q39&amp;$A$35,'Financing inputs USD'!$A$3:$A$255&amp;'Financing inputs USD'!$P$3:$P$255,0),MATCH('Gap analysis'!M$1,Yr_USD,0))="",0,INDEX(INDIRECT($B39),MATCH($Q39&amp;$A$35,'Financing inputs USD'!$A$3:$A$255&amp;'Financing inputs USD'!$P$3:$P$255,0),MATCH('Gap analysis'!M$1,Yr_USD,0)))</f>
        <v>0</v>
      </c>
      <c r="N39" s="94">
        <f t="array" aca="1" ref="N39" ca="1">IF(INDEX(INDIRECT($B39),MATCH($Q39&amp;$A$35,'Financing inputs USD'!$A$3:$A$255&amp;'Financing inputs USD'!$P$3:$P$255,0),MATCH('Gap analysis'!N$1,Yr_USD,0))="",0,INDEX(INDIRECT($B39),MATCH($Q39&amp;$A$35,'Financing inputs USD'!$A$3:$A$255&amp;'Financing inputs USD'!$P$3:$P$255,0),MATCH('Gap analysis'!N$1,Yr_USD,0)))</f>
        <v>0</v>
      </c>
      <c r="O39" s="94">
        <f t="array" aca="1" ref="O39" ca="1">IF(INDEX(INDIRECT($B39),MATCH($Q39&amp;$A$35,'Financing inputs USD'!$A$3:$A$255&amp;'Financing inputs USD'!$P$3:$P$255,0),MATCH('Gap analysis'!O$1,Yr_USD,0))="",0,INDEX(INDIRECT($B39),MATCH($Q39&amp;$A$35,'Financing inputs USD'!$A$3:$A$255&amp;'Financing inputs USD'!$P$3:$P$255,0),MATCH('Gap analysis'!O$1,Yr_USD,0)))</f>
        <v>0</v>
      </c>
      <c r="P39" s="49" t="str">
        <f>A35</f>
        <v>Autre 2</v>
      </c>
      <c r="Q39" s="54" t="s">
        <v>42</v>
      </c>
      <c r="R39" s="53" t="str">
        <f t="shared" ca="1" si="28"/>
        <v>Okay</v>
      </c>
      <c r="S39" s="178"/>
      <c r="T39" s="108"/>
    </row>
    <row r="40" spans="1:35" s="12" customFormat="1" x14ac:dyDescent="0.25">
      <c r="A40" s="175"/>
      <c r="B40" s="1" t="s">
        <v>10</v>
      </c>
      <c r="C40" s="95">
        <f t="array" aca="1" ref="C40" ca="1">IF(INDEX(INDIRECT($B40),MATCH($Q40&amp;$A$35,'Financing inputs Euro'!$A$3:$A$255&amp;'Financing inputs Euro'!$P$3:$P$255,0),MATCH('Gap analysis'!C$1,Yr_Euro,0))="",0,INDEX(INDIRECT($B40),MATCH($Q40&amp;$A$35,'Financing inputs Euro'!$A$3:$A$255&amp;'Financing inputs Euro'!$P$3:$P$255,0),MATCH('Gap analysis'!C$1,Yr_Euro,0)))</f>
        <v>0</v>
      </c>
      <c r="D40" s="95">
        <f t="array" aca="1" ref="D40" ca="1">IF(INDEX(INDIRECT($B40),MATCH($Q40&amp;$A$35,'Financing inputs Euro'!$A$3:$A$255&amp;'Financing inputs Euro'!$P$3:$P$255,0),MATCH('Gap analysis'!D$1,Yr_Euro,0))="",0,INDEX(INDIRECT($B40),MATCH($Q40&amp;$A$35,'Financing inputs Euro'!$A$3:$A$255&amp;'Financing inputs Euro'!$P$3:$P$255,0),MATCH('Gap analysis'!D$1,Yr_Euro,0)))</f>
        <v>0</v>
      </c>
      <c r="E40" s="95">
        <f t="array" aca="1" ref="E40" ca="1">IF(INDEX(INDIRECT($B40),MATCH($Q40&amp;$A$35,'Financing inputs Euro'!$A$3:$A$255&amp;'Financing inputs Euro'!$P$3:$P$255,0),MATCH('Gap analysis'!E$1,Yr_Euro,0))="",0,INDEX(INDIRECT($B40),MATCH($Q40&amp;$A$35,'Financing inputs Euro'!$A$3:$A$255&amp;'Financing inputs Euro'!$P$3:$P$255,0),MATCH('Gap analysis'!E$1,Yr_Euro,0)))</f>
        <v>0</v>
      </c>
      <c r="F40" s="95">
        <f t="array" aca="1" ref="F40" ca="1">IF(INDEX(INDIRECT($B40),MATCH($Q40&amp;$A$35,'Financing inputs Euro'!$A$3:$A$255&amp;'Financing inputs Euro'!$P$3:$P$255,0),MATCH('Gap analysis'!F$1,Yr_Euro,0))="",0,INDEX(INDIRECT($B40),MATCH($Q40&amp;$A$35,'Financing inputs Euro'!$A$3:$A$255&amp;'Financing inputs Euro'!$P$3:$P$255,0),MATCH('Gap analysis'!F$1,Yr_Euro,0)))</f>
        <v>0</v>
      </c>
      <c r="G40" s="95">
        <f t="array" aca="1" ref="G40" ca="1">IF(INDEX(INDIRECT($B40),MATCH($Q40&amp;$A$35,'Financing inputs Euro'!$A$3:$A$255&amp;'Financing inputs Euro'!$P$3:$P$255,0),MATCH('Gap analysis'!G$1,Yr_Euro,0))="",0,INDEX(INDIRECT($B40),MATCH($Q40&amp;$A$35,'Financing inputs Euro'!$A$3:$A$255&amp;'Financing inputs Euro'!$P$3:$P$255,0),MATCH('Gap analysis'!G$1,Yr_Euro,0)))</f>
        <v>0</v>
      </c>
      <c r="H40" s="95">
        <f t="array" aca="1" ref="H40" ca="1">IF(INDEX(INDIRECT($B40),MATCH($Q40&amp;$A$35,'Financing inputs Euro'!$A$3:$A$255&amp;'Financing inputs Euro'!$P$3:$P$255,0),MATCH('Gap analysis'!H$1,Yr_Euro,0))="",0,INDEX(INDIRECT($B40),MATCH($Q40&amp;$A$35,'Financing inputs Euro'!$A$3:$A$255&amp;'Financing inputs Euro'!$P$3:$P$255,0),MATCH('Gap analysis'!H$1,Yr_Euro,0)))</f>
        <v>0</v>
      </c>
      <c r="I40" s="95">
        <f t="array" aca="1" ref="I40" ca="1">IF(INDEX(INDIRECT($B40),MATCH($Q40&amp;$A$35,'Financing inputs Euro'!$A$3:$A$255&amp;'Financing inputs Euro'!$P$3:$P$255,0),MATCH('Gap analysis'!I$1,Yr_Euro,0))="",0,INDEX(INDIRECT($B40),MATCH($Q40&amp;$A$35,'Financing inputs Euro'!$A$3:$A$255&amp;'Financing inputs Euro'!$P$3:$P$255,0),MATCH('Gap analysis'!I$1,Yr_Euro,0)))</f>
        <v>0</v>
      </c>
      <c r="J40" s="95">
        <f t="array" aca="1" ref="J40" ca="1">IF(INDEX(INDIRECT($B40),MATCH($Q40&amp;$A$35,'Financing inputs Euro'!$A$3:$A$255&amp;'Financing inputs Euro'!$P$3:$P$255,0),MATCH('Gap analysis'!J$1,Yr_Euro,0))="",0,INDEX(INDIRECT($B40),MATCH($Q40&amp;$A$35,'Financing inputs Euro'!$A$3:$A$255&amp;'Financing inputs Euro'!$P$3:$P$255,0),MATCH('Gap analysis'!J$1,Yr_Euro,0)))</f>
        <v>0</v>
      </c>
      <c r="K40" s="95">
        <f t="array" aca="1" ref="K40" ca="1">IF(INDEX(INDIRECT($B40),MATCH($Q40&amp;$A$35,'Financing inputs Euro'!$A$3:$A$255&amp;'Financing inputs Euro'!$P$3:$P$255,0),MATCH('Gap analysis'!K$1,Yr_Euro,0))="",0,INDEX(INDIRECT($B40),MATCH($Q40&amp;$A$35,'Financing inputs Euro'!$A$3:$A$255&amp;'Financing inputs Euro'!$P$3:$P$255,0),MATCH('Gap analysis'!K$1,Yr_Euro,0)))</f>
        <v>0</v>
      </c>
      <c r="L40" s="95">
        <f t="array" aca="1" ref="L40" ca="1">IF(INDEX(INDIRECT($B40),MATCH($Q40&amp;$A$35,'Financing inputs Euro'!$A$3:$A$255&amp;'Financing inputs Euro'!$P$3:$P$255,0),MATCH('Gap analysis'!L$1,Yr_Euro,0))="",0,INDEX(INDIRECT($B40),MATCH($Q40&amp;$A$35,'Financing inputs Euro'!$A$3:$A$255&amp;'Financing inputs Euro'!$P$3:$P$255,0),MATCH('Gap analysis'!L$1,Yr_Euro,0)))</f>
        <v>0</v>
      </c>
      <c r="M40" s="95">
        <f t="array" aca="1" ref="M40" ca="1">IF(INDEX(INDIRECT($B40),MATCH($Q40&amp;$A$35,'Financing inputs Euro'!$A$3:$A$255&amp;'Financing inputs Euro'!$P$3:$P$255,0),MATCH('Gap analysis'!M$1,Yr_Euro,0))="",0,INDEX(INDIRECT($B40),MATCH($Q40&amp;$A$35,'Financing inputs Euro'!$A$3:$A$255&amp;'Financing inputs Euro'!$P$3:$P$255,0),MATCH('Gap analysis'!M$1,Yr_Euro,0)))</f>
        <v>0</v>
      </c>
      <c r="N40" s="95">
        <f t="array" aca="1" ref="N40" ca="1">IF(INDEX(INDIRECT($B40),MATCH($Q40&amp;$A$35,'Financing inputs Euro'!$A$3:$A$255&amp;'Financing inputs Euro'!$P$3:$P$255,0),MATCH('Gap analysis'!N$1,Yr_Euro,0))="",0,INDEX(INDIRECT($B40),MATCH($Q40&amp;$A$35,'Financing inputs Euro'!$A$3:$A$255&amp;'Financing inputs Euro'!$P$3:$P$255,0),MATCH('Gap analysis'!N$1,Yr_Euro,0)))</f>
        <v>0</v>
      </c>
      <c r="O40" s="95">
        <f t="array" aca="1" ref="O40" ca="1">IF(INDEX(INDIRECT($B40),MATCH($Q40&amp;$A$35,'Financing inputs Euro'!$A$3:$A$255&amp;'Financing inputs Euro'!$P$3:$P$255,0),MATCH('Gap analysis'!O$1,Yr_Euro,0))="",0,INDEX(INDIRECT($B40),MATCH($Q40&amp;$A$35,'Financing inputs Euro'!$A$3:$A$255&amp;'Financing inputs Euro'!$P$3:$P$255,0),MATCH('Gap analysis'!O$1,Yr_Euro,0)))</f>
        <v>0</v>
      </c>
      <c r="P40" s="49" t="str">
        <f>A35</f>
        <v>Autre 2</v>
      </c>
      <c r="Q40" s="54" t="s">
        <v>42</v>
      </c>
      <c r="R40" s="53" t="str">
        <f t="shared" ca="1" si="28"/>
        <v>Okay</v>
      </c>
      <c r="S40" s="178"/>
      <c r="T40" s="108"/>
    </row>
    <row r="41" spans="1:35" x14ac:dyDescent="0.25">
      <c r="A41" s="175"/>
      <c r="B41" s="1" t="s">
        <v>53</v>
      </c>
      <c r="C41" s="160">
        <f t="array" aca="1" ref="C41" ca="1">IF(INDEX(INDIRECT($B41),MATCH($Q41&amp;$A$35,'Financing inputs locale'!$A$3:$A$255&amp;'Financing inputs locale'!$P$3:$P$255,0),MATCH('Gap analysis'!C$1,Yr_Local,0))="",0,INDEX(INDIRECT($B41),MATCH($Q41&amp;$A$35,'Financing inputs locale'!$A$3:$A$255&amp;'Financing inputs locale'!$P$3:$P$255,0),MATCH('Gap analysis'!C$1,Yr_Local,0)))</f>
        <v>0</v>
      </c>
      <c r="D41" s="160">
        <f t="array" aca="1" ref="D41" ca="1">IF(INDEX(INDIRECT($B41),MATCH($Q41&amp;$A$35,'Financing inputs locale'!$A$3:$A$255&amp;'Financing inputs locale'!$P$3:$P$255,0),MATCH('Gap analysis'!D$1,Yr_Local,0))="",0,INDEX(INDIRECT($B41),MATCH($Q41&amp;$A$35,'Financing inputs locale'!$A$3:$A$255&amp;'Financing inputs locale'!$P$3:$P$255,0),MATCH('Gap analysis'!D$1,Yr_Local,0)))</f>
        <v>0</v>
      </c>
      <c r="E41" s="160">
        <f t="array" aca="1" ref="E41" ca="1">IF(INDEX(INDIRECT($B41),MATCH($Q41&amp;$A$35,'Financing inputs locale'!$A$3:$A$255&amp;'Financing inputs locale'!$P$3:$P$255,0),MATCH('Gap analysis'!E$1,Yr_Local,0))="",0,INDEX(INDIRECT($B41),MATCH($Q41&amp;$A$35,'Financing inputs locale'!$A$3:$A$255&amp;'Financing inputs locale'!$P$3:$P$255,0),MATCH('Gap analysis'!E$1,Yr_Local,0)))</f>
        <v>0</v>
      </c>
      <c r="F41" s="160">
        <f t="array" aca="1" ref="F41" ca="1">IF(INDEX(INDIRECT($B41),MATCH($Q41&amp;$A$35,'Financing inputs locale'!$A$3:$A$255&amp;'Financing inputs locale'!$P$3:$P$255,0),MATCH('Gap analysis'!F$1,Yr_Local,0))="",0,INDEX(INDIRECT($B41),MATCH($Q41&amp;$A$35,'Financing inputs locale'!$A$3:$A$255&amp;'Financing inputs locale'!$P$3:$P$255,0),MATCH('Gap analysis'!F$1,Yr_Local,0)))</f>
        <v>0</v>
      </c>
      <c r="G41" s="160">
        <f t="array" aca="1" ref="G41" ca="1">IF(INDEX(INDIRECT($B41),MATCH($Q41&amp;$A$35,'Financing inputs locale'!$A$3:$A$255&amp;'Financing inputs locale'!$P$3:$P$255,0),MATCH('Gap analysis'!G$1,Yr_Local,0))="",0,INDEX(INDIRECT($B41),MATCH($Q41&amp;$A$35,'Financing inputs locale'!$A$3:$A$255&amp;'Financing inputs locale'!$P$3:$P$255,0),MATCH('Gap analysis'!G$1,Yr_Local,0)))</f>
        <v>0</v>
      </c>
      <c r="H41" s="160">
        <f t="array" aca="1" ref="H41" ca="1">IF(INDEX(INDIRECT($B41),MATCH($Q41&amp;$A$35,'Financing inputs locale'!$A$3:$A$255&amp;'Financing inputs locale'!$P$3:$P$255,0),MATCH('Gap analysis'!H$1,Yr_Local,0))="",0,INDEX(INDIRECT($B41),MATCH($Q41&amp;$A$35,'Financing inputs locale'!$A$3:$A$255&amp;'Financing inputs locale'!$P$3:$P$255,0),MATCH('Gap analysis'!H$1,Yr_Local,0)))</f>
        <v>0</v>
      </c>
      <c r="I41" s="160">
        <f t="array" aca="1" ref="I41" ca="1">IF(INDEX(INDIRECT($B41),MATCH($Q41&amp;$A$35,'Financing inputs locale'!$A$3:$A$255&amp;'Financing inputs locale'!$P$3:$P$255,0),MATCH('Gap analysis'!I$1,Yr_Local,0))="",0,INDEX(INDIRECT($B41),MATCH($Q41&amp;$A$35,'Financing inputs locale'!$A$3:$A$255&amp;'Financing inputs locale'!$P$3:$P$255,0),MATCH('Gap analysis'!I$1,Yr_Local,0)))</f>
        <v>0</v>
      </c>
      <c r="J41" s="160">
        <f t="array" aca="1" ref="J41" ca="1">IF(INDEX(INDIRECT($B41),MATCH($Q41&amp;$A$35,'Financing inputs locale'!$A$3:$A$255&amp;'Financing inputs locale'!$P$3:$P$255,0),MATCH('Gap analysis'!J$1,Yr_Local,0))="",0,INDEX(INDIRECT($B41),MATCH($Q41&amp;$A$35,'Financing inputs locale'!$A$3:$A$255&amp;'Financing inputs locale'!$P$3:$P$255,0),MATCH('Gap analysis'!J$1,Yr_Local,0)))</f>
        <v>0</v>
      </c>
      <c r="K41" s="160">
        <f t="array" aca="1" ref="K41" ca="1">IF(INDEX(INDIRECT($B41),MATCH($Q41&amp;$A$35,'Financing inputs locale'!$A$3:$A$255&amp;'Financing inputs locale'!$P$3:$P$255,0),MATCH('Gap analysis'!K$1,Yr_Local,0))="",0,INDEX(INDIRECT($B41),MATCH($Q41&amp;$A$35,'Financing inputs locale'!$A$3:$A$255&amp;'Financing inputs locale'!$P$3:$P$255,0),MATCH('Gap analysis'!K$1,Yr_Local,0)))</f>
        <v>0</v>
      </c>
      <c r="L41" s="160">
        <f t="array" aca="1" ref="L41" ca="1">IF(INDEX(INDIRECT($B41),MATCH($Q41&amp;$A$35,'Financing inputs locale'!$A$3:$A$255&amp;'Financing inputs locale'!$P$3:$P$255,0),MATCH('Gap analysis'!L$1,Yr_Local,0))="",0,INDEX(INDIRECT($B41),MATCH($Q41&amp;$A$35,'Financing inputs locale'!$A$3:$A$255&amp;'Financing inputs locale'!$P$3:$P$255,0),MATCH('Gap analysis'!L$1,Yr_Local,0)))</f>
        <v>0</v>
      </c>
      <c r="M41" s="160">
        <f t="array" aca="1" ref="M41" ca="1">IF(INDEX(INDIRECT($B41),MATCH($Q41&amp;$A$35,'Financing inputs locale'!$A$3:$A$255&amp;'Financing inputs locale'!$P$3:$P$255,0),MATCH('Gap analysis'!M$1,Yr_Local,0))="",0,INDEX(INDIRECT($B41),MATCH($Q41&amp;$A$35,'Financing inputs locale'!$A$3:$A$255&amp;'Financing inputs locale'!$P$3:$P$255,0),MATCH('Gap analysis'!M$1,Yr_Local,0)))</f>
        <v>0</v>
      </c>
      <c r="N41" s="160">
        <f t="array" aca="1" ref="N41" ca="1">IF(INDEX(INDIRECT($B41),MATCH($Q41&amp;$A$35,'Financing inputs locale'!$A$3:$A$255&amp;'Financing inputs locale'!$P$3:$P$255,0),MATCH('Gap analysis'!N$1,Yr_Local,0))="",0,INDEX(INDIRECT($B41),MATCH($Q41&amp;$A$35,'Financing inputs locale'!$A$3:$A$255&amp;'Financing inputs locale'!$P$3:$P$255,0),MATCH('Gap analysis'!N$1,Yr_Local,0)))</f>
        <v>0</v>
      </c>
      <c r="O41" s="160">
        <f t="array" aca="1" ref="O41" ca="1">IF(INDEX(INDIRECT($B41),MATCH($Q41&amp;$A$35,'Financing inputs locale'!$A$3:$A$255&amp;'Financing inputs locale'!$P$3:$P$255,0),MATCH('Gap analysis'!O$1,Yr_Local,0))="",0,INDEX(INDIRECT($B41),MATCH($Q41&amp;$A$35,'Financing inputs locale'!$A$3:$A$255&amp;'Financing inputs locale'!$P$3:$P$255,0),MATCH('Gap analysis'!O$1,Yr_Local,0)))</f>
        <v>0</v>
      </c>
      <c r="P41" s="49" t="str">
        <f>A35</f>
        <v>Autre 2</v>
      </c>
      <c r="Q41" s="54" t="s">
        <v>42</v>
      </c>
      <c r="R41" s="53" t="str">
        <f t="shared" ca="1" si="28"/>
        <v>Okay</v>
      </c>
      <c r="S41" s="178"/>
      <c r="T41" s="108"/>
    </row>
    <row r="42" spans="1:35" s="12" customFormat="1" x14ac:dyDescent="0.25">
      <c r="A42" s="175" t="s">
        <v>34</v>
      </c>
      <c r="B42" s="1" t="s">
        <v>2</v>
      </c>
      <c r="C42" s="94">
        <f t="array" aca="1" ref="C42" ca="1">IF(INDEX(INDIRECT($B42),MATCH($Q42&amp;$A$35,'Financing inputs USD'!$A$3:$A$255&amp;'Financing inputs USD'!$P$3:$P$255,0),MATCH('Gap analysis'!C$1,Yr_USD,0))="",0,INDEX(INDIRECT($B42),MATCH($Q42&amp;$A$35,'Financing inputs USD'!$A$3:$A$255&amp;'Financing inputs USD'!$P$3:$P$255,0),MATCH('Gap analysis'!C$1,Yr_USD,0)))</f>
        <v>0</v>
      </c>
      <c r="D42" s="94">
        <f t="array" aca="1" ref="D42" ca="1">IF(INDEX(INDIRECT($B42),MATCH($Q42&amp;$A$35,'Financing inputs USD'!$A$3:$A$255&amp;'Financing inputs USD'!$P$3:$P$255,0),MATCH('Gap analysis'!D$1,Yr_USD,0))="",0,INDEX(INDIRECT($B42),MATCH($Q42&amp;$A$35,'Financing inputs USD'!$A$3:$A$255&amp;'Financing inputs USD'!$P$3:$P$255,0),MATCH('Gap analysis'!D$1,Yr_USD,0)))</f>
        <v>0</v>
      </c>
      <c r="E42" s="94">
        <f t="array" aca="1" ref="E42" ca="1">IF(INDEX(INDIRECT($B42),MATCH($Q42&amp;$A$35,'Financing inputs USD'!$A$3:$A$255&amp;'Financing inputs USD'!$P$3:$P$255,0),MATCH('Gap analysis'!E$1,Yr_USD,0))="",0,INDEX(INDIRECT($B42),MATCH($Q42&amp;$A$35,'Financing inputs USD'!$A$3:$A$255&amp;'Financing inputs USD'!$P$3:$P$255,0),MATCH('Gap analysis'!E$1,Yr_USD,0)))</f>
        <v>0</v>
      </c>
      <c r="F42" s="94">
        <f t="array" aca="1" ref="F42" ca="1">IF(INDEX(INDIRECT($B42),MATCH($Q42&amp;$A$35,'Financing inputs USD'!$A$3:$A$255&amp;'Financing inputs USD'!$P$3:$P$255,0),MATCH('Gap analysis'!F$1,Yr_USD,0))="",0,INDEX(INDIRECT($B42),MATCH($Q42&amp;$A$35,'Financing inputs USD'!$A$3:$A$255&amp;'Financing inputs USD'!$P$3:$P$255,0),MATCH('Gap analysis'!F$1,Yr_USD,0)))</f>
        <v>0</v>
      </c>
      <c r="G42" s="94">
        <f t="array" aca="1" ref="G42" ca="1">IF(INDEX(INDIRECT($B42),MATCH($Q42&amp;$A$35,'Financing inputs USD'!$A$3:$A$255&amp;'Financing inputs USD'!$P$3:$P$255,0),MATCH('Gap analysis'!G$1,Yr_USD,0))="",0,INDEX(INDIRECT($B42),MATCH($Q42&amp;$A$35,'Financing inputs USD'!$A$3:$A$255&amp;'Financing inputs USD'!$P$3:$P$255,0),MATCH('Gap analysis'!G$1,Yr_USD,0)))</f>
        <v>0</v>
      </c>
      <c r="H42" s="94">
        <f t="array" aca="1" ref="H42" ca="1">IF(INDEX(INDIRECT($B42),MATCH($Q42&amp;$A$35,'Financing inputs USD'!$A$3:$A$255&amp;'Financing inputs USD'!$P$3:$P$255,0),MATCH('Gap analysis'!H$1,Yr_USD,0))="",0,INDEX(INDIRECT($B42),MATCH($Q42&amp;$A$35,'Financing inputs USD'!$A$3:$A$255&amp;'Financing inputs USD'!$P$3:$P$255,0),MATCH('Gap analysis'!H$1,Yr_USD,0)))</f>
        <v>0</v>
      </c>
      <c r="I42" s="94">
        <f t="array" aca="1" ref="I42" ca="1">IF(INDEX(INDIRECT($B42),MATCH($Q42&amp;$A$35,'Financing inputs USD'!$A$3:$A$255&amp;'Financing inputs USD'!$P$3:$P$255,0),MATCH('Gap analysis'!I$1,Yr_USD,0))="",0,INDEX(INDIRECT($B42),MATCH($Q42&amp;$A$35,'Financing inputs USD'!$A$3:$A$255&amp;'Financing inputs USD'!$P$3:$P$255,0),MATCH('Gap analysis'!I$1,Yr_USD,0)))</f>
        <v>0</v>
      </c>
      <c r="J42" s="94">
        <f t="array" aca="1" ref="J42" ca="1">IF(INDEX(INDIRECT($B42),MATCH($Q42&amp;$A$35,'Financing inputs USD'!$A$3:$A$255&amp;'Financing inputs USD'!$P$3:$P$255,0),MATCH('Gap analysis'!J$1,Yr_USD,0))="",0,INDEX(INDIRECT($B42),MATCH($Q42&amp;$A$35,'Financing inputs USD'!$A$3:$A$255&amp;'Financing inputs USD'!$P$3:$P$255,0),MATCH('Gap analysis'!J$1,Yr_USD,0)))</f>
        <v>0</v>
      </c>
      <c r="K42" s="94">
        <f t="array" aca="1" ref="K42" ca="1">IF(INDEX(INDIRECT($B42),MATCH($Q42&amp;$A$35,'Financing inputs USD'!$A$3:$A$255&amp;'Financing inputs USD'!$P$3:$P$255,0),MATCH('Gap analysis'!K$1,Yr_USD,0))="",0,INDEX(INDIRECT($B42),MATCH($Q42&amp;$A$35,'Financing inputs USD'!$A$3:$A$255&amp;'Financing inputs USD'!$P$3:$P$255,0),MATCH('Gap analysis'!K$1,Yr_USD,0)))</f>
        <v>0</v>
      </c>
      <c r="L42" s="94">
        <f t="array" aca="1" ref="L42" ca="1">IF(INDEX(INDIRECT($B42),MATCH($Q42&amp;$A$35,'Financing inputs USD'!$A$3:$A$255&amp;'Financing inputs USD'!$P$3:$P$255,0),MATCH('Gap analysis'!L$1,Yr_USD,0))="",0,INDEX(INDIRECT($B42),MATCH($Q42&amp;$A$35,'Financing inputs USD'!$A$3:$A$255&amp;'Financing inputs USD'!$P$3:$P$255,0),MATCH('Gap analysis'!L$1,Yr_USD,0)))</f>
        <v>0</v>
      </c>
      <c r="M42" s="94">
        <f t="array" aca="1" ref="M42" ca="1">IF(INDEX(INDIRECT($B42),MATCH($Q42&amp;$A$35,'Financing inputs USD'!$A$3:$A$255&amp;'Financing inputs USD'!$P$3:$P$255,0),MATCH('Gap analysis'!M$1,Yr_USD,0))="",0,INDEX(INDIRECT($B42),MATCH($Q42&amp;$A$35,'Financing inputs USD'!$A$3:$A$255&amp;'Financing inputs USD'!$P$3:$P$255,0),MATCH('Gap analysis'!M$1,Yr_USD,0)))</f>
        <v>0</v>
      </c>
      <c r="N42" s="94">
        <f t="array" aca="1" ref="N42" ca="1">IF(INDEX(INDIRECT($B42),MATCH($Q42&amp;$A$35,'Financing inputs USD'!$A$3:$A$255&amp;'Financing inputs USD'!$P$3:$P$255,0),MATCH('Gap analysis'!N$1,Yr_USD,0))="",0,INDEX(INDIRECT($B42),MATCH($Q42&amp;$A$35,'Financing inputs USD'!$A$3:$A$255&amp;'Financing inputs USD'!$P$3:$P$255,0),MATCH('Gap analysis'!N$1,Yr_USD,0)))</f>
        <v>0</v>
      </c>
      <c r="O42" s="94">
        <f t="array" aca="1" ref="O42" ca="1">IF(INDEX(INDIRECT($B42),MATCH($Q42&amp;$A$35,'Financing inputs USD'!$A$3:$A$255&amp;'Financing inputs USD'!$P$3:$P$255,0),MATCH('Gap analysis'!O$1,Yr_USD,0))="",0,INDEX(INDIRECT($B42),MATCH($Q42&amp;$A$35,'Financing inputs USD'!$A$3:$A$255&amp;'Financing inputs USD'!$P$3:$P$255,0),MATCH('Gap analysis'!O$1,Yr_USD,0)))</f>
        <v>0</v>
      </c>
      <c r="P42" s="49" t="str">
        <f>A35</f>
        <v>Autre 2</v>
      </c>
      <c r="Q42" s="54" t="s">
        <v>34</v>
      </c>
      <c r="R42" s="53" t="str">
        <f t="shared" ca="1" si="28"/>
        <v>Okay</v>
      </c>
      <c r="S42" s="178"/>
      <c r="T42" s="108"/>
    </row>
    <row r="43" spans="1:35" s="12" customFormat="1" x14ac:dyDescent="0.25">
      <c r="A43" s="175"/>
      <c r="B43" s="1" t="s">
        <v>10</v>
      </c>
      <c r="C43" s="95">
        <f t="array" aca="1" ref="C43" ca="1">IF(INDEX(INDIRECT($B43),MATCH($Q43&amp;$A$35,'Financing inputs Euro'!$A$3:$A$255&amp;'Financing inputs Euro'!$P$3:$P$255,0),MATCH('Gap analysis'!C$1,Yr_Euro,0))="",0,INDEX(INDIRECT($B43),MATCH($Q43&amp;$A$35,'Financing inputs Euro'!$A$3:$A$255&amp;'Financing inputs Euro'!$P$3:$P$255,0),MATCH('Gap analysis'!C$1,Yr_Euro,0)))</f>
        <v>0</v>
      </c>
      <c r="D43" s="95">
        <f t="array" aca="1" ref="D43" ca="1">IF(INDEX(INDIRECT($B43),MATCH($Q43&amp;$A$35,'Financing inputs Euro'!$A$3:$A$255&amp;'Financing inputs Euro'!$P$3:$P$255,0),MATCH('Gap analysis'!D$1,Yr_Euro,0))="",0,INDEX(INDIRECT($B43),MATCH($Q43&amp;$A$35,'Financing inputs Euro'!$A$3:$A$255&amp;'Financing inputs Euro'!$P$3:$P$255,0),MATCH('Gap analysis'!D$1,Yr_Euro,0)))</f>
        <v>0</v>
      </c>
      <c r="E43" s="95">
        <f t="array" aca="1" ref="E43" ca="1">IF(INDEX(INDIRECT($B43),MATCH($Q43&amp;$A$35,'Financing inputs Euro'!$A$3:$A$255&amp;'Financing inputs Euro'!$P$3:$P$255,0),MATCH('Gap analysis'!E$1,Yr_Euro,0))="",0,INDEX(INDIRECT($B43),MATCH($Q43&amp;$A$35,'Financing inputs Euro'!$A$3:$A$255&amp;'Financing inputs Euro'!$P$3:$P$255,0),MATCH('Gap analysis'!E$1,Yr_Euro,0)))</f>
        <v>0</v>
      </c>
      <c r="F43" s="95">
        <f t="array" aca="1" ref="F43" ca="1">IF(INDEX(INDIRECT($B43),MATCH($Q43&amp;$A$35,'Financing inputs Euro'!$A$3:$A$255&amp;'Financing inputs Euro'!$P$3:$P$255,0),MATCH('Gap analysis'!F$1,Yr_Euro,0))="",0,INDEX(INDIRECT($B43),MATCH($Q43&amp;$A$35,'Financing inputs Euro'!$A$3:$A$255&amp;'Financing inputs Euro'!$P$3:$P$255,0),MATCH('Gap analysis'!F$1,Yr_Euro,0)))</f>
        <v>0</v>
      </c>
      <c r="G43" s="95">
        <f t="array" aca="1" ref="G43" ca="1">IF(INDEX(INDIRECT($B43),MATCH($Q43&amp;$A$35,'Financing inputs Euro'!$A$3:$A$255&amp;'Financing inputs Euro'!$P$3:$P$255,0),MATCH('Gap analysis'!G$1,Yr_Euro,0))="",0,INDEX(INDIRECT($B43),MATCH($Q43&amp;$A$35,'Financing inputs Euro'!$A$3:$A$255&amp;'Financing inputs Euro'!$P$3:$P$255,0),MATCH('Gap analysis'!G$1,Yr_Euro,0)))</f>
        <v>0</v>
      </c>
      <c r="H43" s="95">
        <f t="array" aca="1" ref="H43" ca="1">IF(INDEX(INDIRECT($B43),MATCH($Q43&amp;$A$35,'Financing inputs Euro'!$A$3:$A$255&amp;'Financing inputs Euro'!$P$3:$P$255,0),MATCH('Gap analysis'!H$1,Yr_Euro,0))="",0,INDEX(INDIRECT($B43),MATCH($Q43&amp;$A$35,'Financing inputs Euro'!$A$3:$A$255&amp;'Financing inputs Euro'!$P$3:$P$255,0),MATCH('Gap analysis'!H$1,Yr_Euro,0)))</f>
        <v>0</v>
      </c>
      <c r="I43" s="95">
        <f t="array" aca="1" ref="I43" ca="1">IF(INDEX(INDIRECT($B43),MATCH($Q43&amp;$A$35,'Financing inputs Euro'!$A$3:$A$255&amp;'Financing inputs Euro'!$P$3:$P$255,0),MATCH('Gap analysis'!I$1,Yr_Euro,0))="",0,INDEX(INDIRECT($B43),MATCH($Q43&amp;$A$35,'Financing inputs Euro'!$A$3:$A$255&amp;'Financing inputs Euro'!$P$3:$P$255,0),MATCH('Gap analysis'!I$1,Yr_Euro,0)))</f>
        <v>0</v>
      </c>
      <c r="J43" s="95">
        <f t="array" aca="1" ref="J43" ca="1">IF(INDEX(INDIRECT($B43),MATCH($Q43&amp;$A$35,'Financing inputs Euro'!$A$3:$A$255&amp;'Financing inputs Euro'!$P$3:$P$255,0),MATCH('Gap analysis'!J$1,Yr_Euro,0))="",0,INDEX(INDIRECT($B43),MATCH($Q43&amp;$A$35,'Financing inputs Euro'!$A$3:$A$255&amp;'Financing inputs Euro'!$P$3:$P$255,0),MATCH('Gap analysis'!J$1,Yr_Euro,0)))</f>
        <v>0</v>
      </c>
      <c r="K43" s="95">
        <f t="array" aca="1" ref="K43" ca="1">IF(INDEX(INDIRECT($B43),MATCH($Q43&amp;$A$35,'Financing inputs Euro'!$A$3:$A$255&amp;'Financing inputs Euro'!$P$3:$P$255,0),MATCH('Gap analysis'!K$1,Yr_Euro,0))="",0,INDEX(INDIRECT($B43),MATCH($Q43&amp;$A$35,'Financing inputs Euro'!$A$3:$A$255&amp;'Financing inputs Euro'!$P$3:$P$255,0),MATCH('Gap analysis'!K$1,Yr_Euro,0)))</f>
        <v>0</v>
      </c>
      <c r="L43" s="95">
        <f t="array" aca="1" ref="L43" ca="1">IF(INDEX(INDIRECT($B43),MATCH($Q43&amp;$A$35,'Financing inputs Euro'!$A$3:$A$255&amp;'Financing inputs Euro'!$P$3:$P$255,0),MATCH('Gap analysis'!L$1,Yr_Euro,0))="",0,INDEX(INDIRECT($B43),MATCH($Q43&amp;$A$35,'Financing inputs Euro'!$A$3:$A$255&amp;'Financing inputs Euro'!$P$3:$P$255,0),MATCH('Gap analysis'!L$1,Yr_Euro,0)))</f>
        <v>0</v>
      </c>
      <c r="M43" s="95">
        <f t="array" aca="1" ref="M43" ca="1">IF(INDEX(INDIRECT($B43),MATCH($Q43&amp;$A$35,'Financing inputs Euro'!$A$3:$A$255&amp;'Financing inputs Euro'!$P$3:$P$255,0),MATCH('Gap analysis'!M$1,Yr_Euro,0))="",0,INDEX(INDIRECT($B43),MATCH($Q43&amp;$A$35,'Financing inputs Euro'!$A$3:$A$255&amp;'Financing inputs Euro'!$P$3:$P$255,0),MATCH('Gap analysis'!M$1,Yr_Euro,0)))</f>
        <v>0</v>
      </c>
      <c r="N43" s="95">
        <f t="array" aca="1" ref="N43" ca="1">IF(INDEX(INDIRECT($B43),MATCH($Q43&amp;$A$35,'Financing inputs Euro'!$A$3:$A$255&amp;'Financing inputs Euro'!$P$3:$P$255,0),MATCH('Gap analysis'!N$1,Yr_Euro,0))="",0,INDEX(INDIRECT($B43),MATCH($Q43&amp;$A$35,'Financing inputs Euro'!$A$3:$A$255&amp;'Financing inputs Euro'!$P$3:$P$255,0),MATCH('Gap analysis'!N$1,Yr_Euro,0)))</f>
        <v>0</v>
      </c>
      <c r="O43" s="95">
        <f t="array" aca="1" ref="O43" ca="1">IF(INDEX(INDIRECT($B43),MATCH($Q43&amp;$A$35,'Financing inputs Euro'!$A$3:$A$255&amp;'Financing inputs Euro'!$P$3:$P$255,0),MATCH('Gap analysis'!O$1,Yr_Euro,0))="",0,INDEX(INDIRECT($B43),MATCH($Q43&amp;$A$35,'Financing inputs Euro'!$A$3:$A$255&amp;'Financing inputs Euro'!$P$3:$P$255,0),MATCH('Gap analysis'!O$1,Yr_Euro,0)))</f>
        <v>0</v>
      </c>
      <c r="P43" s="49" t="str">
        <f>A35</f>
        <v>Autre 2</v>
      </c>
      <c r="Q43" s="54" t="s">
        <v>34</v>
      </c>
      <c r="R43" s="53" t="str">
        <f t="shared" ca="1" si="28"/>
        <v>Okay</v>
      </c>
      <c r="S43" s="178"/>
      <c r="T43" s="108"/>
    </row>
    <row r="44" spans="1:35" s="12" customFormat="1" x14ac:dyDescent="0.25">
      <c r="A44" s="175"/>
      <c r="B44" s="1" t="s">
        <v>53</v>
      </c>
      <c r="C44" s="160">
        <f t="array" aca="1" ref="C44" ca="1">IF(INDEX(INDIRECT($B44),MATCH($Q44&amp;$A$35,'Financing inputs locale'!$A$3:$A$255&amp;'Financing inputs locale'!$P$3:$P$255,0),MATCH('Gap analysis'!C$1,Yr_Local,0))="",0,INDEX(INDIRECT($B44),MATCH($Q44&amp;$A$35,'Financing inputs locale'!$A$3:$A$255&amp;'Financing inputs locale'!$P$3:$P$255,0),MATCH('Gap analysis'!C$1,Yr_Local,0)))</f>
        <v>0</v>
      </c>
      <c r="D44" s="160">
        <f t="array" aca="1" ref="D44" ca="1">IF(INDEX(INDIRECT($B44),MATCH($Q44&amp;$A$35,'Financing inputs locale'!$A$3:$A$255&amp;'Financing inputs locale'!$P$3:$P$255,0),MATCH('Gap analysis'!D$1,Yr_Local,0))="",0,INDEX(INDIRECT($B44),MATCH($Q44&amp;$A$35,'Financing inputs locale'!$A$3:$A$255&amp;'Financing inputs locale'!$P$3:$P$255,0),MATCH('Gap analysis'!D$1,Yr_Local,0)))</f>
        <v>0</v>
      </c>
      <c r="E44" s="160">
        <f t="array" aca="1" ref="E44" ca="1">IF(INDEX(INDIRECT($B44),MATCH($Q44&amp;$A$35,'Financing inputs locale'!$A$3:$A$255&amp;'Financing inputs locale'!$P$3:$P$255,0),MATCH('Gap analysis'!E$1,Yr_Local,0))="",0,INDEX(INDIRECT($B44),MATCH($Q44&amp;$A$35,'Financing inputs locale'!$A$3:$A$255&amp;'Financing inputs locale'!$P$3:$P$255,0),MATCH('Gap analysis'!E$1,Yr_Local,0)))</f>
        <v>0</v>
      </c>
      <c r="F44" s="160">
        <f t="array" aca="1" ref="F44" ca="1">IF(INDEX(INDIRECT($B44),MATCH($Q44&amp;$A$35,'Financing inputs locale'!$A$3:$A$255&amp;'Financing inputs locale'!$P$3:$P$255,0),MATCH('Gap analysis'!F$1,Yr_Local,0))="",0,INDEX(INDIRECT($B44),MATCH($Q44&amp;$A$35,'Financing inputs locale'!$A$3:$A$255&amp;'Financing inputs locale'!$P$3:$P$255,0),MATCH('Gap analysis'!F$1,Yr_Local,0)))</f>
        <v>0</v>
      </c>
      <c r="G44" s="160">
        <f t="array" aca="1" ref="G44" ca="1">IF(INDEX(INDIRECT($B44),MATCH($Q44&amp;$A$35,'Financing inputs locale'!$A$3:$A$255&amp;'Financing inputs locale'!$P$3:$P$255,0),MATCH('Gap analysis'!G$1,Yr_Local,0))="",0,INDEX(INDIRECT($B44),MATCH($Q44&amp;$A$35,'Financing inputs locale'!$A$3:$A$255&amp;'Financing inputs locale'!$P$3:$P$255,0),MATCH('Gap analysis'!G$1,Yr_Local,0)))</f>
        <v>0</v>
      </c>
      <c r="H44" s="160">
        <f t="array" aca="1" ref="H44" ca="1">IF(INDEX(INDIRECT($B44),MATCH($Q44&amp;$A$35,'Financing inputs locale'!$A$3:$A$255&amp;'Financing inputs locale'!$P$3:$P$255,0),MATCH('Gap analysis'!H$1,Yr_Local,0))="",0,INDEX(INDIRECT($B44),MATCH($Q44&amp;$A$35,'Financing inputs locale'!$A$3:$A$255&amp;'Financing inputs locale'!$P$3:$P$255,0),MATCH('Gap analysis'!H$1,Yr_Local,0)))</f>
        <v>0</v>
      </c>
      <c r="I44" s="160">
        <f t="array" aca="1" ref="I44" ca="1">IF(INDEX(INDIRECT($B44),MATCH($Q44&amp;$A$35,'Financing inputs locale'!$A$3:$A$255&amp;'Financing inputs locale'!$P$3:$P$255,0),MATCH('Gap analysis'!I$1,Yr_Local,0))="",0,INDEX(INDIRECT($B44),MATCH($Q44&amp;$A$35,'Financing inputs locale'!$A$3:$A$255&amp;'Financing inputs locale'!$P$3:$P$255,0),MATCH('Gap analysis'!I$1,Yr_Local,0)))</f>
        <v>0</v>
      </c>
      <c r="J44" s="160">
        <f t="array" aca="1" ref="J44" ca="1">IF(INDEX(INDIRECT($B44),MATCH($Q44&amp;$A$35,'Financing inputs locale'!$A$3:$A$255&amp;'Financing inputs locale'!$P$3:$P$255,0),MATCH('Gap analysis'!J$1,Yr_Local,0))="",0,INDEX(INDIRECT($B44),MATCH($Q44&amp;$A$35,'Financing inputs locale'!$A$3:$A$255&amp;'Financing inputs locale'!$P$3:$P$255,0),MATCH('Gap analysis'!J$1,Yr_Local,0)))</f>
        <v>0</v>
      </c>
      <c r="K44" s="160">
        <f t="array" aca="1" ref="K44" ca="1">IF(INDEX(INDIRECT($B44),MATCH($Q44&amp;$A$35,'Financing inputs locale'!$A$3:$A$255&amp;'Financing inputs locale'!$P$3:$P$255,0),MATCH('Gap analysis'!K$1,Yr_Local,0))="",0,INDEX(INDIRECT($B44),MATCH($Q44&amp;$A$35,'Financing inputs locale'!$A$3:$A$255&amp;'Financing inputs locale'!$P$3:$P$255,0),MATCH('Gap analysis'!K$1,Yr_Local,0)))</f>
        <v>0</v>
      </c>
      <c r="L44" s="160">
        <f t="array" aca="1" ref="L44" ca="1">IF(INDEX(INDIRECT($B44),MATCH($Q44&amp;$A$35,'Financing inputs locale'!$A$3:$A$255&amp;'Financing inputs locale'!$P$3:$P$255,0),MATCH('Gap analysis'!L$1,Yr_Local,0))="",0,INDEX(INDIRECT($B44),MATCH($Q44&amp;$A$35,'Financing inputs locale'!$A$3:$A$255&amp;'Financing inputs locale'!$P$3:$P$255,0),MATCH('Gap analysis'!L$1,Yr_Local,0)))</f>
        <v>0</v>
      </c>
      <c r="M44" s="160">
        <f t="array" aca="1" ref="M44" ca="1">IF(INDEX(INDIRECT($B44),MATCH($Q44&amp;$A$35,'Financing inputs locale'!$A$3:$A$255&amp;'Financing inputs locale'!$P$3:$P$255,0),MATCH('Gap analysis'!M$1,Yr_Local,0))="",0,INDEX(INDIRECT($B44),MATCH($Q44&amp;$A$35,'Financing inputs locale'!$A$3:$A$255&amp;'Financing inputs locale'!$P$3:$P$255,0),MATCH('Gap analysis'!M$1,Yr_Local,0)))</f>
        <v>0</v>
      </c>
      <c r="N44" s="160">
        <f t="array" aca="1" ref="N44" ca="1">IF(INDEX(INDIRECT($B44),MATCH($Q44&amp;$A$35,'Financing inputs locale'!$A$3:$A$255&amp;'Financing inputs locale'!$P$3:$P$255,0),MATCH('Gap analysis'!N$1,Yr_Local,0))="",0,INDEX(INDIRECT($B44),MATCH($Q44&amp;$A$35,'Financing inputs locale'!$A$3:$A$255&amp;'Financing inputs locale'!$P$3:$P$255,0),MATCH('Gap analysis'!N$1,Yr_Local,0)))</f>
        <v>0</v>
      </c>
      <c r="O44" s="160">
        <f t="array" aca="1" ref="O44" ca="1">IF(INDEX(INDIRECT($B44),MATCH($Q44&amp;$A$35,'Financing inputs locale'!$A$3:$A$255&amp;'Financing inputs locale'!$P$3:$P$255,0),MATCH('Gap analysis'!O$1,Yr_Local,0))="",0,INDEX(INDIRECT($B44),MATCH($Q44&amp;$A$35,'Financing inputs locale'!$A$3:$A$255&amp;'Financing inputs locale'!$P$3:$P$255,0),MATCH('Gap analysis'!O$1,Yr_Local,0)))</f>
        <v>0</v>
      </c>
      <c r="P44" s="49" t="str">
        <f>A35</f>
        <v>Autre 2</v>
      </c>
      <c r="Q44" s="54" t="s">
        <v>34</v>
      </c>
      <c r="R44" s="53" t="str">
        <f t="shared" ca="1" si="28"/>
        <v>Okay</v>
      </c>
      <c r="S44" s="178"/>
      <c r="T44" s="108"/>
    </row>
    <row r="45" spans="1:35" x14ac:dyDescent="0.25">
      <c r="A45" s="58"/>
      <c r="B45" s="35"/>
      <c r="C45" s="96"/>
      <c r="D45" s="96"/>
      <c r="E45" s="96"/>
      <c r="F45" s="96"/>
      <c r="G45" s="96"/>
      <c r="H45" s="96"/>
      <c r="I45" s="96"/>
      <c r="J45" s="96"/>
      <c r="K45" s="96"/>
      <c r="L45" s="96"/>
      <c r="M45" s="96"/>
      <c r="N45" s="96"/>
      <c r="O45" s="96"/>
      <c r="P45" s="49" t="str">
        <f>A35</f>
        <v>Autre 2</v>
      </c>
      <c r="Q45" s="50"/>
      <c r="R45" s="49"/>
      <c r="S45" s="178"/>
      <c r="T45" s="108"/>
      <c r="V45" s="19"/>
    </row>
    <row r="46" spans="1:35" x14ac:dyDescent="0.25">
      <c r="A46" s="176" t="s">
        <v>1</v>
      </c>
      <c r="B46" s="1" t="s">
        <v>11</v>
      </c>
      <c r="C46" s="97">
        <f ca="1">C42-(C39+C36)</f>
        <v>0</v>
      </c>
      <c r="D46" s="97">
        <f t="shared" ref="D46:O46" ca="1" si="30">D42-(D39+D36)</f>
        <v>0</v>
      </c>
      <c r="E46" s="97">
        <f t="shared" ca="1" si="30"/>
        <v>0</v>
      </c>
      <c r="F46" s="97">
        <f t="shared" ca="1" si="30"/>
        <v>0</v>
      </c>
      <c r="G46" s="97">
        <f t="shared" ca="1" si="30"/>
        <v>0</v>
      </c>
      <c r="H46" s="97">
        <f t="shared" ca="1" si="30"/>
        <v>0</v>
      </c>
      <c r="I46" s="97">
        <f t="shared" ca="1" si="30"/>
        <v>0</v>
      </c>
      <c r="J46" s="97">
        <f t="shared" ca="1" si="30"/>
        <v>0</v>
      </c>
      <c r="K46" s="97">
        <f t="shared" ca="1" si="30"/>
        <v>0</v>
      </c>
      <c r="L46" s="97">
        <f t="shared" ca="1" si="30"/>
        <v>0</v>
      </c>
      <c r="M46" s="97">
        <f t="shared" ca="1" si="30"/>
        <v>0</v>
      </c>
      <c r="N46" s="97">
        <f t="shared" ca="1" si="30"/>
        <v>0</v>
      </c>
      <c r="O46" s="97">
        <f t="shared" ca="1" si="30"/>
        <v>0</v>
      </c>
      <c r="P46" s="49" t="str">
        <f>A35</f>
        <v>Autre 2</v>
      </c>
      <c r="Q46" s="54" t="s">
        <v>1</v>
      </c>
      <c r="R46" s="53" t="str">
        <f t="shared" ref="R46:R48" ca="1" si="31">IF(ROUND(SUM(C46:N46),2)=ROUND(O46,2),"Okay","Check")</f>
        <v>Okay</v>
      </c>
      <c r="S46" s="178"/>
      <c r="T46" s="108"/>
      <c r="V46" s="20"/>
    </row>
    <row r="47" spans="1:35" s="12" customFormat="1" x14ac:dyDescent="0.25">
      <c r="A47" s="176"/>
      <c r="B47" s="1" t="s">
        <v>10</v>
      </c>
      <c r="C47" s="98">
        <f t="shared" ref="C47:G47" ca="1" si="32">C43-(C40+C37)</f>
        <v>0</v>
      </c>
      <c r="D47" s="98">
        <f t="shared" ca="1" si="32"/>
        <v>0</v>
      </c>
      <c r="E47" s="98">
        <f t="shared" ca="1" si="32"/>
        <v>0</v>
      </c>
      <c r="F47" s="98">
        <f t="shared" ca="1" si="32"/>
        <v>0</v>
      </c>
      <c r="G47" s="98">
        <f t="shared" ca="1" si="32"/>
        <v>0</v>
      </c>
      <c r="H47" s="98">
        <f t="shared" ref="H47:O47" ca="1" si="33">H43-(H40+H37)</f>
        <v>0</v>
      </c>
      <c r="I47" s="98">
        <f t="shared" ca="1" si="33"/>
        <v>0</v>
      </c>
      <c r="J47" s="98">
        <f t="shared" ca="1" si="33"/>
        <v>0</v>
      </c>
      <c r="K47" s="98">
        <f t="shared" ca="1" si="33"/>
        <v>0</v>
      </c>
      <c r="L47" s="98">
        <f t="shared" ca="1" si="33"/>
        <v>0</v>
      </c>
      <c r="M47" s="98">
        <f t="shared" ca="1" si="33"/>
        <v>0</v>
      </c>
      <c r="N47" s="98">
        <f t="shared" ca="1" si="33"/>
        <v>0</v>
      </c>
      <c r="O47" s="98">
        <f t="shared" ca="1" si="33"/>
        <v>0</v>
      </c>
      <c r="P47" s="49" t="str">
        <f>A35</f>
        <v>Autre 2</v>
      </c>
      <c r="Q47" s="54" t="s">
        <v>1</v>
      </c>
      <c r="R47" s="53" t="str">
        <f t="shared" ca="1" si="31"/>
        <v>Okay</v>
      </c>
      <c r="S47" s="178"/>
      <c r="T47" s="108"/>
    </row>
    <row r="48" spans="1:35" x14ac:dyDescent="0.25">
      <c r="A48" s="176"/>
      <c r="B48" s="1" t="s">
        <v>38</v>
      </c>
      <c r="C48" s="159">
        <f t="shared" ref="C48:G48" ca="1" si="34">C44-(C41+C38)</f>
        <v>0</v>
      </c>
      <c r="D48" s="159">
        <f t="shared" ca="1" si="34"/>
        <v>0</v>
      </c>
      <c r="E48" s="159">
        <f t="shared" ca="1" si="34"/>
        <v>0</v>
      </c>
      <c r="F48" s="159">
        <f t="shared" ca="1" si="34"/>
        <v>0</v>
      </c>
      <c r="G48" s="159">
        <f t="shared" ca="1" si="34"/>
        <v>0</v>
      </c>
      <c r="H48" s="159">
        <f t="shared" ref="H48:O48" ca="1" si="35">H44-(H41+H38)</f>
        <v>0</v>
      </c>
      <c r="I48" s="159">
        <f t="shared" ca="1" si="35"/>
        <v>0</v>
      </c>
      <c r="J48" s="159">
        <f t="shared" ca="1" si="35"/>
        <v>0</v>
      </c>
      <c r="K48" s="159">
        <f t="shared" ca="1" si="35"/>
        <v>0</v>
      </c>
      <c r="L48" s="159">
        <f t="shared" ca="1" si="35"/>
        <v>0</v>
      </c>
      <c r="M48" s="159">
        <f t="shared" ca="1" si="35"/>
        <v>0</v>
      </c>
      <c r="N48" s="159">
        <f t="shared" ca="1" si="35"/>
        <v>0</v>
      </c>
      <c r="O48" s="159">
        <f t="shared" ca="1" si="35"/>
        <v>0</v>
      </c>
      <c r="P48" s="49" t="str">
        <f>A35</f>
        <v>Autre 2</v>
      </c>
      <c r="Q48" s="54" t="s">
        <v>1</v>
      </c>
      <c r="R48" s="53" t="str">
        <f t="shared" ca="1" si="31"/>
        <v>Okay</v>
      </c>
      <c r="S48" s="178"/>
      <c r="T48" s="108"/>
      <c r="V48" s="20"/>
    </row>
    <row r="49" spans="1:35" x14ac:dyDescent="0.25">
      <c r="A49" s="176"/>
      <c r="B49" s="1" t="s">
        <v>0</v>
      </c>
      <c r="C49" s="99">
        <f ca="1">IF(C42&gt;0,C46/C42,0)</f>
        <v>0</v>
      </c>
      <c r="D49" s="99">
        <f t="shared" ref="D49:O49" ca="1" si="36">IF(D42&gt;0,D46/D42,0)</f>
        <v>0</v>
      </c>
      <c r="E49" s="99">
        <f t="shared" ca="1" si="36"/>
        <v>0</v>
      </c>
      <c r="F49" s="99">
        <f t="shared" ca="1" si="36"/>
        <v>0</v>
      </c>
      <c r="G49" s="99">
        <f t="shared" ca="1" si="36"/>
        <v>0</v>
      </c>
      <c r="H49" s="99">
        <f t="shared" ca="1" si="36"/>
        <v>0</v>
      </c>
      <c r="I49" s="99">
        <f t="shared" ca="1" si="36"/>
        <v>0</v>
      </c>
      <c r="J49" s="99">
        <f t="shared" ca="1" si="36"/>
        <v>0</v>
      </c>
      <c r="K49" s="99">
        <f t="shared" ca="1" si="36"/>
        <v>0</v>
      </c>
      <c r="L49" s="99">
        <f t="shared" ca="1" si="36"/>
        <v>0</v>
      </c>
      <c r="M49" s="99">
        <f t="shared" ca="1" si="36"/>
        <v>0</v>
      </c>
      <c r="N49" s="99">
        <f t="shared" ca="1" si="36"/>
        <v>0</v>
      </c>
      <c r="O49" s="99">
        <f t="shared" ca="1" si="36"/>
        <v>0</v>
      </c>
      <c r="P49" s="49" t="str">
        <f>A35</f>
        <v>Autre 2</v>
      </c>
      <c r="Q49" s="54" t="s">
        <v>1</v>
      </c>
      <c r="R49" s="56"/>
      <c r="S49" s="179"/>
      <c r="T49" s="108"/>
    </row>
    <row r="50" spans="1:35" x14ac:dyDescent="0.25">
      <c r="A50" s="35"/>
      <c r="B50" s="35"/>
      <c r="C50" s="35"/>
      <c r="D50" s="57"/>
      <c r="E50" s="57"/>
      <c r="F50" s="57"/>
      <c r="G50" s="57"/>
      <c r="H50" s="57"/>
      <c r="I50" s="57"/>
      <c r="J50" s="35"/>
      <c r="K50" s="35"/>
      <c r="L50" s="35"/>
      <c r="M50" s="35"/>
      <c r="N50" s="35"/>
      <c r="O50" s="35"/>
      <c r="P50" s="2"/>
      <c r="U50" s="12" t="s">
        <v>67</v>
      </c>
      <c r="V50" s="12"/>
      <c r="W50" s="12"/>
      <c r="X50" s="12"/>
      <c r="Y50" s="12"/>
      <c r="Z50" s="12"/>
      <c r="AA50" s="12"/>
      <c r="AB50" s="12"/>
      <c r="AC50" s="12"/>
      <c r="AD50" s="12"/>
      <c r="AE50" s="12"/>
      <c r="AF50" s="12"/>
      <c r="AG50" s="12"/>
      <c r="AH50" s="12"/>
      <c r="AI50" s="12"/>
    </row>
    <row r="51" spans="1:35" x14ac:dyDescent="0.25">
      <c r="A51" s="172" t="str">
        <f>'Financing inputs'!A49:O49</f>
        <v>Autre 3</v>
      </c>
      <c r="B51" s="172"/>
      <c r="C51" s="172"/>
      <c r="D51" s="172"/>
      <c r="E51" s="172"/>
      <c r="F51" s="172"/>
      <c r="G51" s="172"/>
      <c r="H51" s="172"/>
      <c r="I51" s="172"/>
      <c r="J51" s="172"/>
      <c r="K51" s="172"/>
      <c r="L51" s="172"/>
      <c r="M51" s="172"/>
      <c r="N51" s="172"/>
      <c r="O51" s="172"/>
      <c r="P51" s="48"/>
      <c r="Q51" s="48"/>
      <c r="R51" s="48"/>
      <c r="S51" s="177" t="s">
        <v>4</v>
      </c>
      <c r="T51" s="110"/>
      <c r="U51" s="104" t="str">
        <f>A51</f>
        <v>Autre 3</v>
      </c>
      <c r="V51" s="4">
        <f>$C$1</f>
        <v>0</v>
      </c>
      <c r="W51" s="4">
        <f>$D$1</f>
        <v>1</v>
      </c>
      <c r="X51" s="4">
        <f>$E$1</f>
        <v>2</v>
      </c>
      <c r="Y51" s="4">
        <f>$F$1</f>
        <v>3</v>
      </c>
      <c r="Z51" s="4">
        <f>$G$1</f>
        <v>4</v>
      </c>
      <c r="AA51" s="4">
        <f>$H$1</f>
        <v>5</v>
      </c>
      <c r="AB51" s="4">
        <f>$I$1</f>
        <v>6</v>
      </c>
      <c r="AC51" s="4">
        <f>$J$1</f>
        <v>7</v>
      </c>
      <c r="AD51" s="4">
        <f>$K$1</f>
        <v>8</v>
      </c>
      <c r="AE51" s="4">
        <f>$L$1</f>
        <v>9</v>
      </c>
      <c r="AF51" s="4">
        <f>$M$1</f>
        <v>10</v>
      </c>
      <c r="AG51" s="4">
        <f>$N$1</f>
        <v>11</v>
      </c>
      <c r="AH51" s="4" t="str">
        <f>$O$1</f>
        <v>Total</v>
      </c>
      <c r="AI51" s="12"/>
    </row>
    <row r="52" spans="1:35" x14ac:dyDescent="0.25">
      <c r="A52" s="175" t="s">
        <v>36</v>
      </c>
      <c r="B52" s="1" t="s">
        <v>2</v>
      </c>
      <c r="C52" s="94">
        <f t="array" aca="1" ref="C52" ca="1">IF(INDEX(INDIRECT($B52),MATCH($Q52&amp;$A$51,'Financing inputs USD'!$A$3:$A$255&amp;'Financing inputs USD'!$P$3:$P$255,0),MATCH('Gap analysis'!C$1,Yr_USD,0))="",0,INDEX(INDIRECT($B52),MATCH($Q52&amp;$A$51,'Financing inputs USD'!$A$3:$A$255&amp;'Financing inputs USD'!$P$3:$P$255,0),MATCH('Gap analysis'!C$1,Yr_USD,0)))</f>
        <v>0</v>
      </c>
      <c r="D52" s="94">
        <f t="array" aca="1" ref="D52" ca="1">IF(INDEX(INDIRECT($B52),MATCH($Q52&amp;$A$51,'Financing inputs USD'!$A$3:$A$255&amp;'Financing inputs USD'!$P$3:$P$255,0),MATCH('Gap analysis'!D$1,Yr_USD,0))="",0,INDEX(INDIRECT($B52),MATCH($Q52&amp;$A$51,'Financing inputs USD'!$A$3:$A$255&amp;'Financing inputs USD'!$P$3:$P$255,0),MATCH('Gap analysis'!D$1,Yr_USD,0)))</f>
        <v>0</v>
      </c>
      <c r="E52" s="94">
        <f t="array" aca="1" ref="E52" ca="1">IF(INDEX(INDIRECT($B52),MATCH($Q52&amp;$A$51,'Financing inputs USD'!$A$3:$A$255&amp;'Financing inputs USD'!$P$3:$P$255,0),MATCH('Gap analysis'!E$1,Yr_USD,0))="",0,INDEX(INDIRECT($B52),MATCH($Q52&amp;$A$51,'Financing inputs USD'!$A$3:$A$255&amp;'Financing inputs USD'!$P$3:$P$255,0),MATCH('Gap analysis'!E$1,Yr_USD,0)))</f>
        <v>0</v>
      </c>
      <c r="F52" s="94">
        <f t="array" aca="1" ref="F52" ca="1">IF(INDEX(INDIRECT($B52),MATCH($Q52&amp;$A$51,'Financing inputs USD'!$A$3:$A$255&amp;'Financing inputs USD'!$P$3:$P$255,0),MATCH('Gap analysis'!F$1,Yr_USD,0))="",0,INDEX(INDIRECT($B52),MATCH($Q52&amp;$A$51,'Financing inputs USD'!$A$3:$A$255&amp;'Financing inputs USD'!$P$3:$P$255,0),MATCH('Gap analysis'!F$1,Yr_USD,0)))</f>
        <v>0</v>
      </c>
      <c r="G52" s="94">
        <f t="array" aca="1" ref="G52" ca="1">IF(INDEX(INDIRECT($B52),MATCH($Q52&amp;$A$51,'Financing inputs USD'!$A$3:$A$255&amp;'Financing inputs USD'!$P$3:$P$255,0),MATCH('Gap analysis'!G$1,Yr_USD,0))="",0,INDEX(INDIRECT($B52),MATCH($Q52&amp;$A$51,'Financing inputs USD'!$A$3:$A$255&amp;'Financing inputs USD'!$P$3:$P$255,0),MATCH('Gap analysis'!G$1,Yr_USD,0)))</f>
        <v>0</v>
      </c>
      <c r="H52" s="94">
        <f t="array" aca="1" ref="H52" ca="1">IF(INDEX(INDIRECT($B52),MATCH($Q52&amp;$A$51,'Financing inputs USD'!$A$3:$A$255&amp;'Financing inputs USD'!$P$3:$P$255,0),MATCH('Gap analysis'!H$1,Yr_USD,0))="",0,INDEX(INDIRECT($B52),MATCH($Q52&amp;$A$51,'Financing inputs USD'!$A$3:$A$255&amp;'Financing inputs USD'!$P$3:$P$255,0),MATCH('Gap analysis'!H$1,Yr_USD,0)))</f>
        <v>0</v>
      </c>
      <c r="I52" s="94">
        <f t="array" aca="1" ref="I52" ca="1">IF(INDEX(INDIRECT($B52),MATCH($Q52&amp;$A$51,'Financing inputs USD'!$A$3:$A$255&amp;'Financing inputs USD'!$P$3:$P$255,0),MATCH('Gap analysis'!I$1,Yr_USD,0))="",0,INDEX(INDIRECT($B52),MATCH($Q52&amp;$A$51,'Financing inputs USD'!$A$3:$A$255&amp;'Financing inputs USD'!$P$3:$P$255,0),MATCH('Gap analysis'!I$1,Yr_USD,0)))</f>
        <v>0</v>
      </c>
      <c r="J52" s="94">
        <f t="array" aca="1" ref="J52" ca="1">IF(INDEX(INDIRECT($B52),MATCH($Q52&amp;$A$51,'Financing inputs USD'!$A$3:$A$255&amp;'Financing inputs USD'!$P$3:$P$255,0),MATCH('Gap analysis'!J$1,Yr_USD,0))="",0,INDEX(INDIRECT($B52),MATCH($Q52&amp;$A$51,'Financing inputs USD'!$A$3:$A$255&amp;'Financing inputs USD'!$P$3:$P$255,0),MATCH('Gap analysis'!J$1,Yr_USD,0)))</f>
        <v>0</v>
      </c>
      <c r="K52" s="94">
        <f t="array" aca="1" ref="K52" ca="1">IF(INDEX(INDIRECT($B52),MATCH($Q52&amp;$A$51,'Financing inputs USD'!$A$3:$A$255&amp;'Financing inputs USD'!$P$3:$P$255,0),MATCH('Gap analysis'!K$1,Yr_USD,0))="",0,INDEX(INDIRECT($B52),MATCH($Q52&amp;$A$51,'Financing inputs USD'!$A$3:$A$255&amp;'Financing inputs USD'!$P$3:$P$255,0),MATCH('Gap analysis'!K$1,Yr_USD,0)))</f>
        <v>0</v>
      </c>
      <c r="L52" s="94">
        <f t="array" aca="1" ref="L52" ca="1">IF(INDEX(INDIRECT($B52),MATCH($Q52&amp;$A$51,'Financing inputs USD'!$A$3:$A$255&amp;'Financing inputs USD'!$P$3:$P$255,0),MATCH('Gap analysis'!L$1,Yr_USD,0))="",0,INDEX(INDIRECT($B52),MATCH($Q52&amp;$A$51,'Financing inputs USD'!$A$3:$A$255&amp;'Financing inputs USD'!$P$3:$P$255,0),MATCH('Gap analysis'!L$1,Yr_USD,0)))</f>
        <v>0</v>
      </c>
      <c r="M52" s="94">
        <f t="array" aca="1" ref="M52" ca="1">IF(INDEX(INDIRECT($B52),MATCH($Q52&amp;$A$51,'Financing inputs USD'!$A$3:$A$255&amp;'Financing inputs USD'!$P$3:$P$255,0),MATCH('Gap analysis'!M$1,Yr_USD,0))="",0,INDEX(INDIRECT($B52),MATCH($Q52&amp;$A$51,'Financing inputs USD'!$A$3:$A$255&amp;'Financing inputs USD'!$P$3:$P$255,0),MATCH('Gap analysis'!M$1,Yr_USD,0)))</f>
        <v>0</v>
      </c>
      <c r="N52" s="94">
        <f t="array" aca="1" ref="N52" ca="1">IF(INDEX(INDIRECT($B52),MATCH($Q52&amp;$A$51,'Financing inputs USD'!$A$3:$A$255&amp;'Financing inputs USD'!$P$3:$P$255,0),MATCH('Gap analysis'!N$1,Yr_USD,0))="",0,INDEX(INDIRECT($B52),MATCH($Q52&amp;$A$51,'Financing inputs USD'!$A$3:$A$255&amp;'Financing inputs USD'!$P$3:$P$255,0),MATCH('Gap analysis'!N$1,Yr_USD,0)))</f>
        <v>0</v>
      </c>
      <c r="O52" s="94">
        <f t="array" aca="1" ref="O52" ca="1">IF(INDEX(INDIRECT($B52),MATCH($Q52&amp;$A$51,'Financing inputs USD'!$A$3:$A$255&amp;'Financing inputs USD'!$P$3:$P$255,0),MATCH('Gap analysis'!O$1,Yr_USD,0))="",0,INDEX(INDIRECT($B52),MATCH($Q52&amp;$A$51,'Financing inputs USD'!$A$3:$A$255&amp;'Financing inputs USD'!$P$3:$P$255,0),MATCH('Gap analysis'!O$1,Yr_USD,0)))</f>
        <v>0</v>
      </c>
      <c r="P52" s="49" t="str">
        <f>A51</f>
        <v>Autre 3</v>
      </c>
      <c r="Q52" s="54" t="s">
        <v>52</v>
      </c>
      <c r="R52" s="53" t="str">
        <f ca="1">IF(ROUND(SUM(C52:N52),2)=ROUND(O52,2),"Okay","Check")</f>
        <v>Okay</v>
      </c>
      <c r="S52" s="178"/>
      <c r="T52" s="109"/>
      <c r="U52" s="104" t="str">
        <f>A52</f>
        <v>Apport du Gouvernement</v>
      </c>
      <c r="V52" s="75">
        <f t="shared" ref="V52:AH52" ca="1" si="37">IFERROR(C54/(C54+C57),0)</f>
        <v>0</v>
      </c>
      <c r="W52" s="75">
        <f t="shared" ca="1" si="37"/>
        <v>0</v>
      </c>
      <c r="X52" s="75">
        <f t="shared" ca="1" si="37"/>
        <v>0</v>
      </c>
      <c r="Y52" s="75">
        <f t="shared" ca="1" si="37"/>
        <v>0</v>
      </c>
      <c r="Z52" s="75">
        <f t="shared" ca="1" si="37"/>
        <v>0</v>
      </c>
      <c r="AA52" s="75">
        <f t="shared" ca="1" si="37"/>
        <v>0</v>
      </c>
      <c r="AB52" s="75">
        <f t="shared" ca="1" si="37"/>
        <v>0</v>
      </c>
      <c r="AC52" s="75">
        <f t="shared" ca="1" si="37"/>
        <v>0</v>
      </c>
      <c r="AD52" s="75">
        <f t="shared" ca="1" si="37"/>
        <v>0</v>
      </c>
      <c r="AE52" s="75">
        <f t="shared" ca="1" si="37"/>
        <v>0</v>
      </c>
      <c r="AF52" s="75">
        <f t="shared" ca="1" si="37"/>
        <v>0</v>
      </c>
      <c r="AG52" s="75">
        <f t="shared" ca="1" si="37"/>
        <v>0</v>
      </c>
      <c r="AH52" s="75">
        <f t="shared" ca="1" si="37"/>
        <v>0</v>
      </c>
      <c r="AI52" s="12"/>
    </row>
    <row r="53" spans="1:35" s="12" customFormat="1" x14ac:dyDescent="0.25">
      <c r="A53" s="175"/>
      <c r="B53" s="1" t="s">
        <v>10</v>
      </c>
      <c r="C53" s="95">
        <f t="array" aca="1" ref="C53" ca="1">IF(INDEX(INDIRECT($B53),MATCH($Q53&amp;$A$51,'Financing inputs Euro'!$A$3:$A$255&amp;'Financing inputs Euro'!$P$3:$P$255,0),MATCH('Gap analysis'!C$1,Yr_Euro,0))="",0,INDEX(INDIRECT($B53),MATCH($Q53&amp;$A$51,'Financing inputs Euro'!$A$3:$A$255&amp;'Financing inputs Euro'!$P$3:$P$255,0),MATCH('Gap analysis'!C$1,Yr_Euro,0)))</f>
        <v>0</v>
      </c>
      <c r="D53" s="95">
        <f t="array" aca="1" ref="D53" ca="1">IF(INDEX(INDIRECT($B53),MATCH($Q53&amp;$A$51,'Financing inputs Euro'!$A$3:$A$255&amp;'Financing inputs Euro'!$P$3:$P$255,0),MATCH('Gap analysis'!D$1,Yr_Euro,0))="",0,INDEX(INDIRECT($B53),MATCH($Q53&amp;$A$51,'Financing inputs Euro'!$A$3:$A$255&amp;'Financing inputs Euro'!$P$3:$P$255,0),MATCH('Gap analysis'!D$1,Yr_Euro,0)))</f>
        <v>0</v>
      </c>
      <c r="E53" s="95">
        <f t="array" aca="1" ref="E53" ca="1">IF(INDEX(INDIRECT($B53),MATCH($Q53&amp;$A$51,'Financing inputs Euro'!$A$3:$A$255&amp;'Financing inputs Euro'!$P$3:$P$255,0),MATCH('Gap analysis'!E$1,Yr_Euro,0))="",0,INDEX(INDIRECT($B53),MATCH($Q53&amp;$A$51,'Financing inputs Euro'!$A$3:$A$255&amp;'Financing inputs Euro'!$P$3:$P$255,0),MATCH('Gap analysis'!E$1,Yr_Euro,0)))</f>
        <v>0</v>
      </c>
      <c r="F53" s="95">
        <f t="array" aca="1" ref="F53" ca="1">IF(INDEX(INDIRECT($B53),MATCH($Q53&amp;$A$51,'Financing inputs Euro'!$A$3:$A$255&amp;'Financing inputs Euro'!$P$3:$P$255,0),MATCH('Gap analysis'!F$1,Yr_Euro,0))="",0,INDEX(INDIRECT($B53),MATCH($Q53&amp;$A$51,'Financing inputs Euro'!$A$3:$A$255&amp;'Financing inputs Euro'!$P$3:$P$255,0),MATCH('Gap analysis'!F$1,Yr_Euro,0)))</f>
        <v>0</v>
      </c>
      <c r="G53" s="95">
        <f t="array" aca="1" ref="G53" ca="1">IF(INDEX(INDIRECT($B53),MATCH($Q53&amp;$A$51,'Financing inputs Euro'!$A$3:$A$255&amp;'Financing inputs Euro'!$P$3:$P$255,0),MATCH('Gap analysis'!G$1,Yr_Euro,0))="",0,INDEX(INDIRECT($B53),MATCH($Q53&amp;$A$51,'Financing inputs Euro'!$A$3:$A$255&amp;'Financing inputs Euro'!$P$3:$P$255,0),MATCH('Gap analysis'!G$1,Yr_Euro,0)))</f>
        <v>0</v>
      </c>
      <c r="H53" s="95">
        <f t="array" aca="1" ref="H53" ca="1">IF(INDEX(INDIRECT($B53),MATCH($Q53&amp;$A$51,'Financing inputs Euro'!$A$3:$A$255&amp;'Financing inputs Euro'!$P$3:$P$255,0),MATCH('Gap analysis'!H$1,Yr_Euro,0))="",0,INDEX(INDIRECT($B53),MATCH($Q53&amp;$A$51,'Financing inputs Euro'!$A$3:$A$255&amp;'Financing inputs Euro'!$P$3:$P$255,0),MATCH('Gap analysis'!H$1,Yr_Euro,0)))</f>
        <v>0</v>
      </c>
      <c r="I53" s="95">
        <f t="array" aca="1" ref="I53" ca="1">IF(INDEX(INDIRECT($B53),MATCH($Q53&amp;$A$51,'Financing inputs Euro'!$A$3:$A$255&amp;'Financing inputs Euro'!$P$3:$P$255,0),MATCH('Gap analysis'!I$1,Yr_Euro,0))="",0,INDEX(INDIRECT($B53),MATCH($Q53&amp;$A$51,'Financing inputs Euro'!$A$3:$A$255&amp;'Financing inputs Euro'!$P$3:$P$255,0),MATCH('Gap analysis'!I$1,Yr_Euro,0)))</f>
        <v>0</v>
      </c>
      <c r="J53" s="95">
        <f t="array" aca="1" ref="J53" ca="1">IF(INDEX(INDIRECT($B53),MATCH($Q53&amp;$A$51,'Financing inputs Euro'!$A$3:$A$255&amp;'Financing inputs Euro'!$P$3:$P$255,0),MATCH('Gap analysis'!J$1,Yr_Euro,0))="",0,INDEX(INDIRECT($B53),MATCH($Q53&amp;$A$51,'Financing inputs Euro'!$A$3:$A$255&amp;'Financing inputs Euro'!$P$3:$P$255,0),MATCH('Gap analysis'!J$1,Yr_Euro,0)))</f>
        <v>0</v>
      </c>
      <c r="K53" s="95">
        <f t="array" aca="1" ref="K53" ca="1">IF(INDEX(INDIRECT($B53),MATCH($Q53&amp;$A$51,'Financing inputs Euro'!$A$3:$A$255&amp;'Financing inputs Euro'!$P$3:$P$255,0),MATCH('Gap analysis'!K$1,Yr_Euro,0))="",0,INDEX(INDIRECT($B53),MATCH($Q53&amp;$A$51,'Financing inputs Euro'!$A$3:$A$255&amp;'Financing inputs Euro'!$P$3:$P$255,0),MATCH('Gap analysis'!K$1,Yr_Euro,0)))</f>
        <v>0</v>
      </c>
      <c r="L53" s="95">
        <f t="array" aca="1" ref="L53" ca="1">IF(INDEX(INDIRECT($B53),MATCH($Q53&amp;$A$51,'Financing inputs Euro'!$A$3:$A$255&amp;'Financing inputs Euro'!$P$3:$P$255,0),MATCH('Gap analysis'!L$1,Yr_Euro,0))="",0,INDEX(INDIRECT($B53),MATCH($Q53&amp;$A$51,'Financing inputs Euro'!$A$3:$A$255&amp;'Financing inputs Euro'!$P$3:$P$255,0),MATCH('Gap analysis'!L$1,Yr_Euro,0)))</f>
        <v>0</v>
      </c>
      <c r="M53" s="95">
        <f t="array" aca="1" ref="M53" ca="1">IF(INDEX(INDIRECT($B53),MATCH($Q53&amp;$A$51,'Financing inputs Euro'!$A$3:$A$255&amp;'Financing inputs Euro'!$P$3:$P$255,0),MATCH('Gap analysis'!M$1,Yr_Euro,0))="",0,INDEX(INDIRECT($B53),MATCH($Q53&amp;$A$51,'Financing inputs Euro'!$A$3:$A$255&amp;'Financing inputs Euro'!$P$3:$P$255,0),MATCH('Gap analysis'!M$1,Yr_Euro,0)))</f>
        <v>0</v>
      </c>
      <c r="N53" s="95">
        <f t="array" aca="1" ref="N53" ca="1">IF(INDEX(INDIRECT($B53),MATCH($Q53&amp;$A$51,'Financing inputs Euro'!$A$3:$A$255&amp;'Financing inputs Euro'!$P$3:$P$255,0),MATCH('Gap analysis'!N$1,Yr_Euro,0))="",0,INDEX(INDIRECT($B53),MATCH($Q53&amp;$A$51,'Financing inputs Euro'!$A$3:$A$255&amp;'Financing inputs Euro'!$P$3:$P$255,0),MATCH('Gap analysis'!N$1,Yr_Euro,0)))</f>
        <v>0</v>
      </c>
      <c r="O53" s="95">
        <f t="array" aca="1" ref="O53" ca="1">IF(INDEX(INDIRECT($B53),MATCH($Q53&amp;$A$51,'Financing inputs Euro'!$A$3:$A$255&amp;'Financing inputs Euro'!$P$3:$P$255,0),MATCH('Gap analysis'!O$1,Yr_Euro,0))="",0,INDEX(INDIRECT($B53),MATCH($Q53&amp;$A$51,'Financing inputs Euro'!$A$3:$A$255&amp;'Financing inputs Euro'!$P$3:$P$255,0),MATCH('Gap analysis'!O$1,Yr_Euro,0)))</f>
        <v>0</v>
      </c>
      <c r="P53" s="49" t="str">
        <f>A51</f>
        <v>Autre 3</v>
      </c>
      <c r="Q53" s="54" t="s">
        <v>52</v>
      </c>
      <c r="R53" s="53" t="str">
        <f t="shared" ref="R53:R60" ca="1" si="38">IF(ROUND(SUM(C53:N53),2)=ROUND(O53,2),"Okay","Check")</f>
        <v>Okay</v>
      </c>
      <c r="S53" s="178"/>
      <c r="T53" s="109"/>
      <c r="U53" s="104" t="str">
        <f>A55</f>
        <v>Apport des Donateurs</v>
      </c>
      <c r="V53" s="75">
        <f t="shared" ref="V53:AH53" ca="1" si="39">IFERROR(C57/(C54+C57),0)</f>
        <v>0</v>
      </c>
      <c r="W53" s="75">
        <f t="shared" ca="1" si="39"/>
        <v>0</v>
      </c>
      <c r="X53" s="75">
        <f t="shared" ca="1" si="39"/>
        <v>0</v>
      </c>
      <c r="Y53" s="75">
        <f t="shared" ca="1" si="39"/>
        <v>0</v>
      </c>
      <c r="Z53" s="75">
        <f t="shared" ca="1" si="39"/>
        <v>0</v>
      </c>
      <c r="AA53" s="75">
        <f t="shared" ca="1" si="39"/>
        <v>0</v>
      </c>
      <c r="AB53" s="75">
        <f t="shared" ca="1" si="39"/>
        <v>0</v>
      </c>
      <c r="AC53" s="75">
        <f t="shared" ca="1" si="39"/>
        <v>0</v>
      </c>
      <c r="AD53" s="75">
        <f t="shared" ca="1" si="39"/>
        <v>0</v>
      </c>
      <c r="AE53" s="75">
        <f t="shared" ca="1" si="39"/>
        <v>0</v>
      </c>
      <c r="AF53" s="75">
        <f t="shared" ca="1" si="39"/>
        <v>0</v>
      </c>
      <c r="AG53" s="75">
        <f t="shared" ca="1" si="39"/>
        <v>0</v>
      </c>
      <c r="AH53" s="75">
        <f t="shared" ca="1" si="39"/>
        <v>0</v>
      </c>
    </row>
    <row r="54" spans="1:35" x14ac:dyDescent="0.25">
      <c r="A54" s="175"/>
      <c r="B54" s="1" t="s">
        <v>53</v>
      </c>
      <c r="C54" s="160">
        <f t="array" aca="1" ref="C54" ca="1">IF(INDEX(INDIRECT($B54),MATCH($Q54&amp;$A$51,'Financing inputs locale'!$A$3:$A$255&amp;'Financing inputs locale'!$P$3:$P$255,0),MATCH('Gap analysis'!C$1,Yr_Local,0))="",0,INDEX(INDIRECT($B54),MATCH($Q54&amp;$A$51,'Financing inputs locale'!$A$3:$A$255&amp;'Financing inputs locale'!$P$3:$P$255,0),MATCH('Gap analysis'!C$1,Yr_Local,0)))</f>
        <v>0</v>
      </c>
      <c r="D54" s="160">
        <f t="array" aca="1" ref="D54" ca="1">IF(INDEX(INDIRECT($B54),MATCH($Q54&amp;$A$51,'Financing inputs locale'!$A$3:$A$255&amp;'Financing inputs locale'!$P$3:$P$255,0),MATCH('Gap analysis'!D$1,Yr_Local,0))="",0,INDEX(INDIRECT($B54),MATCH($Q54&amp;$A$51,'Financing inputs locale'!$A$3:$A$255&amp;'Financing inputs locale'!$P$3:$P$255,0),MATCH('Gap analysis'!D$1,Yr_Local,0)))</f>
        <v>0</v>
      </c>
      <c r="E54" s="160">
        <f t="array" aca="1" ref="E54" ca="1">IF(INDEX(INDIRECT($B54),MATCH($Q54&amp;$A$51,'Financing inputs locale'!$A$3:$A$255&amp;'Financing inputs locale'!$P$3:$P$255,0),MATCH('Gap analysis'!E$1,Yr_Local,0))="",0,INDEX(INDIRECT($B54),MATCH($Q54&amp;$A$51,'Financing inputs locale'!$A$3:$A$255&amp;'Financing inputs locale'!$P$3:$P$255,0),MATCH('Gap analysis'!E$1,Yr_Local,0)))</f>
        <v>0</v>
      </c>
      <c r="F54" s="160">
        <f t="array" aca="1" ref="F54" ca="1">IF(INDEX(INDIRECT($B54),MATCH($Q54&amp;$A$51,'Financing inputs locale'!$A$3:$A$255&amp;'Financing inputs locale'!$P$3:$P$255,0),MATCH('Gap analysis'!F$1,Yr_Local,0))="",0,INDEX(INDIRECT($B54),MATCH($Q54&amp;$A$51,'Financing inputs locale'!$A$3:$A$255&amp;'Financing inputs locale'!$P$3:$P$255,0),MATCH('Gap analysis'!F$1,Yr_Local,0)))</f>
        <v>0</v>
      </c>
      <c r="G54" s="160">
        <f t="array" aca="1" ref="G54" ca="1">IF(INDEX(INDIRECT($B54),MATCH($Q54&amp;$A$51,'Financing inputs locale'!$A$3:$A$255&amp;'Financing inputs locale'!$P$3:$P$255,0),MATCH('Gap analysis'!G$1,Yr_Local,0))="",0,INDEX(INDIRECT($B54),MATCH($Q54&amp;$A$51,'Financing inputs locale'!$A$3:$A$255&amp;'Financing inputs locale'!$P$3:$P$255,0),MATCH('Gap analysis'!G$1,Yr_Local,0)))</f>
        <v>0</v>
      </c>
      <c r="H54" s="160">
        <f t="array" aca="1" ref="H54" ca="1">IF(INDEX(INDIRECT($B54),MATCH($Q54&amp;$A$51,'Financing inputs locale'!$A$3:$A$255&amp;'Financing inputs locale'!$P$3:$P$255,0),MATCH('Gap analysis'!H$1,Yr_Local,0))="",0,INDEX(INDIRECT($B54),MATCH($Q54&amp;$A$51,'Financing inputs locale'!$A$3:$A$255&amp;'Financing inputs locale'!$P$3:$P$255,0),MATCH('Gap analysis'!H$1,Yr_Local,0)))</f>
        <v>0</v>
      </c>
      <c r="I54" s="160">
        <f t="array" aca="1" ref="I54" ca="1">IF(INDEX(INDIRECT($B54),MATCH($Q54&amp;$A$51,'Financing inputs locale'!$A$3:$A$255&amp;'Financing inputs locale'!$P$3:$P$255,0),MATCH('Gap analysis'!I$1,Yr_Local,0))="",0,INDEX(INDIRECT($B54),MATCH($Q54&amp;$A$51,'Financing inputs locale'!$A$3:$A$255&amp;'Financing inputs locale'!$P$3:$P$255,0),MATCH('Gap analysis'!I$1,Yr_Local,0)))</f>
        <v>0</v>
      </c>
      <c r="J54" s="160">
        <f t="array" aca="1" ref="J54" ca="1">IF(INDEX(INDIRECT($B54),MATCH($Q54&amp;$A$51,'Financing inputs locale'!$A$3:$A$255&amp;'Financing inputs locale'!$P$3:$P$255,0),MATCH('Gap analysis'!J$1,Yr_Local,0))="",0,INDEX(INDIRECT($B54),MATCH($Q54&amp;$A$51,'Financing inputs locale'!$A$3:$A$255&amp;'Financing inputs locale'!$P$3:$P$255,0),MATCH('Gap analysis'!J$1,Yr_Local,0)))</f>
        <v>0</v>
      </c>
      <c r="K54" s="160">
        <f t="array" aca="1" ref="K54" ca="1">IF(INDEX(INDIRECT($B54),MATCH($Q54&amp;$A$51,'Financing inputs locale'!$A$3:$A$255&amp;'Financing inputs locale'!$P$3:$P$255,0),MATCH('Gap analysis'!K$1,Yr_Local,0))="",0,INDEX(INDIRECT($B54),MATCH($Q54&amp;$A$51,'Financing inputs locale'!$A$3:$A$255&amp;'Financing inputs locale'!$P$3:$P$255,0),MATCH('Gap analysis'!K$1,Yr_Local,0)))</f>
        <v>0</v>
      </c>
      <c r="L54" s="160">
        <f t="array" aca="1" ref="L54" ca="1">IF(INDEX(INDIRECT($B54),MATCH($Q54&amp;$A$51,'Financing inputs locale'!$A$3:$A$255&amp;'Financing inputs locale'!$P$3:$P$255,0),MATCH('Gap analysis'!L$1,Yr_Local,0))="",0,INDEX(INDIRECT($B54),MATCH($Q54&amp;$A$51,'Financing inputs locale'!$A$3:$A$255&amp;'Financing inputs locale'!$P$3:$P$255,0),MATCH('Gap analysis'!L$1,Yr_Local,0)))</f>
        <v>0</v>
      </c>
      <c r="M54" s="160">
        <f t="array" aca="1" ref="M54" ca="1">IF(INDEX(INDIRECT($B54),MATCH($Q54&amp;$A$51,'Financing inputs locale'!$A$3:$A$255&amp;'Financing inputs locale'!$P$3:$P$255,0),MATCH('Gap analysis'!M$1,Yr_Local,0))="",0,INDEX(INDIRECT($B54),MATCH($Q54&amp;$A$51,'Financing inputs locale'!$A$3:$A$255&amp;'Financing inputs locale'!$P$3:$P$255,0),MATCH('Gap analysis'!M$1,Yr_Local,0)))</f>
        <v>0</v>
      </c>
      <c r="N54" s="160">
        <f t="array" aca="1" ref="N54" ca="1">IF(INDEX(INDIRECT($B54),MATCH($Q54&amp;$A$51,'Financing inputs locale'!$A$3:$A$255&amp;'Financing inputs locale'!$P$3:$P$255,0),MATCH('Gap analysis'!N$1,Yr_Local,0))="",0,INDEX(INDIRECT($B54),MATCH($Q54&amp;$A$51,'Financing inputs locale'!$A$3:$A$255&amp;'Financing inputs locale'!$P$3:$P$255,0),MATCH('Gap analysis'!N$1,Yr_Local,0)))</f>
        <v>0</v>
      </c>
      <c r="O54" s="160">
        <f t="array" aca="1" ref="O54" ca="1">IF(INDEX(INDIRECT($B54),MATCH($Q54&amp;$A$51,'Financing inputs locale'!$A$3:$A$255&amp;'Financing inputs locale'!$P$3:$P$255,0),MATCH('Gap analysis'!O$1,Yr_Local,0))="",0,INDEX(INDIRECT($B54),MATCH($Q54&amp;$A$51,'Financing inputs locale'!$A$3:$A$255&amp;'Financing inputs locale'!$P$3:$P$255,0),MATCH('Gap analysis'!O$1,Yr_Local,0)))</f>
        <v>0</v>
      </c>
      <c r="P54" s="49" t="str">
        <f>A51</f>
        <v>Autre 3</v>
      </c>
      <c r="Q54" s="54" t="s">
        <v>52</v>
      </c>
      <c r="R54" s="53" t="str">
        <f t="shared" ca="1" si="38"/>
        <v>Okay</v>
      </c>
      <c r="S54" s="178"/>
      <c r="T54" s="108"/>
    </row>
    <row r="55" spans="1:35" x14ac:dyDescent="0.25">
      <c r="A55" s="175" t="s">
        <v>37</v>
      </c>
      <c r="B55" s="1" t="s">
        <v>2</v>
      </c>
      <c r="C55" s="94">
        <f t="array" aca="1" ref="C55" ca="1">IF(INDEX(INDIRECT($B55),MATCH($Q55&amp;$A$51,'Financing inputs USD'!$A$3:$A$255&amp;'Financing inputs USD'!$P$3:$P$255,0),MATCH('Gap analysis'!C$1,Yr_USD,0))="",0,INDEX(INDIRECT($B55),MATCH($Q55&amp;$A$51,'Financing inputs USD'!$A$3:$A$255&amp;'Financing inputs USD'!$P$3:$P$255,0),MATCH('Gap analysis'!C$1,Yr_USD,0)))</f>
        <v>0</v>
      </c>
      <c r="D55" s="94">
        <f t="array" aca="1" ref="D55" ca="1">IF(INDEX(INDIRECT($B55),MATCH($Q55&amp;$A$51,'Financing inputs USD'!$A$3:$A$255&amp;'Financing inputs USD'!$P$3:$P$255,0),MATCH('Gap analysis'!D$1,Yr_USD,0))="",0,INDEX(INDIRECT($B55),MATCH($Q55&amp;$A$51,'Financing inputs USD'!$A$3:$A$255&amp;'Financing inputs USD'!$P$3:$P$255,0),MATCH('Gap analysis'!D$1,Yr_USD,0)))</f>
        <v>0</v>
      </c>
      <c r="E55" s="94">
        <f t="array" aca="1" ref="E55" ca="1">IF(INDEX(INDIRECT($B55),MATCH($Q55&amp;$A$51,'Financing inputs USD'!$A$3:$A$255&amp;'Financing inputs USD'!$P$3:$P$255,0),MATCH('Gap analysis'!E$1,Yr_USD,0))="",0,INDEX(INDIRECT($B55),MATCH($Q55&amp;$A$51,'Financing inputs USD'!$A$3:$A$255&amp;'Financing inputs USD'!$P$3:$P$255,0),MATCH('Gap analysis'!E$1,Yr_USD,0)))</f>
        <v>0</v>
      </c>
      <c r="F55" s="94">
        <f t="array" aca="1" ref="F55" ca="1">IF(INDEX(INDIRECT($B55),MATCH($Q55&amp;$A$51,'Financing inputs USD'!$A$3:$A$255&amp;'Financing inputs USD'!$P$3:$P$255,0),MATCH('Gap analysis'!F$1,Yr_USD,0))="",0,INDEX(INDIRECT($B55),MATCH($Q55&amp;$A$51,'Financing inputs USD'!$A$3:$A$255&amp;'Financing inputs USD'!$P$3:$P$255,0),MATCH('Gap analysis'!F$1,Yr_USD,0)))</f>
        <v>0</v>
      </c>
      <c r="G55" s="94">
        <f t="array" aca="1" ref="G55" ca="1">IF(INDEX(INDIRECT($B55),MATCH($Q55&amp;$A$51,'Financing inputs USD'!$A$3:$A$255&amp;'Financing inputs USD'!$P$3:$P$255,0),MATCH('Gap analysis'!G$1,Yr_USD,0))="",0,INDEX(INDIRECT($B55),MATCH($Q55&amp;$A$51,'Financing inputs USD'!$A$3:$A$255&amp;'Financing inputs USD'!$P$3:$P$255,0),MATCH('Gap analysis'!G$1,Yr_USD,0)))</f>
        <v>0</v>
      </c>
      <c r="H55" s="94">
        <f t="array" aca="1" ref="H55" ca="1">IF(INDEX(INDIRECT($B55),MATCH($Q55&amp;$A$51,'Financing inputs USD'!$A$3:$A$255&amp;'Financing inputs USD'!$P$3:$P$255,0),MATCH('Gap analysis'!H$1,Yr_USD,0))="",0,INDEX(INDIRECT($B55),MATCH($Q55&amp;$A$51,'Financing inputs USD'!$A$3:$A$255&amp;'Financing inputs USD'!$P$3:$P$255,0),MATCH('Gap analysis'!H$1,Yr_USD,0)))</f>
        <v>0</v>
      </c>
      <c r="I55" s="94">
        <f t="array" aca="1" ref="I55" ca="1">IF(INDEX(INDIRECT($B55),MATCH($Q55&amp;$A$51,'Financing inputs USD'!$A$3:$A$255&amp;'Financing inputs USD'!$P$3:$P$255,0),MATCH('Gap analysis'!I$1,Yr_USD,0))="",0,INDEX(INDIRECT($B55),MATCH($Q55&amp;$A$51,'Financing inputs USD'!$A$3:$A$255&amp;'Financing inputs USD'!$P$3:$P$255,0),MATCH('Gap analysis'!I$1,Yr_USD,0)))</f>
        <v>0</v>
      </c>
      <c r="J55" s="94">
        <f t="array" aca="1" ref="J55" ca="1">IF(INDEX(INDIRECT($B55),MATCH($Q55&amp;$A$51,'Financing inputs USD'!$A$3:$A$255&amp;'Financing inputs USD'!$P$3:$P$255,0),MATCH('Gap analysis'!J$1,Yr_USD,0))="",0,INDEX(INDIRECT($B55),MATCH($Q55&amp;$A$51,'Financing inputs USD'!$A$3:$A$255&amp;'Financing inputs USD'!$P$3:$P$255,0),MATCH('Gap analysis'!J$1,Yr_USD,0)))</f>
        <v>0</v>
      </c>
      <c r="K55" s="94">
        <f t="array" aca="1" ref="K55" ca="1">IF(INDEX(INDIRECT($B55),MATCH($Q55&amp;$A$51,'Financing inputs USD'!$A$3:$A$255&amp;'Financing inputs USD'!$P$3:$P$255,0),MATCH('Gap analysis'!K$1,Yr_USD,0))="",0,INDEX(INDIRECT($B55),MATCH($Q55&amp;$A$51,'Financing inputs USD'!$A$3:$A$255&amp;'Financing inputs USD'!$P$3:$P$255,0),MATCH('Gap analysis'!K$1,Yr_USD,0)))</f>
        <v>0</v>
      </c>
      <c r="L55" s="94">
        <f t="array" aca="1" ref="L55" ca="1">IF(INDEX(INDIRECT($B55),MATCH($Q55&amp;$A$51,'Financing inputs USD'!$A$3:$A$255&amp;'Financing inputs USD'!$P$3:$P$255,0),MATCH('Gap analysis'!L$1,Yr_USD,0))="",0,INDEX(INDIRECT($B55),MATCH($Q55&amp;$A$51,'Financing inputs USD'!$A$3:$A$255&amp;'Financing inputs USD'!$P$3:$P$255,0),MATCH('Gap analysis'!L$1,Yr_USD,0)))</f>
        <v>0</v>
      </c>
      <c r="M55" s="94">
        <f t="array" aca="1" ref="M55" ca="1">IF(INDEX(INDIRECT($B55),MATCH($Q55&amp;$A$51,'Financing inputs USD'!$A$3:$A$255&amp;'Financing inputs USD'!$P$3:$P$255,0),MATCH('Gap analysis'!M$1,Yr_USD,0))="",0,INDEX(INDIRECT($B55),MATCH($Q55&amp;$A$51,'Financing inputs USD'!$A$3:$A$255&amp;'Financing inputs USD'!$P$3:$P$255,0),MATCH('Gap analysis'!M$1,Yr_USD,0)))</f>
        <v>0</v>
      </c>
      <c r="N55" s="94">
        <f t="array" aca="1" ref="N55" ca="1">IF(INDEX(INDIRECT($B55),MATCH($Q55&amp;$A$51,'Financing inputs USD'!$A$3:$A$255&amp;'Financing inputs USD'!$P$3:$P$255,0),MATCH('Gap analysis'!N$1,Yr_USD,0))="",0,INDEX(INDIRECT($B55),MATCH($Q55&amp;$A$51,'Financing inputs USD'!$A$3:$A$255&amp;'Financing inputs USD'!$P$3:$P$255,0),MATCH('Gap analysis'!N$1,Yr_USD,0)))</f>
        <v>0</v>
      </c>
      <c r="O55" s="94">
        <f t="array" aca="1" ref="O55" ca="1">IF(INDEX(INDIRECT($B55),MATCH($Q55&amp;$A$51,'Financing inputs USD'!$A$3:$A$255&amp;'Financing inputs USD'!$P$3:$P$255,0),MATCH('Gap analysis'!O$1,Yr_USD,0))="",0,INDEX(INDIRECT($B55),MATCH($Q55&amp;$A$51,'Financing inputs USD'!$A$3:$A$255&amp;'Financing inputs USD'!$P$3:$P$255,0),MATCH('Gap analysis'!O$1,Yr_USD,0)))</f>
        <v>0</v>
      </c>
      <c r="P55" s="49" t="str">
        <f>A51</f>
        <v>Autre 3</v>
      </c>
      <c r="Q55" s="54" t="s">
        <v>42</v>
      </c>
      <c r="R55" s="53" t="str">
        <f t="shared" ca="1" si="38"/>
        <v>Okay</v>
      </c>
      <c r="S55" s="178"/>
      <c r="T55" s="108"/>
    </row>
    <row r="56" spans="1:35" s="12" customFormat="1" x14ac:dyDescent="0.25">
      <c r="A56" s="175"/>
      <c r="B56" s="1" t="s">
        <v>10</v>
      </c>
      <c r="C56" s="95">
        <f t="array" aca="1" ref="C56" ca="1">IF(INDEX(INDIRECT($B56),MATCH($Q56&amp;$A$51,'Financing inputs Euro'!$A$3:$A$255&amp;'Financing inputs Euro'!$P$3:$P$255,0),MATCH('Gap analysis'!C$1,Yr_Euro,0))="",0,INDEX(INDIRECT($B56),MATCH($Q56&amp;$A$51,'Financing inputs Euro'!$A$3:$A$255&amp;'Financing inputs Euro'!$P$3:$P$255,0),MATCH('Gap analysis'!C$1,Yr_Euro,0)))</f>
        <v>0</v>
      </c>
      <c r="D56" s="95">
        <f t="array" aca="1" ref="D56" ca="1">IF(INDEX(INDIRECT($B56),MATCH($Q56&amp;$A$51,'Financing inputs Euro'!$A$3:$A$255&amp;'Financing inputs Euro'!$P$3:$P$255,0),MATCH('Gap analysis'!D$1,Yr_Euro,0))="",0,INDEX(INDIRECT($B56),MATCH($Q56&amp;$A$51,'Financing inputs Euro'!$A$3:$A$255&amp;'Financing inputs Euro'!$P$3:$P$255,0),MATCH('Gap analysis'!D$1,Yr_Euro,0)))</f>
        <v>0</v>
      </c>
      <c r="E56" s="95">
        <f t="array" aca="1" ref="E56" ca="1">IF(INDEX(INDIRECT($B56),MATCH($Q56&amp;$A$51,'Financing inputs Euro'!$A$3:$A$255&amp;'Financing inputs Euro'!$P$3:$P$255,0),MATCH('Gap analysis'!E$1,Yr_Euro,0))="",0,INDEX(INDIRECT($B56),MATCH($Q56&amp;$A$51,'Financing inputs Euro'!$A$3:$A$255&amp;'Financing inputs Euro'!$P$3:$P$255,0),MATCH('Gap analysis'!E$1,Yr_Euro,0)))</f>
        <v>0</v>
      </c>
      <c r="F56" s="95">
        <f t="array" aca="1" ref="F56" ca="1">IF(INDEX(INDIRECT($B56),MATCH($Q56&amp;$A$51,'Financing inputs Euro'!$A$3:$A$255&amp;'Financing inputs Euro'!$P$3:$P$255,0),MATCH('Gap analysis'!F$1,Yr_Euro,0))="",0,INDEX(INDIRECT($B56),MATCH($Q56&amp;$A$51,'Financing inputs Euro'!$A$3:$A$255&amp;'Financing inputs Euro'!$P$3:$P$255,0),MATCH('Gap analysis'!F$1,Yr_Euro,0)))</f>
        <v>0</v>
      </c>
      <c r="G56" s="95">
        <f t="array" aca="1" ref="G56" ca="1">IF(INDEX(INDIRECT($B56),MATCH($Q56&amp;$A$51,'Financing inputs Euro'!$A$3:$A$255&amp;'Financing inputs Euro'!$P$3:$P$255,0),MATCH('Gap analysis'!G$1,Yr_Euro,0))="",0,INDEX(INDIRECT($B56),MATCH($Q56&amp;$A$51,'Financing inputs Euro'!$A$3:$A$255&amp;'Financing inputs Euro'!$P$3:$P$255,0),MATCH('Gap analysis'!G$1,Yr_Euro,0)))</f>
        <v>0</v>
      </c>
      <c r="H56" s="95">
        <f t="array" aca="1" ref="H56" ca="1">IF(INDEX(INDIRECT($B56),MATCH($Q56&amp;$A$51,'Financing inputs Euro'!$A$3:$A$255&amp;'Financing inputs Euro'!$P$3:$P$255,0),MATCH('Gap analysis'!H$1,Yr_Euro,0))="",0,INDEX(INDIRECT($B56),MATCH($Q56&amp;$A$51,'Financing inputs Euro'!$A$3:$A$255&amp;'Financing inputs Euro'!$P$3:$P$255,0),MATCH('Gap analysis'!H$1,Yr_Euro,0)))</f>
        <v>0</v>
      </c>
      <c r="I56" s="95">
        <f t="array" aca="1" ref="I56" ca="1">IF(INDEX(INDIRECT($B56),MATCH($Q56&amp;$A$51,'Financing inputs Euro'!$A$3:$A$255&amp;'Financing inputs Euro'!$P$3:$P$255,0),MATCH('Gap analysis'!I$1,Yr_Euro,0))="",0,INDEX(INDIRECT($B56),MATCH($Q56&amp;$A$51,'Financing inputs Euro'!$A$3:$A$255&amp;'Financing inputs Euro'!$P$3:$P$255,0),MATCH('Gap analysis'!I$1,Yr_Euro,0)))</f>
        <v>0</v>
      </c>
      <c r="J56" s="95">
        <f t="array" aca="1" ref="J56" ca="1">IF(INDEX(INDIRECT($B56),MATCH($Q56&amp;$A$51,'Financing inputs Euro'!$A$3:$A$255&amp;'Financing inputs Euro'!$P$3:$P$255,0),MATCH('Gap analysis'!J$1,Yr_Euro,0))="",0,INDEX(INDIRECT($B56),MATCH($Q56&amp;$A$51,'Financing inputs Euro'!$A$3:$A$255&amp;'Financing inputs Euro'!$P$3:$P$255,0),MATCH('Gap analysis'!J$1,Yr_Euro,0)))</f>
        <v>0</v>
      </c>
      <c r="K56" s="95">
        <f t="array" aca="1" ref="K56" ca="1">IF(INDEX(INDIRECT($B56),MATCH($Q56&amp;$A$51,'Financing inputs Euro'!$A$3:$A$255&amp;'Financing inputs Euro'!$P$3:$P$255,0),MATCH('Gap analysis'!K$1,Yr_Euro,0))="",0,INDEX(INDIRECT($B56),MATCH($Q56&amp;$A$51,'Financing inputs Euro'!$A$3:$A$255&amp;'Financing inputs Euro'!$P$3:$P$255,0),MATCH('Gap analysis'!K$1,Yr_Euro,0)))</f>
        <v>0</v>
      </c>
      <c r="L56" s="95">
        <f t="array" aca="1" ref="L56" ca="1">IF(INDEX(INDIRECT($B56),MATCH($Q56&amp;$A$51,'Financing inputs Euro'!$A$3:$A$255&amp;'Financing inputs Euro'!$P$3:$P$255,0),MATCH('Gap analysis'!L$1,Yr_Euro,0))="",0,INDEX(INDIRECT($B56),MATCH($Q56&amp;$A$51,'Financing inputs Euro'!$A$3:$A$255&amp;'Financing inputs Euro'!$P$3:$P$255,0),MATCH('Gap analysis'!L$1,Yr_Euro,0)))</f>
        <v>0</v>
      </c>
      <c r="M56" s="95">
        <f t="array" aca="1" ref="M56" ca="1">IF(INDEX(INDIRECT($B56),MATCH($Q56&amp;$A$51,'Financing inputs Euro'!$A$3:$A$255&amp;'Financing inputs Euro'!$P$3:$P$255,0),MATCH('Gap analysis'!M$1,Yr_Euro,0))="",0,INDEX(INDIRECT($B56),MATCH($Q56&amp;$A$51,'Financing inputs Euro'!$A$3:$A$255&amp;'Financing inputs Euro'!$P$3:$P$255,0),MATCH('Gap analysis'!M$1,Yr_Euro,0)))</f>
        <v>0</v>
      </c>
      <c r="N56" s="95">
        <f t="array" aca="1" ref="N56" ca="1">IF(INDEX(INDIRECT($B56),MATCH($Q56&amp;$A$51,'Financing inputs Euro'!$A$3:$A$255&amp;'Financing inputs Euro'!$P$3:$P$255,0),MATCH('Gap analysis'!N$1,Yr_Euro,0))="",0,INDEX(INDIRECT($B56),MATCH($Q56&amp;$A$51,'Financing inputs Euro'!$A$3:$A$255&amp;'Financing inputs Euro'!$P$3:$P$255,0),MATCH('Gap analysis'!N$1,Yr_Euro,0)))</f>
        <v>0</v>
      </c>
      <c r="O56" s="95">
        <f t="array" aca="1" ref="O56" ca="1">IF(INDEX(INDIRECT($B56),MATCH($Q56&amp;$A$51,'Financing inputs Euro'!$A$3:$A$255&amp;'Financing inputs Euro'!$P$3:$P$255,0),MATCH('Gap analysis'!O$1,Yr_Euro,0))="",0,INDEX(INDIRECT($B56),MATCH($Q56&amp;$A$51,'Financing inputs Euro'!$A$3:$A$255&amp;'Financing inputs Euro'!$P$3:$P$255,0),MATCH('Gap analysis'!O$1,Yr_Euro,0)))</f>
        <v>0</v>
      </c>
      <c r="P56" s="49" t="str">
        <f>A51</f>
        <v>Autre 3</v>
      </c>
      <c r="Q56" s="54" t="s">
        <v>42</v>
      </c>
      <c r="R56" s="53" t="str">
        <f t="shared" ca="1" si="38"/>
        <v>Okay</v>
      </c>
      <c r="S56" s="178"/>
      <c r="T56" s="108"/>
    </row>
    <row r="57" spans="1:35" x14ac:dyDescent="0.25">
      <c r="A57" s="175"/>
      <c r="B57" s="1" t="s">
        <v>53</v>
      </c>
      <c r="C57" s="160">
        <f t="array" aca="1" ref="C57" ca="1">IF(INDEX(INDIRECT($B57),MATCH($Q57&amp;$A$51,'Financing inputs locale'!$A$3:$A$255&amp;'Financing inputs locale'!$P$3:$P$255,0),MATCH('Gap analysis'!C$1,Yr_Local,0))="",0,INDEX(INDIRECT($B57),MATCH($Q57&amp;$A$51,'Financing inputs locale'!$A$3:$A$255&amp;'Financing inputs locale'!$P$3:$P$255,0),MATCH('Gap analysis'!C$1,Yr_Local,0)))</f>
        <v>0</v>
      </c>
      <c r="D57" s="160">
        <f t="array" aca="1" ref="D57" ca="1">IF(INDEX(INDIRECT($B57),MATCH($Q57&amp;$A$51,'Financing inputs locale'!$A$3:$A$255&amp;'Financing inputs locale'!$P$3:$P$255,0),MATCH('Gap analysis'!D$1,Yr_Local,0))="",0,INDEX(INDIRECT($B57),MATCH($Q57&amp;$A$51,'Financing inputs locale'!$A$3:$A$255&amp;'Financing inputs locale'!$P$3:$P$255,0),MATCH('Gap analysis'!D$1,Yr_Local,0)))</f>
        <v>0</v>
      </c>
      <c r="E57" s="160">
        <f t="array" aca="1" ref="E57" ca="1">IF(INDEX(INDIRECT($B57),MATCH($Q57&amp;$A$51,'Financing inputs locale'!$A$3:$A$255&amp;'Financing inputs locale'!$P$3:$P$255,0),MATCH('Gap analysis'!E$1,Yr_Local,0))="",0,INDEX(INDIRECT($B57),MATCH($Q57&amp;$A$51,'Financing inputs locale'!$A$3:$A$255&amp;'Financing inputs locale'!$P$3:$P$255,0),MATCH('Gap analysis'!E$1,Yr_Local,0)))</f>
        <v>0</v>
      </c>
      <c r="F57" s="160">
        <f t="array" aca="1" ref="F57" ca="1">IF(INDEX(INDIRECT($B57),MATCH($Q57&amp;$A$51,'Financing inputs locale'!$A$3:$A$255&amp;'Financing inputs locale'!$P$3:$P$255,0),MATCH('Gap analysis'!F$1,Yr_Local,0))="",0,INDEX(INDIRECT($B57),MATCH($Q57&amp;$A$51,'Financing inputs locale'!$A$3:$A$255&amp;'Financing inputs locale'!$P$3:$P$255,0),MATCH('Gap analysis'!F$1,Yr_Local,0)))</f>
        <v>0</v>
      </c>
      <c r="G57" s="160">
        <f t="array" aca="1" ref="G57" ca="1">IF(INDEX(INDIRECT($B57),MATCH($Q57&amp;$A$51,'Financing inputs locale'!$A$3:$A$255&amp;'Financing inputs locale'!$P$3:$P$255,0),MATCH('Gap analysis'!G$1,Yr_Local,0))="",0,INDEX(INDIRECT($B57),MATCH($Q57&amp;$A$51,'Financing inputs locale'!$A$3:$A$255&amp;'Financing inputs locale'!$P$3:$P$255,0),MATCH('Gap analysis'!G$1,Yr_Local,0)))</f>
        <v>0</v>
      </c>
      <c r="H57" s="160">
        <f t="array" aca="1" ref="H57" ca="1">IF(INDEX(INDIRECT($B57),MATCH($Q57&amp;$A$51,'Financing inputs locale'!$A$3:$A$255&amp;'Financing inputs locale'!$P$3:$P$255,0),MATCH('Gap analysis'!H$1,Yr_Local,0))="",0,INDEX(INDIRECT($B57),MATCH($Q57&amp;$A$51,'Financing inputs locale'!$A$3:$A$255&amp;'Financing inputs locale'!$P$3:$P$255,0),MATCH('Gap analysis'!H$1,Yr_Local,0)))</f>
        <v>0</v>
      </c>
      <c r="I57" s="160">
        <f t="array" aca="1" ref="I57" ca="1">IF(INDEX(INDIRECT($B57),MATCH($Q57&amp;$A$51,'Financing inputs locale'!$A$3:$A$255&amp;'Financing inputs locale'!$P$3:$P$255,0),MATCH('Gap analysis'!I$1,Yr_Local,0))="",0,INDEX(INDIRECT($B57),MATCH($Q57&amp;$A$51,'Financing inputs locale'!$A$3:$A$255&amp;'Financing inputs locale'!$P$3:$P$255,0),MATCH('Gap analysis'!I$1,Yr_Local,0)))</f>
        <v>0</v>
      </c>
      <c r="J57" s="160">
        <f t="array" aca="1" ref="J57" ca="1">IF(INDEX(INDIRECT($B57),MATCH($Q57&amp;$A$51,'Financing inputs locale'!$A$3:$A$255&amp;'Financing inputs locale'!$P$3:$P$255,0),MATCH('Gap analysis'!J$1,Yr_Local,0))="",0,INDEX(INDIRECT($B57),MATCH($Q57&amp;$A$51,'Financing inputs locale'!$A$3:$A$255&amp;'Financing inputs locale'!$P$3:$P$255,0),MATCH('Gap analysis'!J$1,Yr_Local,0)))</f>
        <v>0</v>
      </c>
      <c r="K57" s="160">
        <f t="array" aca="1" ref="K57" ca="1">IF(INDEX(INDIRECT($B57),MATCH($Q57&amp;$A$51,'Financing inputs locale'!$A$3:$A$255&amp;'Financing inputs locale'!$P$3:$P$255,0),MATCH('Gap analysis'!K$1,Yr_Local,0))="",0,INDEX(INDIRECT($B57),MATCH($Q57&amp;$A$51,'Financing inputs locale'!$A$3:$A$255&amp;'Financing inputs locale'!$P$3:$P$255,0),MATCH('Gap analysis'!K$1,Yr_Local,0)))</f>
        <v>0</v>
      </c>
      <c r="L57" s="160">
        <f t="array" aca="1" ref="L57" ca="1">IF(INDEX(INDIRECT($B57),MATCH($Q57&amp;$A$51,'Financing inputs locale'!$A$3:$A$255&amp;'Financing inputs locale'!$P$3:$P$255,0),MATCH('Gap analysis'!L$1,Yr_Local,0))="",0,INDEX(INDIRECT($B57),MATCH($Q57&amp;$A$51,'Financing inputs locale'!$A$3:$A$255&amp;'Financing inputs locale'!$P$3:$P$255,0),MATCH('Gap analysis'!L$1,Yr_Local,0)))</f>
        <v>0</v>
      </c>
      <c r="M57" s="160">
        <f t="array" aca="1" ref="M57" ca="1">IF(INDEX(INDIRECT($B57),MATCH($Q57&amp;$A$51,'Financing inputs locale'!$A$3:$A$255&amp;'Financing inputs locale'!$P$3:$P$255,0),MATCH('Gap analysis'!M$1,Yr_Local,0))="",0,INDEX(INDIRECT($B57),MATCH($Q57&amp;$A$51,'Financing inputs locale'!$A$3:$A$255&amp;'Financing inputs locale'!$P$3:$P$255,0),MATCH('Gap analysis'!M$1,Yr_Local,0)))</f>
        <v>0</v>
      </c>
      <c r="N57" s="160">
        <f t="array" aca="1" ref="N57" ca="1">IF(INDEX(INDIRECT($B57),MATCH($Q57&amp;$A$51,'Financing inputs locale'!$A$3:$A$255&amp;'Financing inputs locale'!$P$3:$P$255,0),MATCH('Gap analysis'!N$1,Yr_Local,0))="",0,INDEX(INDIRECT($B57),MATCH($Q57&amp;$A$51,'Financing inputs locale'!$A$3:$A$255&amp;'Financing inputs locale'!$P$3:$P$255,0),MATCH('Gap analysis'!N$1,Yr_Local,0)))</f>
        <v>0</v>
      </c>
      <c r="O57" s="160">
        <f t="array" aca="1" ref="O57" ca="1">IF(INDEX(INDIRECT($B57),MATCH($Q57&amp;$A$51,'Financing inputs locale'!$A$3:$A$255&amp;'Financing inputs locale'!$P$3:$P$255,0),MATCH('Gap analysis'!O$1,Yr_Local,0))="",0,INDEX(INDIRECT($B57),MATCH($Q57&amp;$A$51,'Financing inputs locale'!$A$3:$A$255&amp;'Financing inputs locale'!$P$3:$P$255,0),MATCH('Gap analysis'!O$1,Yr_Local,0)))</f>
        <v>0</v>
      </c>
      <c r="P57" s="49" t="str">
        <f>A51</f>
        <v>Autre 3</v>
      </c>
      <c r="Q57" s="54" t="s">
        <v>42</v>
      </c>
      <c r="R57" s="53" t="str">
        <f t="shared" ca="1" si="38"/>
        <v>Okay</v>
      </c>
      <c r="S57" s="178"/>
      <c r="T57" s="108"/>
    </row>
    <row r="58" spans="1:35" s="12" customFormat="1" x14ac:dyDescent="0.25">
      <c r="A58" s="175" t="s">
        <v>34</v>
      </c>
      <c r="B58" s="1" t="s">
        <v>2</v>
      </c>
      <c r="C58" s="94">
        <f t="array" aca="1" ref="C58" ca="1">IF(INDEX(INDIRECT($B58),MATCH($Q58&amp;$A$51,'Financing inputs USD'!$A$3:$A$255&amp;'Financing inputs USD'!$P$3:$P$255,0),MATCH('Gap analysis'!C$1,Yr_USD,0))="",0,INDEX(INDIRECT($B58),MATCH($Q58&amp;$A$51,'Financing inputs USD'!$A$3:$A$255&amp;'Financing inputs USD'!$P$3:$P$255,0),MATCH('Gap analysis'!C$1,Yr_USD,0)))</f>
        <v>0</v>
      </c>
      <c r="D58" s="94">
        <f t="array" aca="1" ref="D58" ca="1">IF(INDEX(INDIRECT($B58),MATCH($Q58&amp;$A$51,'Financing inputs USD'!$A$3:$A$255&amp;'Financing inputs USD'!$P$3:$P$255,0),MATCH('Gap analysis'!D$1,Yr_USD,0))="",0,INDEX(INDIRECT($B58),MATCH($Q58&amp;$A$51,'Financing inputs USD'!$A$3:$A$255&amp;'Financing inputs USD'!$P$3:$P$255,0),MATCH('Gap analysis'!D$1,Yr_USD,0)))</f>
        <v>0</v>
      </c>
      <c r="E58" s="94">
        <f t="array" aca="1" ref="E58" ca="1">IF(INDEX(INDIRECT($B58),MATCH($Q58&amp;$A$51,'Financing inputs USD'!$A$3:$A$255&amp;'Financing inputs USD'!$P$3:$P$255,0),MATCH('Gap analysis'!E$1,Yr_USD,0))="",0,INDEX(INDIRECT($B58),MATCH($Q58&amp;$A$51,'Financing inputs USD'!$A$3:$A$255&amp;'Financing inputs USD'!$P$3:$P$255,0),MATCH('Gap analysis'!E$1,Yr_USD,0)))</f>
        <v>0</v>
      </c>
      <c r="F58" s="94">
        <f t="array" aca="1" ref="F58" ca="1">IF(INDEX(INDIRECT($B58),MATCH($Q58&amp;$A$51,'Financing inputs USD'!$A$3:$A$255&amp;'Financing inputs USD'!$P$3:$P$255,0),MATCH('Gap analysis'!F$1,Yr_USD,0))="",0,INDEX(INDIRECT($B58),MATCH($Q58&amp;$A$51,'Financing inputs USD'!$A$3:$A$255&amp;'Financing inputs USD'!$P$3:$P$255,0),MATCH('Gap analysis'!F$1,Yr_USD,0)))</f>
        <v>0</v>
      </c>
      <c r="G58" s="94">
        <f t="array" aca="1" ref="G58" ca="1">IF(INDEX(INDIRECT($B58),MATCH($Q58&amp;$A$51,'Financing inputs USD'!$A$3:$A$255&amp;'Financing inputs USD'!$P$3:$P$255,0),MATCH('Gap analysis'!G$1,Yr_USD,0))="",0,INDEX(INDIRECT($B58),MATCH($Q58&amp;$A$51,'Financing inputs USD'!$A$3:$A$255&amp;'Financing inputs USD'!$P$3:$P$255,0),MATCH('Gap analysis'!G$1,Yr_USD,0)))</f>
        <v>0</v>
      </c>
      <c r="H58" s="94">
        <f t="array" aca="1" ref="H58" ca="1">IF(INDEX(INDIRECT($B58),MATCH($Q58&amp;$A$51,'Financing inputs USD'!$A$3:$A$255&amp;'Financing inputs USD'!$P$3:$P$255,0),MATCH('Gap analysis'!H$1,Yr_USD,0))="",0,INDEX(INDIRECT($B58),MATCH($Q58&amp;$A$51,'Financing inputs USD'!$A$3:$A$255&amp;'Financing inputs USD'!$P$3:$P$255,0),MATCH('Gap analysis'!H$1,Yr_USD,0)))</f>
        <v>0</v>
      </c>
      <c r="I58" s="94">
        <f t="array" aca="1" ref="I58" ca="1">IF(INDEX(INDIRECT($B58),MATCH($Q58&amp;$A$51,'Financing inputs USD'!$A$3:$A$255&amp;'Financing inputs USD'!$P$3:$P$255,0),MATCH('Gap analysis'!I$1,Yr_USD,0))="",0,INDEX(INDIRECT($B58),MATCH($Q58&amp;$A$51,'Financing inputs USD'!$A$3:$A$255&amp;'Financing inputs USD'!$P$3:$P$255,0),MATCH('Gap analysis'!I$1,Yr_USD,0)))</f>
        <v>0</v>
      </c>
      <c r="J58" s="94">
        <f t="array" aca="1" ref="J58" ca="1">IF(INDEX(INDIRECT($B58),MATCH($Q58&amp;$A$51,'Financing inputs USD'!$A$3:$A$255&amp;'Financing inputs USD'!$P$3:$P$255,0),MATCH('Gap analysis'!J$1,Yr_USD,0))="",0,INDEX(INDIRECT($B58),MATCH($Q58&amp;$A$51,'Financing inputs USD'!$A$3:$A$255&amp;'Financing inputs USD'!$P$3:$P$255,0),MATCH('Gap analysis'!J$1,Yr_USD,0)))</f>
        <v>0</v>
      </c>
      <c r="K58" s="94">
        <f t="array" aca="1" ref="K58" ca="1">IF(INDEX(INDIRECT($B58),MATCH($Q58&amp;$A$51,'Financing inputs USD'!$A$3:$A$255&amp;'Financing inputs USD'!$P$3:$P$255,0),MATCH('Gap analysis'!K$1,Yr_USD,0))="",0,INDEX(INDIRECT($B58),MATCH($Q58&amp;$A$51,'Financing inputs USD'!$A$3:$A$255&amp;'Financing inputs USD'!$P$3:$P$255,0),MATCH('Gap analysis'!K$1,Yr_USD,0)))</f>
        <v>0</v>
      </c>
      <c r="L58" s="94">
        <f t="array" aca="1" ref="L58" ca="1">IF(INDEX(INDIRECT($B58),MATCH($Q58&amp;$A$51,'Financing inputs USD'!$A$3:$A$255&amp;'Financing inputs USD'!$P$3:$P$255,0),MATCH('Gap analysis'!L$1,Yr_USD,0))="",0,INDEX(INDIRECT($B58),MATCH($Q58&amp;$A$51,'Financing inputs USD'!$A$3:$A$255&amp;'Financing inputs USD'!$P$3:$P$255,0),MATCH('Gap analysis'!L$1,Yr_USD,0)))</f>
        <v>0</v>
      </c>
      <c r="M58" s="94">
        <f t="array" aca="1" ref="M58" ca="1">IF(INDEX(INDIRECT($B58),MATCH($Q58&amp;$A$51,'Financing inputs USD'!$A$3:$A$255&amp;'Financing inputs USD'!$P$3:$P$255,0),MATCH('Gap analysis'!M$1,Yr_USD,0))="",0,INDEX(INDIRECT($B58),MATCH($Q58&amp;$A$51,'Financing inputs USD'!$A$3:$A$255&amp;'Financing inputs USD'!$P$3:$P$255,0),MATCH('Gap analysis'!M$1,Yr_USD,0)))</f>
        <v>0</v>
      </c>
      <c r="N58" s="94">
        <f t="array" aca="1" ref="N58" ca="1">IF(INDEX(INDIRECT($B58),MATCH($Q58&amp;$A$51,'Financing inputs USD'!$A$3:$A$255&amp;'Financing inputs USD'!$P$3:$P$255,0),MATCH('Gap analysis'!N$1,Yr_USD,0))="",0,INDEX(INDIRECT($B58),MATCH($Q58&amp;$A$51,'Financing inputs USD'!$A$3:$A$255&amp;'Financing inputs USD'!$P$3:$P$255,0),MATCH('Gap analysis'!N$1,Yr_USD,0)))</f>
        <v>0</v>
      </c>
      <c r="O58" s="94">
        <f t="array" aca="1" ref="O58" ca="1">IF(INDEX(INDIRECT($B58),MATCH($Q58&amp;$A$51,'Financing inputs USD'!$A$3:$A$255&amp;'Financing inputs USD'!$P$3:$P$255,0),MATCH('Gap analysis'!O$1,Yr_USD,0))="",0,INDEX(INDIRECT($B58),MATCH($Q58&amp;$A$51,'Financing inputs USD'!$A$3:$A$255&amp;'Financing inputs USD'!$P$3:$P$255,0),MATCH('Gap analysis'!O$1,Yr_USD,0)))</f>
        <v>0</v>
      </c>
      <c r="P58" s="49" t="str">
        <f>A51</f>
        <v>Autre 3</v>
      </c>
      <c r="Q58" s="54" t="s">
        <v>34</v>
      </c>
      <c r="R58" s="53" t="str">
        <f t="shared" ca="1" si="38"/>
        <v>Okay</v>
      </c>
      <c r="S58" s="178"/>
      <c r="T58" s="108"/>
    </row>
    <row r="59" spans="1:35" s="12" customFormat="1" x14ac:dyDescent="0.25">
      <c r="A59" s="175"/>
      <c r="B59" s="1" t="s">
        <v>10</v>
      </c>
      <c r="C59" s="95">
        <f t="array" aca="1" ref="C59" ca="1">IF(INDEX(INDIRECT($B59),MATCH($Q59&amp;$A$51,'Financing inputs Euro'!$A$3:$A$255&amp;'Financing inputs Euro'!$P$3:$P$255,0),MATCH('Gap analysis'!C$1,Yr_Euro,0))="",0,INDEX(INDIRECT($B59),MATCH($Q59&amp;$A$51,'Financing inputs Euro'!$A$3:$A$255&amp;'Financing inputs Euro'!$P$3:$P$255,0),MATCH('Gap analysis'!C$1,Yr_Euro,0)))</f>
        <v>0</v>
      </c>
      <c r="D59" s="95">
        <f t="array" aca="1" ref="D59" ca="1">IF(INDEX(INDIRECT($B59),MATCH($Q59&amp;$A$51,'Financing inputs Euro'!$A$3:$A$255&amp;'Financing inputs Euro'!$P$3:$P$255,0),MATCH('Gap analysis'!D$1,Yr_Euro,0))="",0,INDEX(INDIRECT($B59),MATCH($Q59&amp;$A$51,'Financing inputs Euro'!$A$3:$A$255&amp;'Financing inputs Euro'!$P$3:$P$255,0),MATCH('Gap analysis'!D$1,Yr_Euro,0)))</f>
        <v>0</v>
      </c>
      <c r="E59" s="95">
        <f t="array" aca="1" ref="E59" ca="1">IF(INDEX(INDIRECT($B59),MATCH($Q59&amp;$A$51,'Financing inputs Euro'!$A$3:$A$255&amp;'Financing inputs Euro'!$P$3:$P$255,0),MATCH('Gap analysis'!E$1,Yr_Euro,0))="",0,INDEX(INDIRECT($B59),MATCH($Q59&amp;$A$51,'Financing inputs Euro'!$A$3:$A$255&amp;'Financing inputs Euro'!$P$3:$P$255,0),MATCH('Gap analysis'!E$1,Yr_Euro,0)))</f>
        <v>0</v>
      </c>
      <c r="F59" s="95">
        <f t="array" aca="1" ref="F59" ca="1">IF(INDEX(INDIRECT($B59),MATCH($Q59&amp;$A$51,'Financing inputs Euro'!$A$3:$A$255&amp;'Financing inputs Euro'!$P$3:$P$255,0),MATCH('Gap analysis'!F$1,Yr_Euro,0))="",0,INDEX(INDIRECT($B59),MATCH($Q59&amp;$A$51,'Financing inputs Euro'!$A$3:$A$255&amp;'Financing inputs Euro'!$P$3:$P$255,0),MATCH('Gap analysis'!F$1,Yr_Euro,0)))</f>
        <v>0</v>
      </c>
      <c r="G59" s="95">
        <f t="array" aca="1" ref="G59" ca="1">IF(INDEX(INDIRECT($B59),MATCH($Q59&amp;$A$51,'Financing inputs Euro'!$A$3:$A$255&amp;'Financing inputs Euro'!$P$3:$P$255,0),MATCH('Gap analysis'!G$1,Yr_Euro,0))="",0,INDEX(INDIRECT($B59),MATCH($Q59&amp;$A$51,'Financing inputs Euro'!$A$3:$A$255&amp;'Financing inputs Euro'!$P$3:$P$255,0),MATCH('Gap analysis'!G$1,Yr_Euro,0)))</f>
        <v>0</v>
      </c>
      <c r="H59" s="95">
        <f t="array" aca="1" ref="H59" ca="1">IF(INDEX(INDIRECT($B59),MATCH($Q59&amp;$A$51,'Financing inputs Euro'!$A$3:$A$255&amp;'Financing inputs Euro'!$P$3:$P$255,0),MATCH('Gap analysis'!H$1,Yr_Euro,0))="",0,INDEX(INDIRECT($B59),MATCH($Q59&amp;$A$51,'Financing inputs Euro'!$A$3:$A$255&amp;'Financing inputs Euro'!$P$3:$P$255,0),MATCH('Gap analysis'!H$1,Yr_Euro,0)))</f>
        <v>0</v>
      </c>
      <c r="I59" s="95">
        <f t="array" aca="1" ref="I59" ca="1">IF(INDEX(INDIRECT($B59),MATCH($Q59&amp;$A$51,'Financing inputs Euro'!$A$3:$A$255&amp;'Financing inputs Euro'!$P$3:$P$255,0),MATCH('Gap analysis'!I$1,Yr_Euro,0))="",0,INDEX(INDIRECT($B59),MATCH($Q59&amp;$A$51,'Financing inputs Euro'!$A$3:$A$255&amp;'Financing inputs Euro'!$P$3:$P$255,0),MATCH('Gap analysis'!I$1,Yr_Euro,0)))</f>
        <v>0</v>
      </c>
      <c r="J59" s="95">
        <f t="array" aca="1" ref="J59" ca="1">IF(INDEX(INDIRECT($B59),MATCH($Q59&amp;$A$51,'Financing inputs Euro'!$A$3:$A$255&amp;'Financing inputs Euro'!$P$3:$P$255,0),MATCH('Gap analysis'!J$1,Yr_Euro,0))="",0,INDEX(INDIRECT($B59),MATCH($Q59&amp;$A$51,'Financing inputs Euro'!$A$3:$A$255&amp;'Financing inputs Euro'!$P$3:$P$255,0),MATCH('Gap analysis'!J$1,Yr_Euro,0)))</f>
        <v>0</v>
      </c>
      <c r="K59" s="95">
        <f t="array" aca="1" ref="K59" ca="1">IF(INDEX(INDIRECT($B59),MATCH($Q59&amp;$A$51,'Financing inputs Euro'!$A$3:$A$255&amp;'Financing inputs Euro'!$P$3:$P$255,0),MATCH('Gap analysis'!K$1,Yr_Euro,0))="",0,INDEX(INDIRECT($B59),MATCH($Q59&amp;$A$51,'Financing inputs Euro'!$A$3:$A$255&amp;'Financing inputs Euro'!$P$3:$P$255,0),MATCH('Gap analysis'!K$1,Yr_Euro,0)))</f>
        <v>0</v>
      </c>
      <c r="L59" s="95">
        <f t="array" aca="1" ref="L59" ca="1">IF(INDEX(INDIRECT($B59),MATCH($Q59&amp;$A$51,'Financing inputs Euro'!$A$3:$A$255&amp;'Financing inputs Euro'!$P$3:$P$255,0),MATCH('Gap analysis'!L$1,Yr_Euro,0))="",0,INDEX(INDIRECT($B59),MATCH($Q59&amp;$A$51,'Financing inputs Euro'!$A$3:$A$255&amp;'Financing inputs Euro'!$P$3:$P$255,0),MATCH('Gap analysis'!L$1,Yr_Euro,0)))</f>
        <v>0</v>
      </c>
      <c r="M59" s="95">
        <f t="array" aca="1" ref="M59" ca="1">IF(INDEX(INDIRECT($B59),MATCH($Q59&amp;$A$51,'Financing inputs Euro'!$A$3:$A$255&amp;'Financing inputs Euro'!$P$3:$P$255,0),MATCH('Gap analysis'!M$1,Yr_Euro,0))="",0,INDEX(INDIRECT($B59),MATCH($Q59&amp;$A$51,'Financing inputs Euro'!$A$3:$A$255&amp;'Financing inputs Euro'!$P$3:$P$255,0),MATCH('Gap analysis'!M$1,Yr_Euro,0)))</f>
        <v>0</v>
      </c>
      <c r="N59" s="95">
        <f t="array" aca="1" ref="N59" ca="1">IF(INDEX(INDIRECT($B59),MATCH($Q59&amp;$A$51,'Financing inputs Euro'!$A$3:$A$255&amp;'Financing inputs Euro'!$P$3:$P$255,0),MATCH('Gap analysis'!N$1,Yr_Euro,0))="",0,INDEX(INDIRECT($B59),MATCH($Q59&amp;$A$51,'Financing inputs Euro'!$A$3:$A$255&amp;'Financing inputs Euro'!$P$3:$P$255,0),MATCH('Gap analysis'!N$1,Yr_Euro,0)))</f>
        <v>0</v>
      </c>
      <c r="O59" s="95">
        <f t="array" aca="1" ref="O59" ca="1">IF(INDEX(INDIRECT($B59),MATCH($Q59&amp;$A$51,'Financing inputs Euro'!$A$3:$A$255&amp;'Financing inputs Euro'!$P$3:$P$255,0),MATCH('Gap analysis'!O$1,Yr_Euro,0))="",0,INDEX(INDIRECT($B59),MATCH($Q59&amp;$A$51,'Financing inputs Euro'!$A$3:$A$255&amp;'Financing inputs Euro'!$P$3:$P$255,0),MATCH('Gap analysis'!O$1,Yr_Euro,0)))</f>
        <v>0</v>
      </c>
      <c r="P59" s="49" t="str">
        <f>A51</f>
        <v>Autre 3</v>
      </c>
      <c r="Q59" s="54" t="s">
        <v>34</v>
      </c>
      <c r="R59" s="53" t="str">
        <f t="shared" ca="1" si="38"/>
        <v>Okay</v>
      </c>
      <c r="S59" s="178"/>
      <c r="T59" s="108"/>
    </row>
    <row r="60" spans="1:35" s="12" customFormat="1" x14ac:dyDescent="0.25">
      <c r="A60" s="175"/>
      <c r="B60" s="1" t="s">
        <v>53</v>
      </c>
      <c r="C60" s="160">
        <f t="array" aca="1" ref="C60" ca="1">IF(INDEX(INDIRECT($B60),MATCH($Q60&amp;$A$51,'Financing inputs locale'!$A$3:$A$255&amp;'Financing inputs locale'!$P$3:$P$255,0),MATCH('Gap analysis'!C$1,Yr_Local,0))="",0,INDEX(INDIRECT($B60),MATCH($Q60&amp;$A$51,'Financing inputs locale'!$A$3:$A$255&amp;'Financing inputs locale'!$P$3:$P$255,0),MATCH('Gap analysis'!C$1,Yr_Local,0)))</f>
        <v>0</v>
      </c>
      <c r="D60" s="160">
        <f t="array" aca="1" ref="D60" ca="1">IF(INDEX(INDIRECT($B60),MATCH($Q60&amp;$A$51,'Financing inputs locale'!$A$3:$A$255&amp;'Financing inputs locale'!$P$3:$P$255,0),MATCH('Gap analysis'!D$1,Yr_Local,0))="",0,INDEX(INDIRECT($B60),MATCH($Q60&amp;$A$51,'Financing inputs locale'!$A$3:$A$255&amp;'Financing inputs locale'!$P$3:$P$255,0),MATCH('Gap analysis'!D$1,Yr_Local,0)))</f>
        <v>0</v>
      </c>
      <c r="E60" s="160">
        <f t="array" aca="1" ref="E60" ca="1">IF(INDEX(INDIRECT($B60),MATCH($Q60&amp;$A$51,'Financing inputs locale'!$A$3:$A$255&amp;'Financing inputs locale'!$P$3:$P$255,0),MATCH('Gap analysis'!E$1,Yr_Local,0))="",0,INDEX(INDIRECT($B60),MATCH($Q60&amp;$A$51,'Financing inputs locale'!$A$3:$A$255&amp;'Financing inputs locale'!$P$3:$P$255,0),MATCH('Gap analysis'!E$1,Yr_Local,0)))</f>
        <v>0</v>
      </c>
      <c r="F60" s="160">
        <f t="array" aca="1" ref="F60" ca="1">IF(INDEX(INDIRECT($B60),MATCH($Q60&amp;$A$51,'Financing inputs locale'!$A$3:$A$255&amp;'Financing inputs locale'!$P$3:$P$255,0),MATCH('Gap analysis'!F$1,Yr_Local,0))="",0,INDEX(INDIRECT($B60),MATCH($Q60&amp;$A$51,'Financing inputs locale'!$A$3:$A$255&amp;'Financing inputs locale'!$P$3:$P$255,0),MATCH('Gap analysis'!F$1,Yr_Local,0)))</f>
        <v>0</v>
      </c>
      <c r="G60" s="160">
        <f t="array" aca="1" ref="G60" ca="1">IF(INDEX(INDIRECT($B60),MATCH($Q60&amp;$A$51,'Financing inputs locale'!$A$3:$A$255&amp;'Financing inputs locale'!$P$3:$P$255,0),MATCH('Gap analysis'!G$1,Yr_Local,0))="",0,INDEX(INDIRECT($B60),MATCH($Q60&amp;$A$51,'Financing inputs locale'!$A$3:$A$255&amp;'Financing inputs locale'!$P$3:$P$255,0),MATCH('Gap analysis'!G$1,Yr_Local,0)))</f>
        <v>0</v>
      </c>
      <c r="H60" s="160">
        <f t="array" aca="1" ref="H60" ca="1">IF(INDEX(INDIRECT($B60),MATCH($Q60&amp;$A$51,'Financing inputs locale'!$A$3:$A$255&amp;'Financing inputs locale'!$P$3:$P$255,0),MATCH('Gap analysis'!H$1,Yr_Local,0))="",0,INDEX(INDIRECT($B60),MATCH($Q60&amp;$A$51,'Financing inputs locale'!$A$3:$A$255&amp;'Financing inputs locale'!$P$3:$P$255,0),MATCH('Gap analysis'!H$1,Yr_Local,0)))</f>
        <v>0</v>
      </c>
      <c r="I60" s="160">
        <f t="array" aca="1" ref="I60" ca="1">IF(INDEX(INDIRECT($B60),MATCH($Q60&amp;$A$51,'Financing inputs locale'!$A$3:$A$255&amp;'Financing inputs locale'!$P$3:$P$255,0),MATCH('Gap analysis'!I$1,Yr_Local,0))="",0,INDEX(INDIRECT($B60),MATCH($Q60&amp;$A$51,'Financing inputs locale'!$A$3:$A$255&amp;'Financing inputs locale'!$P$3:$P$255,0),MATCH('Gap analysis'!I$1,Yr_Local,0)))</f>
        <v>0</v>
      </c>
      <c r="J60" s="160">
        <f t="array" aca="1" ref="J60" ca="1">IF(INDEX(INDIRECT($B60),MATCH($Q60&amp;$A$51,'Financing inputs locale'!$A$3:$A$255&amp;'Financing inputs locale'!$P$3:$P$255,0),MATCH('Gap analysis'!J$1,Yr_Local,0))="",0,INDEX(INDIRECT($B60),MATCH($Q60&amp;$A$51,'Financing inputs locale'!$A$3:$A$255&amp;'Financing inputs locale'!$P$3:$P$255,0),MATCH('Gap analysis'!J$1,Yr_Local,0)))</f>
        <v>0</v>
      </c>
      <c r="K60" s="160">
        <f t="array" aca="1" ref="K60" ca="1">IF(INDEX(INDIRECT($B60),MATCH($Q60&amp;$A$51,'Financing inputs locale'!$A$3:$A$255&amp;'Financing inputs locale'!$P$3:$P$255,0),MATCH('Gap analysis'!K$1,Yr_Local,0))="",0,INDEX(INDIRECT($B60),MATCH($Q60&amp;$A$51,'Financing inputs locale'!$A$3:$A$255&amp;'Financing inputs locale'!$P$3:$P$255,0),MATCH('Gap analysis'!K$1,Yr_Local,0)))</f>
        <v>0</v>
      </c>
      <c r="L60" s="160">
        <f t="array" aca="1" ref="L60" ca="1">IF(INDEX(INDIRECT($B60),MATCH($Q60&amp;$A$51,'Financing inputs locale'!$A$3:$A$255&amp;'Financing inputs locale'!$P$3:$P$255,0),MATCH('Gap analysis'!L$1,Yr_Local,0))="",0,INDEX(INDIRECT($B60),MATCH($Q60&amp;$A$51,'Financing inputs locale'!$A$3:$A$255&amp;'Financing inputs locale'!$P$3:$P$255,0),MATCH('Gap analysis'!L$1,Yr_Local,0)))</f>
        <v>0</v>
      </c>
      <c r="M60" s="160">
        <f t="array" aca="1" ref="M60" ca="1">IF(INDEX(INDIRECT($B60),MATCH($Q60&amp;$A$51,'Financing inputs locale'!$A$3:$A$255&amp;'Financing inputs locale'!$P$3:$P$255,0),MATCH('Gap analysis'!M$1,Yr_Local,0))="",0,INDEX(INDIRECT($B60),MATCH($Q60&amp;$A$51,'Financing inputs locale'!$A$3:$A$255&amp;'Financing inputs locale'!$P$3:$P$255,0),MATCH('Gap analysis'!M$1,Yr_Local,0)))</f>
        <v>0</v>
      </c>
      <c r="N60" s="160">
        <f t="array" aca="1" ref="N60" ca="1">IF(INDEX(INDIRECT($B60),MATCH($Q60&amp;$A$51,'Financing inputs locale'!$A$3:$A$255&amp;'Financing inputs locale'!$P$3:$P$255,0),MATCH('Gap analysis'!N$1,Yr_Local,0))="",0,INDEX(INDIRECT($B60),MATCH($Q60&amp;$A$51,'Financing inputs locale'!$A$3:$A$255&amp;'Financing inputs locale'!$P$3:$P$255,0),MATCH('Gap analysis'!N$1,Yr_Local,0)))</f>
        <v>0</v>
      </c>
      <c r="O60" s="160">
        <f t="array" aca="1" ref="O60" ca="1">IF(INDEX(INDIRECT($B60),MATCH($Q60&amp;$A$51,'Financing inputs locale'!$A$3:$A$255&amp;'Financing inputs locale'!$P$3:$P$255,0),MATCH('Gap analysis'!O$1,Yr_Local,0))="",0,INDEX(INDIRECT($B60),MATCH($Q60&amp;$A$51,'Financing inputs locale'!$A$3:$A$255&amp;'Financing inputs locale'!$P$3:$P$255,0),MATCH('Gap analysis'!O$1,Yr_Local,0)))</f>
        <v>0</v>
      </c>
      <c r="P60" s="49" t="str">
        <f>A51</f>
        <v>Autre 3</v>
      </c>
      <c r="Q60" s="54" t="s">
        <v>34</v>
      </c>
      <c r="R60" s="53" t="str">
        <f t="shared" ca="1" si="38"/>
        <v>Okay</v>
      </c>
      <c r="S60" s="178"/>
      <c r="T60" s="108"/>
    </row>
    <row r="61" spans="1:35" x14ac:dyDescent="0.25">
      <c r="A61" s="58"/>
      <c r="B61" s="35"/>
      <c r="C61" s="96"/>
      <c r="D61" s="96">
        <f ca="1">D58-(D52+D55)</f>
        <v>0</v>
      </c>
      <c r="E61" s="96"/>
      <c r="F61" s="96"/>
      <c r="G61" s="96"/>
      <c r="H61" s="96"/>
      <c r="I61" s="96"/>
      <c r="J61" s="96"/>
      <c r="K61" s="96"/>
      <c r="L61" s="96"/>
      <c r="M61" s="96"/>
      <c r="N61" s="96"/>
      <c r="O61" s="96"/>
      <c r="P61" s="49" t="str">
        <f>A51</f>
        <v>Autre 3</v>
      </c>
      <c r="Q61" s="50"/>
      <c r="R61" s="49"/>
      <c r="S61" s="178"/>
      <c r="T61" s="108"/>
      <c r="V61" s="12"/>
    </row>
    <row r="62" spans="1:35" x14ac:dyDescent="0.25">
      <c r="A62" s="176" t="s">
        <v>1</v>
      </c>
      <c r="B62" s="1" t="s">
        <v>11</v>
      </c>
      <c r="C62" s="97">
        <f ca="1">C58-(C55+C52)</f>
        <v>0</v>
      </c>
      <c r="D62" s="97">
        <f t="shared" ref="D62:O62" ca="1" si="40">D58-(D55+D52)</f>
        <v>0</v>
      </c>
      <c r="E62" s="97">
        <f t="shared" ca="1" si="40"/>
        <v>0</v>
      </c>
      <c r="F62" s="97">
        <f t="shared" ca="1" si="40"/>
        <v>0</v>
      </c>
      <c r="G62" s="97">
        <f t="shared" ca="1" si="40"/>
        <v>0</v>
      </c>
      <c r="H62" s="97">
        <f t="shared" ca="1" si="40"/>
        <v>0</v>
      </c>
      <c r="I62" s="97">
        <f t="shared" ca="1" si="40"/>
        <v>0</v>
      </c>
      <c r="J62" s="97">
        <f t="shared" ca="1" si="40"/>
        <v>0</v>
      </c>
      <c r="K62" s="97">
        <f t="shared" ca="1" si="40"/>
        <v>0</v>
      </c>
      <c r="L62" s="97">
        <f t="shared" ca="1" si="40"/>
        <v>0</v>
      </c>
      <c r="M62" s="97">
        <f t="shared" ca="1" si="40"/>
        <v>0</v>
      </c>
      <c r="N62" s="97">
        <f t="shared" ca="1" si="40"/>
        <v>0</v>
      </c>
      <c r="O62" s="97">
        <f t="shared" ca="1" si="40"/>
        <v>0</v>
      </c>
      <c r="P62" s="49" t="str">
        <f>A51</f>
        <v>Autre 3</v>
      </c>
      <c r="Q62" s="54" t="s">
        <v>1</v>
      </c>
      <c r="R62" s="53" t="str">
        <f t="shared" ref="R62:R64" ca="1" si="41">IF(ROUND(SUM(C62:N62),2)=ROUND(O62,2),"Okay","Check")</f>
        <v>Okay</v>
      </c>
      <c r="S62" s="178"/>
      <c r="T62" s="108"/>
    </row>
    <row r="63" spans="1:35" s="12" customFormat="1" x14ac:dyDescent="0.25">
      <c r="A63" s="176"/>
      <c r="B63" s="1" t="s">
        <v>10</v>
      </c>
      <c r="C63" s="98">
        <f t="shared" ref="C63:G63" ca="1" si="42">C59-(C56+C53)</f>
        <v>0</v>
      </c>
      <c r="D63" s="98">
        <f t="shared" ca="1" si="42"/>
        <v>0</v>
      </c>
      <c r="E63" s="98">
        <f t="shared" ca="1" si="42"/>
        <v>0</v>
      </c>
      <c r="F63" s="98">
        <f t="shared" ca="1" si="42"/>
        <v>0</v>
      </c>
      <c r="G63" s="98">
        <f t="shared" ca="1" si="42"/>
        <v>0</v>
      </c>
      <c r="H63" s="98">
        <f t="shared" ref="H63:O63" ca="1" si="43">H59-(H56+H53)</f>
        <v>0</v>
      </c>
      <c r="I63" s="98">
        <f t="shared" ca="1" si="43"/>
        <v>0</v>
      </c>
      <c r="J63" s="98">
        <f t="shared" ca="1" si="43"/>
        <v>0</v>
      </c>
      <c r="K63" s="98">
        <f t="shared" ca="1" si="43"/>
        <v>0</v>
      </c>
      <c r="L63" s="98">
        <f t="shared" ca="1" si="43"/>
        <v>0</v>
      </c>
      <c r="M63" s="98">
        <f t="shared" ca="1" si="43"/>
        <v>0</v>
      </c>
      <c r="N63" s="98">
        <f t="shared" ca="1" si="43"/>
        <v>0</v>
      </c>
      <c r="O63" s="98">
        <f t="shared" ca="1" si="43"/>
        <v>0</v>
      </c>
      <c r="P63" s="49" t="str">
        <f>A51</f>
        <v>Autre 3</v>
      </c>
      <c r="Q63" s="54" t="s">
        <v>1</v>
      </c>
      <c r="R63" s="53" t="str">
        <f t="shared" ca="1" si="41"/>
        <v>Okay</v>
      </c>
      <c r="S63" s="178"/>
      <c r="T63" s="108"/>
    </row>
    <row r="64" spans="1:35" x14ac:dyDescent="0.25">
      <c r="A64" s="176"/>
      <c r="B64" s="1" t="s">
        <v>38</v>
      </c>
      <c r="C64" s="159">
        <f t="shared" ref="C64:G64" ca="1" si="44">C60-(C57+C54)</f>
        <v>0</v>
      </c>
      <c r="D64" s="159">
        <f t="shared" ca="1" si="44"/>
        <v>0</v>
      </c>
      <c r="E64" s="159">
        <f t="shared" ca="1" si="44"/>
        <v>0</v>
      </c>
      <c r="F64" s="159">
        <f t="shared" ca="1" si="44"/>
        <v>0</v>
      </c>
      <c r="G64" s="159">
        <f t="shared" ca="1" si="44"/>
        <v>0</v>
      </c>
      <c r="H64" s="159">
        <f t="shared" ref="H64:O64" ca="1" si="45">H60-(H57+H54)</f>
        <v>0</v>
      </c>
      <c r="I64" s="159">
        <f t="shared" ca="1" si="45"/>
        <v>0</v>
      </c>
      <c r="J64" s="159">
        <f t="shared" ca="1" si="45"/>
        <v>0</v>
      </c>
      <c r="K64" s="159">
        <f t="shared" ca="1" si="45"/>
        <v>0</v>
      </c>
      <c r="L64" s="159">
        <f t="shared" ca="1" si="45"/>
        <v>0</v>
      </c>
      <c r="M64" s="159">
        <f t="shared" ca="1" si="45"/>
        <v>0</v>
      </c>
      <c r="N64" s="159">
        <f t="shared" ca="1" si="45"/>
        <v>0</v>
      </c>
      <c r="O64" s="159">
        <f t="shared" ca="1" si="45"/>
        <v>0</v>
      </c>
      <c r="P64" s="49" t="str">
        <f>A51</f>
        <v>Autre 3</v>
      </c>
      <c r="Q64" s="54" t="s">
        <v>1</v>
      </c>
      <c r="R64" s="53" t="str">
        <f t="shared" ca="1" si="41"/>
        <v>Okay</v>
      </c>
      <c r="S64" s="178"/>
      <c r="T64" s="108"/>
    </row>
    <row r="65" spans="1:35" x14ac:dyDescent="0.25">
      <c r="A65" s="176"/>
      <c r="B65" s="1" t="s">
        <v>0</v>
      </c>
      <c r="C65" s="99">
        <f ca="1">IF(C58&gt;0,C62/C58,0)</f>
        <v>0</v>
      </c>
      <c r="D65" s="99">
        <f t="shared" ref="D65:O65" ca="1" si="46">IF(D58&gt;0,D62/D58,0)</f>
        <v>0</v>
      </c>
      <c r="E65" s="99">
        <f t="shared" ca="1" si="46"/>
        <v>0</v>
      </c>
      <c r="F65" s="99">
        <f t="shared" ca="1" si="46"/>
        <v>0</v>
      </c>
      <c r="G65" s="99">
        <f t="shared" ca="1" si="46"/>
        <v>0</v>
      </c>
      <c r="H65" s="99">
        <f t="shared" ca="1" si="46"/>
        <v>0</v>
      </c>
      <c r="I65" s="99">
        <f t="shared" ca="1" si="46"/>
        <v>0</v>
      </c>
      <c r="J65" s="99">
        <f t="shared" ca="1" si="46"/>
        <v>0</v>
      </c>
      <c r="K65" s="99">
        <f t="shared" ca="1" si="46"/>
        <v>0</v>
      </c>
      <c r="L65" s="99">
        <f t="shared" ca="1" si="46"/>
        <v>0</v>
      </c>
      <c r="M65" s="99">
        <f t="shared" ca="1" si="46"/>
        <v>0</v>
      </c>
      <c r="N65" s="99">
        <f t="shared" ca="1" si="46"/>
        <v>0</v>
      </c>
      <c r="O65" s="99">
        <f t="shared" ca="1" si="46"/>
        <v>0</v>
      </c>
      <c r="P65" s="49" t="str">
        <f>A51</f>
        <v>Autre 3</v>
      </c>
      <c r="Q65" s="54" t="s">
        <v>1</v>
      </c>
      <c r="R65" s="56"/>
      <c r="S65" s="179"/>
      <c r="T65" s="108"/>
    </row>
    <row r="66" spans="1:35" x14ac:dyDescent="0.25">
      <c r="A66" s="35"/>
      <c r="B66" s="35"/>
      <c r="C66" s="35"/>
      <c r="D66" s="57"/>
      <c r="E66" s="57"/>
      <c r="F66" s="57"/>
      <c r="G66" s="57"/>
      <c r="H66" s="57"/>
      <c r="I66" s="57"/>
      <c r="J66" s="35"/>
      <c r="K66" s="35"/>
      <c r="L66" s="35"/>
      <c r="M66" s="35"/>
      <c r="N66" s="35"/>
      <c r="O66" s="35"/>
      <c r="P66" s="2"/>
      <c r="U66" s="12" t="s">
        <v>67</v>
      </c>
      <c r="V66" s="12"/>
      <c r="W66" s="12"/>
      <c r="X66" s="12"/>
      <c r="Y66" s="12"/>
      <c r="Z66" s="12"/>
      <c r="AA66" s="12"/>
      <c r="AB66" s="12"/>
      <c r="AC66" s="12"/>
      <c r="AD66" s="12"/>
      <c r="AE66" s="12"/>
      <c r="AF66" s="12"/>
      <c r="AG66" s="12"/>
      <c r="AH66" s="12"/>
      <c r="AI66" s="12"/>
    </row>
    <row r="67" spans="1:35" x14ac:dyDescent="0.25">
      <c r="A67" s="172" t="str">
        <f>'Financing inputs'!A72:O72</f>
        <v>Autre 4</v>
      </c>
      <c r="B67" s="172"/>
      <c r="C67" s="172"/>
      <c r="D67" s="172"/>
      <c r="E67" s="172"/>
      <c r="F67" s="172"/>
      <c r="G67" s="172"/>
      <c r="H67" s="172"/>
      <c r="I67" s="172"/>
      <c r="J67" s="172"/>
      <c r="K67" s="172"/>
      <c r="L67" s="172"/>
      <c r="M67" s="172"/>
      <c r="N67" s="172"/>
      <c r="O67" s="172"/>
      <c r="P67" s="48"/>
      <c r="Q67" s="48"/>
      <c r="R67" s="48"/>
      <c r="S67" s="177" t="s">
        <v>4</v>
      </c>
      <c r="T67" s="110"/>
      <c r="U67" s="104" t="str">
        <f>A67</f>
        <v>Autre 4</v>
      </c>
      <c r="V67" s="4">
        <f>$C$1</f>
        <v>0</v>
      </c>
      <c r="W67" s="4">
        <f>$D$1</f>
        <v>1</v>
      </c>
      <c r="X67" s="4">
        <f>$E$1</f>
        <v>2</v>
      </c>
      <c r="Y67" s="4">
        <f>$F$1</f>
        <v>3</v>
      </c>
      <c r="Z67" s="4">
        <f>$G$1</f>
        <v>4</v>
      </c>
      <c r="AA67" s="4">
        <f>$H$1</f>
        <v>5</v>
      </c>
      <c r="AB67" s="4">
        <f>$I$1</f>
        <v>6</v>
      </c>
      <c r="AC67" s="4">
        <f>$J$1</f>
        <v>7</v>
      </c>
      <c r="AD67" s="4">
        <f>$K$1</f>
        <v>8</v>
      </c>
      <c r="AE67" s="4">
        <f>$L$1</f>
        <v>9</v>
      </c>
      <c r="AF67" s="4">
        <f>$M$1</f>
        <v>10</v>
      </c>
      <c r="AG67" s="4">
        <f>$N$1</f>
        <v>11</v>
      </c>
      <c r="AH67" s="4" t="str">
        <f>$O$1</f>
        <v>Total</v>
      </c>
      <c r="AI67" s="12"/>
    </row>
    <row r="68" spans="1:35" x14ac:dyDescent="0.25">
      <c r="A68" s="175" t="s">
        <v>36</v>
      </c>
      <c r="B68" s="1" t="s">
        <v>2</v>
      </c>
      <c r="C68" s="94">
        <f t="array" aca="1" ref="C68" ca="1">IF(INDEX(INDIRECT($B68),MATCH($Q68&amp;$A$67,'Financing inputs USD'!$A$3:$A$255&amp;'Financing inputs USD'!$P$3:$P$255,0),MATCH('Gap analysis'!C$1,Yr_USD,0))="",0,INDEX(INDIRECT($B68),MATCH($Q68&amp;$A$67,'Financing inputs USD'!$A$3:$A$255&amp;'Financing inputs USD'!$P$3:$P$255,0),MATCH('Gap analysis'!C$1,Yr_USD,0)))</f>
        <v>0</v>
      </c>
      <c r="D68" s="94">
        <f t="array" aca="1" ref="D68" ca="1">IF(INDEX(INDIRECT($B68),MATCH($Q68&amp;$A$67,'Financing inputs USD'!$A$3:$A$255&amp;'Financing inputs USD'!$P$3:$P$255,0),MATCH('Gap analysis'!D$1,Yr_USD,0))="",0,INDEX(INDIRECT($B68),MATCH($Q68&amp;$A$67,'Financing inputs USD'!$A$3:$A$255&amp;'Financing inputs USD'!$P$3:$P$255,0),MATCH('Gap analysis'!D$1,Yr_USD,0)))</f>
        <v>0</v>
      </c>
      <c r="E68" s="94">
        <f t="array" aca="1" ref="E68" ca="1">IF(INDEX(INDIRECT($B68),MATCH($Q68&amp;$A$67,'Financing inputs USD'!$A$3:$A$255&amp;'Financing inputs USD'!$P$3:$P$255,0),MATCH('Gap analysis'!E$1,Yr_USD,0))="",0,INDEX(INDIRECT($B68),MATCH($Q68&amp;$A$67,'Financing inputs USD'!$A$3:$A$255&amp;'Financing inputs USD'!$P$3:$P$255,0),MATCH('Gap analysis'!E$1,Yr_USD,0)))</f>
        <v>0</v>
      </c>
      <c r="F68" s="94">
        <f t="array" aca="1" ref="F68" ca="1">IF(INDEX(INDIRECT($B68),MATCH($Q68&amp;$A$67,'Financing inputs USD'!$A$3:$A$255&amp;'Financing inputs USD'!$P$3:$P$255,0),MATCH('Gap analysis'!F$1,Yr_USD,0))="",0,INDEX(INDIRECT($B68),MATCH($Q68&amp;$A$67,'Financing inputs USD'!$A$3:$A$255&amp;'Financing inputs USD'!$P$3:$P$255,0),MATCH('Gap analysis'!F$1,Yr_USD,0)))</f>
        <v>0</v>
      </c>
      <c r="G68" s="94">
        <f t="array" aca="1" ref="G68" ca="1">IF(INDEX(INDIRECT($B68),MATCH($Q68&amp;$A$67,'Financing inputs USD'!$A$3:$A$255&amp;'Financing inputs USD'!$P$3:$P$255,0),MATCH('Gap analysis'!G$1,Yr_USD,0))="",0,INDEX(INDIRECT($B68),MATCH($Q68&amp;$A$67,'Financing inputs USD'!$A$3:$A$255&amp;'Financing inputs USD'!$P$3:$P$255,0),MATCH('Gap analysis'!G$1,Yr_USD,0)))</f>
        <v>0</v>
      </c>
      <c r="H68" s="94">
        <f t="array" aca="1" ref="H68" ca="1">IF(INDEX(INDIRECT($B68),MATCH($Q68&amp;$A$67,'Financing inputs USD'!$A$3:$A$255&amp;'Financing inputs USD'!$P$3:$P$255,0),MATCH('Gap analysis'!H$1,Yr_USD,0))="",0,INDEX(INDIRECT($B68),MATCH($Q68&amp;$A$67,'Financing inputs USD'!$A$3:$A$255&amp;'Financing inputs USD'!$P$3:$P$255,0),MATCH('Gap analysis'!H$1,Yr_USD,0)))</f>
        <v>0</v>
      </c>
      <c r="I68" s="94">
        <f t="array" aca="1" ref="I68" ca="1">IF(INDEX(INDIRECT($B68),MATCH($Q68&amp;$A$67,'Financing inputs USD'!$A$3:$A$255&amp;'Financing inputs USD'!$P$3:$P$255,0),MATCH('Gap analysis'!I$1,Yr_USD,0))="",0,INDEX(INDIRECT($B68),MATCH($Q68&amp;$A$67,'Financing inputs USD'!$A$3:$A$255&amp;'Financing inputs USD'!$P$3:$P$255,0),MATCH('Gap analysis'!I$1,Yr_USD,0)))</f>
        <v>0</v>
      </c>
      <c r="J68" s="94">
        <f t="array" aca="1" ref="J68" ca="1">IF(INDEX(INDIRECT($B68),MATCH($Q68&amp;$A$67,'Financing inputs USD'!$A$3:$A$255&amp;'Financing inputs USD'!$P$3:$P$255,0),MATCH('Gap analysis'!J$1,Yr_USD,0))="",0,INDEX(INDIRECT($B68),MATCH($Q68&amp;$A$67,'Financing inputs USD'!$A$3:$A$255&amp;'Financing inputs USD'!$P$3:$P$255,0),MATCH('Gap analysis'!J$1,Yr_USD,0)))</f>
        <v>0</v>
      </c>
      <c r="K68" s="94">
        <f t="array" aca="1" ref="K68" ca="1">IF(INDEX(INDIRECT($B68),MATCH($Q68&amp;$A$67,'Financing inputs USD'!$A$3:$A$255&amp;'Financing inputs USD'!$P$3:$P$255,0),MATCH('Gap analysis'!K$1,Yr_USD,0))="",0,INDEX(INDIRECT($B68),MATCH($Q68&amp;$A$67,'Financing inputs USD'!$A$3:$A$255&amp;'Financing inputs USD'!$P$3:$P$255,0),MATCH('Gap analysis'!K$1,Yr_USD,0)))</f>
        <v>0</v>
      </c>
      <c r="L68" s="94">
        <f t="array" aca="1" ref="L68" ca="1">IF(INDEX(INDIRECT($B68),MATCH($Q68&amp;$A$67,'Financing inputs USD'!$A$3:$A$255&amp;'Financing inputs USD'!$P$3:$P$255,0),MATCH('Gap analysis'!L$1,Yr_USD,0))="",0,INDEX(INDIRECT($B68),MATCH($Q68&amp;$A$67,'Financing inputs USD'!$A$3:$A$255&amp;'Financing inputs USD'!$P$3:$P$255,0),MATCH('Gap analysis'!L$1,Yr_USD,0)))</f>
        <v>0</v>
      </c>
      <c r="M68" s="94">
        <f t="array" aca="1" ref="M68" ca="1">IF(INDEX(INDIRECT($B68),MATCH($Q68&amp;$A$67,'Financing inputs USD'!$A$3:$A$255&amp;'Financing inputs USD'!$P$3:$P$255,0),MATCH('Gap analysis'!M$1,Yr_USD,0))="",0,INDEX(INDIRECT($B68),MATCH($Q68&amp;$A$67,'Financing inputs USD'!$A$3:$A$255&amp;'Financing inputs USD'!$P$3:$P$255,0),MATCH('Gap analysis'!M$1,Yr_USD,0)))</f>
        <v>0</v>
      </c>
      <c r="N68" s="94">
        <f t="array" aca="1" ref="N68" ca="1">IF(INDEX(INDIRECT($B68),MATCH($Q68&amp;$A$67,'Financing inputs USD'!$A$3:$A$255&amp;'Financing inputs USD'!$P$3:$P$255,0),MATCH('Gap analysis'!N$1,Yr_USD,0))="",0,INDEX(INDIRECT($B68),MATCH($Q68&amp;$A$67,'Financing inputs USD'!$A$3:$A$255&amp;'Financing inputs USD'!$P$3:$P$255,0),MATCH('Gap analysis'!N$1,Yr_USD,0)))</f>
        <v>0</v>
      </c>
      <c r="O68" s="94">
        <f t="array" aca="1" ref="O68" ca="1">IF(INDEX(INDIRECT($B68),MATCH($Q68&amp;$A$67,'Financing inputs USD'!$A$3:$A$255&amp;'Financing inputs USD'!$P$3:$P$255,0),MATCH('Gap analysis'!O$1,Yr_USD,0))="",0,INDEX(INDIRECT($B68),MATCH($Q68&amp;$A$67,'Financing inputs USD'!$A$3:$A$255&amp;'Financing inputs USD'!$P$3:$P$255,0),MATCH('Gap analysis'!O$1,Yr_USD,0)))</f>
        <v>0</v>
      </c>
      <c r="P68" s="49" t="str">
        <f>A67</f>
        <v>Autre 4</v>
      </c>
      <c r="Q68" s="54" t="s">
        <v>52</v>
      </c>
      <c r="R68" s="53" t="str">
        <f ca="1">IF(ROUND(SUM(C68:N68),2)=ROUND(O68,2),"Okay","Check")</f>
        <v>Okay</v>
      </c>
      <c r="S68" s="178"/>
      <c r="T68" s="109"/>
      <c r="U68" s="104" t="str">
        <f>A68</f>
        <v>Apport du Gouvernement</v>
      </c>
      <c r="V68" s="75">
        <f t="shared" ref="V68:AH68" ca="1" si="47">IFERROR(C70/(C70+C73),0)</f>
        <v>0</v>
      </c>
      <c r="W68" s="75">
        <f t="shared" ca="1" si="47"/>
        <v>0</v>
      </c>
      <c r="X68" s="75">
        <f t="shared" ca="1" si="47"/>
        <v>0</v>
      </c>
      <c r="Y68" s="75">
        <f t="shared" ca="1" si="47"/>
        <v>0</v>
      </c>
      <c r="Z68" s="75">
        <f t="shared" ca="1" si="47"/>
        <v>0</v>
      </c>
      <c r="AA68" s="75">
        <f t="shared" ca="1" si="47"/>
        <v>0</v>
      </c>
      <c r="AB68" s="75">
        <f t="shared" ca="1" si="47"/>
        <v>0</v>
      </c>
      <c r="AC68" s="75">
        <f t="shared" ca="1" si="47"/>
        <v>0</v>
      </c>
      <c r="AD68" s="75">
        <f t="shared" ca="1" si="47"/>
        <v>0</v>
      </c>
      <c r="AE68" s="75">
        <f t="shared" ca="1" si="47"/>
        <v>0</v>
      </c>
      <c r="AF68" s="75">
        <f t="shared" ca="1" si="47"/>
        <v>0</v>
      </c>
      <c r="AG68" s="75">
        <f t="shared" ca="1" si="47"/>
        <v>0</v>
      </c>
      <c r="AH68" s="75">
        <f t="shared" ca="1" si="47"/>
        <v>0</v>
      </c>
      <c r="AI68" s="12"/>
    </row>
    <row r="69" spans="1:35" s="12" customFormat="1" x14ac:dyDescent="0.25">
      <c r="A69" s="175"/>
      <c r="B69" s="1" t="s">
        <v>10</v>
      </c>
      <c r="C69" s="95">
        <f t="array" aca="1" ref="C69" ca="1">IF(INDEX(INDIRECT($B69),MATCH($Q69&amp;$A$67,'Financing inputs Euro'!$A$3:$A$255&amp;'Financing inputs Euro'!$P$3:$P$255,0),MATCH('Gap analysis'!C$1,Yr_Euro,0))="",0,INDEX(INDIRECT($B69),MATCH($Q69&amp;$A$67,'Financing inputs Euro'!$A$3:$A$255&amp;'Financing inputs Euro'!$P$3:$P$255,0),MATCH('Gap analysis'!C$1,Yr_Euro,0)))</f>
        <v>0</v>
      </c>
      <c r="D69" s="95">
        <f t="array" aca="1" ref="D69" ca="1">IF(INDEX(INDIRECT($B69),MATCH($Q69&amp;$A$67,'Financing inputs Euro'!$A$3:$A$255&amp;'Financing inputs Euro'!$P$3:$P$255,0),MATCH('Gap analysis'!D$1,Yr_Euro,0))="",0,INDEX(INDIRECT($B69),MATCH($Q69&amp;$A$67,'Financing inputs Euro'!$A$3:$A$255&amp;'Financing inputs Euro'!$P$3:$P$255,0),MATCH('Gap analysis'!D$1,Yr_Euro,0)))</f>
        <v>0</v>
      </c>
      <c r="E69" s="95">
        <f t="array" aca="1" ref="E69" ca="1">IF(INDEX(INDIRECT($B69),MATCH($Q69&amp;$A$67,'Financing inputs Euro'!$A$3:$A$255&amp;'Financing inputs Euro'!$P$3:$P$255,0),MATCH('Gap analysis'!E$1,Yr_Euro,0))="",0,INDEX(INDIRECT($B69),MATCH($Q69&amp;$A$67,'Financing inputs Euro'!$A$3:$A$255&amp;'Financing inputs Euro'!$P$3:$P$255,0),MATCH('Gap analysis'!E$1,Yr_Euro,0)))</f>
        <v>0</v>
      </c>
      <c r="F69" s="95">
        <f t="array" aca="1" ref="F69" ca="1">IF(INDEX(INDIRECT($B69),MATCH($Q69&amp;$A$67,'Financing inputs Euro'!$A$3:$A$255&amp;'Financing inputs Euro'!$P$3:$P$255,0),MATCH('Gap analysis'!F$1,Yr_Euro,0))="",0,INDEX(INDIRECT($B69),MATCH($Q69&amp;$A$67,'Financing inputs Euro'!$A$3:$A$255&amp;'Financing inputs Euro'!$P$3:$P$255,0),MATCH('Gap analysis'!F$1,Yr_Euro,0)))</f>
        <v>0</v>
      </c>
      <c r="G69" s="95">
        <f t="array" aca="1" ref="G69" ca="1">IF(INDEX(INDIRECT($B69),MATCH($Q69&amp;$A$67,'Financing inputs Euro'!$A$3:$A$255&amp;'Financing inputs Euro'!$P$3:$P$255,0),MATCH('Gap analysis'!G$1,Yr_Euro,0))="",0,INDEX(INDIRECT($B69),MATCH($Q69&amp;$A$67,'Financing inputs Euro'!$A$3:$A$255&amp;'Financing inputs Euro'!$P$3:$P$255,0),MATCH('Gap analysis'!G$1,Yr_Euro,0)))</f>
        <v>0</v>
      </c>
      <c r="H69" s="95">
        <f t="array" aca="1" ref="H69" ca="1">IF(INDEX(INDIRECT($B69),MATCH($Q69&amp;$A$67,'Financing inputs Euro'!$A$3:$A$255&amp;'Financing inputs Euro'!$P$3:$P$255,0),MATCH('Gap analysis'!H$1,Yr_Euro,0))="",0,INDEX(INDIRECT($B69),MATCH($Q69&amp;$A$67,'Financing inputs Euro'!$A$3:$A$255&amp;'Financing inputs Euro'!$P$3:$P$255,0),MATCH('Gap analysis'!H$1,Yr_Euro,0)))</f>
        <v>0</v>
      </c>
      <c r="I69" s="95">
        <f t="array" aca="1" ref="I69" ca="1">IF(INDEX(INDIRECT($B69),MATCH($Q69&amp;$A$67,'Financing inputs Euro'!$A$3:$A$255&amp;'Financing inputs Euro'!$P$3:$P$255,0),MATCH('Gap analysis'!I$1,Yr_Euro,0))="",0,INDEX(INDIRECT($B69),MATCH($Q69&amp;$A$67,'Financing inputs Euro'!$A$3:$A$255&amp;'Financing inputs Euro'!$P$3:$P$255,0),MATCH('Gap analysis'!I$1,Yr_Euro,0)))</f>
        <v>0</v>
      </c>
      <c r="J69" s="95">
        <f t="array" aca="1" ref="J69" ca="1">IF(INDEX(INDIRECT($B69),MATCH($Q69&amp;$A$67,'Financing inputs Euro'!$A$3:$A$255&amp;'Financing inputs Euro'!$P$3:$P$255,0),MATCH('Gap analysis'!J$1,Yr_Euro,0))="",0,INDEX(INDIRECT($B69),MATCH($Q69&amp;$A$67,'Financing inputs Euro'!$A$3:$A$255&amp;'Financing inputs Euro'!$P$3:$P$255,0),MATCH('Gap analysis'!J$1,Yr_Euro,0)))</f>
        <v>0</v>
      </c>
      <c r="K69" s="95">
        <f t="array" aca="1" ref="K69" ca="1">IF(INDEX(INDIRECT($B69),MATCH($Q69&amp;$A$67,'Financing inputs Euro'!$A$3:$A$255&amp;'Financing inputs Euro'!$P$3:$P$255,0),MATCH('Gap analysis'!K$1,Yr_Euro,0))="",0,INDEX(INDIRECT($B69),MATCH($Q69&amp;$A$67,'Financing inputs Euro'!$A$3:$A$255&amp;'Financing inputs Euro'!$P$3:$P$255,0),MATCH('Gap analysis'!K$1,Yr_Euro,0)))</f>
        <v>0</v>
      </c>
      <c r="L69" s="95">
        <f t="array" aca="1" ref="L69" ca="1">IF(INDEX(INDIRECT($B69),MATCH($Q69&amp;$A$67,'Financing inputs Euro'!$A$3:$A$255&amp;'Financing inputs Euro'!$P$3:$P$255,0),MATCH('Gap analysis'!L$1,Yr_Euro,0))="",0,INDEX(INDIRECT($B69),MATCH($Q69&amp;$A$67,'Financing inputs Euro'!$A$3:$A$255&amp;'Financing inputs Euro'!$P$3:$P$255,0),MATCH('Gap analysis'!L$1,Yr_Euro,0)))</f>
        <v>0</v>
      </c>
      <c r="M69" s="95">
        <f t="array" aca="1" ref="M69" ca="1">IF(INDEX(INDIRECT($B69),MATCH($Q69&amp;$A$67,'Financing inputs Euro'!$A$3:$A$255&amp;'Financing inputs Euro'!$P$3:$P$255,0),MATCH('Gap analysis'!M$1,Yr_Euro,0))="",0,INDEX(INDIRECT($B69),MATCH($Q69&amp;$A$67,'Financing inputs Euro'!$A$3:$A$255&amp;'Financing inputs Euro'!$P$3:$P$255,0),MATCH('Gap analysis'!M$1,Yr_Euro,0)))</f>
        <v>0</v>
      </c>
      <c r="N69" s="95">
        <f t="array" aca="1" ref="N69" ca="1">IF(INDEX(INDIRECT($B69),MATCH($Q69&amp;$A$67,'Financing inputs Euro'!$A$3:$A$255&amp;'Financing inputs Euro'!$P$3:$P$255,0),MATCH('Gap analysis'!N$1,Yr_Euro,0))="",0,INDEX(INDIRECT($B69),MATCH($Q69&amp;$A$67,'Financing inputs Euro'!$A$3:$A$255&amp;'Financing inputs Euro'!$P$3:$P$255,0),MATCH('Gap analysis'!N$1,Yr_Euro,0)))</f>
        <v>0</v>
      </c>
      <c r="O69" s="95">
        <f t="array" aca="1" ref="O69" ca="1">IF(INDEX(INDIRECT($B69),MATCH($Q69&amp;$A$67,'Financing inputs Euro'!$A$3:$A$255&amp;'Financing inputs Euro'!$P$3:$P$255,0),MATCH('Gap analysis'!O$1,Yr_Euro,0))="",0,INDEX(INDIRECT($B69),MATCH($Q69&amp;$A$67,'Financing inputs Euro'!$A$3:$A$255&amp;'Financing inputs Euro'!$P$3:$P$255,0),MATCH('Gap analysis'!O$1,Yr_Euro,0)))</f>
        <v>0</v>
      </c>
      <c r="P69" s="49" t="str">
        <f>A67</f>
        <v>Autre 4</v>
      </c>
      <c r="Q69" s="54" t="s">
        <v>52</v>
      </c>
      <c r="R69" s="53" t="str">
        <f t="shared" ref="R69:R76" ca="1" si="48">IF(ROUND(SUM(C69:N69),2)=ROUND(O69,2),"Okay","Check")</f>
        <v>Okay</v>
      </c>
      <c r="S69" s="178"/>
      <c r="T69" s="109"/>
      <c r="U69" s="104" t="str">
        <f>A71</f>
        <v>Apport des Donateurs</v>
      </c>
      <c r="V69" s="75">
        <f t="shared" ref="V69:AH69" ca="1" si="49">IFERROR(C73/(C70+C73),0)</f>
        <v>0</v>
      </c>
      <c r="W69" s="75">
        <f t="shared" ca="1" si="49"/>
        <v>0</v>
      </c>
      <c r="X69" s="75">
        <f t="shared" ca="1" si="49"/>
        <v>0</v>
      </c>
      <c r="Y69" s="75">
        <f t="shared" ca="1" si="49"/>
        <v>0</v>
      </c>
      <c r="Z69" s="75">
        <f t="shared" ca="1" si="49"/>
        <v>0</v>
      </c>
      <c r="AA69" s="75">
        <f t="shared" ca="1" si="49"/>
        <v>0</v>
      </c>
      <c r="AB69" s="75">
        <f t="shared" ca="1" si="49"/>
        <v>0</v>
      </c>
      <c r="AC69" s="75">
        <f t="shared" ca="1" si="49"/>
        <v>0</v>
      </c>
      <c r="AD69" s="75">
        <f t="shared" ca="1" si="49"/>
        <v>0</v>
      </c>
      <c r="AE69" s="75">
        <f t="shared" ca="1" si="49"/>
        <v>0</v>
      </c>
      <c r="AF69" s="75">
        <f t="shared" ca="1" si="49"/>
        <v>0</v>
      </c>
      <c r="AG69" s="75">
        <f t="shared" ca="1" si="49"/>
        <v>0</v>
      </c>
      <c r="AH69" s="75">
        <f t="shared" ca="1" si="49"/>
        <v>0</v>
      </c>
    </row>
    <row r="70" spans="1:35" x14ac:dyDescent="0.25">
      <c r="A70" s="175"/>
      <c r="B70" s="1" t="s">
        <v>53</v>
      </c>
      <c r="C70" s="160">
        <f t="array" aca="1" ref="C70" ca="1">IF(INDEX(INDIRECT($B70),MATCH($Q70&amp;$A$67,'Financing inputs locale'!$A$3:$A$255&amp;'Financing inputs locale'!$P$3:$P$255,0),MATCH('Gap analysis'!C$1,Yr_Local,0))="",0,INDEX(INDIRECT($B70),MATCH($Q70&amp;$A$67,'Financing inputs locale'!$A$3:$A$255&amp;'Financing inputs locale'!$P$3:$P$255,0),MATCH('Gap analysis'!C$1,Yr_Local,0)))</f>
        <v>0</v>
      </c>
      <c r="D70" s="160">
        <f t="array" aca="1" ref="D70" ca="1">IF(INDEX(INDIRECT($B70),MATCH($Q70&amp;$A$67,'Financing inputs locale'!$A$3:$A$255&amp;'Financing inputs locale'!$P$3:$P$255,0),MATCH('Gap analysis'!D$1,Yr_Local,0))="",0,INDEX(INDIRECT($B70),MATCH($Q70&amp;$A$67,'Financing inputs locale'!$A$3:$A$255&amp;'Financing inputs locale'!$P$3:$P$255,0),MATCH('Gap analysis'!D$1,Yr_Local,0)))</f>
        <v>0</v>
      </c>
      <c r="E70" s="160">
        <f t="array" aca="1" ref="E70" ca="1">IF(INDEX(INDIRECT($B70),MATCH($Q70&amp;$A$67,'Financing inputs locale'!$A$3:$A$255&amp;'Financing inputs locale'!$P$3:$P$255,0),MATCH('Gap analysis'!E$1,Yr_Local,0))="",0,INDEX(INDIRECT($B70),MATCH($Q70&amp;$A$67,'Financing inputs locale'!$A$3:$A$255&amp;'Financing inputs locale'!$P$3:$P$255,0),MATCH('Gap analysis'!E$1,Yr_Local,0)))</f>
        <v>0</v>
      </c>
      <c r="F70" s="160">
        <f t="array" aca="1" ref="F70" ca="1">IF(INDEX(INDIRECT($B70),MATCH($Q70&amp;$A$67,'Financing inputs locale'!$A$3:$A$255&amp;'Financing inputs locale'!$P$3:$P$255,0),MATCH('Gap analysis'!F$1,Yr_Local,0))="",0,INDEX(INDIRECT($B70),MATCH($Q70&amp;$A$67,'Financing inputs locale'!$A$3:$A$255&amp;'Financing inputs locale'!$P$3:$P$255,0),MATCH('Gap analysis'!F$1,Yr_Local,0)))</f>
        <v>0</v>
      </c>
      <c r="G70" s="160">
        <f t="array" aca="1" ref="G70" ca="1">IF(INDEX(INDIRECT($B70),MATCH($Q70&amp;$A$67,'Financing inputs locale'!$A$3:$A$255&amp;'Financing inputs locale'!$P$3:$P$255,0),MATCH('Gap analysis'!G$1,Yr_Local,0))="",0,INDEX(INDIRECT($B70),MATCH($Q70&amp;$A$67,'Financing inputs locale'!$A$3:$A$255&amp;'Financing inputs locale'!$P$3:$P$255,0),MATCH('Gap analysis'!G$1,Yr_Local,0)))</f>
        <v>0</v>
      </c>
      <c r="H70" s="160">
        <f t="array" aca="1" ref="H70" ca="1">IF(INDEX(INDIRECT($B70),MATCH($Q70&amp;$A$67,'Financing inputs locale'!$A$3:$A$255&amp;'Financing inputs locale'!$P$3:$P$255,0),MATCH('Gap analysis'!H$1,Yr_Local,0))="",0,INDEX(INDIRECT($B70),MATCH($Q70&amp;$A$67,'Financing inputs locale'!$A$3:$A$255&amp;'Financing inputs locale'!$P$3:$P$255,0),MATCH('Gap analysis'!H$1,Yr_Local,0)))</f>
        <v>0</v>
      </c>
      <c r="I70" s="160">
        <f t="array" aca="1" ref="I70" ca="1">IF(INDEX(INDIRECT($B70),MATCH($Q70&amp;$A$67,'Financing inputs locale'!$A$3:$A$255&amp;'Financing inputs locale'!$P$3:$P$255,0),MATCH('Gap analysis'!I$1,Yr_Local,0))="",0,INDEX(INDIRECT($B70),MATCH($Q70&amp;$A$67,'Financing inputs locale'!$A$3:$A$255&amp;'Financing inputs locale'!$P$3:$P$255,0),MATCH('Gap analysis'!I$1,Yr_Local,0)))</f>
        <v>0</v>
      </c>
      <c r="J70" s="160">
        <f t="array" aca="1" ref="J70" ca="1">IF(INDEX(INDIRECT($B70),MATCH($Q70&amp;$A$67,'Financing inputs locale'!$A$3:$A$255&amp;'Financing inputs locale'!$P$3:$P$255,0),MATCH('Gap analysis'!J$1,Yr_Local,0))="",0,INDEX(INDIRECT($B70),MATCH($Q70&amp;$A$67,'Financing inputs locale'!$A$3:$A$255&amp;'Financing inputs locale'!$P$3:$P$255,0),MATCH('Gap analysis'!J$1,Yr_Local,0)))</f>
        <v>0</v>
      </c>
      <c r="K70" s="160">
        <f t="array" aca="1" ref="K70" ca="1">IF(INDEX(INDIRECT($B70),MATCH($Q70&amp;$A$67,'Financing inputs locale'!$A$3:$A$255&amp;'Financing inputs locale'!$P$3:$P$255,0),MATCH('Gap analysis'!K$1,Yr_Local,0))="",0,INDEX(INDIRECT($B70),MATCH($Q70&amp;$A$67,'Financing inputs locale'!$A$3:$A$255&amp;'Financing inputs locale'!$P$3:$P$255,0),MATCH('Gap analysis'!K$1,Yr_Local,0)))</f>
        <v>0</v>
      </c>
      <c r="L70" s="160">
        <f t="array" aca="1" ref="L70" ca="1">IF(INDEX(INDIRECT($B70),MATCH($Q70&amp;$A$67,'Financing inputs locale'!$A$3:$A$255&amp;'Financing inputs locale'!$P$3:$P$255,0),MATCH('Gap analysis'!L$1,Yr_Local,0))="",0,INDEX(INDIRECT($B70),MATCH($Q70&amp;$A$67,'Financing inputs locale'!$A$3:$A$255&amp;'Financing inputs locale'!$P$3:$P$255,0),MATCH('Gap analysis'!L$1,Yr_Local,0)))</f>
        <v>0</v>
      </c>
      <c r="M70" s="160">
        <f t="array" aca="1" ref="M70" ca="1">IF(INDEX(INDIRECT($B70),MATCH($Q70&amp;$A$67,'Financing inputs locale'!$A$3:$A$255&amp;'Financing inputs locale'!$P$3:$P$255,0),MATCH('Gap analysis'!M$1,Yr_Local,0))="",0,INDEX(INDIRECT($B70),MATCH($Q70&amp;$A$67,'Financing inputs locale'!$A$3:$A$255&amp;'Financing inputs locale'!$P$3:$P$255,0),MATCH('Gap analysis'!M$1,Yr_Local,0)))</f>
        <v>0</v>
      </c>
      <c r="N70" s="160">
        <f t="array" aca="1" ref="N70" ca="1">IF(INDEX(INDIRECT($B70),MATCH($Q70&amp;$A$67,'Financing inputs locale'!$A$3:$A$255&amp;'Financing inputs locale'!$P$3:$P$255,0),MATCH('Gap analysis'!N$1,Yr_Local,0))="",0,INDEX(INDIRECT($B70),MATCH($Q70&amp;$A$67,'Financing inputs locale'!$A$3:$A$255&amp;'Financing inputs locale'!$P$3:$P$255,0),MATCH('Gap analysis'!N$1,Yr_Local,0)))</f>
        <v>0</v>
      </c>
      <c r="O70" s="160">
        <f t="array" aca="1" ref="O70" ca="1">IF(INDEX(INDIRECT($B70),MATCH($Q70&amp;$A$67,'Financing inputs locale'!$A$3:$A$255&amp;'Financing inputs locale'!$P$3:$P$255,0),MATCH('Gap analysis'!O$1,Yr_Local,0))="",0,INDEX(INDIRECT($B70),MATCH($Q70&amp;$A$67,'Financing inputs locale'!$A$3:$A$255&amp;'Financing inputs locale'!$P$3:$P$255,0),MATCH('Gap analysis'!O$1,Yr_Local,0)))</f>
        <v>0</v>
      </c>
      <c r="P70" s="49" t="str">
        <f>A67</f>
        <v>Autre 4</v>
      </c>
      <c r="Q70" s="54" t="s">
        <v>52</v>
      </c>
      <c r="R70" s="53" t="str">
        <f t="shared" ca="1" si="48"/>
        <v>Okay</v>
      </c>
      <c r="S70" s="178"/>
      <c r="T70" s="108"/>
    </row>
    <row r="71" spans="1:35" x14ac:dyDescent="0.25">
      <c r="A71" s="175" t="s">
        <v>37</v>
      </c>
      <c r="B71" s="1" t="s">
        <v>2</v>
      </c>
      <c r="C71" s="94">
        <f t="array" aca="1" ref="C71" ca="1">IF(INDEX(INDIRECT($B71),MATCH($Q71&amp;$A$67,'Financing inputs USD'!$A$3:$A$255&amp;'Financing inputs USD'!$P$3:$P$255,0),MATCH('Gap analysis'!C$1,Yr_USD,0))="",0,INDEX(INDIRECT($B71),MATCH($Q71&amp;$A$67,'Financing inputs USD'!$A$3:$A$255&amp;'Financing inputs USD'!$P$3:$P$255,0),MATCH('Gap analysis'!C$1,Yr_USD,0)))</f>
        <v>0</v>
      </c>
      <c r="D71" s="94">
        <f t="array" aca="1" ref="D71" ca="1">IF(INDEX(INDIRECT($B71),MATCH($Q71&amp;$A$67,'Financing inputs USD'!$A$3:$A$255&amp;'Financing inputs USD'!$P$3:$P$255,0),MATCH('Gap analysis'!D$1,Yr_USD,0))="",0,INDEX(INDIRECT($B71),MATCH($Q71&amp;$A$67,'Financing inputs USD'!$A$3:$A$255&amp;'Financing inputs USD'!$P$3:$P$255,0),MATCH('Gap analysis'!D$1,Yr_USD,0)))</f>
        <v>0</v>
      </c>
      <c r="E71" s="94">
        <f t="array" aca="1" ref="E71" ca="1">IF(INDEX(INDIRECT($B71),MATCH($Q71&amp;$A$67,'Financing inputs USD'!$A$3:$A$255&amp;'Financing inputs USD'!$P$3:$P$255,0),MATCH('Gap analysis'!E$1,Yr_USD,0))="",0,INDEX(INDIRECT($B71),MATCH($Q71&amp;$A$67,'Financing inputs USD'!$A$3:$A$255&amp;'Financing inputs USD'!$P$3:$P$255,0),MATCH('Gap analysis'!E$1,Yr_USD,0)))</f>
        <v>0</v>
      </c>
      <c r="F71" s="94">
        <f t="array" aca="1" ref="F71" ca="1">IF(INDEX(INDIRECT($B71),MATCH($Q71&amp;$A$67,'Financing inputs USD'!$A$3:$A$255&amp;'Financing inputs USD'!$P$3:$P$255,0),MATCH('Gap analysis'!F$1,Yr_USD,0))="",0,INDEX(INDIRECT($B71),MATCH($Q71&amp;$A$67,'Financing inputs USD'!$A$3:$A$255&amp;'Financing inputs USD'!$P$3:$P$255,0),MATCH('Gap analysis'!F$1,Yr_USD,0)))</f>
        <v>0</v>
      </c>
      <c r="G71" s="94">
        <f t="array" aca="1" ref="G71" ca="1">IF(INDEX(INDIRECT($B71),MATCH($Q71&amp;$A$67,'Financing inputs USD'!$A$3:$A$255&amp;'Financing inputs USD'!$P$3:$P$255,0),MATCH('Gap analysis'!G$1,Yr_USD,0))="",0,INDEX(INDIRECT($B71),MATCH($Q71&amp;$A$67,'Financing inputs USD'!$A$3:$A$255&amp;'Financing inputs USD'!$P$3:$P$255,0),MATCH('Gap analysis'!G$1,Yr_USD,0)))</f>
        <v>0</v>
      </c>
      <c r="H71" s="94">
        <f t="array" aca="1" ref="H71" ca="1">IF(INDEX(INDIRECT($B71),MATCH($Q71&amp;$A$67,'Financing inputs USD'!$A$3:$A$255&amp;'Financing inputs USD'!$P$3:$P$255,0),MATCH('Gap analysis'!H$1,Yr_USD,0))="",0,INDEX(INDIRECT($B71),MATCH($Q71&amp;$A$67,'Financing inputs USD'!$A$3:$A$255&amp;'Financing inputs USD'!$P$3:$P$255,0),MATCH('Gap analysis'!H$1,Yr_USD,0)))</f>
        <v>0</v>
      </c>
      <c r="I71" s="94">
        <f t="array" aca="1" ref="I71" ca="1">IF(INDEX(INDIRECT($B71),MATCH($Q71&amp;$A$67,'Financing inputs USD'!$A$3:$A$255&amp;'Financing inputs USD'!$P$3:$P$255,0),MATCH('Gap analysis'!I$1,Yr_USD,0))="",0,INDEX(INDIRECT($B71),MATCH($Q71&amp;$A$67,'Financing inputs USD'!$A$3:$A$255&amp;'Financing inputs USD'!$P$3:$P$255,0),MATCH('Gap analysis'!I$1,Yr_USD,0)))</f>
        <v>0</v>
      </c>
      <c r="J71" s="94">
        <f t="array" aca="1" ref="J71" ca="1">IF(INDEX(INDIRECT($B71),MATCH($Q71&amp;$A$67,'Financing inputs USD'!$A$3:$A$255&amp;'Financing inputs USD'!$P$3:$P$255,0),MATCH('Gap analysis'!J$1,Yr_USD,0))="",0,INDEX(INDIRECT($B71),MATCH($Q71&amp;$A$67,'Financing inputs USD'!$A$3:$A$255&amp;'Financing inputs USD'!$P$3:$P$255,0),MATCH('Gap analysis'!J$1,Yr_USD,0)))</f>
        <v>0</v>
      </c>
      <c r="K71" s="94">
        <f t="array" aca="1" ref="K71" ca="1">IF(INDEX(INDIRECT($B71),MATCH($Q71&amp;$A$67,'Financing inputs USD'!$A$3:$A$255&amp;'Financing inputs USD'!$P$3:$P$255,0),MATCH('Gap analysis'!K$1,Yr_USD,0))="",0,INDEX(INDIRECT($B71),MATCH($Q71&amp;$A$67,'Financing inputs USD'!$A$3:$A$255&amp;'Financing inputs USD'!$P$3:$P$255,0),MATCH('Gap analysis'!K$1,Yr_USD,0)))</f>
        <v>0</v>
      </c>
      <c r="L71" s="94">
        <f t="array" aca="1" ref="L71" ca="1">IF(INDEX(INDIRECT($B71),MATCH($Q71&amp;$A$67,'Financing inputs USD'!$A$3:$A$255&amp;'Financing inputs USD'!$P$3:$P$255,0),MATCH('Gap analysis'!L$1,Yr_USD,0))="",0,INDEX(INDIRECT($B71),MATCH($Q71&amp;$A$67,'Financing inputs USD'!$A$3:$A$255&amp;'Financing inputs USD'!$P$3:$P$255,0),MATCH('Gap analysis'!L$1,Yr_USD,0)))</f>
        <v>0</v>
      </c>
      <c r="M71" s="94">
        <f t="array" aca="1" ref="M71" ca="1">IF(INDEX(INDIRECT($B71),MATCH($Q71&amp;$A$67,'Financing inputs USD'!$A$3:$A$255&amp;'Financing inputs USD'!$P$3:$P$255,0),MATCH('Gap analysis'!M$1,Yr_USD,0))="",0,INDEX(INDIRECT($B71),MATCH($Q71&amp;$A$67,'Financing inputs USD'!$A$3:$A$255&amp;'Financing inputs USD'!$P$3:$P$255,0),MATCH('Gap analysis'!M$1,Yr_USD,0)))</f>
        <v>0</v>
      </c>
      <c r="N71" s="94">
        <f t="array" aca="1" ref="N71" ca="1">IF(INDEX(INDIRECT($B71),MATCH($Q71&amp;$A$67,'Financing inputs USD'!$A$3:$A$255&amp;'Financing inputs USD'!$P$3:$P$255,0),MATCH('Gap analysis'!N$1,Yr_USD,0))="",0,INDEX(INDIRECT($B71),MATCH($Q71&amp;$A$67,'Financing inputs USD'!$A$3:$A$255&amp;'Financing inputs USD'!$P$3:$P$255,0),MATCH('Gap analysis'!N$1,Yr_USD,0)))</f>
        <v>0</v>
      </c>
      <c r="O71" s="94">
        <f t="array" aca="1" ref="O71" ca="1">IF(INDEX(INDIRECT($B71),MATCH($Q71&amp;$A$67,'Financing inputs USD'!$A$3:$A$255&amp;'Financing inputs USD'!$P$3:$P$255,0),MATCH('Gap analysis'!O$1,Yr_USD,0))="",0,INDEX(INDIRECT($B71),MATCH($Q71&amp;$A$67,'Financing inputs USD'!$A$3:$A$255&amp;'Financing inputs USD'!$P$3:$P$255,0),MATCH('Gap analysis'!O$1,Yr_USD,0)))</f>
        <v>0</v>
      </c>
      <c r="P71" s="49" t="str">
        <f>A67</f>
        <v>Autre 4</v>
      </c>
      <c r="Q71" s="54" t="s">
        <v>42</v>
      </c>
      <c r="R71" s="53" t="str">
        <f t="shared" ca="1" si="48"/>
        <v>Okay</v>
      </c>
      <c r="S71" s="178"/>
      <c r="T71" s="108"/>
    </row>
    <row r="72" spans="1:35" s="12" customFormat="1" x14ac:dyDescent="0.25">
      <c r="A72" s="175"/>
      <c r="B72" s="1" t="s">
        <v>10</v>
      </c>
      <c r="C72" s="95">
        <f t="array" aca="1" ref="C72" ca="1">IF(INDEX(INDIRECT($B72),MATCH($Q72&amp;$A$67,'Financing inputs Euro'!$A$3:$A$255&amp;'Financing inputs Euro'!$P$3:$P$255,0),MATCH('Gap analysis'!C$1,Yr_Euro,0))="",0,INDEX(INDIRECT($B72),MATCH($Q72&amp;$A$67,'Financing inputs Euro'!$A$3:$A$255&amp;'Financing inputs Euro'!$P$3:$P$255,0),MATCH('Gap analysis'!C$1,Yr_Euro,0)))</f>
        <v>0</v>
      </c>
      <c r="D72" s="95">
        <f t="array" aca="1" ref="D72" ca="1">IF(INDEX(INDIRECT($B72),MATCH($Q72&amp;$A$67,'Financing inputs Euro'!$A$3:$A$255&amp;'Financing inputs Euro'!$P$3:$P$255,0),MATCH('Gap analysis'!D$1,Yr_Euro,0))="",0,INDEX(INDIRECT($B72),MATCH($Q72&amp;$A$67,'Financing inputs Euro'!$A$3:$A$255&amp;'Financing inputs Euro'!$P$3:$P$255,0),MATCH('Gap analysis'!D$1,Yr_Euro,0)))</f>
        <v>0</v>
      </c>
      <c r="E72" s="95">
        <f t="array" aca="1" ref="E72" ca="1">IF(INDEX(INDIRECT($B72),MATCH($Q72&amp;$A$67,'Financing inputs Euro'!$A$3:$A$255&amp;'Financing inputs Euro'!$P$3:$P$255,0),MATCH('Gap analysis'!E$1,Yr_Euro,0))="",0,INDEX(INDIRECT($B72),MATCH($Q72&amp;$A$67,'Financing inputs Euro'!$A$3:$A$255&amp;'Financing inputs Euro'!$P$3:$P$255,0),MATCH('Gap analysis'!E$1,Yr_Euro,0)))</f>
        <v>0</v>
      </c>
      <c r="F72" s="95">
        <f t="array" aca="1" ref="F72" ca="1">IF(INDEX(INDIRECT($B72),MATCH($Q72&amp;$A$67,'Financing inputs Euro'!$A$3:$A$255&amp;'Financing inputs Euro'!$P$3:$P$255,0),MATCH('Gap analysis'!F$1,Yr_Euro,0))="",0,INDEX(INDIRECT($B72),MATCH($Q72&amp;$A$67,'Financing inputs Euro'!$A$3:$A$255&amp;'Financing inputs Euro'!$P$3:$P$255,0),MATCH('Gap analysis'!F$1,Yr_Euro,0)))</f>
        <v>0</v>
      </c>
      <c r="G72" s="95">
        <f t="array" aca="1" ref="G72" ca="1">IF(INDEX(INDIRECT($B72),MATCH($Q72&amp;$A$67,'Financing inputs Euro'!$A$3:$A$255&amp;'Financing inputs Euro'!$P$3:$P$255,0),MATCH('Gap analysis'!G$1,Yr_Euro,0))="",0,INDEX(INDIRECT($B72),MATCH($Q72&amp;$A$67,'Financing inputs Euro'!$A$3:$A$255&amp;'Financing inputs Euro'!$P$3:$P$255,0),MATCH('Gap analysis'!G$1,Yr_Euro,0)))</f>
        <v>0</v>
      </c>
      <c r="H72" s="95">
        <f t="array" aca="1" ref="H72" ca="1">IF(INDEX(INDIRECT($B72),MATCH($Q72&amp;$A$67,'Financing inputs Euro'!$A$3:$A$255&amp;'Financing inputs Euro'!$P$3:$P$255,0),MATCH('Gap analysis'!H$1,Yr_Euro,0))="",0,INDEX(INDIRECT($B72),MATCH($Q72&amp;$A$67,'Financing inputs Euro'!$A$3:$A$255&amp;'Financing inputs Euro'!$P$3:$P$255,0),MATCH('Gap analysis'!H$1,Yr_Euro,0)))</f>
        <v>0</v>
      </c>
      <c r="I72" s="95">
        <f t="array" aca="1" ref="I72" ca="1">IF(INDEX(INDIRECT($B72),MATCH($Q72&amp;$A$67,'Financing inputs Euro'!$A$3:$A$255&amp;'Financing inputs Euro'!$P$3:$P$255,0),MATCH('Gap analysis'!I$1,Yr_Euro,0))="",0,INDEX(INDIRECT($B72),MATCH($Q72&amp;$A$67,'Financing inputs Euro'!$A$3:$A$255&amp;'Financing inputs Euro'!$P$3:$P$255,0),MATCH('Gap analysis'!I$1,Yr_Euro,0)))</f>
        <v>0</v>
      </c>
      <c r="J72" s="95">
        <f t="array" aca="1" ref="J72" ca="1">IF(INDEX(INDIRECT($B72),MATCH($Q72&amp;$A$67,'Financing inputs Euro'!$A$3:$A$255&amp;'Financing inputs Euro'!$P$3:$P$255,0),MATCH('Gap analysis'!J$1,Yr_Euro,0))="",0,INDEX(INDIRECT($B72),MATCH($Q72&amp;$A$67,'Financing inputs Euro'!$A$3:$A$255&amp;'Financing inputs Euro'!$P$3:$P$255,0),MATCH('Gap analysis'!J$1,Yr_Euro,0)))</f>
        <v>0</v>
      </c>
      <c r="K72" s="95">
        <f t="array" aca="1" ref="K72" ca="1">IF(INDEX(INDIRECT($B72),MATCH($Q72&amp;$A$67,'Financing inputs Euro'!$A$3:$A$255&amp;'Financing inputs Euro'!$P$3:$P$255,0),MATCH('Gap analysis'!K$1,Yr_Euro,0))="",0,INDEX(INDIRECT($B72),MATCH($Q72&amp;$A$67,'Financing inputs Euro'!$A$3:$A$255&amp;'Financing inputs Euro'!$P$3:$P$255,0),MATCH('Gap analysis'!K$1,Yr_Euro,0)))</f>
        <v>0</v>
      </c>
      <c r="L72" s="95">
        <f t="array" aca="1" ref="L72" ca="1">IF(INDEX(INDIRECT($B72),MATCH($Q72&amp;$A$67,'Financing inputs Euro'!$A$3:$A$255&amp;'Financing inputs Euro'!$P$3:$P$255,0),MATCH('Gap analysis'!L$1,Yr_Euro,0))="",0,INDEX(INDIRECT($B72),MATCH($Q72&amp;$A$67,'Financing inputs Euro'!$A$3:$A$255&amp;'Financing inputs Euro'!$P$3:$P$255,0),MATCH('Gap analysis'!L$1,Yr_Euro,0)))</f>
        <v>0</v>
      </c>
      <c r="M72" s="95">
        <f t="array" aca="1" ref="M72" ca="1">IF(INDEX(INDIRECT($B72),MATCH($Q72&amp;$A$67,'Financing inputs Euro'!$A$3:$A$255&amp;'Financing inputs Euro'!$P$3:$P$255,0),MATCH('Gap analysis'!M$1,Yr_Euro,0))="",0,INDEX(INDIRECT($B72),MATCH($Q72&amp;$A$67,'Financing inputs Euro'!$A$3:$A$255&amp;'Financing inputs Euro'!$P$3:$P$255,0),MATCH('Gap analysis'!M$1,Yr_Euro,0)))</f>
        <v>0</v>
      </c>
      <c r="N72" s="95">
        <f t="array" aca="1" ref="N72" ca="1">IF(INDEX(INDIRECT($B72),MATCH($Q72&amp;$A$67,'Financing inputs Euro'!$A$3:$A$255&amp;'Financing inputs Euro'!$P$3:$P$255,0),MATCH('Gap analysis'!N$1,Yr_Euro,0))="",0,INDEX(INDIRECT($B72),MATCH($Q72&amp;$A$67,'Financing inputs Euro'!$A$3:$A$255&amp;'Financing inputs Euro'!$P$3:$P$255,0),MATCH('Gap analysis'!N$1,Yr_Euro,0)))</f>
        <v>0</v>
      </c>
      <c r="O72" s="95">
        <f t="array" aca="1" ref="O72" ca="1">IF(INDEX(INDIRECT($B72),MATCH($Q72&amp;$A$67,'Financing inputs Euro'!$A$3:$A$255&amp;'Financing inputs Euro'!$P$3:$P$255,0),MATCH('Gap analysis'!O$1,Yr_Euro,0))="",0,INDEX(INDIRECT($B72),MATCH($Q72&amp;$A$67,'Financing inputs Euro'!$A$3:$A$255&amp;'Financing inputs Euro'!$P$3:$P$255,0),MATCH('Gap analysis'!O$1,Yr_Euro,0)))</f>
        <v>0</v>
      </c>
      <c r="P72" s="49" t="str">
        <f>A67</f>
        <v>Autre 4</v>
      </c>
      <c r="Q72" s="54" t="s">
        <v>42</v>
      </c>
      <c r="R72" s="53" t="str">
        <f t="shared" ca="1" si="48"/>
        <v>Okay</v>
      </c>
      <c r="S72" s="178"/>
      <c r="T72" s="108"/>
    </row>
    <row r="73" spans="1:35" x14ac:dyDescent="0.25">
      <c r="A73" s="175"/>
      <c r="B73" s="1" t="s">
        <v>53</v>
      </c>
      <c r="C73" s="160">
        <f t="array" aca="1" ref="C73" ca="1">IF(INDEX(INDIRECT($B73),MATCH($Q73&amp;$A$67,'Financing inputs locale'!$A$3:$A$255&amp;'Financing inputs locale'!$P$3:$P$255,0),MATCH('Gap analysis'!C$1,Yr_Local,0))="",0,INDEX(INDIRECT($B73),MATCH($Q73&amp;$A$67,'Financing inputs locale'!$A$3:$A$255&amp;'Financing inputs locale'!$P$3:$P$255,0),MATCH('Gap analysis'!C$1,Yr_Local,0)))</f>
        <v>0</v>
      </c>
      <c r="D73" s="160">
        <f t="array" aca="1" ref="D73" ca="1">IF(INDEX(INDIRECT($B73),MATCH($Q73&amp;$A$67,'Financing inputs locale'!$A$3:$A$255&amp;'Financing inputs locale'!$P$3:$P$255,0),MATCH('Gap analysis'!D$1,Yr_Local,0))="",0,INDEX(INDIRECT($B73),MATCH($Q73&amp;$A$67,'Financing inputs locale'!$A$3:$A$255&amp;'Financing inputs locale'!$P$3:$P$255,0),MATCH('Gap analysis'!D$1,Yr_Local,0)))</f>
        <v>0</v>
      </c>
      <c r="E73" s="160">
        <f t="array" aca="1" ref="E73" ca="1">IF(INDEX(INDIRECT($B73),MATCH($Q73&amp;$A$67,'Financing inputs locale'!$A$3:$A$255&amp;'Financing inputs locale'!$P$3:$P$255,0),MATCH('Gap analysis'!E$1,Yr_Local,0))="",0,INDEX(INDIRECT($B73),MATCH($Q73&amp;$A$67,'Financing inputs locale'!$A$3:$A$255&amp;'Financing inputs locale'!$P$3:$P$255,0),MATCH('Gap analysis'!E$1,Yr_Local,0)))</f>
        <v>0</v>
      </c>
      <c r="F73" s="160">
        <f t="array" aca="1" ref="F73" ca="1">IF(INDEX(INDIRECT($B73),MATCH($Q73&amp;$A$67,'Financing inputs locale'!$A$3:$A$255&amp;'Financing inputs locale'!$P$3:$P$255,0),MATCH('Gap analysis'!F$1,Yr_Local,0))="",0,INDEX(INDIRECT($B73),MATCH($Q73&amp;$A$67,'Financing inputs locale'!$A$3:$A$255&amp;'Financing inputs locale'!$P$3:$P$255,0),MATCH('Gap analysis'!F$1,Yr_Local,0)))</f>
        <v>0</v>
      </c>
      <c r="G73" s="160">
        <f t="array" aca="1" ref="G73" ca="1">IF(INDEX(INDIRECT($B73),MATCH($Q73&amp;$A$67,'Financing inputs locale'!$A$3:$A$255&amp;'Financing inputs locale'!$P$3:$P$255,0),MATCH('Gap analysis'!G$1,Yr_Local,0))="",0,INDEX(INDIRECT($B73),MATCH($Q73&amp;$A$67,'Financing inputs locale'!$A$3:$A$255&amp;'Financing inputs locale'!$P$3:$P$255,0),MATCH('Gap analysis'!G$1,Yr_Local,0)))</f>
        <v>0</v>
      </c>
      <c r="H73" s="160">
        <f t="array" aca="1" ref="H73" ca="1">IF(INDEX(INDIRECT($B73),MATCH($Q73&amp;$A$67,'Financing inputs locale'!$A$3:$A$255&amp;'Financing inputs locale'!$P$3:$P$255,0),MATCH('Gap analysis'!H$1,Yr_Local,0))="",0,INDEX(INDIRECT($B73),MATCH($Q73&amp;$A$67,'Financing inputs locale'!$A$3:$A$255&amp;'Financing inputs locale'!$P$3:$P$255,0),MATCH('Gap analysis'!H$1,Yr_Local,0)))</f>
        <v>0</v>
      </c>
      <c r="I73" s="160">
        <f t="array" aca="1" ref="I73" ca="1">IF(INDEX(INDIRECT($B73),MATCH($Q73&amp;$A$67,'Financing inputs locale'!$A$3:$A$255&amp;'Financing inputs locale'!$P$3:$P$255,0),MATCH('Gap analysis'!I$1,Yr_Local,0))="",0,INDEX(INDIRECT($B73),MATCH($Q73&amp;$A$67,'Financing inputs locale'!$A$3:$A$255&amp;'Financing inputs locale'!$P$3:$P$255,0),MATCH('Gap analysis'!I$1,Yr_Local,0)))</f>
        <v>0</v>
      </c>
      <c r="J73" s="160">
        <f t="array" aca="1" ref="J73" ca="1">IF(INDEX(INDIRECT($B73),MATCH($Q73&amp;$A$67,'Financing inputs locale'!$A$3:$A$255&amp;'Financing inputs locale'!$P$3:$P$255,0),MATCH('Gap analysis'!J$1,Yr_Local,0))="",0,INDEX(INDIRECT($B73),MATCH($Q73&amp;$A$67,'Financing inputs locale'!$A$3:$A$255&amp;'Financing inputs locale'!$P$3:$P$255,0),MATCH('Gap analysis'!J$1,Yr_Local,0)))</f>
        <v>0</v>
      </c>
      <c r="K73" s="160">
        <f t="array" aca="1" ref="K73" ca="1">IF(INDEX(INDIRECT($B73),MATCH($Q73&amp;$A$67,'Financing inputs locale'!$A$3:$A$255&amp;'Financing inputs locale'!$P$3:$P$255,0),MATCH('Gap analysis'!K$1,Yr_Local,0))="",0,INDEX(INDIRECT($B73),MATCH($Q73&amp;$A$67,'Financing inputs locale'!$A$3:$A$255&amp;'Financing inputs locale'!$P$3:$P$255,0),MATCH('Gap analysis'!K$1,Yr_Local,0)))</f>
        <v>0</v>
      </c>
      <c r="L73" s="160">
        <f t="array" aca="1" ref="L73" ca="1">IF(INDEX(INDIRECT($B73),MATCH($Q73&amp;$A$67,'Financing inputs locale'!$A$3:$A$255&amp;'Financing inputs locale'!$P$3:$P$255,0),MATCH('Gap analysis'!L$1,Yr_Local,0))="",0,INDEX(INDIRECT($B73),MATCH($Q73&amp;$A$67,'Financing inputs locale'!$A$3:$A$255&amp;'Financing inputs locale'!$P$3:$P$255,0),MATCH('Gap analysis'!L$1,Yr_Local,0)))</f>
        <v>0</v>
      </c>
      <c r="M73" s="160">
        <f t="array" aca="1" ref="M73" ca="1">IF(INDEX(INDIRECT($B73),MATCH($Q73&amp;$A$67,'Financing inputs locale'!$A$3:$A$255&amp;'Financing inputs locale'!$P$3:$P$255,0),MATCH('Gap analysis'!M$1,Yr_Local,0))="",0,INDEX(INDIRECT($B73),MATCH($Q73&amp;$A$67,'Financing inputs locale'!$A$3:$A$255&amp;'Financing inputs locale'!$P$3:$P$255,0),MATCH('Gap analysis'!M$1,Yr_Local,0)))</f>
        <v>0</v>
      </c>
      <c r="N73" s="160">
        <f t="array" aca="1" ref="N73" ca="1">IF(INDEX(INDIRECT($B73),MATCH($Q73&amp;$A$67,'Financing inputs locale'!$A$3:$A$255&amp;'Financing inputs locale'!$P$3:$P$255,0),MATCH('Gap analysis'!N$1,Yr_Local,0))="",0,INDEX(INDIRECT($B73),MATCH($Q73&amp;$A$67,'Financing inputs locale'!$A$3:$A$255&amp;'Financing inputs locale'!$P$3:$P$255,0),MATCH('Gap analysis'!N$1,Yr_Local,0)))</f>
        <v>0</v>
      </c>
      <c r="O73" s="160">
        <f t="array" aca="1" ref="O73" ca="1">IF(INDEX(INDIRECT($B73),MATCH($Q73&amp;$A$67,'Financing inputs locale'!$A$3:$A$255&amp;'Financing inputs locale'!$P$3:$P$255,0),MATCH('Gap analysis'!O$1,Yr_Local,0))="",0,INDEX(INDIRECT($B73),MATCH($Q73&amp;$A$67,'Financing inputs locale'!$A$3:$A$255&amp;'Financing inputs locale'!$P$3:$P$255,0),MATCH('Gap analysis'!O$1,Yr_Local,0)))</f>
        <v>0</v>
      </c>
      <c r="P73" s="49" t="str">
        <f>A67</f>
        <v>Autre 4</v>
      </c>
      <c r="Q73" s="54" t="s">
        <v>42</v>
      </c>
      <c r="R73" s="53" t="str">
        <f t="shared" ca="1" si="48"/>
        <v>Okay</v>
      </c>
      <c r="S73" s="178"/>
      <c r="T73" s="108"/>
    </row>
    <row r="74" spans="1:35" s="12" customFormat="1" x14ac:dyDescent="0.25">
      <c r="A74" s="175" t="s">
        <v>34</v>
      </c>
      <c r="B74" s="1" t="s">
        <v>2</v>
      </c>
      <c r="C74" s="94">
        <f t="array" aca="1" ref="C74" ca="1">IF(INDEX(INDIRECT($B74),MATCH($Q74&amp;$A$67,'Financing inputs USD'!$A$3:$A$255&amp;'Financing inputs USD'!$P$3:$P$255,0),MATCH('Gap analysis'!C$1,Yr_USD,0))="",0,INDEX(INDIRECT($B74),MATCH($Q74&amp;$A$67,'Financing inputs USD'!$A$3:$A$255&amp;'Financing inputs USD'!$P$3:$P$255,0),MATCH('Gap analysis'!C$1,Yr_USD,0)))</f>
        <v>0</v>
      </c>
      <c r="D74" s="94">
        <f t="array" aca="1" ref="D74" ca="1">IF(INDEX(INDIRECT($B74),MATCH($Q74&amp;$A$67,'Financing inputs USD'!$A$3:$A$255&amp;'Financing inputs USD'!$P$3:$P$255,0),MATCH('Gap analysis'!D$1,Yr_USD,0))="",0,INDEX(INDIRECT($B74),MATCH($Q74&amp;$A$67,'Financing inputs USD'!$A$3:$A$255&amp;'Financing inputs USD'!$P$3:$P$255,0),MATCH('Gap analysis'!D$1,Yr_USD,0)))</f>
        <v>0</v>
      </c>
      <c r="E74" s="94">
        <f t="array" aca="1" ref="E74" ca="1">IF(INDEX(INDIRECT($B74),MATCH($Q74&amp;$A$67,'Financing inputs USD'!$A$3:$A$255&amp;'Financing inputs USD'!$P$3:$P$255,0),MATCH('Gap analysis'!E$1,Yr_USD,0))="",0,INDEX(INDIRECT($B74),MATCH($Q74&amp;$A$67,'Financing inputs USD'!$A$3:$A$255&amp;'Financing inputs USD'!$P$3:$P$255,0),MATCH('Gap analysis'!E$1,Yr_USD,0)))</f>
        <v>0</v>
      </c>
      <c r="F74" s="94">
        <f t="array" aca="1" ref="F74" ca="1">IF(INDEX(INDIRECT($B74),MATCH($Q74&amp;$A$67,'Financing inputs USD'!$A$3:$A$255&amp;'Financing inputs USD'!$P$3:$P$255,0),MATCH('Gap analysis'!F$1,Yr_USD,0))="",0,INDEX(INDIRECT($B74),MATCH($Q74&amp;$A$67,'Financing inputs USD'!$A$3:$A$255&amp;'Financing inputs USD'!$P$3:$P$255,0),MATCH('Gap analysis'!F$1,Yr_USD,0)))</f>
        <v>0</v>
      </c>
      <c r="G74" s="94">
        <f t="array" aca="1" ref="G74" ca="1">IF(INDEX(INDIRECT($B74),MATCH($Q74&amp;$A$67,'Financing inputs USD'!$A$3:$A$255&amp;'Financing inputs USD'!$P$3:$P$255,0),MATCH('Gap analysis'!G$1,Yr_USD,0))="",0,INDEX(INDIRECT($B74),MATCH($Q74&amp;$A$67,'Financing inputs USD'!$A$3:$A$255&amp;'Financing inputs USD'!$P$3:$P$255,0),MATCH('Gap analysis'!G$1,Yr_USD,0)))</f>
        <v>0</v>
      </c>
      <c r="H74" s="94">
        <f t="array" aca="1" ref="H74" ca="1">IF(INDEX(INDIRECT($B74),MATCH($Q74&amp;$A$67,'Financing inputs USD'!$A$3:$A$255&amp;'Financing inputs USD'!$P$3:$P$255,0),MATCH('Gap analysis'!H$1,Yr_USD,0))="",0,INDEX(INDIRECT($B74),MATCH($Q74&amp;$A$67,'Financing inputs USD'!$A$3:$A$255&amp;'Financing inputs USD'!$P$3:$P$255,0),MATCH('Gap analysis'!H$1,Yr_USD,0)))</f>
        <v>0</v>
      </c>
      <c r="I74" s="94">
        <f t="array" aca="1" ref="I74" ca="1">IF(INDEX(INDIRECT($B74),MATCH($Q74&amp;$A$67,'Financing inputs USD'!$A$3:$A$255&amp;'Financing inputs USD'!$P$3:$P$255,0),MATCH('Gap analysis'!I$1,Yr_USD,0))="",0,INDEX(INDIRECT($B74),MATCH($Q74&amp;$A$67,'Financing inputs USD'!$A$3:$A$255&amp;'Financing inputs USD'!$P$3:$P$255,0),MATCH('Gap analysis'!I$1,Yr_USD,0)))</f>
        <v>0</v>
      </c>
      <c r="J74" s="94">
        <f t="array" aca="1" ref="J74" ca="1">IF(INDEX(INDIRECT($B74),MATCH($Q74&amp;$A$67,'Financing inputs USD'!$A$3:$A$255&amp;'Financing inputs USD'!$P$3:$P$255,0),MATCH('Gap analysis'!J$1,Yr_USD,0))="",0,INDEX(INDIRECT($B74),MATCH($Q74&amp;$A$67,'Financing inputs USD'!$A$3:$A$255&amp;'Financing inputs USD'!$P$3:$P$255,0),MATCH('Gap analysis'!J$1,Yr_USD,0)))</f>
        <v>0</v>
      </c>
      <c r="K74" s="94">
        <f t="array" aca="1" ref="K74" ca="1">IF(INDEX(INDIRECT($B74),MATCH($Q74&amp;$A$67,'Financing inputs USD'!$A$3:$A$255&amp;'Financing inputs USD'!$P$3:$P$255,0),MATCH('Gap analysis'!K$1,Yr_USD,0))="",0,INDEX(INDIRECT($B74),MATCH($Q74&amp;$A$67,'Financing inputs USD'!$A$3:$A$255&amp;'Financing inputs USD'!$P$3:$P$255,0),MATCH('Gap analysis'!K$1,Yr_USD,0)))</f>
        <v>0</v>
      </c>
      <c r="L74" s="94">
        <f t="array" aca="1" ref="L74" ca="1">IF(INDEX(INDIRECT($B74),MATCH($Q74&amp;$A$67,'Financing inputs USD'!$A$3:$A$255&amp;'Financing inputs USD'!$P$3:$P$255,0),MATCH('Gap analysis'!L$1,Yr_USD,0))="",0,INDEX(INDIRECT($B74),MATCH($Q74&amp;$A$67,'Financing inputs USD'!$A$3:$A$255&amp;'Financing inputs USD'!$P$3:$P$255,0),MATCH('Gap analysis'!L$1,Yr_USD,0)))</f>
        <v>0</v>
      </c>
      <c r="M74" s="94">
        <f t="array" aca="1" ref="M74" ca="1">IF(INDEX(INDIRECT($B74),MATCH($Q74&amp;$A$67,'Financing inputs USD'!$A$3:$A$255&amp;'Financing inputs USD'!$P$3:$P$255,0),MATCH('Gap analysis'!M$1,Yr_USD,0))="",0,INDEX(INDIRECT($B74),MATCH($Q74&amp;$A$67,'Financing inputs USD'!$A$3:$A$255&amp;'Financing inputs USD'!$P$3:$P$255,0),MATCH('Gap analysis'!M$1,Yr_USD,0)))</f>
        <v>0</v>
      </c>
      <c r="N74" s="94">
        <f t="array" aca="1" ref="N74" ca="1">IF(INDEX(INDIRECT($B74),MATCH($Q74&amp;$A$67,'Financing inputs USD'!$A$3:$A$255&amp;'Financing inputs USD'!$P$3:$P$255,0),MATCH('Gap analysis'!N$1,Yr_USD,0))="",0,INDEX(INDIRECT($B74),MATCH($Q74&amp;$A$67,'Financing inputs USD'!$A$3:$A$255&amp;'Financing inputs USD'!$P$3:$P$255,0),MATCH('Gap analysis'!N$1,Yr_USD,0)))</f>
        <v>0</v>
      </c>
      <c r="O74" s="94">
        <f t="array" aca="1" ref="O74" ca="1">IF(INDEX(INDIRECT($B74),MATCH($Q74&amp;$A$67,'Financing inputs USD'!$A$3:$A$255&amp;'Financing inputs USD'!$P$3:$P$255,0),MATCH('Gap analysis'!O$1,Yr_USD,0))="",0,INDEX(INDIRECT($B74),MATCH($Q74&amp;$A$67,'Financing inputs USD'!$A$3:$A$255&amp;'Financing inputs USD'!$P$3:$P$255,0),MATCH('Gap analysis'!O$1,Yr_USD,0)))</f>
        <v>0</v>
      </c>
      <c r="P74" s="49" t="str">
        <f>A67</f>
        <v>Autre 4</v>
      </c>
      <c r="Q74" s="54" t="s">
        <v>34</v>
      </c>
      <c r="R74" s="53" t="str">
        <f t="shared" ca="1" si="48"/>
        <v>Okay</v>
      </c>
      <c r="S74" s="178"/>
      <c r="T74" s="108"/>
    </row>
    <row r="75" spans="1:35" s="12" customFormat="1" x14ac:dyDescent="0.25">
      <c r="A75" s="175"/>
      <c r="B75" s="1" t="s">
        <v>10</v>
      </c>
      <c r="C75" s="95">
        <f t="array" aca="1" ref="C75" ca="1">IF(INDEX(INDIRECT($B75),MATCH($Q75&amp;$A$67,'Financing inputs Euro'!$A$3:$A$255&amp;'Financing inputs Euro'!$P$3:$P$255,0),MATCH('Gap analysis'!C$1,Yr_Euro,0))="",0,INDEX(INDIRECT($B75),MATCH($Q75&amp;$A$67,'Financing inputs Euro'!$A$3:$A$255&amp;'Financing inputs Euro'!$P$3:$P$255,0),MATCH('Gap analysis'!C$1,Yr_Euro,0)))</f>
        <v>0</v>
      </c>
      <c r="D75" s="95">
        <f t="array" aca="1" ref="D75" ca="1">IF(INDEX(INDIRECT($B75),MATCH($Q75&amp;$A$67,'Financing inputs Euro'!$A$3:$A$255&amp;'Financing inputs Euro'!$P$3:$P$255,0),MATCH('Gap analysis'!D$1,Yr_Euro,0))="",0,INDEX(INDIRECT($B75),MATCH($Q75&amp;$A$67,'Financing inputs Euro'!$A$3:$A$255&amp;'Financing inputs Euro'!$P$3:$P$255,0),MATCH('Gap analysis'!D$1,Yr_Euro,0)))</f>
        <v>0</v>
      </c>
      <c r="E75" s="95">
        <f t="array" aca="1" ref="E75" ca="1">IF(INDEX(INDIRECT($B75),MATCH($Q75&amp;$A$67,'Financing inputs Euro'!$A$3:$A$255&amp;'Financing inputs Euro'!$P$3:$P$255,0),MATCH('Gap analysis'!E$1,Yr_Euro,0))="",0,INDEX(INDIRECT($B75),MATCH($Q75&amp;$A$67,'Financing inputs Euro'!$A$3:$A$255&amp;'Financing inputs Euro'!$P$3:$P$255,0),MATCH('Gap analysis'!E$1,Yr_Euro,0)))</f>
        <v>0</v>
      </c>
      <c r="F75" s="95">
        <f t="array" aca="1" ref="F75" ca="1">IF(INDEX(INDIRECT($B75),MATCH($Q75&amp;$A$67,'Financing inputs Euro'!$A$3:$A$255&amp;'Financing inputs Euro'!$P$3:$P$255,0),MATCH('Gap analysis'!F$1,Yr_Euro,0))="",0,INDEX(INDIRECT($B75),MATCH($Q75&amp;$A$67,'Financing inputs Euro'!$A$3:$A$255&amp;'Financing inputs Euro'!$P$3:$P$255,0),MATCH('Gap analysis'!F$1,Yr_Euro,0)))</f>
        <v>0</v>
      </c>
      <c r="G75" s="95">
        <f t="array" aca="1" ref="G75" ca="1">IF(INDEX(INDIRECT($B75),MATCH($Q75&amp;$A$67,'Financing inputs Euro'!$A$3:$A$255&amp;'Financing inputs Euro'!$P$3:$P$255,0),MATCH('Gap analysis'!G$1,Yr_Euro,0))="",0,INDEX(INDIRECT($B75),MATCH($Q75&amp;$A$67,'Financing inputs Euro'!$A$3:$A$255&amp;'Financing inputs Euro'!$P$3:$P$255,0),MATCH('Gap analysis'!G$1,Yr_Euro,0)))</f>
        <v>0</v>
      </c>
      <c r="H75" s="95">
        <f t="array" aca="1" ref="H75" ca="1">IF(INDEX(INDIRECT($B75),MATCH($Q75&amp;$A$67,'Financing inputs Euro'!$A$3:$A$255&amp;'Financing inputs Euro'!$P$3:$P$255,0),MATCH('Gap analysis'!H$1,Yr_Euro,0))="",0,INDEX(INDIRECT($B75),MATCH($Q75&amp;$A$67,'Financing inputs Euro'!$A$3:$A$255&amp;'Financing inputs Euro'!$P$3:$P$255,0),MATCH('Gap analysis'!H$1,Yr_Euro,0)))</f>
        <v>0</v>
      </c>
      <c r="I75" s="95">
        <f t="array" aca="1" ref="I75" ca="1">IF(INDEX(INDIRECT($B75),MATCH($Q75&amp;$A$67,'Financing inputs Euro'!$A$3:$A$255&amp;'Financing inputs Euro'!$P$3:$P$255,0),MATCH('Gap analysis'!I$1,Yr_Euro,0))="",0,INDEX(INDIRECT($B75),MATCH($Q75&amp;$A$67,'Financing inputs Euro'!$A$3:$A$255&amp;'Financing inputs Euro'!$P$3:$P$255,0),MATCH('Gap analysis'!I$1,Yr_Euro,0)))</f>
        <v>0</v>
      </c>
      <c r="J75" s="95">
        <f t="array" aca="1" ref="J75" ca="1">IF(INDEX(INDIRECT($B75),MATCH($Q75&amp;$A$67,'Financing inputs Euro'!$A$3:$A$255&amp;'Financing inputs Euro'!$P$3:$P$255,0),MATCH('Gap analysis'!J$1,Yr_Euro,0))="",0,INDEX(INDIRECT($B75),MATCH($Q75&amp;$A$67,'Financing inputs Euro'!$A$3:$A$255&amp;'Financing inputs Euro'!$P$3:$P$255,0),MATCH('Gap analysis'!J$1,Yr_Euro,0)))</f>
        <v>0</v>
      </c>
      <c r="K75" s="95">
        <f t="array" aca="1" ref="K75" ca="1">IF(INDEX(INDIRECT($B75),MATCH($Q75&amp;$A$67,'Financing inputs Euro'!$A$3:$A$255&amp;'Financing inputs Euro'!$P$3:$P$255,0),MATCH('Gap analysis'!K$1,Yr_Euro,0))="",0,INDEX(INDIRECT($B75),MATCH($Q75&amp;$A$67,'Financing inputs Euro'!$A$3:$A$255&amp;'Financing inputs Euro'!$P$3:$P$255,0),MATCH('Gap analysis'!K$1,Yr_Euro,0)))</f>
        <v>0</v>
      </c>
      <c r="L75" s="95">
        <f t="array" aca="1" ref="L75" ca="1">IF(INDEX(INDIRECT($B75),MATCH($Q75&amp;$A$67,'Financing inputs Euro'!$A$3:$A$255&amp;'Financing inputs Euro'!$P$3:$P$255,0),MATCH('Gap analysis'!L$1,Yr_Euro,0))="",0,INDEX(INDIRECT($B75),MATCH($Q75&amp;$A$67,'Financing inputs Euro'!$A$3:$A$255&amp;'Financing inputs Euro'!$P$3:$P$255,0),MATCH('Gap analysis'!L$1,Yr_Euro,0)))</f>
        <v>0</v>
      </c>
      <c r="M75" s="95">
        <f t="array" aca="1" ref="M75" ca="1">IF(INDEX(INDIRECT($B75),MATCH($Q75&amp;$A$67,'Financing inputs Euro'!$A$3:$A$255&amp;'Financing inputs Euro'!$P$3:$P$255,0),MATCH('Gap analysis'!M$1,Yr_Euro,0))="",0,INDEX(INDIRECT($B75),MATCH($Q75&amp;$A$67,'Financing inputs Euro'!$A$3:$A$255&amp;'Financing inputs Euro'!$P$3:$P$255,0),MATCH('Gap analysis'!M$1,Yr_Euro,0)))</f>
        <v>0</v>
      </c>
      <c r="N75" s="95">
        <f t="array" aca="1" ref="N75" ca="1">IF(INDEX(INDIRECT($B75),MATCH($Q75&amp;$A$67,'Financing inputs Euro'!$A$3:$A$255&amp;'Financing inputs Euro'!$P$3:$P$255,0),MATCH('Gap analysis'!N$1,Yr_Euro,0))="",0,INDEX(INDIRECT($B75),MATCH($Q75&amp;$A$67,'Financing inputs Euro'!$A$3:$A$255&amp;'Financing inputs Euro'!$P$3:$P$255,0),MATCH('Gap analysis'!N$1,Yr_Euro,0)))</f>
        <v>0</v>
      </c>
      <c r="O75" s="95">
        <f t="array" aca="1" ref="O75" ca="1">IF(INDEX(INDIRECT($B75),MATCH($Q75&amp;$A$67,'Financing inputs Euro'!$A$3:$A$255&amp;'Financing inputs Euro'!$P$3:$P$255,0),MATCH('Gap analysis'!O$1,Yr_Euro,0))="",0,INDEX(INDIRECT($B75),MATCH($Q75&amp;$A$67,'Financing inputs Euro'!$A$3:$A$255&amp;'Financing inputs Euro'!$P$3:$P$255,0),MATCH('Gap analysis'!O$1,Yr_Euro,0)))</f>
        <v>0</v>
      </c>
      <c r="P75" s="49" t="str">
        <f>A67</f>
        <v>Autre 4</v>
      </c>
      <c r="Q75" s="54" t="s">
        <v>34</v>
      </c>
      <c r="R75" s="53" t="str">
        <f t="shared" ca="1" si="48"/>
        <v>Okay</v>
      </c>
      <c r="S75" s="178"/>
      <c r="T75" s="108"/>
    </row>
    <row r="76" spans="1:35" s="12" customFormat="1" x14ac:dyDescent="0.25">
      <c r="A76" s="175"/>
      <c r="B76" s="1" t="s">
        <v>53</v>
      </c>
      <c r="C76" s="160">
        <f t="array" aca="1" ref="C76" ca="1">IF(INDEX(INDIRECT($B76),MATCH($Q76&amp;$A$67,'Financing inputs locale'!$A$3:$A$255&amp;'Financing inputs locale'!$P$3:$P$255,0),MATCH('Gap analysis'!C$1,Yr_Local,0))="",0,INDEX(INDIRECT($B76),MATCH($Q76&amp;$A$67,'Financing inputs locale'!$A$3:$A$255&amp;'Financing inputs locale'!$P$3:$P$255,0),MATCH('Gap analysis'!C$1,Yr_Local,0)))</f>
        <v>0</v>
      </c>
      <c r="D76" s="160">
        <f t="array" aca="1" ref="D76" ca="1">IF(INDEX(INDIRECT($B76),MATCH($Q76&amp;$A$67,'Financing inputs locale'!$A$3:$A$255&amp;'Financing inputs locale'!$P$3:$P$255,0),MATCH('Gap analysis'!D$1,Yr_Local,0))="",0,INDEX(INDIRECT($B76),MATCH($Q76&amp;$A$67,'Financing inputs locale'!$A$3:$A$255&amp;'Financing inputs locale'!$P$3:$P$255,0),MATCH('Gap analysis'!D$1,Yr_Local,0)))</f>
        <v>0</v>
      </c>
      <c r="E76" s="160">
        <f t="array" aca="1" ref="E76" ca="1">IF(INDEX(INDIRECT($B76),MATCH($Q76&amp;$A$67,'Financing inputs locale'!$A$3:$A$255&amp;'Financing inputs locale'!$P$3:$P$255,0),MATCH('Gap analysis'!E$1,Yr_Local,0))="",0,INDEX(INDIRECT($B76),MATCH($Q76&amp;$A$67,'Financing inputs locale'!$A$3:$A$255&amp;'Financing inputs locale'!$P$3:$P$255,0),MATCH('Gap analysis'!E$1,Yr_Local,0)))</f>
        <v>0</v>
      </c>
      <c r="F76" s="160">
        <f t="array" aca="1" ref="F76" ca="1">IF(INDEX(INDIRECT($B76),MATCH($Q76&amp;$A$67,'Financing inputs locale'!$A$3:$A$255&amp;'Financing inputs locale'!$P$3:$P$255,0),MATCH('Gap analysis'!F$1,Yr_Local,0))="",0,INDEX(INDIRECT($B76),MATCH($Q76&amp;$A$67,'Financing inputs locale'!$A$3:$A$255&amp;'Financing inputs locale'!$P$3:$P$255,0),MATCH('Gap analysis'!F$1,Yr_Local,0)))</f>
        <v>0</v>
      </c>
      <c r="G76" s="160">
        <f t="array" aca="1" ref="G76" ca="1">IF(INDEX(INDIRECT($B76),MATCH($Q76&amp;$A$67,'Financing inputs locale'!$A$3:$A$255&amp;'Financing inputs locale'!$P$3:$P$255,0),MATCH('Gap analysis'!G$1,Yr_Local,0))="",0,INDEX(INDIRECT($B76),MATCH($Q76&amp;$A$67,'Financing inputs locale'!$A$3:$A$255&amp;'Financing inputs locale'!$P$3:$P$255,0),MATCH('Gap analysis'!G$1,Yr_Local,0)))</f>
        <v>0</v>
      </c>
      <c r="H76" s="160">
        <f t="array" aca="1" ref="H76" ca="1">IF(INDEX(INDIRECT($B76),MATCH($Q76&amp;$A$67,'Financing inputs locale'!$A$3:$A$255&amp;'Financing inputs locale'!$P$3:$P$255,0),MATCH('Gap analysis'!H$1,Yr_Local,0))="",0,INDEX(INDIRECT($B76),MATCH($Q76&amp;$A$67,'Financing inputs locale'!$A$3:$A$255&amp;'Financing inputs locale'!$P$3:$P$255,0),MATCH('Gap analysis'!H$1,Yr_Local,0)))</f>
        <v>0</v>
      </c>
      <c r="I76" s="160">
        <f t="array" aca="1" ref="I76" ca="1">IF(INDEX(INDIRECT($B76),MATCH($Q76&amp;$A$67,'Financing inputs locale'!$A$3:$A$255&amp;'Financing inputs locale'!$P$3:$P$255,0),MATCH('Gap analysis'!I$1,Yr_Local,0))="",0,INDEX(INDIRECT($B76),MATCH($Q76&amp;$A$67,'Financing inputs locale'!$A$3:$A$255&amp;'Financing inputs locale'!$P$3:$P$255,0),MATCH('Gap analysis'!I$1,Yr_Local,0)))</f>
        <v>0</v>
      </c>
      <c r="J76" s="160">
        <f t="array" aca="1" ref="J76" ca="1">IF(INDEX(INDIRECT($B76),MATCH($Q76&amp;$A$67,'Financing inputs locale'!$A$3:$A$255&amp;'Financing inputs locale'!$P$3:$P$255,0),MATCH('Gap analysis'!J$1,Yr_Local,0))="",0,INDEX(INDIRECT($B76),MATCH($Q76&amp;$A$67,'Financing inputs locale'!$A$3:$A$255&amp;'Financing inputs locale'!$P$3:$P$255,0),MATCH('Gap analysis'!J$1,Yr_Local,0)))</f>
        <v>0</v>
      </c>
      <c r="K76" s="160">
        <f t="array" aca="1" ref="K76" ca="1">IF(INDEX(INDIRECT($B76),MATCH($Q76&amp;$A$67,'Financing inputs locale'!$A$3:$A$255&amp;'Financing inputs locale'!$P$3:$P$255,0),MATCH('Gap analysis'!K$1,Yr_Local,0))="",0,INDEX(INDIRECT($B76),MATCH($Q76&amp;$A$67,'Financing inputs locale'!$A$3:$A$255&amp;'Financing inputs locale'!$P$3:$P$255,0),MATCH('Gap analysis'!K$1,Yr_Local,0)))</f>
        <v>0</v>
      </c>
      <c r="L76" s="160">
        <f t="array" aca="1" ref="L76" ca="1">IF(INDEX(INDIRECT($B76),MATCH($Q76&amp;$A$67,'Financing inputs locale'!$A$3:$A$255&amp;'Financing inputs locale'!$P$3:$P$255,0),MATCH('Gap analysis'!L$1,Yr_Local,0))="",0,INDEX(INDIRECT($B76),MATCH($Q76&amp;$A$67,'Financing inputs locale'!$A$3:$A$255&amp;'Financing inputs locale'!$P$3:$P$255,0),MATCH('Gap analysis'!L$1,Yr_Local,0)))</f>
        <v>0</v>
      </c>
      <c r="M76" s="160">
        <f t="array" aca="1" ref="M76" ca="1">IF(INDEX(INDIRECT($B76),MATCH($Q76&amp;$A$67,'Financing inputs locale'!$A$3:$A$255&amp;'Financing inputs locale'!$P$3:$P$255,0),MATCH('Gap analysis'!M$1,Yr_Local,0))="",0,INDEX(INDIRECT($B76),MATCH($Q76&amp;$A$67,'Financing inputs locale'!$A$3:$A$255&amp;'Financing inputs locale'!$P$3:$P$255,0),MATCH('Gap analysis'!M$1,Yr_Local,0)))</f>
        <v>0</v>
      </c>
      <c r="N76" s="160">
        <f t="array" aca="1" ref="N76" ca="1">IF(INDEX(INDIRECT($B76),MATCH($Q76&amp;$A$67,'Financing inputs locale'!$A$3:$A$255&amp;'Financing inputs locale'!$P$3:$P$255,0),MATCH('Gap analysis'!N$1,Yr_Local,0))="",0,INDEX(INDIRECT($B76),MATCH($Q76&amp;$A$67,'Financing inputs locale'!$A$3:$A$255&amp;'Financing inputs locale'!$P$3:$P$255,0),MATCH('Gap analysis'!N$1,Yr_Local,0)))</f>
        <v>0</v>
      </c>
      <c r="O76" s="160">
        <f t="array" aca="1" ref="O76" ca="1">IF(INDEX(INDIRECT($B76),MATCH($Q76&amp;$A$67,'Financing inputs locale'!$A$3:$A$255&amp;'Financing inputs locale'!$P$3:$P$255,0),MATCH('Gap analysis'!O$1,Yr_Local,0))="",0,INDEX(INDIRECT($B76),MATCH($Q76&amp;$A$67,'Financing inputs locale'!$A$3:$A$255&amp;'Financing inputs locale'!$P$3:$P$255,0),MATCH('Gap analysis'!O$1,Yr_Local,0)))</f>
        <v>0</v>
      </c>
      <c r="P76" s="49" t="str">
        <f>A67</f>
        <v>Autre 4</v>
      </c>
      <c r="Q76" s="54" t="s">
        <v>34</v>
      </c>
      <c r="R76" s="53" t="str">
        <f t="shared" ca="1" si="48"/>
        <v>Okay</v>
      </c>
      <c r="S76" s="178"/>
      <c r="T76" s="108"/>
    </row>
    <row r="77" spans="1:35" x14ac:dyDescent="0.25">
      <c r="A77" s="58"/>
      <c r="B77" s="35"/>
      <c r="C77" s="96"/>
      <c r="D77" s="96"/>
      <c r="E77" s="96"/>
      <c r="F77" s="96"/>
      <c r="G77" s="96"/>
      <c r="H77" s="96"/>
      <c r="I77" s="96"/>
      <c r="J77" s="96"/>
      <c r="K77" s="96"/>
      <c r="L77" s="96"/>
      <c r="M77" s="96"/>
      <c r="N77" s="96"/>
      <c r="O77" s="96"/>
      <c r="P77" s="49" t="str">
        <f>A67</f>
        <v>Autre 4</v>
      </c>
      <c r="Q77" s="50"/>
      <c r="R77" s="49"/>
      <c r="S77" s="178"/>
      <c r="T77" s="108"/>
    </row>
    <row r="78" spans="1:35" x14ac:dyDescent="0.25">
      <c r="A78" s="176" t="s">
        <v>1</v>
      </c>
      <c r="B78" s="1" t="s">
        <v>11</v>
      </c>
      <c r="C78" s="97">
        <f ca="1">C74-(C71+C68)</f>
        <v>0</v>
      </c>
      <c r="D78" s="97">
        <f t="shared" ref="D78:O78" ca="1" si="50">D74-(D71+D68)</f>
        <v>0</v>
      </c>
      <c r="E78" s="97">
        <f t="shared" ca="1" si="50"/>
        <v>0</v>
      </c>
      <c r="F78" s="97">
        <f t="shared" ca="1" si="50"/>
        <v>0</v>
      </c>
      <c r="G78" s="97">
        <f t="shared" ca="1" si="50"/>
        <v>0</v>
      </c>
      <c r="H78" s="97">
        <f t="shared" ca="1" si="50"/>
        <v>0</v>
      </c>
      <c r="I78" s="97">
        <f t="shared" ca="1" si="50"/>
        <v>0</v>
      </c>
      <c r="J78" s="97">
        <f t="shared" ca="1" si="50"/>
        <v>0</v>
      </c>
      <c r="K78" s="97">
        <f t="shared" ca="1" si="50"/>
        <v>0</v>
      </c>
      <c r="L78" s="97">
        <f t="shared" ca="1" si="50"/>
        <v>0</v>
      </c>
      <c r="M78" s="97">
        <f t="shared" ca="1" si="50"/>
        <v>0</v>
      </c>
      <c r="N78" s="97">
        <f t="shared" ca="1" si="50"/>
        <v>0</v>
      </c>
      <c r="O78" s="97">
        <f t="shared" ca="1" si="50"/>
        <v>0</v>
      </c>
      <c r="P78" s="49" t="str">
        <f>A67</f>
        <v>Autre 4</v>
      </c>
      <c r="Q78" s="54" t="s">
        <v>1</v>
      </c>
      <c r="R78" s="53" t="str">
        <f t="shared" ref="R78:R80" ca="1" si="51">IF(ROUND(SUM(C78:N78),2)=ROUND(O78,2),"Okay","Check")</f>
        <v>Okay</v>
      </c>
      <c r="S78" s="178"/>
      <c r="T78" s="108"/>
    </row>
    <row r="79" spans="1:35" s="12" customFormat="1" x14ac:dyDescent="0.25">
      <c r="A79" s="176"/>
      <c r="B79" s="1" t="s">
        <v>10</v>
      </c>
      <c r="C79" s="98">
        <f t="shared" ref="C79:G79" ca="1" si="52">C75-(C72+C69)</f>
        <v>0</v>
      </c>
      <c r="D79" s="98">
        <f t="shared" ca="1" si="52"/>
        <v>0</v>
      </c>
      <c r="E79" s="98">
        <f t="shared" ca="1" si="52"/>
        <v>0</v>
      </c>
      <c r="F79" s="98">
        <f t="shared" ca="1" si="52"/>
        <v>0</v>
      </c>
      <c r="G79" s="98">
        <f t="shared" ca="1" si="52"/>
        <v>0</v>
      </c>
      <c r="H79" s="98">
        <f t="shared" ref="H79:O79" ca="1" si="53">H75-(H72+H69)</f>
        <v>0</v>
      </c>
      <c r="I79" s="98">
        <f t="shared" ca="1" si="53"/>
        <v>0</v>
      </c>
      <c r="J79" s="98">
        <f t="shared" ca="1" si="53"/>
        <v>0</v>
      </c>
      <c r="K79" s="98">
        <f t="shared" ca="1" si="53"/>
        <v>0</v>
      </c>
      <c r="L79" s="98">
        <f t="shared" ca="1" si="53"/>
        <v>0</v>
      </c>
      <c r="M79" s="98">
        <f t="shared" ca="1" si="53"/>
        <v>0</v>
      </c>
      <c r="N79" s="98">
        <f t="shared" ca="1" si="53"/>
        <v>0</v>
      </c>
      <c r="O79" s="98">
        <f t="shared" ca="1" si="53"/>
        <v>0</v>
      </c>
      <c r="P79" s="49" t="str">
        <f>A67</f>
        <v>Autre 4</v>
      </c>
      <c r="Q79" s="54" t="s">
        <v>1</v>
      </c>
      <c r="R79" s="53" t="str">
        <f t="shared" ca="1" si="51"/>
        <v>Okay</v>
      </c>
      <c r="S79" s="178"/>
      <c r="T79" s="108"/>
    </row>
    <row r="80" spans="1:35" x14ac:dyDescent="0.25">
      <c r="A80" s="176"/>
      <c r="B80" s="1" t="s">
        <v>38</v>
      </c>
      <c r="C80" s="159">
        <f t="shared" ref="C80:G80" ca="1" si="54">C76-(C73+C70)</f>
        <v>0</v>
      </c>
      <c r="D80" s="159">
        <f t="shared" ca="1" si="54"/>
        <v>0</v>
      </c>
      <c r="E80" s="159">
        <f t="shared" ca="1" si="54"/>
        <v>0</v>
      </c>
      <c r="F80" s="159">
        <f t="shared" ca="1" si="54"/>
        <v>0</v>
      </c>
      <c r="G80" s="159">
        <f t="shared" ca="1" si="54"/>
        <v>0</v>
      </c>
      <c r="H80" s="159">
        <f t="shared" ref="H80:O80" ca="1" si="55">H76-(H73+H70)</f>
        <v>0</v>
      </c>
      <c r="I80" s="159">
        <f t="shared" ca="1" si="55"/>
        <v>0</v>
      </c>
      <c r="J80" s="159">
        <f t="shared" ca="1" si="55"/>
        <v>0</v>
      </c>
      <c r="K80" s="159">
        <f t="shared" ca="1" si="55"/>
        <v>0</v>
      </c>
      <c r="L80" s="159">
        <f t="shared" ca="1" si="55"/>
        <v>0</v>
      </c>
      <c r="M80" s="159">
        <f t="shared" ca="1" si="55"/>
        <v>0</v>
      </c>
      <c r="N80" s="159">
        <f t="shared" ca="1" si="55"/>
        <v>0</v>
      </c>
      <c r="O80" s="159">
        <f t="shared" ca="1" si="55"/>
        <v>0</v>
      </c>
      <c r="P80" s="49" t="str">
        <f>A67</f>
        <v>Autre 4</v>
      </c>
      <c r="Q80" s="54" t="s">
        <v>1</v>
      </c>
      <c r="R80" s="53" t="str">
        <f t="shared" ca="1" si="51"/>
        <v>Okay</v>
      </c>
      <c r="S80" s="178"/>
      <c r="T80" s="108"/>
    </row>
    <row r="81" spans="1:35" x14ac:dyDescent="0.25">
      <c r="A81" s="176"/>
      <c r="B81" s="1" t="s">
        <v>0</v>
      </c>
      <c r="C81" s="99">
        <f ca="1">IF(C74&gt;0,C78/C74,0)</f>
        <v>0</v>
      </c>
      <c r="D81" s="99">
        <f t="shared" ref="D81:O81" ca="1" si="56">IF(D74&gt;0,D78/D74,0)</f>
        <v>0</v>
      </c>
      <c r="E81" s="99">
        <f t="shared" ca="1" si="56"/>
        <v>0</v>
      </c>
      <c r="F81" s="99">
        <f t="shared" ca="1" si="56"/>
        <v>0</v>
      </c>
      <c r="G81" s="99">
        <f t="shared" ca="1" si="56"/>
        <v>0</v>
      </c>
      <c r="H81" s="99">
        <f t="shared" ca="1" si="56"/>
        <v>0</v>
      </c>
      <c r="I81" s="99">
        <f t="shared" ca="1" si="56"/>
        <v>0</v>
      </c>
      <c r="J81" s="99">
        <f t="shared" ca="1" si="56"/>
        <v>0</v>
      </c>
      <c r="K81" s="99">
        <f t="shared" ca="1" si="56"/>
        <v>0</v>
      </c>
      <c r="L81" s="99">
        <f t="shared" ca="1" si="56"/>
        <v>0</v>
      </c>
      <c r="M81" s="99">
        <f t="shared" ca="1" si="56"/>
        <v>0</v>
      </c>
      <c r="N81" s="99">
        <f t="shared" ca="1" si="56"/>
        <v>0</v>
      </c>
      <c r="O81" s="99">
        <f t="shared" ca="1" si="56"/>
        <v>0</v>
      </c>
      <c r="P81" s="49" t="str">
        <f>A67</f>
        <v>Autre 4</v>
      </c>
      <c r="Q81" s="54" t="s">
        <v>1</v>
      </c>
      <c r="R81" s="56"/>
      <c r="S81" s="179"/>
      <c r="T81" s="108"/>
    </row>
    <row r="82" spans="1:35" x14ac:dyDescent="0.25">
      <c r="A82" s="35"/>
      <c r="B82" s="35"/>
      <c r="C82" s="35"/>
      <c r="D82" s="57"/>
      <c r="E82" s="57"/>
      <c r="F82" s="57"/>
      <c r="G82" s="57"/>
      <c r="H82" s="57"/>
      <c r="I82" s="57"/>
      <c r="J82" s="35"/>
      <c r="K82" s="35"/>
      <c r="L82" s="35"/>
      <c r="M82" s="35"/>
      <c r="N82" s="35"/>
      <c r="O82" s="35"/>
      <c r="P82" s="2"/>
      <c r="U82" s="12" t="s">
        <v>67</v>
      </c>
      <c r="V82" s="12"/>
      <c r="W82" s="12"/>
      <c r="X82" s="12"/>
      <c r="Y82" s="12"/>
      <c r="Z82" s="12"/>
      <c r="AA82" s="12"/>
      <c r="AB82" s="12"/>
      <c r="AC82" s="12"/>
      <c r="AD82" s="12"/>
      <c r="AE82" s="12"/>
      <c r="AF82" s="12"/>
      <c r="AG82" s="12"/>
      <c r="AH82" s="12"/>
      <c r="AI82" s="12"/>
    </row>
    <row r="83" spans="1:35" x14ac:dyDescent="0.25">
      <c r="A83" s="172" t="str">
        <f>'Financing inputs'!A95:O95</f>
        <v>Autre 5</v>
      </c>
      <c r="B83" s="172"/>
      <c r="C83" s="172"/>
      <c r="D83" s="172"/>
      <c r="E83" s="172"/>
      <c r="F83" s="172"/>
      <c r="G83" s="172"/>
      <c r="H83" s="172"/>
      <c r="I83" s="172"/>
      <c r="J83" s="172"/>
      <c r="K83" s="172"/>
      <c r="L83" s="172"/>
      <c r="M83" s="172"/>
      <c r="N83" s="172"/>
      <c r="O83" s="172"/>
      <c r="P83" s="48"/>
      <c r="Q83" s="48"/>
      <c r="R83" s="48"/>
      <c r="S83" s="177" t="s">
        <v>4</v>
      </c>
      <c r="T83" s="110"/>
      <c r="U83" s="104" t="str">
        <f>A83</f>
        <v>Autre 5</v>
      </c>
      <c r="V83" s="4">
        <f>$C$1</f>
        <v>0</v>
      </c>
      <c r="W83" s="4">
        <f>$D$1</f>
        <v>1</v>
      </c>
      <c r="X83" s="4">
        <f>$E$1</f>
        <v>2</v>
      </c>
      <c r="Y83" s="4">
        <f>$F$1</f>
        <v>3</v>
      </c>
      <c r="Z83" s="4">
        <f>$G$1</f>
        <v>4</v>
      </c>
      <c r="AA83" s="4">
        <f>$H$1</f>
        <v>5</v>
      </c>
      <c r="AB83" s="4">
        <f>$I$1</f>
        <v>6</v>
      </c>
      <c r="AC83" s="4">
        <f>$J$1</f>
        <v>7</v>
      </c>
      <c r="AD83" s="4">
        <f>$K$1</f>
        <v>8</v>
      </c>
      <c r="AE83" s="4">
        <f>$L$1</f>
        <v>9</v>
      </c>
      <c r="AF83" s="4">
        <f>$M$1</f>
        <v>10</v>
      </c>
      <c r="AG83" s="4">
        <f>$N$1</f>
        <v>11</v>
      </c>
      <c r="AH83" s="4" t="str">
        <f>$O$1</f>
        <v>Total</v>
      </c>
      <c r="AI83" s="12"/>
    </row>
    <row r="84" spans="1:35" x14ac:dyDescent="0.25">
      <c r="A84" s="175" t="s">
        <v>36</v>
      </c>
      <c r="B84" s="1" t="s">
        <v>2</v>
      </c>
      <c r="C84" s="94">
        <f t="array" aca="1" ref="C84" ca="1">IF(INDEX(INDIRECT($B84),MATCH($Q84&amp;$A$83,'Financing inputs USD'!$A$3:$A$255&amp;'Financing inputs USD'!$P$3:$P$255,0),MATCH('Gap analysis'!C$1,Yr_USD,0))="",0,INDEX(INDIRECT($B84),MATCH($Q84&amp;$A$83,'Financing inputs USD'!$A$3:$A$255&amp;'Financing inputs USD'!$P$3:$P$255,0),MATCH('Gap analysis'!C$1,Yr_USD,0)))</f>
        <v>0</v>
      </c>
      <c r="D84" s="94">
        <f t="array" aca="1" ref="D84" ca="1">IF(INDEX(INDIRECT($B84),MATCH($Q84&amp;$A$83,'Financing inputs USD'!$A$3:$A$255&amp;'Financing inputs USD'!$P$3:$P$255,0),MATCH('Gap analysis'!D$1,Yr_USD,0))="",0,INDEX(INDIRECT($B84),MATCH($Q84&amp;$A$83,'Financing inputs USD'!$A$3:$A$255&amp;'Financing inputs USD'!$P$3:$P$255,0),MATCH('Gap analysis'!D$1,Yr_USD,0)))</f>
        <v>0</v>
      </c>
      <c r="E84" s="94">
        <f t="array" aca="1" ref="E84" ca="1">IF(INDEX(INDIRECT($B84),MATCH($Q84&amp;$A$83,'Financing inputs USD'!$A$3:$A$255&amp;'Financing inputs USD'!$P$3:$P$255,0),MATCH('Gap analysis'!E$1,Yr_USD,0))="",0,INDEX(INDIRECT($B84),MATCH($Q84&amp;$A$83,'Financing inputs USD'!$A$3:$A$255&amp;'Financing inputs USD'!$P$3:$P$255,0),MATCH('Gap analysis'!E$1,Yr_USD,0)))</f>
        <v>0</v>
      </c>
      <c r="F84" s="94">
        <f t="array" aca="1" ref="F84" ca="1">IF(INDEX(INDIRECT($B84),MATCH($Q84&amp;$A$83,'Financing inputs USD'!$A$3:$A$255&amp;'Financing inputs USD'!$P$3:$P$255,0),MATCH('Gap analysis'!F$1,Yr_USD,0))="",0,INDEX(INDIRECT($B84),MATCH($Q84&amp;$A$83,'Financing inputs USD'!$A$3:$A$255&amp;'Financing inputs USD'!$P$3:$P$255,0),MATCH('Gap analysis'!F$1,Yr_USD,0)))</f>
        <v>0</v>
      </c>
      <c r="G84" s="94">
        <f t="array" aca="1" ref="G84" ca="1">IF(INDEX(INDIRECT($B84),MATCH($Q84&amp;$A$83,'Financing inputs USD'!$A$3:$A$255&amp;'Financing inputs USD'!$P$3:$P$255,0),MATCH('Gap analysis'!G$1,Yr_USD,0))="",0,INDEX(INDIRECT($B84),MATCH($Q84&amp;$A$83,'Financing inputs USD'!$A$3:$A$255&amp;'Financing inputs USD'!$P$3:$P$255,0),MATCH('Gap analysis'!G$1,Yr_USD,0)))</f>
        <v>0</v>
      </c>
      <c r="H84" s="94">
        <f t="array" aca="1" ref="H84" ca="1">IF(INDEX(INDIRECT($B84),MATCH($Q84&amp;$A$83,'Financing inputs USD'!$A$3:$A$255&amp;'Financing inputs USD'!$P$3:$P$255,0),MATCH('Gap analysis'!H$1,Yr_USD,0))="",0,INDEX(INDIRECT($B84),MATCH($Q84&amp;$A$83,'Financing inputs USD'!$A$3:$A$255&amp;'Financing inputs USD'!$P$3:$P$255,0),MATCH('Gap analysis'!H$1,Yr_USD,0)))</f>
        <v>0</v>
      </c>
      <c r="I84" s="94">
        <f t="array" aca="1" ref="I84" ca="1">IF(INDEX(INDIRECT($B84),MATCH($Q84&amp;$A$83,'Financing inputs USD'!$A$3:$A$255&amp;'Financing inputs USD'!$P$3:$P$255,0),MATCH('Gap analysis'!I$1,Yr_USD,0))="",0,INDEX(INDIRECT($B84),MATCH($Q84&amp;$A$83,'Financing inputs USD'!$A$3:$A$255&amp;'Financing inputs USD'!$P$3:$P$255,0),MATCH('Gap analysis'!I$1,Yr_USD,0)))</f>
        <v>0</v>
      </c>
      <c r="J84" s="94">
        <f t="array" aca="1" ref="J84" ca="1">IF(INDEX(INDIRECT($B84),MATCH($Q84&amp;$A$83,'Financing inputs USD'!$A$3:$A$255&amp;'Financing inputs USD'!$P$3:$P$255,0),MATCH('Gap analysis'!J$1,Yr_USD,0))="",0,INDEX(INDIRECT($B84),MATCH($Q84&amp;$A$83,'Financing inputs USD'!$A$3:$A$255&amp;'Financing inputs USD'!$P$3:$P$255,0),MATCH('Gap analysis'!J$1,Yr_USD,0)))</f>
        <v>0</v>
      </c>
      <c r="K84" s="94">
        <f t="array" aca="1" ref="K84" ca="1">IF(INDEX(INDIRECT($B84),MATCH($Q84&amp;$A$83,'Financing inputs USD'!$A$3:$A$255&amp;'Financing inputs USD'!$P$3:$P$255,0),MATCH('Gap analysis'!K$1,Yr_USD,0))="",0,INDEX(INDIRECT($B84),MATCH($Q84&amp;$A$83,'Financing inputs USD'!$A$3:$A$255&amp;'Financing inputs USD'!$P$3:$P$255,0),MATCH('Gap analysis'!K$1,Yr_USD,0)))</f>
        <v>0</v>
      </c>
      <c r="L84" s="94">
        <f t="array" aca="1" ref="L84" ca="1">IF(INDEX(INDIRECT($B84),MATCH($Q84&amp;$A$83,'Financing inputs USD'!$A$3:$A$255&amp;'Financing inputs USD'!$P$3:$P$255,0),MATCH('Gap analysis'!L$1,Yr_USD,0))="",0,INDEX(INDIRECT($B84),MATCH($Q84&amp;$A$83,'Financing inputs USD'!$A$3:$A$255&amp;'Financing inputs USD'!$P$3:$P$255,0),MATCH('Gap analysis'!L$1,Yr_USD,0)))</f>
        <v>0</v>
      </c>
      <c r="M84" s="94">
        <f t="array" aca="1" ref="M84" ca="1">IF(INDEX(INDIRECT($B84),MATCH($Q84&amp;$A$83,'Financing inputs USD'!$A$3:$A$255&amp;'Financing inputs USD'!$P$3:$P$255,0),MATCH('Gap analysis'!M$1,Yr_USD,0))="",0,INDEX(INDIRECT($B84),MATCH($Q84&amp;$A$83,'Financing inputs USD'!$A$3:$A$255&amp;'Financing inputs USD'!$P$3:$P$255,0),MATCH('Gap analysis'!M$1,Yr_USD,0)))</f>
        <v>0</v>
      </c>
      <c r="N84" s="94">
        <f t="array" aca="1" ref="N84" ca="1">IF(INDEX(INDIRECT($B84),MATCH($Q84&amp;$A$83,'Financing inputs USD'!$A$3:$A$255&amp;'Financing inputs USD'!$P$3:$P$255,0),MATCH('Gap analysis'!N$1,Yr_USD,0))="",0,INDEX(INDIRECT($B84),MATCH($Q84&amp;$A$83,'Financing inputs USD'!$A$3:$A$255&amp;'Financing inputs USD'!$P$3:$P$255,0),MATCH('Gap analysis'!N$1,Yr_USD,0)))</f>
        <v>0</v>
      </c>
      <c r="O84" s="94">
        <f t="array" aca="1" ref="O84" ca="1">IF(INDEX(INDIRECT($B84),MATCH($Q84&amp;$A$83,'Financing inputs USD'!$A$3:$A$255&amp;'Financing inputs USD'!$P$3:$P$255,0),MATCH('Gap analysis'!O$1,Yr_USD,0))="",0,INDEX(INDIRECT($B84),MATCH($Q84&amp;$A$83,'Financing inputs USD'!$A$3:$A$255&amp;'Financing inputs USD'!$P$3:$P$255,0),MATCH('Gap analysis'!O$1,Yr_USD,0)))</f>
        <v>0</v>
      </c>
      <c r="P84" s="49" t="str">
        <f>A83</f>
        <v>Autre 5</v>
      </c>
      <c r="Q84" s="54" t="s">
        <v>52</v>
      </c>
      <c r="R84" s="53" t="str">
        <f ca="1">IF(ROUND(SUM(C84:N84),2)=ROUND(O84,2),"Okay","Check")</f>
        <v>Okay</v>
      </c>
      <c r="S84" s="178"/>
      <c r="T84" s="109"/>
      <c r="U84" s="104" t="str">
        <f>A84</f>
        <v>Apport du Gouvernement</v>
      </c>
      <c r="V84" s="75">
        <f t="shared" ref="V84:AH84" ca="1" si="57">IFERROR(C86/(C86+C89),0)</f>
        <v>0</v>
      </c>
      <c r="W84" s="75">
        <f t="shared" ca="1" si="57"/>
        <v>0</v>
      </c>
      <c r="X84" s="75">
        <f t="shared" ca="1" si="57"/>
        <v>0</v>
      </c>
      <c r="Y84" s="75">
        <f t="shared" ca="1" si="57"/>
        <v>0</v>
      </c>
      <c r="Z84" s="75">
        <f t="shared" ca="1" si="57"/>
        <v>0</v>
      </c>
      <c r="AA84" s="75">
        <f t="shared" ca="1" si="57"/>
        <v>0</v>
      </c>
      <c r="AB84" s="75">
        <f t="shared" ca="1" si="57"/>
        <v>0</v>
      </c>
      <c r="AC84" s="75">
        <f t="shared" ca="1" si="57"/>
        <v>0</v>
      </c>
      <c r="AD84" s="75">
        <f t="shared" ca="1" si="57"/>
        <v>0</v>
      </c>
      <c r="AE84" s="75">
        <f t="shared" ca="1" si="57"/>
        <v>0</v>
      </c>
      <c r="AF84" s="75">
        <f t="shared" ca="1" si="57"/>
        <v>0</v>
      </c>
      <c r="AG84" s="75">
        <f t="shared" ca="1" si="57"/>
        <v>0</v>
      </c>
      <c r="AH84" s="75">
        <f t="shared" ca="1" si="57"/>
        <v>0</v>
      </c>
      <c r="AI84" s="12"/>
    </row>
    <row r="85" spans="1:35" s="12" customFormat="1" x14ac:dyDescent="0.25">
      <c r="A85" s="175"/>
      <c r="B85" s="1" t="s">
        <v>10</v>
      </c>
      <c r="C85" s="95">
        <f t="array" aca="1" ref="C85" ca="1">IF(INDEX(INDIRECT($B85),MATCH($Q85&amp;$A$83,'Financing inputs Euro'!$A$3:$A$255&amp;'Financing inputs Euro'!$P$3:$P$255,0),MATCH('Gap analysis'!C$1,Yr_Euro,0))="",0,INDEX(INDIRECT($B85),MATCH($Q85&amp;$A$83,'Financing inputs Euro'!$A$3:$A$255&amp;'Financing inputs Euro'!$P$3:$P$255,0),MATCH('Gap analysis'!C$1,Yr_Euro,0)))</f>
        <v>0</v>
      </c>
      <c r="D85" s="95">
        <f t="array" aca="1" ref="D85" ca="1">IF(INDEX(INDIRECT($B85),MATCH($Q85&amp;$A$83,'Financing inputs Euro'!$A$3:$A$255&amp;'Financing inputs Euro'!$P$3:$P$255,0),MATCH('Gap analysis'!D$1,Yr_Euro,0))="",0,INDEX(INDIRECT($B85),MATCH($Q85&amp;$A$83,'Financing inputs Euro'!$A$3:$A$255&amp;'Financing inputs Euro'!$P$3:$P$255,0),MATCH('Gap analysis'!D$1,Yr_Euro,0)))</f>
        <v>0</v>
      </c>
      <c r="E85" s="95">
        <f t="array" aca="1" ref="E85" ca="1">IF(INDEX(INDIRECT($B85),MATCH($Q85&amp;$A$83,'Financing inputs Euro'!$A$3:$A$255&amp;'Financing inputs Euro'!$P$3:$P$255,0),MATCH('Gap analysis'!E$1,Yr_Euro,0))="",0,INDEX(INDIRECT($B85),MATCH($Q85&amp;$A$83,'Financing inputs Euro'!$A$3:$A$255&amp;'Financing inputs Euro'!$P$3:$P$255,0),MATCH('Gap analysis'!E$1,Yr_Euro,0)))</f>
        <v>0</v>
      </c>
      <c r="F85" s="95">
        <f t="array" aca="1" ref="F85" ca="1">IF(INDEX(INDIRECT($B85),MATCH($Q85&amp;$A$83,'Financing inputs Euro'!$A$3:$A$255&amp;'Financing inputs Euro'!$P$3:$P$255,0),MATCH('Gap analysis'!F$1,Yr_Euro,0))="",0,INDEX(INDIRECT($B85),MATCH($Q85&amp;$A$83,'Financing inputs Euro'!$A$3:$A$255&amp;'Financing inputs Euro'!$P$3:$P$255,0),MATCH('Gap analysis'!F$1,Yr_Euro,0)))</f>
        <v>0</v>
      </c>
      <c r="G85" s="95">
        <f t="array" aca="1" ref="G85" ca="1">IF(INDEX(INDIRECT($B85),MATCH($Q85&amp;$A$83,'Financing inputs Euro'!$A$3:$A$255&amp;'Financing inputs Euro'!$P$3:$P$255,0),MATCH('Gap analysis'!G$1,Yr_Euro,0))="",0,INDEX(INDIRECT($B85),MATCH($Q85&amp;$A$83,'Financing inputs Euro'!$A$3:$A$255&amp;'Financing inputs Euro'!$P$3:$P$255,0),MATCH('Gap analysis'!G$1,Yr_Euro,0)))</f>
        <v>0</v>
      </c>
      <c r="H85" s="95">
        <f t="array" aca="1" ref="H85" ca="1">IF(INDEX(INDIRECT($B85),MATCH($Q85&amp;$A$83,'Financing inputs Euro'!$A$3:$A$255&amp;'Financing inputs Euro'!$P$3:$P$255,0),MATCH('Gap analysis'!H$1,Yr_Euro,0))="",0,INDEX(INDIRECT($B85),MATCH($Q85&amp;$A$83,'Financing inputs Euro'!$A$3:$A$255&amp;'Financing inputs Euro'!$P$3:$P$255,0),MATCH('Gap analysis'!H$1,Yr_Euro,0)))</f>
        <v>0</v>
      </c>
      <c r="I85" s="95">
        <f t="array" aca="1" ref="I85" ca="1">IF(INDEX(INDIRECT($B85),MATCH($Q85&amp;$A$83,'Financing inputs Euro'!$A$3:$A$255&amp;'Financing inputs Euro'!$P$3:$P$255,0),MATCH('Gap analysis'!I$1,Yr_Euro,0))="",0,INDEX(INDIRECT($B85),MATCH($Q85&amp;$A$83,'Financing inputs Euro'!$A$3:$A$255&amp;'Financing inputs Euro'!$P$3:$P$255,0),MATCH('Gap analysis'!I$1,Yr_Euro,0)))</f>
        <v>0</v>
      </c>
      <c r="J85" s="95">
        <f t="array" aca="1" ref="J85" ca="1">IF(INDEX(INDIRECT($B85),MATCH($Q85&amp;$A$83,'Financing inputs Euro'!$A$3:$A$255&amp;'Financing inputs Euro'!$P$3:$P$255,0),MATCH('Gap analysis'!J$1,Yr_Euro,0))="",0,INDEX(INDIRECT($B85),MATCH($Q85&amp;$A$83,'Financing inputs Euro'!$A$3:$A$255&amp;'Financing inputs Euro'!$P$3:$P$255,0),MATCH('Gap analysis'!J$1,Yr_Euro,0)))</f>
        <v>0</v>
      </c>
      <c r="K85" s="95">
        <f t="array" aca="1" ref="K85" ca="1">IF(INDEX(INDIRECT($B85),MATCH($Q85&amp;$A$83,'Financing inputs Euro'!$A$3:$A$255&amp;'Financing inputs Euro'!$P$3:$P$255,0),MATCH('Gap analysis'!K$1,Yr_Euro,0))="",0,INDEX(INDIRECT($B85),MATCH($Q85&amp;$A$83,'Financing inputs Euro'!$A$3:$A$255&amp;'Financing inputs Euro'!$P$3:$P$255,0),MATCH('Gap analysis'!K$1,Yr_Euro,0)))</f>
        <v>0</v>
      </c>
      <c r="L85" s="95">
        <f t="array" aca="1" ref="L85" ca="1">IF(INDEX(INDIRECT($B85),MATCH($Q85&amp;$A$83,'Financing inputs Euro'!$A$3:$A$255&amp;'Financing inputs Euro'!$P$3:$P$255,0),MATCH('Gap analysis'!L$1,Yr_Euro,0))="",0,INDEX(INDIRECT($B85),MATCH($Q85&amp;$A$83,'Financing inputs Euro'!$A$3:$A$255&amp;'Financing inputs Euro'!$P$3:$P$255,0),MATCH('Gap analysis'!L$1,Yr_Euro,0)))</f>
        <v>0</v>
      </c>
      <c r="M85" s="95">
        <f t="array" aca="1" ref="M85" ca="1">IF(INDEX(INDIRECT($B85),MATCH($Q85&amp;$A$83,'Financing inputs Euro'!$A$3:$A$255&amp;'Financing inputs Euro'!$P$3:$P$255,0),MATCH('Gap analysis'!M$1,Yr_Euro,0))="",0,INDEX(INDIRECT($B85),MATCH($Q85&amp;$A$83,'Financing inputs Euro'!$A$3:$A$255&amp;'Financing inputs Euro'!$P$3:$P$255,0),MATCH('Gap analysis'!M$1,Yr_Euro,0)))</f>
        <v>0</v>
      </c>
      <c r="N85" s="95">
        <f t="array" aca="1" ref="N85" ca="1">IF(INDEX(INDIRECT($B85),MATCH($Q85&amp;$A$83,'Financing inputs Euro'!$A$3:$A$255&amp;'Financing inputs Euro'!$P$3:$P$255,0),MATCH('Gap analysis'!N$1,Yr_Euro,0))="",0,INDEX(INDIRECT($B85),MATCH($Q85&amp;$A$83,'Financing inputs Euro'!$A$3:$A$255&amp;'Financing inputs Euro'!$P$3:$P$255,0),MATCH('Gap analysis'!N$1,Yr_Euro,0)))</f>
        <v>0</v>
      </c>
      <c r="O85" s="95">
        <f t="array" aca="1" ref="O85" ca="1">IF(INDEX(INDIRECT($B85),MATCH($Q85&amp;$A$83,'Financing inputs Euro'!$A$3:$A$255&amp;'Financing inputs Euro'!$P$3:$P$255,0),MATCH('Gap analysis'!O$1,Yr_Euro,0))="",0,INDEX(INDIRECT($B85),MATCH($Q85&amp;$A$83,'Financing inputs Euro'!$A$3:$A$255&amp;'Financing inputs Euro'!$P$3:$P$255,0),MATCH('Gap analysis'!O$1,Yr_Euro,0)))</f>
        <v>0</v>
      </c>
      <c r="P85" s="49" t="str">
        <f>A83</f>
        <v>Autre 5</v>
      </c>
      <c r="Q85" s="54" t="s">
        <v>52</v>
      </c>
      <c r="R85" s="53" t="str">
        <f t="shared" ref="R85:R92" ca="1" si="58">IF(ROUND(SUM(C85:N85),2)=ROUND(O85,2),"Okay","Check")</f>
        <v>Okay</v>
      </c>
      <c r="S85" s="178"/>
      <c r="T85" s="109"/>
      <c r="U85" s="104" t="str">
        <f>A87</f>
        <v>Apport des Donateurs</v>
      </c>
      <c r="V85" s="75">
        <f t="shared" ref="V85:AH85" ca="1" si="59">IFERROR(C89/(C86+C89),0)</f>
        <v>0</v>
      </c>
      <c r="W85" s="75">
        <f t="shared" ca="1" si="59"/>
        <v>0</v>
      </c>
      <c r="X85" s="75">
        <f t="shared" ca="1" si="59"/>
        <v>0</v>
      </c>
      <c r="Y85" s="75">
        <f t="shared" ca="1" si="59"/>
        <v>0</v>
      </c>
      <c r="Z85" s="75">
        <f t="shared" ca="1" si="59"/>
        <v>0</v>
      </c>
      <c r="AA85" s="75">
        <f t="shared" ca="1" si="59"/>
        <v>0</v>
      </c>
      <c r="AB85" s="75">
        <f t="shared" ca="1" si="59"/>
        <v>0</v>
      </c>
      <c r="AC85" s="75">
        <f t="shared" ca="1" si="59"/>
        <v>0</v>
      </c>
      <c r="AD85" s="75">
        <f t="shared" ca="1" si="59"/>
        <v>0</v>
      </c>
      <c r="AE85" s="75">
        <f t="shared" ca="1" si="59"/>
        <v>0</v>
      </c>
      <c r="AF85" s="75">
        <f t="shared" ca="1" si="59"/>
        <v>0</v>
      </c>
      <c r="AG85" s="75">
        <f t="shared" ca="1" si="59"/>
        <v>0</v>
      </c>
      <c r="AH85" s="75">
        <f t="shared" ca="1" si="59"/>
        <v>0</v>
      </c>
    </row>
    <row r="86" spans="1:35" x14ac:dyDescent="0.25">
      <c r="A86" s="175"/>
      <c r="B86" s="1" t="s">
        <v>53</v>
      </c>
      <c r="C86" s="160">
        <f t="array" aca="1" ref="C86" ca="1">IF(INDEX(INDIRECT($B86),MATCH($Q86&amp;$A$83,'Financing inputs locale'!$A$3:$A$255&amp;'Financing inputs locale'!$P$3:$P$255,0),MATCH('Gap analysis'!C$1,Yr_Local,0))="",0,INDEX(INDIRECT($B86),MATCH($Q86&amp;$A$83,'Financing inputs locale'!$A$3:$A$255&amp;'Financing inputs locale'!$P$3:$P$255,0),MATCH('Gap analysis'!C$1,Yr_Local,0)))</f>
        <v>0</v>
      </c>
      <c r="D86" s="160">
        <f t="array" aca="1" ref="D86" ca="1">IF(INDEX(INDIRECT($B86),MATCH($Q86&amp;$A$83,'Financing inputs locale'!$A$3:$A$255&amp;'Financing inputs locale'!$P$3:$P$255,0),MATCH('Gap analysis'!D$1,Yr_Local,0))="",0,INDEX(INDIRECT($B86),MATCH($Q86&amp;$A$83,'Financing inputs locale'!$A$3:$A$255&amp;'Financing inputs locale'!$P$3:$P$255,0),MATCH('Gap analysis'!D$1,Yr_Local,0)))</f>
        <v>0</v>
      </c>
      <c r="E86" s="160">
        <f t="array" aca="1" ref="E86" ca="1">IF(INDEX(INDIRECT($B86),MATCH($Q86&amp;$A$83,'Financing inputs locale'!$A$3:$A$255&amp;'Financing inputs locale'!$P$3:$P$255,0),MATCH('Gap analysis'!E$1,Yr_Local,0))="",0,INDEX(INDIRECT($B86),MATCH($Q86&amp;$A$83,'Financing inputs locale'!$A$3:$A$255&amp;'Financing inputs locale'!$P$3:$P$255,0),MATCH('Gap analysis'!E$1,Yr_Local,0)))</f>
        <v>0</v>
      </c>
      <c r="F86" s="160">
        <f t="array" aca="1" ref="F86" ca="1">IF(INDEX(INDIRECT($B86),MATCH($Q86&amp;$A$83,'Financing inputs locale'!$A$3:$A$255&amp;'Financing inputs locale'!$P$3:$P$255,0),MATCH('Gap analysis'!F$1,Yr_Local,0))="",0,INDEX(INDIRECT($B86),MATCH($Q86&amp;$A$83,'Financing inputs locale'!$A$3:$A$255&amp;'Financing inputs locale'!$P$3:$P$255,0),MATCH('Gap analysis'!F$1,Yr_Local,0)))</f>
        <v>0</v>
      </c>
      <c r="G86" s="160">
        <f t="array" aca="1" ref="G86" ca="1">IF(INDEX(INDIRECT($B86),MATCH($Q86&amp;$A$83,'Financing inputs locale'!$A$3:$A$255&amp;'Financing inputs locale'!$P$3:$P$255,0),MATCH('Gap analysis'!G$1,Yr_Local,0))="",0,INDEX(INDIRECT($B86),MATCH($Q86&amp;$A$83,'Financing inputs locale'!$A$3:$A$255&amp;'Financing inputs locale'!$P$3:$P$255,0),MATCH('Gap analysis'!G$1,Yr_Local,0)))</f>
        <v>0</v>
      </c>
      <c r="H86" s="160">
        <f t="array" aca="1" ref="H86" ca="1">IF(INDEX(INDIRECT($B86),MATCH($Q86&amp;$A$83,'Financing inputs locale'!$A$3:$A$255&amp;'Financing inputs locale'!$P$3:$P$255,0),MATCH('Gap analysis'!H$1,Yr_Local,0))="",0,INDEX(INDIRECT($B86),MATCH($Q86&amp;$A$83,'Financing inputs locale'!$A$3:$A$255&amp;'Financing inputs locale'!$P$3:$P$255,0),MATCH('Gap analysis'!H$1,Yr_Local,0)))</f>
        <v>0</v>
      </c>
      <c r="I86" s="160">
        <f t="array" aca="1" ref="I86" ca="1">IF(INDEX(INDIRECT($B86),MATCH($Q86&amp;$A$83,'Financing inputs locale'!$A$3:$A$255&amp;'Financing inputs locale'!$P$3:$P$255,0),MATCH('Gap analysis'!I$1,Yr_Local,0))="",0,INDEX(INDIRECT($B86),MATCH($Q86&amp;$A$83,'Financing inputs locale'!$A$3:$A$255&amp;'Financing inputs locale'!$P$3:$P$255,0),MATCH('Gap analysis'!I$1,Yr_Local,0)))</f>
        <v>0</v>
      </c>
      <c r="J86" s="160">
        <f t="array" aca="1" ref="J86" ca="1">IF(INDEX(INDIRECT($B86),MATCH($Q86&amp;$A$83,'Financing inputs locale'!$A$3:$A$255&amp;'Financing inputs locale'!$P$3:$P$255,0),MATCH('Gap analysis'!J$1,Yr_Local,0))="",0,INDEX(INDIRECT($B86),MATCH($Q86&amp;$A$83,'Financing inputs locale'!$A$3:$A$255&amp;'Financing inputs locale'!$P$3:$P$255,0),MATCH('Gap analysis'!J$1,Yr_Local,0)))</f>
        <v>0</v>
      </c>
      <c r="K86" s="160">
        <f t="array" aca="1" ref="K86" ca="1">IF(INDEX(INDIRECT($B86),MATCH($Q86&amp;$A$83,'Financing inputs locale'!$A$3:$A$255&amp;'Financing inputs locale'!$P$3:$P$255,0),MATCH('Gap analysis'!K$1,Yr_Local,0))="",0,INDEX(INDIRECT($B86),MATCH($Q86&amp;$A$83,'Financing inputs locale'!$A$3:$A$255&amp;'Financing inputs locale'!$P$3:$P$255,0),MATCH('Gap analysis'!K$1,Yr_Local,0)))</f>
        <v>0</v>
      </c>
      <c r="L86" s="160">
        <f t="array" aca="1" ref="L86" ca="1">IF(INDEX(INDIRECT($B86),MATCH($Q86&amp;$A$83,'Financing inputs locale'!$A$3:$A$255&amp;'Financing inputs locale'!$P$3:$P$255,0),MATCH('Gap analysis'!L$1,Yr_Local,0))="",0,INDEX(INDIRECT($B86),MATCH($Q86&amp;$A$83,'Financing inputs locale'!$A$3:$A$255&amp;'Financing inputs locale'!$P$3:$P$255,0),MATCH('Gap analysis'!L$1,Yr_Local,0)))</f>
        <v>0</v>
      </c>
      <c r="M86" s="160">
        <f t="array" aca="1" ref="M86" ca="1">IF(INDEX(INDIRECT($B86),MATCH($Q86&amp;$A$83,'Financing inputs locale'!$A$3:$A$255&amp;'Financing inputs locale'!$P$3:$P$255,0),MATCH('Gap analysis'!M$1,Yr_Local,0))="",0,INDEX(INDIRECT($B86),MATCH($Q86&amp;$A$83,'Financing inputs locale'!$A$3:$A$255&amp;'Financing inputs locale'!$P$3:$P$255,0),MATCH('Gap analysis'!M$1,Yr_Local,0)))</f>
        <v>0</v>
      </c>
      <c r="N86" s="160">
        <f t="array" aca="1" ref="N86" ca="1">IF(INDEX(INDIRECT($B86),MATCH($Q86&amp;$A$83,'Financing inputs locale'!$A$3:$A$255&amp;'Financing inputs locale'!$P$3:$P$255,0),MATCH('Gap analysis'!N$1,Yr_Local,0))="",0,INDEX(INDIRECT($B86),MATCH($Q86&amp;$A$83,'Financing inputs locale'!$A$3:$A$255&amp;'Financing inputs locale'!$P$3:$P$255,0),MATCH('Gap analysis'!N$1,Yr_Local,0)))</f>
        <v>0</v>
      </c>
      <c r="O86" s="160">
        <f t="array" aca="1" ref="O86" ca="1">IF(INDEX(INDIRECT($B86),MATCH($Q86&amp;$A$83,'Financing inputs locale'!$A$3:$A$255&amp;'Financing inputs locale'!$P$3:$P$255,0),MATCH('Gap analysis'!O$1,Yr_Local,0))="",0,INDEX(INDIRECT($B86),MATCH($Q86&amp;$A$83,'Financing inputs locale'!$A$3:$A$255&amp;'Financing inputs locale'!$P$3:$P$255,0),MATCH('Gap analysis'!O$1,Yr_Local,0)))</f>
        <v>0</v>
      </c>
      <c r="P86" s="49" t="str">
        <f>A83</f>
        <v>Autre 5</v>
      </c>
      <c r="Q86" s="54" t="s">
        <v>52</v>
      </c>
      <c r="R86" s="53" t="str">
        <f t="shared" ca="1" si="58"/>
        <v>Okay</v>
      </c>
      <c r="S86" s="178"/>
      <c r="T86" s="108"/>
    </row>
    <row r="87" spans="1:35" x14ac:dyDescent="0.25">
      <c r="A87" s="175" t="s">
        <v>37</v>
      </c>
      <c r="B87" s="1" t="s">
        <v>2</v>
      </c>
      <c r="C87" s="94">
        <f t="array" aca="1" ref="C87" ca="1">IF(INDEX(INDIRECT($B87),MATCH($Q87&amp;$A$83,'Financing inputs USD'!$A$3:$A$255&amp;'Financing inputs USD'!$P$3:$P$255,0),MATCH('Gap analysis'!C$1,Yr_USD,0))="",0,INDEX(INDIRECT($B87),MATCH($Q87&amp;$A$83,'Financing inputs USD'!$A$3:$A$255&amp;'Financing inputs USD'!$P$3:$P$255,0),MATCH('Gap analysis'!C$1,Yr_USD,0)))</f>
        <v>0</v>
      </c>
      <c r="D87" s="94">
        <f t="array" aca="1" ref="D87" ca="1">IF(INDEX(INDIRECT($B87),MATCH($Q87&amp;$A$83,'Financing inputs USD'!$A$3:$A$255&amp;'Financing inputs USD'!$P$3:$P$255,0),MATCH('Gap analysis'!D$1,Yr_USD,0))="",0,INDEX(INDIRECT($B87),MATCH($Q87&amp;$A$83,'Financing inputs USD'!$A$3:$A$255&amp;'Financing inputs USD'!$P$3:$P$255,0),MATCH('Gap analysis'!D$1,Yr_USD,0)))</f>
        <v>0</v>
      </c>
      <c r="E87" s="94">
        <f t="array" aca="1" ref="E87" ca="1">IF(INDEX(INDIRECT($B87),MATCH($Q87&amp;$A$83,'Financing inputs USD'!$A$3:$A$255&amp;'Financing inputs USD'!$P$3:$P$255,0),MATCH('Gap analysis'!E$1,Yr_USD,0))="",0,INDEX(INDIRECT($B87),MATCH($Q87&amp;$A$83,'Financing inputs USD'!$A$3:$A$255&amp;'Financing inputs USD'!$P$3:$P$255,0),MATCH('Gap analysis'!E$1,Yr_USD,0)))</f>
        <v>0</v>
      </c>
      <c r="F87" s="94">
        <f t="array" aca="1" ref="F87" ca="1">IF(INDEX(INDIRECT($B87),MATCH($Q87&amp;$A$83,'Financing inputs USD'!$A$3:$A$255&amp;'Financing inputs USD'!$P$3:$P$255,0),MATCH('Gap analysis'!F$1,Yr_USD,0))="",0,INDEX(INDIRECT($B87),MATCH($Q87&amp;$A$83,'Financing inputs USD'!$A$3:$A$255&amp;'Financing inputs USD'!$P$3:$P$255,0),MATCH('Gap analysis'!F$1,Yr_USD,0)))</f>
        <v>0</v>
      </c>
      <c r="G87" s="94">
        <f t="array" aca="1" ref="G87" ca="1">IF(INDEX(INDIRECT($B87),MATCH($Q87&amp;$A$83,'Financing inputs USD'!$A$3:$A$255&amp;'Financing inputs USD'!$P$3:$P$255,0),MATCH('Gap analysis'!G$1,Yr_USD,0))="",0,INDEX(INDIRECT($B87),MATCH($Q87&amp;$A$83,'Financing inputs USD'!$A$3:$A$255&amp;'Financing inputs USD'!$P$3:$P$255,0),MATCH('Gap analysis'!G$1,Yr_USD,0)))</f>
        <v>0</v>
      </c>
      <c r="H87" s="94">
        <f t="array" aca="1" ref="H87" ca="1">IF(INDEX(INDIRECT($B87),MATCH($Q87&amp;$A$83,'Financing inputs USD'!$A$3:$A$255&amp;'Financing inputs USD'!$P$3:$P$255,0),MATCH('Gap analysis'!H$1,Yr_USD,0))="",0,INDEX(INDIRECT($B87),MATCH($Q87&amp;$A$83,'Financing inputs USD'!$A$3:$A$255&amp;'Financing inputs USD'!$P$3:$P$255,0),MATCH('Gap analysis'!H$1,Yr_USD,0)))</f>
        <v>0</v>
      </c>
      <c r="I87" s="94">
        <f t="array" aca="1" ref="I87" ca="1">IF(INDEX(INDIRECT($B87),MATCH($Q87&amp;$A$83,'Financing inputs USD'!$A$3:$A$255&amp;'Financing inputs USD'!$P$3:$P$255,0),MATCH('Gap analysis'!I$1,Yr_USD,0))="",0,INDEX(INDIRECT($B87),MATCH($Q87&amp;$A$83,'Financing inputs USD'!$A$3:$A$255&amp;'Financing inputs USD'!$P$3:$P$255,0),MATCH('Gap analysis'!I$1,Yr_USD,0)))</f>
        <v>0</v>
      </c>
      <c r="J87" s="94">
        <f t="array" aca="1" ref="J87" ca="1">IF(INDEX(INDIRECT($B87),MATCH($Q87&amp;$A$83,'Financing inputs USD'!$A$3:$A$255&amp;'Financing inputs USD'!$P$3:$P$255,0),MATCH('Gap analysis'!J$1,Yr_USD,0))="",0,INDEX(INDIRECT($B87),MATCH($Q87&amp;$A$83,'Financing inputs USD'!$A$3:$A$255&amp;'Financing inputs USD'!$P$3:$P$255,0),MATCH('Gap analysis'!J$1,Yr_USD,0)))</f>
        <v>0</v>
      </c>
      <c r="K87" s="94">
        <f t="array" aca="1" ref="K87" ca="1">IF(INDEX(INDIRECT($B87),MATCH($Q87&amp;$A$83,'Financing inputs USD'!$A$3:$A$255&amp;'Financing inputs USD'!$P$3:$P$255,0),MATCH('Gap analysis'!K$1,Yr_USD,0))="",0,INDEX(INDIRECT($B87),MATCH($Q87&amp;$A$83,'Financing inputs USD'!$A$3:$A$255&amp;'Financing inputs USD'!$P$3:$P$255,0),MATCH('Gap analysis'!K$1,Yr_USD,0)))</f>
        <v>0</v>
      </c>
      <c r="L87" s="94">
        <f t="array" aca="1" ref="L87" ca="1">IF(INDEX(INDIRECT($B87),MATCH($Q87&amp;$A$83,'Financing inputs USD'!$A$3:$A$255&amp;'Financing inputs USD'!$P$3:$P$255,0),MATCH('Gap analysis'!L$1,Yr_USD,0))="",0,INDEX(INDIRECT($B87),MATCH($Q87&amp;$A$83,'Financing inputs USD'!$A$3:$A$255&amp;'Financing inputs USD'!$P$3:$P$255,0),MATCH('Gap analysis'!L$1,Yr_USD,0)))</f>
        <v>0</v>
      </c>
      <c r="M87" s="94">
        <f t="array" aca="1" ref="M87" ca="1">IF(INDEX(INDIRECT($B87),MATCH($Q87&amp;$A$83,'Financing inputs USD'!$A$3:$A$255&amp;'Financing inputs USD'!$P$3:$P$255,0),MATCH('Gap analysis'!M$1,Yr_USD,0))="",0,INDEX(INDIRECT($B87),MATCH($Q87&amp;$A$83,'Financing inputs USD'!$A$3:$A$255&amp;'Financing inputs USD'!$P$3:$P$255,0),MATCH('Gap analysis'!M$1,Yr_USD,0)))</f>
        <v>0</v>
      </c>
      <c r="N87" s="94">
        <f t="array" aca="1" ref="N87" ca="1">IF(INDEX(INDIRECT($B87),MATCH($Q87&amp;$A$83,'Financing inputs USD'!$A$3:$A$255&amp;'Financing inputs USD'!$P$3:$P$255,0),MATCH('Gap analysis'!N$1,Yr_USD,0))="",0,INDEX(INDIRECT($B87),MATCH($Q87&amp;$A$83,'Financing inputs USD'!$A$3:$A$255&amp;'Financing inputs USD'!$P$3:$P$255,0),MATCH('Gap analysis'!N$1,Yr_USD,0)))</f>
        <v>0</v>
      </c>
      <c r="O87" s="94">
        <f t="array" aca="1" ref="O87" ca="1">IF(INDEX(INDIRECT($B87),MATCH($Q87&amp;$A$83,'Financing inputs USD'!$A$3:$A$255&amp;'Financing inputs USD'!$P$3:$P$255,0),MATCH('Gap analysis'!O$1,Yr_USD,0))="",0,INDEX(INDIRECT($B87),MATCH($Q87&amp;$A$83,'Financing inputs USD'!$A$3:$A$255&amp;'Financing inputs USD'!$P$3:$P$255,0),MATCH('Gap analysis'!O$1,Yr_USD,0)))</f>
        <v>0</v>
      </c>
      <c r="P87" s="49" t="str">
        <f>A83</f>
        <v>Autre 5</v>
      </c>
      <c r="Q87" s="54" t="s">
        <v>42</v>
      </c>
      <c r="R87" s="53" t="str">
        <f t="shared" ca="1" si="58"/>
        <v>Okay</v>
      </c>
      <c r="S87" s="178"/>
      <c r="T87" s="108"/>
    </row>
    <row r="88" spans="1:35" s="12" customFormat="1" x14ac:dyDescent="0.25">
      <c r="A88" s="175"/>
      <c r="B88" s="1" t="s">
        <v>10</v>
      </c>
      <c r="C88" s="95">
        <f t="array" aca="1" ref="C88" ca="1">IF(INDEX(INDIRECT($B88),MATCH($Q88&amp;$A$83,'Financing inputs Euro'!$A$3:$A$255&amp;'Financing inputs Euro'!$P$3:$P$255,0),MATCH('Gap analysis'!C$1,Yr_Euro,0))="",0,INDEX(INDIRECT($B88),MATCH($Q88&amp;$A$83,'Financing inputs Euro'!$A$3:$A$255&amp;'Financing inputs Euro'!$P$3:$P$255,0),MATCH('Gap analysis'!C$1,Yr_Euro,0)))</f>
        <v>0</v>
      </c>
      <c r="D88" s="95">
        <f t="array" aca="1" ref="D88" ca="1">IF(INDEX(INDIRECT($B88),MATCH($Q88&amp;$A$83,'Financing inputs Euro'!$A$3:$A$255&amp;'Financing inputs Euro'!$P$3:$P$255,0),MATCH('Gap analysis'!D$1,Yr_Euro,0))="",0,INDEX(INDIRECT($B88),MATCH($Q88&amp;$A$83,'Financing inputs Euro'!$A$3:$A$255&amp;'Financing inputs Euro'!$P$3:$P$255,0),MATCH('Gap analysis'!D$1,Yr_Euro,0)))</f>
        <v>0</v>
      </c>
      <c r="E88" s="95">
        <f t="array" aca="1" ref="E88" ca="1">IF(INDEX(INDIRECT($B88),MATCH($Q88&amp;$A$83,'Financing inputs Euro'!$A$3:$A$255&amp;'Financing inputs Euro'!$P$3:$P$255,0),MATCH('Gap analysis'!E$1,Yr_Euro,0))="",0,INDEX(INDIRECT($B88),MATCH($Q88&amp;$A$83,'Financing inputs Euro'!$A$3:$A$255&amp;'Financing inputs Euro'!$P$3:$P$255,0),MATCH('Gap analysis'!E$1,Yr_Euro,0)))</f>
        <v>0</v>
      </c>
      <c r="F88" s="95">
        <f t="array" aca="1" ref="F88" ca="1">IF(INDEX(INDIRECT($B88),MATCH($Q88&amp;$A$83,'Financing inputs Euro'!$A$3:$A$255&amp;'Financing inputs Euro'!$P$3:$P$255,0),MATCH('Gap analysis'!F$1,Yr_Euro,0))="",0,INDEX(INDIRECT($B88),MATCH($Q88&amp;$A$83,'Financing inputs Euro'!$A$3:$A$255&amp;'Financing inputs Euro'!$P$3:$P$255,0),MATCH('Gap analysis'!F$1,Yr_Euro,0)))</f>
        <v>0</v>
      </c>
      <c r="G88" s="95">
        <f t="array" aca="1" ref="G88" ca="1">IF(INDEX(INDIRECT($B88),MATCH($Q88&amp;$A$83,'Financing inputs Euro'!$A$3:$A$255&amp;'Financing inputs Euro'!$P$3:$P$255,0),MATCH('Gap analysis'!G$1,Yr_Euro,0))="",0,INDEX(INDIRECT($B88),MATCH($Q88&amp;$A$83,'Financing inputs Euro'!$A$3:$A$255&amp;'Financing inputs Euro'!$P$3:$P$255,0),MATCH('Gap analysis'!G$1,Yr_Euro,0)))</f>
        <v>0</v>
      </c>
      <c r="H88" s="95">
        <f t="array" aca="1" ref="H88" ca="1">IF(INDEX(INDIRECT($B88),MATCH($Q88&amp;$A$83,'Financing inputs Euro'!$A$3:$A$255&amp;'Financing inputs Euro'!$P$3:$P$255,0),MATCH('Gap analysis'!H$1,Yr_Euro,0))="",0,INDEX(INDIRECT($B88),MATCH($Q88&amp;$A$83,'Financing inputs Euro'!$A$3:$A$255&amp;'Financing inputs Euro'!$P$3:$P$255,0),MATCH('Gap analysis'!H$1,Yr_Euro,0)))</f>
        <v>0</v>
      </c>
      <c r="I88" s="95">
        <f t="array" aca="1" ref="I88" ca="1">IF(INDEX(INDIRECT($B88),MATCH($Q88&amp;$A$83,'Financing inputs Euro'!$A$3:$A$255&amp;'Financing inputs Euro'!$P$3:$P$255,0),MATCH('Gap analysis'!I$1,Yr_Euro,0))="",0,INDEX(INDIRECT($B88),MATCH($Q88&amp;$A$83,'Financing inputs Euro'!$A$3:$A$255&amp;'Financing inputs Euro'!$P$3:$P$255,0),MATCH('Gap analysis'!I$1,Yr_Euro,0)))</f>
        <v>0</v>
      </c>
      <c r="J88" s="95">
        <f t="array" aca="1" ref="J88" ca="1">IF(INDEX(INDIRECT($B88),MATCH($Q88&amp;$A$83,'Financing inputs Euro'!$A$3:$A$255&amp;'Financing inputs Euro'!$P$3:$P$255,0),MATCH('Gap analysis'!J$1,Yr_Euro,0))="",0,INDEX(INDIRECT($B88),MATCH($Q88&amp;$A$83,'Financing inputs Euro'!$A$3:$A$255&amp;'Financing inputs Euro'!$P$3:$P$255,0),MATCH('Gap analysis'!J$1,Yr_Euro,0)))</f>
        <v>0</v>
      </c>
      <c r="K88" s="95">
        <f t="array" aca="1" ref="K88" ca="1">IF(INDEX(INDIRECT($B88),MATCH($Q88&amp;$A$83,'Financing inputs Euro'!$A$3:$A$255&amp;'Financing inputs Euro'!$P$3:$P$255,0),MATCH('Gap analysis'!K$1,Yr_Euro,0))="",0,INDEX(INDIRECT($B88),MATCH($Q88&amp;$A$83,'Financing inputs Euro'!$A$3:$A$255&amp;'Financing inputs Euro'!$P$3:$P$255,0),MATCH('Gap analysis'!K$1,Yr_Euro,0)))</f>
        <v>0</v>
      </c>
      <c r="L88" s="95">
        <f t="array" aca="1" ref="L88" ca="1">IF(INDEX(INDIRECT($B88),MATCH($Q88&amp;$A$83,'Financing inputs Euro'!$A$3:$A$255&amp;'Financing inputs Euro'!$P$3:$P$255,0),MATCH('Gap analysis'!L$1,Yr_Euro,0))="",0,INDEX(INDIRECT($B88),MATCH($Q88&amp;$A$83,'Financing inputs Euro'!$A$3:$A$255&amp;'Financing inputs Euro'!$P$3:$P$255,0),MATCH('Gap analysis'!L$1,Yr_Euro,0)))</f>
        <v>0</v>
      </c>
      <c r="M88" s="95">
        <f t="array" aca="1" ref="M88" ca="1">IF(INDEX(INDIRECT($B88),MATCH($Q88&amp;$A$83,'Financing inputs Euro'!$A$3:$A$255&amp;'Financing inputs Euro'!$P$3:$P$255,0),MATCH('Gap analysis'!M$1,Yr_Euro,0))="",0,INDEX(INDIRECT($B88),MATCH($Q88&amp;$A$83,'Financing inputs Euro'!$A$3:$A$255&amp;'Financing inputs Euro'!$P$3:$P$255,0),MATCH('Gap analysis'!M$1,Yr_Euro,0)))</f>
        <v>0</v>
      </c>
      <c r="N88" s="95">
        <f t="array" aca="1" ref="N88" ca="1">IF(INDEX(INDIRECT($B88),MATCH($Q88&amp;$A$83,'Financing inputs Euro'!$A$3:$A$255&amp;'Financing inputs Euro'!$P$3:$P$255,0),MATCH('Gap analysis'!N$1,Yr_Euro,0))="",0,INDEX(INDIRECT($B88),MATCH($Q88&amp;$A$83,'Financing inputs Euro'!$A$3:$A$255&amp;'Financing inputs Euro'!$P$3:$P$255,0),MATCH('Gap analysis'!N$1,Yr_Euro,0)))</f>
        <v>0</v>
      </c>
      <c r="O88" s="95">
        <f t="array" aca="1" ref="O88" ca="1">IF(INDEX(INDIRECT($B88),MATCH($Q88&amp;$A$83,'Financing inputs Euro'!$A$3:$A$255&amp;'Financing inputs Euro'!$P$3:$P$255,0),MATCH('Gap analysis'!O$1,Yr_Euro,0))="",0,INDEX(INDIRECT($B88),MATCH($Q88&amp;$A$83,'Financing inputs Euro'!$A$3:$A$255&amp;'Financing inputs Euro'!$P$3:$P$255,0),MATCH('Gap analysis'!O$1,Yr_Euro,0)))</f>
        <v>0</v>
      </c>
      <c r="P88" s="49" t="str">
        <f>A83</f>
        <v>Autre 5</v>
      </c>
      <c r="Q88" s="54" t="s">
        <v>42</v>
      </c>
      <c r="R88" s="53" t="str">
        <f t="shared" ca="1" si="58"/>
        <v>Okay</v>
      </c>
      <c r="S88" s="178"/>
      <c r="T88" s="108"/>
    </row>
    <row r="89" spans="1:35" x14ac:dyDescent="0.25">
      <c r="A89" s="175"/>
      <c r="B89" s="1" t="s">
        <v>53</v>
      </c>
      <c r="C89" s="160">
        <f t="array" aca="1" ref="C89" ca="1">IF(INDEX(INDIRECT($B89),MATCH($Q89&amp;$A$83,'Financing inputs locale'!$A$3:$A$255&amp;'Financing inputs locale'!$P$3:$P$255,0),MATCH('Gap analysis'!C$1,Yr_Local,0))="",0,INDEX(INDIRECT($B89),MATCH($Q89&amp;$A$83,'Financing inputs locale'!$A$3:$A$255&amp;'Financing inputs locale'!$P$3:$P$255,0),MATCH('Gap analysis'!C$1,Yr_Local,0)))</f>
        <v>0</v>
      </c>
      <c r="D89" s="160">
        <f t="array" aca="1" ref="D89" ca="1">IF(INDEX(INDIRECT($B89),MATCH($Q89&amp;$A$83,'Financing inputs locale'!$A$3:$A$255&amp;'Financing inputs locale'!$P$3:$P$255,0),MATCH('Gap analysis'!D$1,Yr_Local,0))="",0,INDEX(INDIRECT($B89),MATCH($Q89&amp;$A$83,'Financing inputs locale'!$A$3:$A$255&amp;'Financing inputs locale'!$P$3:$P$255,0),MATCH('Gap analysis'!D$1,Yr_Local,0)))</f>
        <v>0</v>
      </c>
      <c r="E89" s="160">
        <f t="array" aca="1" ref="E89" ca="1">IF(INDEX(INDIRECT($B89),MATCH($Q89&amp;$A$83,'Financing inputs locale'!$A$3:$A$255&amp;'Financing inputs locale'!$P$3:$P$255,0),MATCH('Gap analysis'!E$1,Yr_Local,0))="",0,INDEX(INDIRECT($B89),MATCH($Q89&amp;$A$83,'Financing inputs locale'!$A$3:$A$255&amp;'Financing inputs locale'!$P$3:$P$255,0),MATCH('Gap analysis'!E$1,Yr_Local,0)))</f>
        <v>0</v>
      </c>
      <c r="F89" s="160">
        <f t="array" aca="1" ref="F89" ca="1">IF(INDEX(INDIRECT($B89),MATCH($Q89&amp;$A$83,'Financing inputs locale'!$A$3:$A$255&amp;'Financing inputs locale'!$P$3:$P$255,0),MATCH('Gap analysis'!F$1,Yr_Local,0))="",0,INDEX(INDIRECT($B89),MATCH($Q89&amp;$A$83,'Financing inputs locale'!$A$3:$A$255&amp;'Financing inputs locale'!$P$3:$P$255,0),MATCH('Gap analysis'!F$1,Yr_Local,0)))</f>
        <v>0</v>
      </c>
      <c r="G89" s="160">
        <f t="array" aca="1" ref="G89" ca="1">IF(INDEX(INDIRECT($B89),MATCH($Q89&amp;$A$83,'Financing inputs locale'!$A$3:$A$255&amp;'Financing inputs locale'!$P$3:$P$255,0),MATCH('Gap analysis'!G$1,Yr_Local,0))="",0,INDEX(INDIRECT($B89),MATCH($Q89&amp;$A$83,'Financing inputs locale'!$A$3:$A$255&amp;'Financing inputs locale'!$P$3:$P$255,0),MATCH('Gap analysis'!G$1,Yr_Local,0)))</f>
        <v>0</v>
      </c>
      <c r="H89" s="160">
        <f t="array" aca="1" ref="H89" ca="1">IF(INDEX(INDIRECT($B89),MATCH($Q89&amp;$A$83,'Financing inputs locale'!$A$3:$A$255&amp;'Financing inputs locale'!$P$3:$P$255,0),MATCH('Gap analysis'!H$1,Yr_Local,0))="",0,INDEX(INDIRECT($B89),MATCH($Q89&amp;$A$83,'Financing inputs locale'!$A$3:$A$255&amp;'Financing inputs locale'!$P$3:$P$255,0),MATCH('Gap analysis'!H$1,Yr_Local,0)))</f>
        <v>0</v>
      </c>
      <c r="I89" s="160">
        <f t="array" aca="1" ref="I89" ca="1">IF(INDEX(INDIRECT($B89),MATCH($Q89&amp;$A$83,'Financing inputs locale'!$A$3:$A$255&amp;'Financing inputs locale'!$P$3:$P$255,0),MATCH('Gap analysis'!I$1,Yr_Local,0))="",0,INDEX(INDIRECT($B89),MATCH($Q89&amp;$A$83,'Financing inputs locale'!$A$3:$A$255&amp;'Financing inputs locale'!$P$3:$P$255,0),MATCH('Gap analysis'!I$1,Yr_Local,0)))</f>
        <v>0</v>
      </c>
      <c r="J89" s="160">
        <f t="array" aca="1" ref="J89" ca="1">IF(INDEX(INDIRECT($B89),MATCH($Q89&amp;$A$83,'Financing inputs locale'!$A$3:$A$255&amp;'Financing inputs locale'!$P$3:$P$255,0),MATCH('Gap analysis'!J$1,Yr_Local,0))="",0,INDEX(INDIRECT($B89),MATCH($Q89&amp;$A$83,'Financing inputs locale'!$A$3:$A$255&amp;'Financing inputs locale'!$P$3:$P$255,0),MATCH('Gap analysis'!J$1,Yr_Local,0)))</f>
        <v>0</v>
      </c>
      <c r="K89" s="160">
        <f t="array" aca="1" ref="K89" ca="1">IF(INDEX(INDIRECT($B89),MATCH($Q89&amp;$A$83,'Financing inputs locale'!$A$3:$A$255&amp;'Financing inputs locale'!$P$3:$P$255,0),MATCH('Gap analysis'!K$1,Yr_Local,0))="",0,INDEX(INDIRECT($B89),MATCH($Q89&amp;$A$83,'Financing inputs locale'!$A$3:$A$255&amp;'Financing inputs locale'!$P$3:$P$255,0),MATCH('Gap analysis'!K$1,Yr_Local,0)))</f>
        <v>0</v>
      </c>
      <c r="L89" s="160">
        <f t="array" aca="1" ref="L89" ca="1">IF(INDEX(INDIRECT($B89),MATCH($Q89&amp;$A$83,'Financing inputs locale'!$A$3:$A$255&amp;'Financing inputs locale'!$P$3:$P$255,0),MATCH('Gap analysis'!L$1,Yr_Local,0))="",0,INDEX(INDIRECT($B89),MATCH($Q89&amp;$A$83,'Financing inputs locale'!$A$3:$A$255&amp;'Financing inputs locale'!$P$3:$P$255,0),MATCH('Gap analysis'!L$1,Yr_Local,0)))</f>
        <v>0</v>
      </c>
      <c r="M89" s="160">
        <f t="array" aca="1" ref="M89" ca="1">IF(INDEX(INDIRECT($B89),MATCH($Q89&amp;$A$83,'Financing inputs locale'!$A$3:$A$255&amp;'Financing inputs locale'!$P$3:$P$255,0),MATCH('Gap analysis'!M$1,Yr_Local,0))="",0,INDEX(INDIRECT($B89),MATCH($Q89&amp;$A$83,'Financing inputs locale'!$A$3:$A$255&amp;'Financing inputs locale'!$P$3:$P$255,0),MATCH('Gap analysis'!M$1,Yr_Local,0)))</f>
        <v>0</v>
      </c>
      <c r="N89" s="160">
        <f t="array" aca="1" ref="N89" ca="1">IF(INDEX(INDIRECT($B89),MATCH($Q89&amp;$A$83,'Financing inputs locale'!$A$3:$A$255&amp;'Financing inputs locale'!$P$3:$P$255,0),MATCH('Gap analysis'!N$1,Yr_Local,0))="",0,INDEX(INDIRECT($B89),MATCH($Q89&amp;$A$83,'Financing inputs locale'!$A$3:$A$255&amp;'Financing inputs locale'!$P$3:$P$255,0),MATCH('Gap analysis'!N$1,Yr_Local,0)))</f>
        <v>0</v>
      </c>
      <c r="O89" s="160">
        <f t="array" aca="1" ref="O89" ca="1">IF(INDEX(INDIRECT($B89),MATCH($Q89&amp;$A$83,'Financing inputs locale'!$A$3:$A$255&amp;'Financing inputs locale'!$P$3:$P$255,0),MATCH('Gap analysis'!O$1,Yr_Local,0))="",0,INDEX(INDIRECT($B89),MATCH($Q89&amp;$A$83,'Financing inputs locale'!$A$3:$A$255&amp;'Financing inputs locale'!$P$3:$P$255,0),MATCH('Gap analysis'!O$1,Yr_Local,0)))</f>
        <v>0</v>
      </c>
      <c r="P89" s="49" t="str">
        <f>A83</f>
        <v>Autre 5</v>
      </c>
      <c r="Q89" s="54" t="s">
        <v>42</v>
      </c>
      <c r="R89" s="53" t="str">
        <f t="shared" ca="1" si="58"/>
        <v>Okay</v>
      </c>
      <c r="S89" s="178"/>
      <c r="T89" s="108"/>
    </row>
    <row r="90" spans="1:35" s="12" customFormat="1" x14ac:dyDescent="0.25">
      <c r="A90" s="175" t="s">
        <v>34</v>
      </c>
      <c r="B90" s="1" t="s">
        <v>2</v>
      </c>
      <c r="C90" s="94">
        <f t="array" aca="1" ref="C90" ca="1">IF(INDEX(INDIRECT($B90),MATCH($Q90&amp;$A$83,'Financing inputs USD'!$A$3:$A$255&amp;'Financing inputs USD'!$P$3:$P$255,0),MATCH('Gap analysis'!C$1,Yr_USD,0))="",0,INDEX(INDIRECT($B90),MATCH($Q90&amp;$A$83,'Financing inputs USD'!$A$3:$A$255&amp;'Financing inputs USD'!$P$3:$P$255,0),MATCH('Gap analysis'!C$1,Yr_USD,0)))</f>
        <v>0</v>
      </c>
      <c r="D90" s="94">
        <f t="array" aca="1" ref="D90" ca="1">IF(INDEX(INDIRECT($B90),MATCH($Q90&amp;$A$83,'Financing inputs USD'!$A$3:$A$255&amp;'Financing inputs USD'!$P$3:$P$255,0),MATCH('Gap analysis'!D$1,Yr_USD,0))="",0,INDEX(INDIRECT($B90),MATCH($Q90&amp;$A$83,'Financing inputs USD'!$A$3:$A$255&amp;'Financing inputs USD'!$P$3:$P$255,0),MATCH('Gap analysis'!D$1,Yr_USD,0)))</f>
        <v>0</v>
      </c>
      <c r="E90" s="94">
        <f t="array" aca="1" ref="E90" ca="1">IF(INDEX(INDIRECT($B90),MATCH($Q90&amp;$A$83,'Financing inputs USD'!$A$3:$A$255&amp;'Financing inputs USD'!$P$3:$P$255,0),MATCH('Gap analysis'!E$1,Yr_USD,0))="",0,INDEX(INDIRECT($B90),MATCH($Q90&amp;$A$83,'Financing inputs USD'!$A$3:$A$255&amp;'Financing inputs USD'!$P$3:$P$255,0),MATCH('Gap analysis'!E$1,Yr_USD,0)))</f>
        <v>0</v>
      </c>
      <c r="F90" s="94">
        <f t="array" aca="1" ref="F90" ca="1">IF(INDEX(INDIRECT($B90),MATCH($Q90&amp;$A$83,'Financing inputs USD'!$A$3:$A$255&amp;'Financing inputs USD'!$P$3:$P$255,0),MATCH('Gap analysis'!F$1,Yr_USD,0))="",0,INDEX(INDIRECT($B90),MATCH($Q90&amp;$A$83,'Financing inputs USD'!$A$3:$A$255&amp;'Financing inputs USD'!$P$3:$P$255,0),MATCH('Gap analysis'!F$1,Yr_USD,0)))</f>
        <v>0</v>
      </c>
      <c r="G90" s="94">
        <f t="array" aca="1" ref="G90" ca="1">IF(INDEX(INDIRECT($B90),MATCH($Q90&amp;$A$83,'Financing inputs USD'!$A$3:$A$255&amp;'Financing inputs USD'!$P$3:$P$255,0),MATCH('Gap analysis'!G$1,Yr_USD,0))="",0,INDEX(INDIRECT($B90),MATCH($Q90&amp;$A$83,'Financing inputs USD'!$A$3:$A$255&amp;'Financing inputs USD'!$P$3:$P$255,0),MATCH('Gap analysis'!G$1,Yr_USD,0)))</f>
        <v>0</v>
      </c>
      <c r="H90" s="94">
        <f t="array" aca="1" ref="H90" ca="1">IF(INDEX(INDIRECT($B90),MATCH($Q90&amp;$A$83,'Financing inputs USD'!$A$3:$A$255&amp;'Financing inputs USD'!$P$3:$P$255,0),MATCH('Gap analysis'!H$1,Yr_USD,0))="",0,INDEX(INDIRECT($B90),MATCH($Q90&amp;$A$83,'Financing inputs USD'!$A$3:$A$255&amp;'Financing inputs USD'!$P$3:$P$255,0),MATCH('Gap analysis'!H$1,Yr_USD,0)))</f>
        <v>0</v>
      </c>
      <c r="I90" s="94">
        <f t="array" aca="1" ref="I90" ca="1">IF(INDEX(INDIRECT($B90),MATCH($Q90&amp;$A$83,'Financing inputs USD'!$A$3:$A$255&amp;'Financing inputs USD'!$P$3:$P$255,0),MATCH('Gap analysis'!I$1,Yr_USD,0))="",0,INDEX(INDIRECT($B90),MATCH($Q90&amp;$A$83,'Financing inputs USD'!$A$3:$A$255&amp;'Financing inputs USD'!$P$3:$P$255,0),MATCH('Gap analysis'!I$1,Yr_USD,0)))</f>
        <v>0</v>
      </c>
      <c r="J90" s="94">
        <f t="array" aca="1" ref="J90" ca="1">IF(INDEX(INDIRECT($B90),MATCH($Q90&amp;$A$83,'Financing inputs USD'!$A$3:$A$255&amp;'Financing inputs USD'!$P$3:$P$255,0),MATCH('Gap analysis'!J$1,Yr_USD,0))="",0,INDEX(INDIRECT($B90),MATCH($Q90&amp;$A$83,'Financing inputs USD'!$A$3:$A$255&amp;'Financing inputs USD'!$P$3:$P$255,0),MATCH('Gap analysis'!J$1,Yr_USD,0)))</f>
        <v>0</v>
      </c>
      <c r="K90" s="94">
        <f t="array" aca="1" ref="K90" ca="1">IF(INDEX(INDIRECT($B90),MATCH($Q90&amp;$A$83,'Financing inputs USD'!$A$3:$A$255&amp;'Financing inputs USD'!$P$3:$P$255,0),MATCH('Gap analysis'!K$1,Yr_USD,0))="",0,INDEX(INDIRECT($B90),MATCH($Q90&amp;$A$83,'Financing inputs USD'!$A$3:$A$255&amp;'Financing inputs USD'!$P$3:$P$255,0),MATCH('Gap analysis'!K$1,Yr_USD,0)))</f>
        <v>0</v>
      </c>
      <c r="L90" s="94">
        <f t="array" aca="1" ref="L90" ca="1">IF(INDEX(INDIRECT($B90),MATCH($Q90&amp;$A$83,'Financing inputs USD'!$A$3:$A$255&amp;'Financing inputs USD'!$P$3:$P$255,0),MATCH('Gap analysis'!L$1,Yr_USD,0))="",0,INDEX(INDIRECT($B90),MATCH($Q90&amp;$A$83,'Financing inputs USD'!$A$3:$A$255&amp;'Financing inputs USD'!$P$3:$P$255,0),MATCH('Gap analysis'!L$1,Yr_USD,0)))</f>
        <v>0</v>
      </c>
      <c r="M90" s="94">
        <f t="array" aca="1" ref="M90" ca="1">IF(INDEX(INDIRECT($B90),MATCH($Q90&amp;$A$83,'Financing inputs USD'!$A$3:$A$255&amp;'Financing inputs USD'!$P$3:$P$255,0),MATCH('Gap analysis'!M$1,Yr_USD,0))="",0,INDEX(INDIRECT($B90),MATCH($Q90&amp;$A$83,'Financing inputs USD'!$A$3:$A$255&amp;'Financing inputs USD'!$P$3:$P$255,0),MATCH('Gap analysis'!M$1,Yr_USD,0)))</f>
        <v>0</v>
      </c>
      <c r="N90" s="94">
        <f t="array" aca="1" ref="N90" ca="1">IF(INDEX(INDIRECT($B90),MATCH($Q90&amp;$A$83,'Financing inputs USD'!$A$3:$A$255&amp;'Financing inputs USD'!$P$3:$P$255,0),MATCH('Gap analysis'!N$1,Yr_USD,0))="",0,INDEX(INDIRECT($B90),MATCH($Q90&amp;$A$83,'Financing inputs USD'!$A$3:$A$255&amp;'Financing inputs USD'!$P$3:$P$255,0),MATCH('Gap analysis'!N$1,Yr_USD,0)))</f>
        <v>0</v>
      </c>
      <c r="O90" s="94">
        <f t="array" aca="1" ref="O90" ca="1">IF(INDEX(INDIRECT($B90),MATCH($Q90&amp;$A$83,'Financing inputs USD'!$A$3:$A$255&amp;'Financing inputs USD'!$P$3:$P$255,0),MATCH('Gap analysis'!O$1,Yr_USD,0))="",0,INDEX(INDIRECT($B90),MATCH($Q90&amp;$A$83,'Financing inputs USD'!$A$3:$A$255&amp;'Financing inputs USD'!$P$3:$P$255,0),MATCH('Gap analysis'!O$1,Yr_USD,0)))</f>
        <v>0</v>
      </c>
      <c r="P90" s="49" t="str">
        <f>A83</f>
        <v>Autre 5</v>
      </c>
      <c r="Q90" s="54" t="s">
        <v>34</v>
      </c>
      <c r="R90" s="53" t="str">
        <f t="shared" ca="1" si="58"/>
        <v>Okay</v>
      </c>
      <c r="S90" s="178"/>
      <c r="T90" s="108"/>
    </row>
    <row r="91" spans="1:35" s="12" customFormat="1" x14ac:dyDescent="0.25">
      <c r="A91" s="175"/>
      <c r="B91" s="1" t="s">
        <v>10</v>
      </c>
      <c r="C91" s="95">
        <f t="array" aca="1" ref="C91" ca="1">IF(INDEX(INDIRECT($B91),MATCH($Q91&amp;$A$83,'Financing inputs Euro'!$A$3:$A$255&amp;'Financing inputs Euro'!$P$3:$P$255,0),MATCH('Gap analysis'!C$1,Yr_Euro,0))="",0,INDEX(INDIRECT($B91),MATCH($Q91&amp;$A$83,'Financing inputs Euro'!$A$3:$A$255&amp;'Financing inputs Euro'!$P$3:$P$255,0),MATCH('Gap analysis'!C$1,Yr_Euro,0)))</f>
        <v>0</v>
      </c>
      <c r="D91" s="95">
        <f t="array" aca="1" ref="D91" ca="1">IF(INDEX(INDIRECT($B91),MATCH($Q91&amp;$A$83,'Financing inputs Euro'!$A$3:$A$255&amp;'Financing inputs Euro'!$P$3:$P$255,0),MATCH('Gap analysis'!D$1,Yr_Euro,0))="",0,INDEX(INDIRECT($B91),MATCH($Q91&amp;$A$83,'Financing inputs Euro'!$A$3:$A$255&amp;'Financing inputs Euro'!$P$3:$P$255,0),MATCH('Gap analysis'!D$1,Yr_Euro,0)))</f>
        <v>0</v>
      </c>
      <c r="E91" s="95">
        <f t="array" aca="1" ref="E91" ca="1">IF(INDEX(INDIRECT($B91),MATCH($Q91&amp;$A$83,'Financing inputs Euro'!$A$3:$A$255&amp;'Financing inputs Euro'!$P$3:$P$255,0),MATCH('Gap analysis'!E$1,Yr_Euro,0))="",0,INDEX(INDIRECT($B91),MATCH($Q91&amp;$A$83,'Financing inputs Euro'!$A$3:$A$255&amp;'Financing inputs Euro'!$P$3:$P$255,0),MATCH('Gap analysis'!E$1,Yr_Euro,0)))</f>
        <v>0</v>
      </c>
      <c r="F91" s="95">
        <f t="array" aca="1" ref="F91" ca="1">IF(INDEX(INDIRECT($B91),MATCH($Q91&amp;$A$83,'Financing inputs Euro'!$A$3:$A$255&amp;'Financing inputs Euro'!$P$3:$P$255,0),MATCH('Gap analysis'!F$1,Yr_Euro,0))="",0,INDEX(INDIRECT($B91),MATCH($Q91&amp;$A$83,'Financing inputs Euro'!$A$3:$A$255&amp;'Financing inputs Euro'!$P$3:$P$255,0),MATCH('Gap analysis'!F$1,Yr_Euro,0)))</f>
        <v>0</v>
      </c>
      <c r="G91" s="95">
        <f t="array" aca="1" ref="G91" ca="1">IF(INDEX(INDIRECT($B91),MATCH($Q91&amp;$A$83,'Financing inputs Euro'!$A$3:$A$255&amp;'Financing inputs Euro'!$P$3:$P$255,0),MATCH('Gap analysis'!G$1,Yr_Euro,0))="",0,INDEX(INDIRECT($B91),MATCH($Q91&amp;$A$83,'Financing inputs Euro'!$A$3:$A$255&amp;'Financing inputs Euro'!$P$3:$P$255,0),MATCH('Gap analysis'!G$1,Yr_Euro,0)))</f>
        <v>0</v>
      </c>
      <c r="H91" s="95">
        <f t="array" aca="1" ref="H91" ca="1">IF(INDEX(INDIRECT($B91),MATCH($Q91&amp;$A$83,'Financing inputs Euro'!$A$3:$A$255&amp;'Financing inputs Euro'!$P$3:$P$255,0),MATCH('Gap analysis'!H$1,Yr_Euro,0))="",0,INDEX(INDIRECT($B91),MATCH($Q91&amp;$A$83,'Financing inputs Euro'!$A$3:$A$255&amp;'Financing inputs Euro'!$P$3:$P$255,0),MATCH('Gap analysis'!H$1,Yr_Euro,0)))</f>
        <v>0</v>
      </c>
      <c r="I91" s="95">
        <f t="array" aca="1" ref="I91" ca="1">IF(INDEX(INDIRECT($B91),MATCH($Q91&amp;$A$83,'Financing inputs Euro'!$A$3:$A$255&amp;'Financing inputs Euro'!$P$3:$P$255,0),MATCH('Gap analysis'!I$1,Yr_Euro,0))="",0,INDEX(INDIRECT($B91),MATCH($Q91&amp;$A$83,'Financing inputs Euro'!$A$3:$A$255&amp;'Financing inputs Euro'!$P$3:$P$255,0),MATCH('Gap analysis'!I$1,Yr_Euro,0)))</f>
        <v>0</v>
      </c>
      <c r="J91" s="95">
        <f t="array" aca="1" ref="J91" ca="1">IF(INDEX(INDIRECT($B91),MATCH($Q91&amp;$A$83,'Financing inputs Euro'!$A$3:$A$255&amp;'Financing inputs Euro'!$P$3:$P$255,0),MATCH('Gap analysis'!J$1,Yr_Euro,0))="",0,INDEX(INDIRECT($B91),MATCH($Q91&amp;$A$83,'Financing inputs Euro'!$A$3:$A$255&amp;'Financing inputs Euro'!$P$3:$P$255,0),MATCH('Gap analysis'!J$1,Yr_Euro,0)))</f>
        <v>0</v>
      </c>
      <c r="K91" s="95">
        <f t="array" aca="1" ref="K91" ca="1">IF(INDEX(INDIRECT($B91),MATCH($Q91&amp;$A$83,'Financing inputs Euro'!$A$3:$A$255&amp;'Financing inputs Euro'!$P$3:$P$255,0),MATCH('Gap analysis'!K$1,Yr_Euro,0))="",0,INDEX(INDIRECT($B91),MATCH($Q91&amp;$A$83,'Financing inputs Euro'!$A$3:$A$255&amp;'Financing inputs Euro'!$P$3:$P$255,0),MATCH('Gap analysis'!K$1,Yr_Euro,0)))</f>
        <v>0</v>
      </c>
      <c r="L91" s="95">
        <f t="array" aca="1" ref="L91" ca="1">IF(INDEX(INDIRECT($B91),MATCH($Q91&amp;$A$83,'Financing inputs Euro'!$A$3:$A$255&amp;'Financing inputs Euro'!$P$3:$P$255,0),MATCH('Gap analysis'!L$1,Yr_Euro,0))="",0,INDEX(INDIRECT($B91),MATCH($Q91&amp;$A$83,'Financing inputs Euro'!$A$3:$A$255&amp;'Financing inputs Euro'!$P$3:$P$255,0),MATCH('Gap analysis'!L$1,Yr_Euro,0)))</f>
        <v>0</v>
      </c>
      <c r="M91" s="95">
        <f t="array" aca="1" ref="M91" ca="1">IF(INDEX(INDIRECT($B91),MATCH($Q91&amp;$A$83,'Financing inputs Euro'!$A$3:$A$255&amp;'Financing inputs Euro'!$P$3:$P$255,0),MATCH('Gap analysis'!M$1,Yr_Euro,0))="",0,INDEX(INDIRECT($B91),MATCH($Q91&amp;$A$83,'Financing inputs Euro'!$A$3:$A$255&amp;'Financing inputs Euro'!$P$3:$P$255,0),MATCH('Gap analysis'!M$1,Yr_Euro,0)))</f>
        <v>0</v>
      </c>
      <c r="N91" s="95">
        <f t="array" aca="1" ref="N91" ca="1">IF(INDEX(INDIRECT($B91),MATCH($Q91&amp;$A$83,'Financing inputs Euro'!$A$3:$A$255&amp;'Financing inputs Euro'!$P$3:$P$255,0),MATCH('Gap analysis'!N$1,Yr_Euro,0))="",0,INDEX(INDIRECT($B91),MATCH($Q91&amp;$A$83,'Financing inputs Euro'!$A$3:$A$255&amp;'Financing inputs Euro'!$P$3:$P$255,0),MATCH('Gap analysis'!N$1,Yr_Euro,0)))</f>
        <v>0</v>
      </c>
      <c r="O91" s="95">
        <f t="array" aca="1" ref="O91" ca="1">IF(INDEX(INDIRECT($B91),MATCH($Q91&amp;$A$83,'Financing inputs Euro'!$A$3:$A$255&amp;'Financing inputs Euro'!$P$3:$P$255,0),MATCH('Gap analysis'!O$1,Yr_Euro,0))="",0,INDEX(INDIRECT($B91),MATCH($Q91&amp;$A$83,'Financing inputs Euro'!$A$3:$A$255&amp;'Financing inputs Euro'!$P$3:$P$255,0),MATCH('Gap analysis'!O$1,Yr_Euro,0)))</f>
        <v>0</v>
      </c>
      <c r="P91" s="49" t="str">
        <f>A83</f>
        <v>Autre 5</v>
      </c>
      <c r="Q91" s="54" t="s">
        <v>34</v>
      </c>
      <c r="R91" s="53" t="str">
        <f t="shared" ca="1" si="58"/>
        <v>Okay</v>
      </c>
      <c r="S91" s="178"/>
      <c r="T91" s="108"/>
    </row>
    <row r="92" spans="1:35" s="12" customFormat="1" x14ac:dyDescent="0.25">
      <c r="A92" s="175"/>
      <c r="B92" s="1" t="s">
        <v>53</v>
      </c>
      <c r="C92" s="160">
        <f t="array" aca="1" ref="C92" ca="1">IF(INDEX(INDIRECT($B92),MATCH($Q92&amp;$A$83,'Financing inputs locale'!$A$3:$A$255&amp;'Financing inputs locale'!$P$3:$P$255,0),MATCH('Gap analysis'!C$1,Yr_Local,0))="",0,INDEX(INDIRECT($B92),MATCH($Q92&amp;$A$83,'Financing inputs locale'!$A$3:$A$255&amp;'Financing inputs locale'!$P$3:$P$255,0),MATCH('Gap analysis'!C$1,Yr_Local,0)))</f>
        <v>0</v>
      </c>
      <c r="D92" s="160">
        <f t="array" aca="1" ref="D92" ca="1">IF(INDEX(INDIRECT($B92),MATCH($Q92&amp;$A$83,'Financing inputs locale'!$A$3:$A$255&amp;'Financing inputs locale'!$P$3:$P$255,0),MATCH('Gap analysis'!D$1,Yr_Local,0))="",0,INDEX(INDIRECT($B92),MATCH($Q92&amp;$A$83,'Financing inputs locale'!$A$3:$A$255&amp;'Financing inputs locale'!$P$3:$P$255,0),MATCH('Gap analysis'!D$1,Yr_Local,0)))</f>
        <v>0</v>
      </c>
      <c r="E92" s="160">
        <f t="array" aca="1" ref="E92" ca="1">IF(INDEX(INDIRECT($B92),MATCH($Q92&amp;$A$83,'Financing inputs locale'!$A$3:$A$255&amp;'Financing inputs locale'!$P$3:$P$255,0),MATCH('Gap analysis'!E$1,Yr_Local,0))="",0,INDEX(INDIRECT($B92),MATCH($Q92&amp;$A$83,'Financing inputs locale'!$A$3:$A$255&amp;'Financing inputs locale'!$P$3:$P$255,0),MATCH('Gap analysis'!E$1,Yr_Local,0)))</f>
        <v>0</v>
      </c>
      <c r="F92" s="160">
        <f t="array" aca="1" ref="F92" ca="1">IF(INDEX(INDIRECT($B92),MATCH($Q92&amp;$A$83,'Financing inputs locale'!$A$3:$A$255&amp;'Financing inputs locale'!$P$3:$P$255,0),MATCH('Gap analysis'!F$1,Yr_Local,0))="",0,INDEX(INDIRECT($B92),MATCH($Q92&amp;$A$83,'Financing inputs locale'!$A$3:$A$255&amp;'Financing inputs locale'!$P$3:$P$255,0),MATCH('Gap analysis'!F$1,Yr_Local,0)))</f>
        <v>0</v>
      </c>
      <c r="G92" s="160">
        <f t="array" aca="1" ref="G92" ca="1">IF(INDEX(INDIRECT($B92),MATCH($Q92&amp;$A$83,'Financing inputs locale'!$A$3:$A$255&amp;'Financing inputs locale'!$P$3:$P$255,0),MATCH('Gap analysis'!G$1,Yr_Local,0))="",0,INDEX(INDIRECT($B92),MATCH($Q92&amp;$A$83,'Financing inputs locale'!$A$3:$A$255&amp;'Financing inputs locale'!$P$3:$P$255,0),MATCH('Gap analysis'!G$1,Yr_Local,0)))</f>
        <v>0</v>
      </c>
      <c r="H92" s="160">
        <f t="array" aca="1" ref="H92" ca="1">IF(INDEX(INDIRECT($B92),MATCH($Q92&amp;$A$83,'Financing inputs locale'!$A$3:$A$255&amp;'Financing inputs locale'!$P$3:$P$255,0),MATCH('Gap analysis'!H$1,Yr_Local,0))="",0,INDEX(INDIRECT($B92),MATCH($Q92&amp;$A$83,'Financing inputs locale'!$A$3:$A$255&amp;'Financing inputs locale'!$P$3:$P$255,0),MATCH('Gap analysis'!H$1,Yr_Local,0)))</f>
        <v>0</v>
      </c>
      <c r="I92" s="160">
        <f t="array" aca="1" ref="I92" ca="1">IF(INDEX(INDIRECT($B92),MATCH($Q92&amp;$A$83,'Financing inputs locale'!$A$3:$A$255&amp;'Financing inputs locale'!$P$3:$P$255,0),MATCH('Gap analysis'!I$1,Yr_Local,0))="",0,INDEX(INDIRECT($B92),MATCH($Q92&amp;$A$83,'Financing inputs locale'!$A$3:$A$255&amp;'Financing inputs locale'!$P$3:$P$255,0),MATCH('Gap analysis'!I$1,Yr_Local,0)))</f>
        <v>0</v>
      </c>
      <c r="J92" s="160">
        <f t="array" aca="1" ref="J92" ca="1">IF(INDEX(INDIRECT($B92),MATCH($Q92&amp;$A$83,'Financing inputs locale'!$A$3:$A$255&amp;'Financing inputs locale'!$P$3:$P$255,0),MATCH('Gap analysis'!J$1,Yr_Local,0))="",0,INDEX(INDIRECT($B92),MATCH($Q92&amp;$A$83,'Financing inputs locale'!$A$3:$A$255&amp;'Financing inputs locale'!$P$3:$P$255,0),MATCH('Gap analysis'!J$1,Yr_Local,0)))</f>
        <v>0</v>
      </c>
      <c r="K92" s="160">
        <f t="array" aca="1" ref="K92" ca="1">IF(INDEX(INDIRECT($B92),MATCH($Q92&amp;$A$83,'Financing inputs locale'!$A$3:$A$255&amp;'Financing inputs locale'!$P$3:$P$255,0),MATCH('Gap analysis'!K$1,Yr_Local,0))="",0,INDEX(INDIRECT($B92),MATCH($Q92&amp;$A$83,'Financing inputs locale'!$A$3:$A$255&amp;'Financing inputs locale'!$P$3:$P$255,0),MATCH('Gap analysis'!K$1,Yr_Local,0)))</f>
        <v>0</v>
      </c>
      <c r="L92" s="160">
        <f t="array" aca="1" ref="L92" ca="1">IF(INDEX(INDIRECT($B92),MATCH($Q92&amp;$A$83,'Financing inputs locale'!$A$3:$A$255&amp;'Financing inputs locale'!$P$3:$P$255,0),MATCH('Gap analysis'!L$1,Yr_Local,0))="",0,INDEX(INDIRECT($B92),MATCH($Q92&amp;$A$83,'Financing inputs locale'!$A$3:$A$255&amp;'Financing inputs locale'!$P$3:$P$255,0),MATCH('Gap analysis'!L$1,Yr_Local,0)))</f>
        <v>0</v>
      </c>
      <c r="M92" s="160">
        <f t="array" aca="1" ref="M92" ca="1">IF(INDEX(INDIRECT($B92),MATCH($Q92&amp;$A$83,'Financing inputs locale'!$A$3:$A$255&amp;'Financing inputs locale'!$P$3:$P$255,0),MATCH('Gap analysis'!M$1,Yr_Local,0))="",0,INDEX(INDIRECT($B92),MATCH($Q92&amp;$A$83,'Financing inputs locale'!$A$3:$A$255&amp;'Financing inputs locale'!$P$3:$P$255,0),MATCH('Gap analysis'!M$1,Yr_Local,0)))</f>
        <v>0</v>
      </c>
      <c r="N92" s="160">
        <f t="array" aca="1" ref="N92" ca="1">IF(INDEX(INDIRECT($B92),MATCH($Q92&amp;$A$83,'Financing inputs locale'!$A$3:$A$255&amp;'Financing inputs locale'!$P$3:$P$255,0),MATCH('Gap analysis'!N$1,Yr_Local,0))="",0,INDEX(INDIRECT($B92),MATCH($Q92&amp;$A$83,'Financing inputs locale'!$A$3:$A$255&amp;'Financing inputs locale'!$P$3:$P$255,0),MATCH('Gap analysis'!N$1,Yr_Local,0)))</f>
        <v>0</v>
      </c>
      <c r="O92" s="160">
        <f t="array" aca="1" ref="O92" ca="1">IF(INDEX(INDIRECT($B92),MATCH($Q92&amp;$A$83,'Financing inputs locale'!$A$3:$A$255&amp;'Financing inputs locale'!$P$3:$P$255,0),MATCH('Gap analysis'!O$1,Yr_Local,0))="",0,INDEX(INDIRECT($B92),MATCH($Q92&amp;$A$83,'Financing inputs locale'!$A$3:$A$255&amp;'Financing inputs locale'!$P$3:$P$255,0),MATCH('Gap analysis'!O$1,Yr_Local,0)))</f>
        <v>0</v>
      </c>
      <c r="P92" s="49" t="str">
        <f>A83</f>
        <v>Autre 5</v>
      </c>
      <c r="Q92" s="54" t="s">
        <v>34</v>
      </c>
      <c r="R92" s="53" t="str">
        <f t="shared" ca="1" si="58"/>
        <v>Okay</v>
      </c>
      <c r="S92" s="178"/>
      <c r="T92" s="108"/>
    </row>
    <row r="93" spans="1:35" x14ac:dyDescent="0.25">
      <c r="A93" s="58"/>
      <c r="B93" s="35"/>
      <c r="C93" s="96"/>
      <c r="D93" s="96"/>
      <c r="E93" s="96"/>
      <c r="F93" s="96"/>
      <c r="G93" s="96"/>
      <c r="H93" s="96"/>
      <c r="I93" s="96"/>
      <c r="J93" s="96"/>
      <c r="K93" s="96"/>
      <c r="L93" s="96"/>
      <c r="M93" s="96"/>
      <c r="N93" s="96"/>
      <c r="O93" s="96"/>
      <c r="P93" s="49" t="str">
        <f>A83</f>
        <v>Autre 5</v>
      </c>
      <c r="Q93" s="50"/>
      <c r="R93" s="49"/>
      <c r="S93" s="178"/>
      <c r="T93" s="108"/>
    </row>
    <row r="94" spans="1:35" x14ac:dyDescent="0.25">
      <c r="A94" s="176" t="s">
        <v>1</v>
      </c>
      <c r="B94" s="1" t="s">
        <v>11</v>
      </c>
      <c r="C94" s="97">
        <f ca="1">C90-(C87+C84)</f>
        <v>0</v>
      </c>
      <c r="D94" s="97">
        <f t="shared" ref="D94:O94" ca="1" si="60">D90-(D87+D84)</f>
        <v>0</v>
      </c>
      <c r="E94" s="97">
        <f t="shared" ca="1" si="60"/>
        <v>0</v>
      </c>
      <c r="F94" s="97">
        <f t="shared" ca="1" si="60"/>
        <v>0</v>
      </c>
      <c r="G94" s="97">
        <f t="shared" ca="1" si="60"/>
        <v>0</v>
      </c>
      <c r="H94" s="97">
        <f t="shared" ca="1" si="60"/>
        <v>0</v>
      </c>
      <c r="I94" s="97">
        <f t="shared" ca="1" si="60"/>
        <v>0</v>
      </c>
      <c r="J94" s="97">
        <f t="shared" ca="1" si="60"/>
        <v>0</v>
      </c>
      <c r="K94" s="97">
        <f t="shared" ca="1" si="60"/>
        <v>0</v>
      </c>
      <c r="L94" s="97">
        <f t="shared" ca="1" si="60"/>
        <v>0</v>
      </c>
      <c r="M94" s="97">
        <f t="shared" ca="1" si="60"/>
        <v>0</v>
      </c>
      <c r="N94" s="97">
        <f t="shared" ca="1" si="60"/>
        <v>0</v>
      </c>
      <c r="O94" s="97">
        <f t="shared" ca="1" si="60"/>
        <v>0</v>
      </c>
      <c r="P94" s="49" t="str">
        <f>A83</f>
        <v>Autre 5</v>
      </c>
      <c r="Q94" s="54" t="s">
        <v>1</v>
      </c>
      <c r="R94" s="53" t="str">
        <f t="shared" ref="R94:R96" ca="1" si="61">IF(ROUND(SUM(C94:N94),2)=ROUND(O94,2),"Okay","Check")</f>
        <v>Okay</v>
      </c>
      <c r="S94" s="178"/>
      <c r="T94" s="108"/>
    </row>
    <row r="95" spans="1:35" s="12" customFormat="1" x14ac:dyDescent="0.25">
      <c r="A95" s="176"/>
      <c r="B95" s="1" t="s">
        <v>10</v>
      </c>
      <c r="C95" s="98">
        <f t="shared" ref="C95:G95" ca="1" si="62">C91-(C88+C85)</f>
        <v>0</v>
      </c>
      <c r="D95" s="98">
        <f t="shared" ca="1" si="62"/>
        <v>0</v>
      </c>
      <c r="E95" s="98">
        <f t="shared" ca="1" si="62"/>
        <v>0</v>
      </c>
      <c r="F95" s="98">
        <f t="shared" ca="1" si="62"/>
        <v>0</v>
      </c>
      <c r="G95" s="98">
        <f t="shared" ca="1" si="62"/>
        <v>0</v>
      </c>
      <c r="H95" s="98">
        <f t="shared" ref="H95:O95" ca="1" si="63">H91-(H88+H85)</f>
        <v>0</v>
      </c>
      <c r="I95" s="98">
        <f t="shared" ca="1" si="63"/>
        <v>0</v>
      </c>
      <c r="J95" s="98">
        <f t="shared" ca="1" si="63"/>
        <v>0</v>
      </c>
      <c r="K95" s="98">
        <f t="shared" ca="1" si="63"/>
        <v>0</v>
      </c>
      <c r="L95" s="98">
        <f t="shared" ca="1" si="63"/>
        <v>0</v>
      </c>
      <c r="M95" s="98">
        <f t="shared" ca="1" si="63"/>
        <v>0</v>
      </c>
      <c r="N95" s="98">
        <f t="shared" ca="1" si="63"/>
        <v>0</v>
      </c>
      <c r="O95" s="98">
        <f t="shared" ca="1" si="63"/>
        <v>0</v>
      </c>
      <c r="P95" s="49" t="str">
        <f>A83</f>
        <v>Autre 5</v>
      </c>
      <c r="Q95" s="54" t="s">
        <v>1</v>
      </c>
      <c r="R95" s="53" t="str">
        <f t="shared" ca="1" si="61"/>
        <v>Okay</v>
      </c>
      <c r="S95" s="178"/>
      <c r="T95" s="108"/>
    </row>
    <row r="96" spans="1:35" x14ac:dyDescent="0.25">
      <c r="A96" s="176"/>
      <c r="B96" s="1" t="s">
        <v>38</v>
      </c>
      <c r="C96" s="159">
        <f t="shared" ref="C96:G96" ca="1" si="64">C92-(C89+C86)</f>
        <v>0</v>
      </c>
      <c r="D96" s="159">
        <f t="shared" ca="1" si="64"/>
        <v>0</v>
      </c>
      <c r="E96" s="159">
        <f t="shared" ca="1" si="64"/>
        <v>0</v>
      </c>
      <c r="F96" s="159">
        <f t="shared" ca="1" si="64"/>
        <v>0</v>
      </c>
      <c r="G96" s="159">
        <f t="shared" ca="1" si="64"/>
        <v>0</v>
      </c>
      <c r="H96" s="159">
        <f t="shared" ref="H96:O96" ca="1" si="65">H92-(H89+H86)</f>
        <v>0</v>
      </c>
      <c r="I96" s="159">
        <f t="shared" ca="1" si="65"/>
        <v>0</v>
      </c>
      <c r="J96" s="159">
        <f t="shared" ca="1" si="65"/>
        <v>0</v>
      </c>
      <c r="K96" s="159">
        <f t="shared" ca="1" si="65"/>
        <v>0</v>
      </c>
      <c r="L96" s="159">
        <f t="shared" ca="1" si="65"/>
        <v>0</v>
      </c>
      <c r="M96" s="159">
        <f t="shared" ca="1" si="65"/>
        <v>0</v>
      </c>
      <c r="N96" s="159">
        <f t="shared" ca="1" si="65"/>
        <v>0</v>
      </c>
      <c r="O96" s="159">
        <f t="shared" ca="1" si="65"/>
        <v>0</v>
      </c>
      <c r="P96" s="49" t="str">
        <f>A83</f>
        <v>Autre 5</v>
      </c>
      <c r="Q96" s="54" t="s">
        <v>1</v>
      </c>
      <c r="R96" s="53" t="str">
        <f t="shared" ca="1" si="61"/>
        <v>Okay</v>
      </c>
      <c r="S96" s="178"/>
      <c r="T96" s="108"/>
    </row>
    <row r="97" spans="1:35" x14ac:dyDescent="0.25">
      <c r="A97" s="176"/>
      <c r="B97" s="1" t="s">
        <v>0</v>
      </c>
      <c r="C97" s="99">
        <f ca="1">IF(C90&gt;0,C94/C90,0)</f>
        <v>0</v>
      </c>
      <c r="D97" s="99">
        <f t="shared" ref="D97:O97" ca="1" si="66">IF(D90&gt;0,D94/D90,0)</f>
        <v>0</v>
      </c>
      <c r="E97" s="99">
        <f t="shared" ca="1" si="66"/>
        <v>0</v>
      </c>
      <c r="F97" s="99">
        <f t="shared" ca="1" si="66"/>
        <v>0</v>
      </c>
      <c r="G97" s="99">
        <f t="shared" ca="1" si="66"/>
        <v>0</v>
      </c>
      <c r="H97" s="99">
        <f t="shared" ca="1" si="66"/>
        <v>0</v>
      </c>
      <c r="I97" s="99">
        <f t="shared" ca="1" si="66"/>
        <v>0</v>
      </c>
      <c r="J97" s="99">
        <f t="shared" ca="1" si="66"/>
        <v>0</v>
      </c>
      <c r="K97" s="99">
        <f t="shared" ca="1" si="66"/>
        <v>0</v>
      </c>
      <c r="L97" s="99">
        <f t="shared" ca="1" si="66"/>
        <v>0</v>
      </c>
      <c r="M97" s="99">
        <f t="shared" ca="1" si="66"/>
        <v>0</v>
      </c>
      <c r="N97" s="99">
        <f t="shared" ca="1" si="66"/>
        <v>0</v>
      </c>
      <c r="O97" s="99">
        <f t="shared" ca="1" si="66"/>
        <v>0</v>
      </c>
      <c r="P97" s="49" t="str">
        <f>A83</f>
        <v>Autre 5</v>
      </c>
      <c r="Q97" s="54" t="s">
        <v>1</v>
      </c>
      <c r="R97" s="56"/>
      <c r="S97" s="179"/>
      <c r="T97" s="108"/>
    </row>
    <row r="98" spans="1:35" x14ac:dyDescent="0.25">
      <c r="A98" s="35"/>
      <c r="B98" s="35"/>
      <c r="C98" s="35"/>
      <c r="D98" s="57"/>
      <c r="E98" s="57"/>
      <c r="F98" s="57"/>
      <c r="G98" s="57"/>
      <c r="H98" s="57"/>
      <c r="I98" s="57"/>
      <c r="J98" s="35"/>
      <c r="K98" s="35"/>
      <c r="L98" s="35"/>
      <c r="M98" s="35"/>
      <c r="N98" s="35"/>
      <c r="O98" s="35"/>
      <c r="P98" s="2"/>
      <c r="U98" s="12" t="s">
        <v>67</v>
      </c>
      <c r="V98" s="12"/>
      <c r="W98" s="12"/>
      <c r="X98" s="12"/>
      <c r="Y98" s="12"/>
      <c r="Z98" s="12"/>
      <c r="AA98" s="12"/>
      <c r="AB98" s="12"/>
      <c r="AC98" s="12"/>
      <c r="AD98" s="12"/>
      <c r="AE98" s="12"/>
      <c r="AF98" s="12"/>
      <c r="AG98" s="12"/>
      <c r="AH98" s="12"/>
      <c r="AI98" s="12"/>
    </row>
    <row r="99" spans="1:35" x14ac:dyDescent="0.25">
      <c r="A99" s="172" t="str">
        <f>'Financing inputs'!A118:O118</f>
        <v>Autre 6</v>
      </c>
      <c r="B99" s="172"/>
      <c r="C99" s="172"/>
      <c r="D99" s="172"/>
      <c r="E99" s="172"/>
      <c r="F99" s="172"/>
      <c r="G99" s="172"/>
      <c r="H99" s="172"/>
      <c r="I99" s="172"/>
      <c r="J99" s="172"/>
      <c r="K99" s="172"/>
      <c r="L99" s="172"/>
      <c r="M99" s="172"/>
      <c r="N99" s="172"/>
      <c r="O99" s="172"/>
      <c r="P99" s="48"/>
      <c r="Q99" s="48"/>
      <c r="R99" s="48"/>
      <c r="S99" s="177" t="s">
        <v>4</v>
      </c>
      <c r="T99" s="110"/>
      <c r="U99" s="104" t="str">
        <f>A99</f>
        <v>Autre 6</v>
      </c>
      <c r="V99" s="4">
        <f>$C$1</f>
        <v>0</v>
      </c>
      <c r="W99" s="4">
        <f>$D$1</f>
        <v>1</v>
      </c>
      <c r="X99" s="4">
        <f>$E$1</f>
        <v>2</v>
      </c>
      <c r="Y99" s="4">
        <f>$F$1</f>
        <v>3</v>
      </c>
      <c r="Z99" s="4">
        <f>$G$1</f>
        <v>4</v>
      </c>
      <c r="AA99" s="4">
        <f>$H$1</f>
        <v>5</v>
      </c>
      <c r="AB99" s="4">
        <f>$I$1</f>
        <v>6</v>
      </c>
      <c r="AC99" s="4">
        <f>$J$1</f>
        <v>7</v>
      </c>
      <c r="AD99" s="4">
        <f>$K$1</f>
        <v>8</v>
      </c>
      <c r="AE99" s="4">
        <f>$L$1</f>
        <v>9</v>
      </c>
      <c r="AF99" s="4">
        <f>$M$1</f>
        <v>10</v>
      </c>
      <c r="AG99" s="4">
        <f>$N$1</f>
        <v>11</v>
      </c>
      <c r="AH99" s="4" t="str">
        <f>$O$1</f>
        <v>Total</v>
      </c>
      <c r="AI99" s="12"/>
    </row>
    <row r="100" spans="1:35" x14ac:dyDescent="0.25">
      <c r="A100" s="175" t="s">
        <v>36</v>
      </c>
      <c r="B100" s="1" t="s">
        <v>2</v>
      </c>
      <c r="C100" s="94">
        <f t="array" aca="1" ref="C100" ca="1">IF(INDEX(INDIRECT($B100),MATCH($Q100&amp;$A$99,'Financing inputs USD'!$A$3:$A$255&amp;'Financing inputs USD'!$P$3:$P$255,0),MATCH('Gap analysis'!C$1,Yr_USD,0))="",0,INDEX(INDIRECT($B100),MATCH($Q100&amp;$A$99,'Financing inputs USD'!$A$3:$A$255&amp;'Financing inputs USD'!$P$3:$P$255,0),MATCH('Gap analysis'!C$1,Yr_USD,0)))</f>
        <v>0</v>
      </c>
      <c r="D100" s="94">
        <f t="array" aca="1" ref="D100" ca="1">IF(INDEX(INDIRECT($B100),MATCH($Q100&amp;$A$99,'Financing inputs USD'!$A$3:$A$255&amp;'Financing inputs USD'!$P$3:$P$255,0),MATCH('Gap analysis'!D$1,Yr_USD,0))="",0,INDEX(INDIRECT($B100),MATCH($Q100&amp;$A$99,'Financing inputs USD'!$A$3:$A$255&amp;'Financing inputs USD'!$P$3:$P$255,0),MATCH('Gap analysis'!D$1,Yr_USD,0)))</f>
        <v>0</v>
      </c>
      <c r="E100" s="94">
        <f t="array" aca="1" ref="E100" ca="1">IF(INDEX(INDIRECT($B100),MATCH($Q100&amp;$A$99,'Financing inputs USD'!$A$3:$A$255&amp;'Financing inputs USD'!$P$3:$P$255,0),MATCH('Gap analysis'!E$1,Yr_USD,0))="",0,INDEX(INDIRECT($B100),MATCH($Q100&amp;$A$99,'Financing inputs USD'!$A$3:$A$255&amp;'Financing inputs USD'!$P$3:$P$255,0),MATCH('Gap analysis'!E$1,Yr_USD,0)))</f>
        <v>0</v>
      </c>
      <c r="F100" s="94">
        <f t="array" aca="1" ref="F100" ca="1">IF(INDEX(INDIRECT($B100),MATCH($Q100&amp;$A$99,'Financing inputs USD'!$A$3:$A$255&amp;'Financing inputs USD'!$P$3:$P$255,0),MATCH('Gap analysis'!F$1,Yr_USD,0))="",0,INDEX(INDIRECT($B100),MATCH($Q100&amp;$A$99,'Financing inputs USD'!$A$3:$A$255&amp;'Financing inputs USD'!$P$3:$P$255,0),MATCH('Gap analysis'!F$1,Yr_USD,0)))</f>
        <v>0</v>
      </c>
      <c r="G100" s="94">
        <f t="array" aca="1" ref="G100" ca="1">IF(INDEX(INDIRECT($B100),MATCH($Q100&amp;$A$99,'Financing inputs USD'!$A$3:$A$255&amp;'Financing inputs USD'!$P$3:$P$255,0),MATCH('Gap analysis'!G$1,Yr_USD,0))="",0,INDEX(INDIRECT($B100),MATCH($Q100&amp;$A$99,'Financing inputs USD'!$A$3:$A$255&amp;'Financing inputs USD'!$P$3:$P$255,0),MATCH('Gap analysis'!G$1,Yr_USD,0)))</f>
        <v>0</v>
      </c>
      <c r="H100" s="94">
        <f t="array" aca="1" ref="H100" ca="1">IF(INDEX(INDIRECT($B100),MATCH($Q100&amp;$A$99,'Financing inputs USD'!$A$3:$A$255&amp;'Financing inputs USD'!$P$3:$P$255,0),MATCH('Gap analysis'!H$1,Yr_USD,0))="",0,INDEX(INDIRECT($B100),MATCH($Q100&amp;$A$99,'Financing inputs USD'!$A$3:$A$255&amp;'Financing inputs USD'!$P$3:$P$255,0),MATCH('Gap analysis'!H$1,Yr_USD,0)))</f>
        <v>0</v>
      </c>
      <c r="I100" s="94">
        <f t="array" aca="1" ref="I100" ca="1">IF(INDEX(INDIRECT($B100),MATCH($Q100&amp;$A$99,'Financing inputs USD'!$A$3:$A$255&amp;'Financing inputs USD'!$P$3:$P$255,0),MATCH('Gap analysis'!I$1,Yr_USD,0))="",0,INDEX(INDIRECT($B100),MATCH($Q100&amp;$A$99,'Financing inputs USD'!$A$3:$A$255&amp;'Financing inputs USD'!$P$3:$P$255,0),MATCH('Gap analysis'!I$1,Yr_USD,0)))</f>
        <v>0</v>
      </c>
      <c r="J100" s="94">
        <f t="array" aca="1" ref="J100" ca="1">IF(INDEX(INDIRECT($B100),MATCH($Q100&amp;$A$99,'Financing inputs USD'!$A$3:$A$255&amp;'Financing inputs USD'!$P$3:$P$255,0),MATCH('Gap analysis'!J$1,Yr_USD,0))="",0,INDEX(INDIRECT($B100),MATCH($Q100&amp;$A$99,'Financing inputs USD'!$A$3:$A$255&amp;'Financing inputs USD'!$P$3:$P$255,0),MATCH('Gap analysis'!J$1,Yr_USD,0)))</f>
        <v>0</v>
      </c>
      <c r="K100" s="94">
        <f t="array" aca="1" ref="K100" ca="1">IF(INDEX(INDIRECT($B100),MATCH($Q100&amp;$A$99,'Financing inputs USD'!$A$3:$A$255&amp;'Financing inputs USD'!$P$3:$P$255,0),MATCH('Gap analysis'!K$1,Yr_USD,0))="",0,INDEX(INDIRECT($B100),MATCH($Q100&amp;$A$99,'Financing inputs USD'!$A$3:$A$255&amp;'Financing inputs USD'!$P$3:$P$255,0),MATCH('Gap analysis'!K$1,Yr_USD,0)))</f>
        <v>0</v>
      </c>
      <c r="L100" s="94">
        <f t="array" aca="1" ref="L100" ca="1">IF(INDEX(INDIRECT($B100),MATCH($Q100&amp;$A$99,'Financing inputs USD'!$A$3:$A$255&amp;'Financing inputs USD'!$P$3:$P$255,0),MATCH('Gap analysis'!L$1,Yr_USD,0))="",0,INDEX(INDIRECT($B100),MATCH($Q100&amp;$A$99,'Financing inputs USD'!$A$3:$A$255&amp;'Financing inputs USD'!$P$3:$P$255,0),MATCH('Gap analysis'!L$1,Yr_USD,0)))</f>
        <v>0</v>
      </c>
      <c r="M100" s="94">
        <f t="array" aca="1" ref="M100" ca="1">IF(INDEX(INDIRECT($B100),MATCH($Q100&amp;$A$99,'Financing inputs USD'!$A$3:$A$255&amp;'Financing inputs USD'!$P$3:$P$255,0),MATCH('Gap analysis'!M$1,Yr_USD,0))="",0,INDEX(INDIRECT($B100),MATCH($Q100&amp;$A$99,'Financing inputs USD'!$A$3:$A$255&amp;'Financing inputs USD'!$P$3:$P$255,0),MATCH('Gap analysis'!M$1,Yr_USD,0)))</f>
        <v>0</v>
      </c>
      <c r="N100" s="94">
        <f t="array" aca="1" ref="N100" ca="1">IF(INDEX(INDIRECT($B100),MATCH($Q100&amp;$A$99,'Financing inputs USD'!$A$3:$A$255&amp;'Financing inputs USD'!$P$3:$P$255,0),MATCH('Gap analysis'!N$1,Yr_USD,0))="",0,INDEX(INDIRECT($B100),MATCH($Q100&amp;$A$99,'Financing inputs USD'!$A$3:$A$255&amp;'Financing inputs USD'!$P$3:$P$255,0),MATCH('Gap analysis'!N$1,Yr_USD,0)))</f>
        <v>0</v>
      </c>
      <c r="O100" s="94">
        <f t="array" aca="1" ref="O100" ca="1">IF(INDEX(INDIRECT($B100),MATCH($Q100&amp;$A$99,'Financing inputs USD'!$A$3:$A$255&amp;'Financing inputs USD'!$P$3:$P$255,0),MATCH('Gap analysis'!O$1,Yr_USD,0))="",0,INDEX(INDIRECT($B100),MATCH($Q100&amp;$A$99,'Financing inputs USD'!$A$3:$A$255&amp;'Financing inputs USD'!$P$3:$P$255,0),MATCH('Gap analysis'!O$1,Yr_USD,0)))</f>
        <v>0</v>
      </c>
      <c r="P100" s="49" t="str">
        <f>A99</f>
        <v>Autre 6</v>
      </c>
      <c r="Q100" s="54" t="s">
        <v>52</v>
      </c>
      <c r="R100" s="53" t="str">
        <f ca="1">IF(ROUND(SUM(C100:N100),2)=ROUND(O100,2),"Okay","Check")</f>
        <v>Okay</v>
      </c>
      <c r="S100" s="178"/>
      <c r="T100" s="109"/>
      <c r="U100" s="104" t="str">
        <f>A100</f>
        <v>Apport du Gouvernement</v>
      </c>
      <c r="V100" s="75">
        <f t="shared" ref="V100:AH100" ca="1" si="67">IFERROR(C102/(C102+C105),0)</f>
        <v>0</v>
      </c>
      <c r="W100" s="75">
        <f t="shared" ca="1" si="67"/>
        <v>0</v>
      </c>
      <c r="X100" s="75">
        <f t="shared" ca="1" si="67"/>
        <v>0</v>
      </c>
      <c r="Y100" s="75">
        <f t="shared" ca="1" si="67"/>
        <v>0</v>
      </c>
      <c r="Z100" s="75">
        <f t="shared" ca="1" si="67"/>
        <v>0</v>
      </c>
      <c r="AA100" s="75">
        <f t="shared" ca="1" si="67"/>
        <v>0</v>
      </c>
      <c r="AB100" s="75">
        <f t="shared" ca="1" si="67"/>
        <v>0</v>
      </c>
      <c r="AC100" s="75">
        <f t="shared" ca="1" si="67"/>
        <v>0</v>
      </c>
      <c r="AD100" s="75">
        <f t="shared" ca="1" si="67"/>
        <v>0</v>
      </c>
      <c r="AE100" s="75">
        <f t="shared" ca="1" si="67"/>
        <v>0</v>
      </c>
      <c r="AF100" s="75">
        <f t="shared" ca="1" si="67"/>
        <v>0</v>
      </c>
      <c r="AG100" s="75">
        <f t="shared" ca="1" si="67"/>
        <v>0</v>
      </c>
      <c r="AH100" s="75">
        <f t="shared" ca="1" si="67"/>
        <v>0</v>
      </c>
      <c r="AI100" s="12"/>
    </row>
    <row r="101" spans="1:35" s="12" customFormat="1" x14ac:dyDescent="0.25">
      <c r="A101" s="175"/>
      <c r="B101" s="1" t="s">
        <v>10</v>
      </c>
      <c r="C101" s="95">
        <f t="array" aca="1" ref="C101" ca="1">IF(INDEX(INDIRECT($B101),MATCH($Q101&amp;$A$99,'Financing inputs Euro'!$A$3:$A$255&amp;'Financing inputs Euro'!$P$3:$P$255,0),MATCH('Gap analysis'!C$1,Yr_Euro,0))="",0,INDEX(INDIRECT($B101),MATCH($Q101&amp;$A$99,'Financing inputs Euro'!$A$3:$A$255&amp;'Financing inputs Euro'!$P$3:$P$255,0),MATCH('Gap analysis'!C$1,Yr_Euro,0)))</f>
        <v>0</v>
      </c>
      <c r="D101" s="95">
        <f t="array" aca="1" ref="D101" ca="1">IF(INDEX(INDIRECT($B101),MATCH($Q101&amp;$A$99,'Financing inputs Euro'!$A$3:$A$255&amp;'Financing inputs Euro'!$P$3:$P$255,0),MATCH('Gap analysis'!D$1,Yr_Euro,0))="",0,INDEX(INDIRECT($B101),MATCH($Q101&amp;$A$99,'Financing inputs Euro'!$A$3:$A$255&amp;'Financing inputs Euro'!$P$3:$P$255,0),MATCH('Gap analysis'!D$1,Yr_Euro,0)))</f>
        <v>0</v>
      </c>
      <c r="E101" s="95">
        <f t="array" aca="1" ref="E101" ca="1">IF(INDEX(INDIRECT($B101),MATCH($Q101&amp;$A$99,'Financing inputs Euro'!$A$3:$A$255&amp;'Financing inputs Euro'!$P$3:$P$255,0),MATCH('Gap analysis'!E$1,Yr_Euro,0))="",0,INDEX(INDIRECT($B101),MATCH($Q101&amp;$A$99,'Financing inputs Euro'!$A$3:$A$255&amp;'Financing inputs Euro'!$P$3:$P$255,0),MATCH('Gap analysis'!E$1,Yr_Euro,0)))</f>
        <v>0</v>
      </c>
      <c r="F101" s="95">
        <f t="array" aca="1" ref="F101" ca="1">IF(INDEX(INDIRECT($B101),MATCH($Q101&amp;$A$99,'Financing inputs Euro'!$A$3:$A$255&amp;'Financing inputs Euro'!$P$3:$P$255,0),MATCH('Gap analysis'!F$1,Yr_Euro,0))="",0,INDEX(INDIRECT($B101),MATCH($Q101&amp;$A$99,'Financing inputs Euro'!$A$3:$A$255&amp;'Financing inputs Euro'!$P$3:$P$255,0),MATCH('Gap analysis'!F$1,Yr_Euro,0)))</f>
        <v>0</v>
      </c>
      <c r="G101" s="95">
        <f t="array" aca="1" ref="G101" ca="1">IF(INDEX(INDIRECT($B101),MATCH($Q101&amp;$A$99,'Financing inputs Euro'!$A$3:$A$255&amp;'Financing inputs Euro'!$P$3:$P$255,0),MATCH('Gap analysis'!G$1,Yr_Euro,0))="",0,INDEX(INDIRECT($B101),MATCH($Q101&amp;$A$99,'Financing inputs Euro'!$A$3:$A$255&amp;'Financing inputs Euro'!$P$3:$P$255,0),MATCH('Gap analysis'!G$1,Yr_Euro,0)))</f>
        <v>0</v>
      </c>
      <c r="H101" s="95">
        <f t="array" aca="1" ref="H101" ca="1">IF(INDEX(INDIRECT($B101),MATCH($Q101&amp;$A$99,'Financing inputs Euro'!$A$3:$A$255&amp;'Financing inputs Euro'!$P$3:$P$255,0),MATCH('Gap analysis'!H$1,Yr_Euro,0))="",0,INDEX(INDIRECT($B101),MATCH($Q101&amp;$A$99,'Financing inputs Euro'!$A$3:$A$255&amp;'Financing inputs Euro'!$P$3:$P$255,0),MATCH('Gap analysis'!H$1,Yr_Euro,0)))</f>
        <v>0</v>
      </c>
      <c r="I101" s="95">
        <f t="array" aca="1" ref="I101" ca="1">IF(INDEX(INDIRECT($B101),MATCH($Q101&amp;$A$99,'Financing inputs Euro'!$A$3:$A$255&amp;'Financing inputs Euro'!$P$3:$P$255,0),MATCH('Gap analysis'!I$1,Yr_Euro,0))="",0,INDEX(INDIRECT($B101),MATCH($Q101&amp;$A$99,'Financing inputs Euro'!$A$3:$A$255&amp;'Financing inputs Euro'!$P$3:$P$255,0),MATCH('Gap analysis'!I$1,Yr_Euro,0)))</f>
        <v>0</v>
      </c>
      <c r="J101" s="95">
        <f t="array" aca="1" ref="J101" ca="1">IF(INDEX(INDIRECT($B101),MATCH($Q101&amp;$A$99,'Financing inputs Euro'!$A$3:$A$255&amp;'Financing inputs Euro'!$P$3:$P$255,0),MATCH('Gap analysis'!J$1,Yr_Euro,0))="",0,INDEX(INDIRECT($B101),MATCH($Q101&amp;$A$99,'Financing inputs Euro'!$A$3:$A$255&amp;'Financing inputs Euro'!$P$3:$P$255,0),MATCH('Gap analysis'!J$1,Yr_Euro,0)))</f>
        <v>0</v>
      </c>
      <c r="K101" s="95">
        <f t="array" aca="1" ref="K101" ca="1">IF(INDEX(INDIRECT($B101),MATCH($Q101&amp;$A$99,'Financing inputs Euro'!$A$3:$A$255&amp;'Financing inputs Euro'!$P$3:$P$255,0),MATCH('Gap analysis'!K$1,Yr_Euro,0))="",0,INDEX(INDIRECT($B101),MATCH($Q101&amp;$A$99,'Financing inputs Euro'!$A$3:$A$255&amp;'Financing inputs Euro'!$P$3:$P$255,0),MATCH('Gap analysis'!K$1,Yr_Euro,0)))</f>
        <v>0</v>
      </c>
      <c r="L101" s="95">
        <f t="array" aca="1" ref="L101" ca="1">IF(INDEX(INDIRECT($B101),MATCH($Q101&amp;$A$99,'Financing inputs Euro'!$A$3:$A$255&amp;'Financing inputs Euro'!$P$3:$P$255,0),MATCH('Gap analysis'!L$1,Yr_Euro,0))="",0,INDEX(INDIRECT($B101),MATCH($Q101&amp;$A$99,'Financing inputs Euro'!$A$3:$A$255&amp;'Financing inputs Euro'!$P$3:$P$255,0),MATCH('Gap analysis'!L$1,Yr_Euro,0)))</f>
        <v>0</v>
      </c>
      <c r="M101" s="95">
        <f t="array" aca="1" ref="M101" ca="1">IF(INDEX(INDIRECT($B101),MATCH($Q101&amp;$A$99,'Financing inputs Euro'!$A$3:$A$255&amp;'Financing inputs Euro'!$P$3:$P$255,0),MATCH('Gap analysis'!M$1,Yr_Euro,0))="",0,INDEX(INDIRECT($B101),MATCH($Q101&amp;$A$99,'Financing inputs Euro'!$A$3:$A$255&amp;'Financing inputs Euro'!$P$3:$P$255,0),MATCH('Gap analysis'!M$1,Yr_Euro,0)))</f>
        <v>0</v>
      </c>
      <c r="N101" s="95">
        <f t="array" aca="1" ref="N101" ca="1">IF(INDEX(INDIRECT($B101),MATCH($Q101&amp;$A$99,'Financing inputs Euro'!$A$3:$A$255&amp;'Financing inputs Euro'!$P$3:$P$255,0),MATCH('Gap analysis'!N$1,Yr_Euro,0))="",0,INDEX(INDIRECT($B101),MATCH($Q101&amp;$A$99,'Financing inputs Euro'!$A$3:$A$255&amp;'Financing inputs Euro'!$P$3:$P$255,0),MATCH('Gap analysis'!N$1,Yr_Euro,0)))</f>
        <v>0</v>
      </c>
      <c r="O101" s="95">
        <f t="array" aca="1" ref="O101" ca="1">IF(INDEX(INDIRECT($B101),MATCH($Q101&amp;$A$99,'Financing inputs Euro'!$A$3:$A$255&amp;'Financing inputs Euro'!$P$3:$P$255,0),MATCH('Gap analysis'!O$1,Yr_Euro,0))="",0,INDEX(INDIRECT($B101),MATCH($Q101&amp;$A$99,'Financing inputs Euro'!$A$3:$A$255&amp;'Financing inputs Euro'!$P$3:$P$255,0),MATCH('Gap analysis'!O$1,Yr_Euro,0)))</f>
        <v>0</v>
      </c>
      <c r="P101" s="49" t="str">
        <f>A99</f>
        <v>Autre 6</v>
      </c>
      <c r="Q101" s="54" t="s">
        <v>52</v>
      </c>
      <c r="R101" s="53" t="str">
        <f t="shared" ref="R101:R108" ca="1" si="68">IF(ROUND(SUM(C101:N101),2)=ROUND(O101,2),"Okay","Check")</f>
        <v>Okay</v>
      </c>
      <c r="S101" s="178"/>
      <c r="T101" s="109"/>
      <c r="U101" s="104" t="str">
        <f>A103</f>
        <v>Apport des Donateurs</v>
      </c>
      <c r="V101" s="75">
        <f t="shared" ref="V101:AH101" ca="1" si="69">IFERROR(C105/(C102+C105),0)</f>
        <v>0</v>
      </c>
      <c r="W101" s="75">
        <f t="shared" ca="1" si="69"/>
        <v>0</v>
      </c>
      <c r="X101" s="75">
        <f t="shared" ca="1" si="69"/>
        <v>0</v>
      </c>
      <c r="Y101" s="75">
        <f t="shared" ca="1" si="69"/>
        <v>0</v>
      </c>
      <c r="Z101" s="75">
        <f t="shared" ca="1" si="69"/>
        <v>0</v>
      </c>
      <c r="AA101" s="75">
        <f t="shared" ca="1" si="69"/>
        <v>0</v>
      </c>
      <c r="AB101" s="75">
        <f t="shared" ca="1" si="69"/>
        <v>0</v>
      </c>
      <c r="AC101" s="75">
        <f t="shared" ca="1" si="69"/>
        <v>0</v>
      </c>
      <c r="AD101" s="75">
        <f t="shared" ca="1" si="69"/>
        <v>0</v>
      </c>
      <c r="AE101" s="75">
        <f t="shared" ca="1" si="69"/>
        <v>0</v>
      </c>
      <c r="AF101" s="75">
        <f t="shared" ca="1" si="69"/>
        <v>0</v>
      </c>
      <c r="AG101" s="75">
        <f t="shared" ca="1" si="69"/>
        <v>0</v>
      </c>
      <c r="AH101" s="75">
        <f t="shared" ca="1" si="69"/>
        <v>0</v>
      </c>
    </row>
    <row r="102" spans="1:35" x14ac:dyDescent="0.25">
      <c r="A102" s="175"/>
      <c r="B102" s="1" t="s">
        <v>53</v>
      </c>
      <c r="C102" s="160">
        <f t="array" aca="1" ref="C102" ca="1">IF(INDEX(INDIRECT($B102),MATCH($Q102&amp;$A$99,'Financing inputs locale'!$A$3:$A$255&amp;'Financing inputs locale'!$P$3:$P$255,0),MATCH('Gap analysis'!C$1,Yr_Local,0))="",0,INDEX(INDIRECT($B102),MATCH($Q102&amp;$A$99,'Financing inputs locale'!$A$3:$A$255&amp;'Financing inputs locale'!$P$3:$P$255,0),MATCH('Gap analysis'!C$1,Yr_Local,0)))</f>
        <v>0</v>
      </c>
      <c r="D102" s="160">
        <f t="array" aca="1" ref="D102" ca="1">IF(INDEX(INDIRECT($B102),MATCH($Q102&amp;$A$99,'Financing inputs locale'!$A$3:$A$255&amp;'Financing inputs locale'!$P$3:$P$255,0),MATCH('Gap analysis'!D$1,Yr_Local,0))="",0,INDEX(INDIRECT($B102),MATCH($Q102&amp;$A$99,'Financing inputs locale'!$A$3:$A$255&amp;'Financing inputs locale'!$P$3:$P$255,0),MATCH('Gap analysis'!D$1,Yr_Local,0)))</f>
        <v>0</v>
      </c>
      <c r="E102" s="160">
        <f t="array" aca="1" ref="E102" ca="1">IF(INDEX(INDIRECT($B102),MATCH($Q102&amp;$A$99,'Financing inputs locale'!$A$3:$A$255&amp;'Financing inputs locale'!$P$3:$P$255,0),MATCH('Gap analysis'!E$1,Yr_Local,0))="",0,INDEX(INDIRECT($B102),MATCH($Q102&amp;$A$99,'Financing inputs locale'!$A$3:$A$255&amp;'Financing inputs locale'!$P$3:$P$255,0),MATCH('Gap analysis'!E$1,Yr_Local,0)))</f>
        <v>0</v>
      </c>
      <c r="F102" s="160">
        <f t="array" aca="1" ref="F102" ca="1">IF(INDEX(INDIRECT($B102),MATCH($Q102&amp;$A$99,'Financing inputs locale'!$A$3:$A$255&amp;'Financing inputs locale'!$P$3:$P$255,0),MATCH('Gap analysis'!F$1,Yr_Local,0))="",0,INDEX(INDIRECT($B102),MATCH($Q102&amp;$A$99,'Financing inputs locale'!$A$3:$A$255&amp;'Financing inputs locale'!$P$3:$P$255,0),MATCH('Gap analysis'!F$1,Yr_Local,0)))</f>
        <v>0</v>
      </c>
      <c r="G102" s="160">
        <f t="array" aca="1" ref="G102" ca="1">IF(INDEX(INDIRECT($B102),MATCH($Q102&amp;$A$99,'Financing inputs locale'!$A$3:$A$255&amp;'Financing inputs locale'!$P$3:$P$255,0),MATCH('Gap analysis'!G$1,Yr_Local,0))="",0,INDEX(INDIRECT($B102),MATCH($Q102&amp;$A$99,'Financing inputs locale'!$A$3:$A$255&amp;'Financing inputs locale'!$P$3:$P$255,0),MATCH('Gap analysis'!G$1,Yr_Local,0)))</f>
        <v>0</v>
      </c>
      <c r="H102" s="160">
        <f t="array" aca="1" ref="H102" ca="1">IF(INDEX(INDIRECT($B102),MATCH($Q102&amp;$A$99,'Financing inputs locale'!$A$3:$A$255&amp;'Financing inputs locale'!$P$3:$P$255,0),MATCH('Gap analysis'!H$1,Yr_Local,0))="",0,INDEX(INDIRECT($B102),MATCH($Q102&amp;$A$99,'Financing inputs locale'!$A$3:$A$255&amp;'Financing inputs locale'!$P$3:$P$255,0),MATCH('Gap analysis'!H$1,Yr_Local,0)))</f>
        <v>0</v>
      </c>
      <c r="I102" s="160">
        <f t="array" aca="1" ref="I102" ca="1">IF(INDEX(INDIRECT($B102),MATCH($Q102&amp;$A$99,'Financing inputs locale'!$A$3:$A$255&amp;'Financing inputs locale'!$P$3:$P$255,0),MATCH('Gap analysis'!I$1,Yr_Local,0))="",0,INDEX(INDIRECT($B102),MATCH($Q102&amp;$A$99,'Financing inputs locale'!$A$3:$A$255&amp;'Financing inputs locale'!$P$3:$P$255,0),MATCH('Gap analysis'!I$1,Yr_Local,0)))</f>
        <v>0</v>
      </c>
      <c r="J102" s="160">
        <f t="array" aca="1" ref="J102" ca="1">IF(INDEX(INDIRECT($B102),MATCH($Q102&amp;$A$99,'Financing inputs locale'!$A$3:$A$255&amp;'Financing inputs locale'!$P$3:$P$255,0),MATCH('Gap analysis'!J$1,Yr_Local,0))="",0,INDEX(INDIRECT($B102),MATCH($Q102&amp;$A$99,'Financing inputs locale'!$A$3:$A$255&amp;'Financing inputs locale'!$P$3:$P$255,0),MATCH('Gap analysis'!J$1,Yr_Local,0)))</f>
        <v>0</v>
      </c>
      <c r="K102" s="160">
        <f t="array" aca="1" ref="K102" ca="1">IF(INDEX(INDIRECT($B102),MATCH($Q102&amp;$A$99,'Financing inputs locale'!$A$3:$A$255&amp;'Financing inputs locale'!$P$3:$P$255,0),MATCH('Gap analysis'!K$1,Yr_Local,0))="",0,INDEX(INDIRECT($B102),MATCH($Q102&amp;$A$99,'Financing inputs locale'!$A$3:$A$255&amp;'Financing inputs locale'!$P$3:$P$255,0),MATCH('Gap analysis'!K$1,Yr_Local,0)))</f>
        <v>0</v>
      </c>
      <c r="L102" s="160">
        <f t="array" aca="1" ref="L102" ca="1">IF(INDEX(INDIRECT($B102),MATCH($Q102&amp;$A$99,'Financing inputs locale'!$A$3:$A$255&amp;'Financing inputs locale'!$P$3:$P$255,0),MATCH('Gap analysis'!L$1,Yr_Local,0))="",0,INDEX(INDIRECT($B102),MATCH($Q102&amp;$A$99,'Financing inputs locale'!$A$3:$A$255&amp;'Financing inputs locale'!$P$3:$P$255,0),MATCH('Gap analysis'!L$1,Yr_Local,0)))</f>
        <v>0</v>
      </c>
      <c r="M102" s="160">
        <f t="array" aca="1" ref="M102" ca="1">IF(INDEX(INDIRECT($B102),MATCH($Q102&amp;$A$99,'Financing inputs locale'!$A$3:$A$255&amp;'Financing inputs locale'!$P$3:$P$255,0),MATCH('Gap analysis'!M$1,Yr_Local,0))="",0,INDEX(INDIRECT($B102),MATCH($Q102&amp;$A$99,'Financing inputs locale'!$A$3:$A$255&amp;'Financing inputs locale'!$P$3:$P$255,0),MATCH('Gap analysis'!M$1,Yr_Local,0)))</f>
        <v>0</v>
      </c>
      <c r="N102" s="160">
        <f t="array" aca="1" ref="N102" ca="1">IF(INDEX(INDIRECT($B102),MATCH($Q102&amp;$A$99,'Financing inputs locale'!$A$3:$A$255&amp;'Financing inputs locale'!$P$3:$P$255,0),MATCH('Gap analysis'!N$1,Yr_Local,0))="",0,INDEX(INDIRECT($B102),MATCH($Q102&amp;$A$99,'Financing inputs locale'!$A$3:$A$255&amp;'Financing inputs locale'!$P$3:$P$255,0),MATCH('Gap analysis'!N$1,Yr_Local,0)))</f>
        <v>0</v>
      </c>
      <c r="O102" s="160">
        <f t="array" aca="1" ref="O102" ca="1">IF(INDEX(INDIRECT($B102),MATCH($Q102&amp;$A$99,'Financing inputs locale'!$A$3:$A$255&amp;'Financing inputs locale'!$P$3:$P$255,0),MATCH('Gap analysis'!O$1,Yr_Local,0))="",0,INDEX(INDIRECT($B102),MATCH($Q102&amp;$A$99,'Financing inputs locale'!$A$3:$A$255&amp;'Financing inputs locale'!$P$3:$P$255,0),MATCH('Gap analysis'!O$1,Yr_Local,0)))</f>
        <v>0</v>
      </c>
      <c r="P102" s="49" t="str">
        <f>A99</f>
        <v>Autre 6</v>
      </c>
      <c r="Q102" s="54" t="s">
        <v>52</v>
      </c>
      <c r="R102" s="53" t="str">
        <f t="shared" ca="1" si="68"/>
        <v>Okay</v>
      </c>
      <c r="S102" s="178"/>
      <c r="T102" s="108"/>
    </row>
    <row r="103" spans="1:35" x14ac:dyDescent="0.25">
      <c r="A103" s="175" t="s">
        <v>37</v>
      </c>
      <c r="B103" s="1" t="s">
        <v>2</v>
      </c>
      <c r="C103" s="94">
        <f t="array" aca="1" ref="C103" ca="1">IF(INDEX(INDIRECT($B103),MATCH($Q103&amp;$A$99,'Financing inputs USD'!$A$3:$A$255&amp;'Financing inputs USD'!$P$3:$P$255,0),MATCH('Gap analysis'!C$1,Yr_USD,0))="",0,INDEX(INDIRECT($B103),MATCH($Q103&amp;$A$99,'Financing inputs USD'!$A$3:$A$255&amp;'Financing inputs USD'!$P$3:$P$255,0),MATCH('Gap analysis'!C$1,Yr_USD,0)))</f>
        <v>0</v>
      </c>
      <c r="D103" s="94">
        <f t="array" aca="1" ref="D103" ca="1">IF(INDEX(INDIRECT($B103),MATCH($Q103&amp;$A$99,'Financing inputs USD'!$A$3:$A$255&amp;'Financing inputs USD'!$P$3:$P$255,0),MATCH('Gap analysis'!D$1,Yr_USD,0))="",0,INDEX(INDIRECT($B103),MATCH($Q103&amp;$A$99,'Financing inputs USD'!$A$3:$A$255&amp;'Financing inputs USD'!$P$3:$P$255,0),MATCH('Gap analysis'!D$1,Yr_USD,0)))</f>
        <v>0</v>
      </c>
      <c r="E103" s="94">
        <f t="array" aca="1" ref="E103" ca="1">IF(INDEX(INDIRECT($B103),MATCH($Q103&amp;$A$99,'Financing inputs USD'!$A$3:$A$255&amp;'Financing inputs USD'!$P$3:$P$255,0),MATCH('Gap analysis'!E$1,Yr_USD,0))="",0,INDEX(INDIRECT($B103),MATCH($Q103&amp;$A$99,'Financing inputs USD'!$A$3:$A$255&amp;'Financing inputs USD'!$P$3:$P$255,0),MATCH('Gap analysis'!E$1,Yr_USD,0)))</f>
        <v>0</v>
      </c>
      <c r="F103" s="94">
        <f t="array" aca="1" ref="F103" ca="1">IF(INDEX(INDIRECT($B103),MATCH($Q103&amp;$A$99,'Financing inputs USD'!$A$3:$A$255&amp;'Financing inputs USD'!$P$3:$P$255,0),MATCH('Gap analysis'!F$1,Yr_USD,0))="",0,INDEX(INDIRECT($B103),MATCH($Q103&amp;$A$99,'Financing inputs USD'!$A$3:$A$255&amp;'Financing inputs USD'!$P$3:$P$255,0),MATCH('Gap analysis'!F$1,Yr_USD,0)))</f>
        <v>0</v>
      </c>
      <c r="G103" s="94">
        <f t="array" aca="1" ref="G103" ca="1">IF(INDEX(INDIRECT($B103),MATCH($Q103&amp;$A$99,'Financing inputs USD'!$A$3:$A$255&amp;'Financing inputs USD'!$P$3:$P$255,0),MATCH('Gap analysis'!G$1,Yr_USD,0))="",0,INDEX(INDIRECT($B103),MATCH($Q103&amp;$A$99,'Financing inputs USD'!$A$3:$A$255&amp;'Financing inputs USD'!$P$3:$P$255,0),MATCH('Gap analysis'!G$1,Yr_USD,0)))</f>
        <v>0</v>
      </c>
      <c r="H103" s="94">
        <f t="array" aca="1" ref="H103" ca="1">IF(INDEX(INDIRECT($B103),MATCH($Q103&amp;$A$99,'Financing inputs USD'!$A$3:$A$255&amp;'Financing inputs USD'!$P$3:$P$255,0),MATCH('Gap analysis'!H$1,Yr_USD,0))="",0,INDEX(INDIRECT($B103),MATCH($Q103&amp;$A$99,'Financing inputs USD'!$A$3:$A$255&amp;'Financing inputs USD'!$P$3:$P$255,0),MATCH('Gap analysis'!H$1,Yr_USD,0)))</f>
        <v>0</v>
      </c>
      <c r="I103" s="94">
        <f t="array" aca="1" ref="I103" ca="1">IF(INDEX(INDIRECT($B103),MATCH($Q103&amp;$A$99,'Financing inputs USD'!$A$3:$A$255&amp;'Financing inputs USD'!$P$3:$P$255,0),MATCH('Gap analysis'!I$1,Yr_USD,0))="",0,INDEX(INDIRECT($B103),MATCH($Q103&amp;$A$99,'Financing inputs USD'!$A$3:$A$255&amp;'Financing inputs USD'!$P$3:$P$255,0),MATCH('Gap analysis'!I$1,Yr_USD,0)))</f>
        <v>0</v>
      </c>
      <c r="J103" s="94">
        <f t="array" aca="1" ref="J103" ca="1">IF(INDEX(INDIRECT($B103),MATCH($Q103&amp;$A$99,'Financing inputs USD'!$A$3:$A$255&amp;'Financing inputs USD'!$P$3:$P$255,0),MATCH('Gap analysis'!J$1,Yr_USD,0))="",0,INDEX(INDIRECT($B103),MATCH($Q103&amp;$A$99,'Financing inputs USD'!$A$3:$A$255&amp;'Financing inputs USD'!$P$3:$P$255,0),MATCH('Gap analysis'!J$1,Yr_USD,0)))</f>
        <v>0</v>
      </c>
      <c r="K103" s="94">
        <f t="array" aca="1" ref="K103" ca="1">IF(INDEX(INDIRECT($B103),MATCH($Q103&amp;$A$99,'Financing inputs USD'!$A$3:$A$255&amp;'Financing inputs USD'!$P$3:$P$255,0),MATCH('Gap analysis'!K$1,Yr_USD,0))="",0,INDEX(INDIRECT($B103),MATCH($Q103&amp;$A$99,'Financing inputs USD'!$A$3:$A$255&amp;'Financing inputs USD'!$P$3:$P$255,0),MATCH('Gap analysis'!K$1,Yr_USD,0)))</f>
        <v>0</v>
      </c>
      <c r="L103" s="94">
        <f t="array" aca="1" ref="L103" ca="1">IF(INDEX(INDIRECT($B103),MATCH($Q103&amp;$A$99,'Financing inputs USD'!$A$3:$A$255&amp;'Financing inputs USD'!$P$3:$P$255,0),MATCH('Gap analysis'!L$1,Yr_USD,0))="",0,INDEX(INDIRECT($B103),MATCH($Q103&amp;$A$99,'Financing inputs USD'!$A$3:$A$255&amp;'Financing inputs USD'!$P$3:$P$255,0),MATCH('Gap analysis'!L$1,Yr_USD,0)))</f>
        <v>0</v>
      </c>
      <c r="M103" s="94">
        <f t="array" aca="1" ref="M103" ca="1">IF(INDEX(INDIRECT($B103),MATCH($Q103&amp;$A$99,'Financing inputs USD'!$A$3:$A$255&amp;'Financing inputs USD'!$P$3:$P$255,0),MATCH('Gap analysis'!M$1,Yr_USD,0))="",0,INDEX(INDIRECT($B103),MATCH($Q103&amp;$A$99,'Financing inputs USD'!$A$3:$A$255&amp;'Financing inputs USD'!$P$3:$P$255,0),MATCH('Gap analysis'!M$1,Yr_USD,0)))</f>
        <v>0</v>
      </c>
      <c r="N103" s="94">
        <f t="array" aca="1" ref="N103" ca="1">IF(INDEX(INDIRECT($B103),MATCH($Q103&amp;$A$99,'Financing inputs USD'!$A$3:$A$255&amp;'Financing inputs USD'!$P$3:$P$255,0),MATCH('Gap analysis'!N$1,Yr_USD,0))="",0,INDEX(INDIRECT($B103),MATCH($Q103&amp;$A$99,'Financing inputs USD'!$A$3:$A$255&amp;'Financing inputs USD'!$P$3:$P$255,0),MATCH('Gap analysis'!N$1,Yr_USD,0)))</f>
        <v>0</v>
      </c>
      <c r="O103" s="94">
        <f t="array" aca="1" ref="O103" ca="1">IF(INDEX(INDIRECT($B103),MATCH($Q103&amp;$A$99,'Financing inputs USD'!$A$3:$A$255&amp;'Financing inputs USD'!$P$3:$P$255,0),MATCH('Gap analysis'!O$1,Yr_USD,0))="",0,INDEX(INDIRECT($B103),MATCH($Q103&amp;$A$99,'Financing inputs USD'!$A$3:$A$255&amp;'Financing inputs USD'!$P$3:$P$255,0),MATCH('Gap analysis'!O$1,Yr_USD,0)))</f>
        <v>0</v>
      </c>
      <c r="P103" s="49" t="str">
        <f>A99</f>
        <v>Autre 6</v>
      </c>
      <c r="Q103" s="54" t="s">
        <v>42</v>
      </c>
      <c r="R103" s="53" t="str">
        <f t="shared" ca="1" si="68"/>
        <v>Okay</v>
      </c>
      <c r="S103" s="178"/>
      <c r="T103" s="108"/>
    </row>
    <row r="104" spans="1:35" s="12" customFormat="1" x14ac:dyDescent="0.25">
      <c r="A104" s="175"/>
      <c r="B104" s="1" t="s">
        <v>10</v>
      </c>
      <c r="C104" s="95">
        <f t="array" aca="1" ref="C104" ca="1">IF(INDEX(INDIRECT($B104),MATCH($Q104&amp;$A$99,'Financing inputs Euro'!$A$3:$A$255&amp;'Financing inputs Euro'!$P$3:$P$255,0),MATCH('Gap analysis'!C$1,Yr_Euro,0))="",0,INDEX(INDIRECT($B104),MATCH($Q104&amp;$A$99,'Financing inputs Euro'!$A$3:$A$255&amp;'Financing inputs Euro'!$P$3:$P$255,0),MATCH('Gap analysis'!C$1,Yr_Euro,0)))</f>
        <v>0</v>
      </c>
      <c r="D104" s="95">
        <f t="array" aca="1" ref="D104" ca="1">IF(INDEX(INDIRECT($B104),MATCH($Q104&amp;$A$99,'Financing inputs Euro'!$A$3:$A$255&amp;'Financing inputs Euro'!$P$3:$P$255,0),MATCH('Gap analysis'!D$1,Yr_Euro,0))="",0,INDEX(INDIRECT($B104),MATCH($Q104&amp;$A$99,'Financing inputs Euro'!$A$3:$A$255&amp;'Financing inputs Euro'!$P$3:$P$255,0),MATCH('Gap analysis'!D$1,Yr_Euro,0)))</f>
        <v>0</v>
      </c>
      <c r="E104" s="95">
        <f t="array" aca="1" ref="E104" ca="1">IF(INDEX(INDIRECT($B104),MATCH($Q104&amp;$A$99,'Financing inputs Euro'!$A$3:$A$255&amp;'Financing inputs Euro'!$P$3:$P$255,0),MATCH('Gap analysis'!E$1,Yr_Euro,0))="",0,INDEX(INDIRECT($B104),MATCH($Q104&amp;$A$99,'Financing inputs Euro'!$A$3:$A$255&amp;'Financing inputs Euro'!$P$3:$P$255,0),MATCH('Gap analysis'!E$1,Yr_Euro,0)))</f>
        <v>0</v>
      </c>
      <c r="F104" s="95">
        <f t="array" aca="1" ref="F104" ca="1">IF(INDEX(INDIRECT($B104),MATCH($Q104&amp;$A$99,'Financing inputs Euro'!$A$3:$A$255&amp;'Financing inputs Euro'!$P$3:$P$255,0),MATCH('Gap analysis'!F$1,Yr_Euro,0))="",0,INDEX(INDIRECT($B104),MATCH($Q104&amp;$A$99,'Financing inputs Euro'!$A$3:$A$255&amp;'Financing inputs Euro'!$P$3:$P$255,0),MATCH('Gap analysis'!F$1,Yr_Euro,0)))</f>
        <v>0</v>
      </c>
      <c r="G104" s="95">
        <f t="array" aca="1" ref="G104" ca="1">IF(INDEX(INDIRECT($B104),MATCH($Q104&amp;$A$99,'Financing inputs Euro'!$A$3:$A$255&amp;'Financing inputs Euro'!$P$3:$P$255,0),MATCH('Gap analysis'!G$1,Yr_Euro,0))="",0,INDEX(INDIRECT($B104),MATCH($Q104&amp;$A$99,'Financing inputs Euro'!$A$3:$A$255&amp;'Financing inputs Euro'!$P$3:$P$255,0),MATCH('Gap analysis'!G$1,Yr_Euro,0)))</f>
        <v>0</v>
      </c>
      <c r="H104" s="95">
        <f t="array" aca="1" ref="H104" ca="1">IF(INDEX(INDIRECT($B104),MATCH($Q104&amp;$A$99,'Financing inputs Euro'!$A$3:$A$255&amp;'Financing inputs Euro'!$P$3:$P$255,0),MATCH('Gap analysis'!H$1,Yr_Euro,0))="",0,INDEX(INDIRECT($B104),MATCH($Q104&amp;$A$99,'Financing inputs Euro'!$A$3:$A$255&amp;'Financing inputs Euro'!$P$3:$P$255,0),MATCH('Gap analysis'!H$1,Yr_Euro,0)))</f>
        <v>0</v>
      </c>
      <c r="I104" s="95">
        <f t="array" aca="1" ref="I104" ca="1">IF(INDEX(INDIRECT($B104),MATCH($Q104&amp;$A$99,'Financing inputs Euro'!$A$3:$A$255&amp;'Financing inputs Euro'!$P$3:$P$255,0),MATCH('Gap analysis'!I$1,Yr_Euro,0))="",0,INDEX(INDIRECT($B104),MATCH($Q104&amp;$A$99,'Financing inputs Euro'!$A$3:$A$255&amp;'Financing inputs Euro'!$P$3:$P$255,0),MATCH('Gap analysis'!I$1,Yr_Euro,0)))</f>
        <v>0</v>
      </c>
      <c r="J104" s="95">
        <f t="array" aca="1" ref="J104" ca="1">IF(INDEX(INDIRECT($B104),MATCH($Q104&amp;$A$99,'Financing inputs Euro'!$A$3:$A$255&amp;'Financing inputs Euro'!$P$3:$P$255,0),MATCH('Gap analysis'!J$1,Yr_Euro,0))="",0,INDEX(INDIRECT($B104),MATCH($Q104&amp;$A$99,'Financing inputs Euro'!$A$3:$A$255&amp;'Financing inputs Euro'!$P$3:$P$255,0),MATCH('Gap analysis'!J$1,Yr_Euro,0)))</f>
        <v>0</v>
      </c>
      <c r="K104" s="95">
        <f t="array" aca="1" ref="K104" ca="1">IF(INDEX(INDIRECT($B104),MATCH($Q104&amp;$A$99,'Financing inputs Euro'!$A$3:$A$255&amp;'Financing inputs Euro'!$P$3:$P$255,0),MATCH('Gap analysis'!K$1,Yr_Euro,0))="",0,INDEX(INDIRECT($B104),MATCH($Q104&amp;$A$99,'Financing inputs Euro'!$A$3:$A$255&amp;'Financing inputs Euro'!$P$3:$P$255,0),MATCH('Gap analysis'!K$1,Yr_Euro,0)))</f>
        <v>0</v>
      </c>
      <c r="L104" s="95">
        <f t="array" aca="1" ref="L104" ca="1">IF(INDEX(INDIRECT($B104),MATCH($Q104&amp;$A$99,'Financing inputs Euro'!$A$3:$A$255&amp;'Financing inputs Euro'!$P$3:$P$255,0),MATCH('Gap analysis'!L$1,Yr_Euro,0))="",0,INDEX(INDIRECT($B104),MATCH($Q104&amp;$A$99,'Financing inputs Euro'!$A$3:$A$255&amp;'Financing inputs Euro'!$P$3:$P$255,0),MATCH('Gap analysis'!L$1,Yr_Euro,0)))</f>
        <v>0</v>
      </c>
      <c r="M104" s="95">
        <f t="array" aca="1" ref="M104" ca="1">IF(INDEX(INDIRECT($B104),MATCH($Q104&amp;$A$99,'Financing inputs Euro'!$A$3:$A$255&amp;'Financing inputs Euro'!$P$3:$P$255,0),MATCH('Gap analysis'!M$1,Yr_Euro,0))="",0,INDEX(INDIRECT($B104),MATCH($Q104&amp;$A$99,'Financing inputs Euro'!$A$3:$A$255&amp;'Financing inputs Euro'!$P$3:$P$255,0),MATCH('Gap analysis'!M$1,Yr_Euro,0)))</f>
        <v>0</v>
      </c>
      <c r="N104" s="95">
        <f t="array" aca="1" ref="N104" ca="1">IF(INDEX(INDIRECT($B104),MATCH($Q104&amp;$A$99,'Financing inputs Euro'!$A$3:$A$255&amp;'Financing inputs Euro'!$P$3:$P$255,0),MATCH('Gap analysis'!N$1,Yr_Euro,0))="",0,INDEX(INDIRECT($B104),MATCH($Q104&amp;$A$99,'Financing inputs Euro'!$A$3:$A$255&amp;'Financing inputs Euro'!$P$3:$P$255,0),MATCH('Gap analysis'!N$1,Yr_Euro,0)))</f>
        <v>0</v>
      </c>
      <c r="O104" s="95">
        <f t="array" aca="1" ref="O104" ca="1">IF(INDEX(INDIRECT($B104),MATCH($Q104&amp;$A$99,'Financing inputs Euro'!$A$3:$A$255&amp;'Financing inputs Euro'!$P$3:$P$255,0),MATCH('Gap analysis'!O$1,Yr_Euro,0))="",0,INDEX(INDIRECT($B104),MATCH($Q104&amp;$A$99,'Financing inputs Euro'!$A$3:$A$255&amp;'Financing inputs Euro'!$P$3:$P$255,0),MATCH('Gap analysis'!O$1,Yr_Euro,0)))</f>
        <v>0</v>
      </c>
      <c r="P104" s="49" t="str">
        <f>A99</f>
        <v>Autre 6</v>
      </c>
      <c r="Q104" s="54" t="s">
        <v>42</v>
      </c>
      <c r="R104" s="53" t="str">
        <f t="shared" ca="1" si="68"/>
        <v>Okay</v>
      </c>
      <c r="S104" s="178"/>
      <c r="T104" s="108"/>
    </row>
    <row r="105" spans="1:35" x14ac:dyDescent="0.25">
      <c r="A105" s="175"/>
      <c r="B105" s="1" t="s">
        <v>53</v>
      </c>
      <c r="C105" s="160">
        <f t="array" aca="1" ref="C105" ca="1">IF(INDEX(INDIRECT($B105),MATCH($Q105&amp;$A$99,'Financing inputs locale'!$A$3:$A$255&amp;'Financing inputs locale'!$P$3:$P$255,0),MATCH('Gap analysis'!C$1,Yr_Local,0))="",0,INDEX(INDIRECT($B105),MATCH($Q105&amp;$A$99,'Financing inputs locale'!$A$3:$A$255&amp;'Financing inputs locale'!$P$3:$P$255,0),MATCH('Gap analysis'!C$1,Yr_Local,0)))</f>
        <v>0</v>
      </c>
      <c r="D105" s="160">
        <f t="array" aca="1" ref="D105" ca="1">IF(INDEX(INDIRECT($B105),MATCH($Q105&amp;$A$99,'Financing inputs locale'!$A$3:$A$255&amp;'Financing inputs locale'!$P$3:$P$255,0),MATCH('Gap analysis'!D$1,Yr_Local,0))="",0,INDEX(INDIRECT($B105),MATCH($Q105&amp;$A$99,'Financing inputs locale'!$A$3:$A$255&amp;'Financing inputs locale'!$P$3:$P$255,0),MATCH('Gap analysis'!D$1,Yr_Local,0)))</f>
        <v>0</v>
      </c>
      <c r="E105" s="160">
        <f t="array" aca="1" ref="E105" ca="1">IF(INDEX(INDIRECT($B105),MATCH($Q105&amp;$A$99,'Financing inputs locale'!$A$3:$A$255&amp;'Financing inputs locale'!$P$3:$P$255,0),MATCH('Gap analysis'!E$1,Yr_Local,0))="",0,INDEX(INDIRECT($B105),MATCH($Q105&amp;$A$99,'Financing inputs locale'!$A$3:$A$255&amp;'Financing inputs locale'!$P$3:$P$255,0),MATCH('Gap analysis'!E$1,Yr_Local,0)))</f>
        <v>0</v>
      </c>
      <c r="F105" s="160">
        <f t="array" aca="1" ref="F105" ca="1">IF(INDEX(INDIRECT($B105),MATCH($Q105&amp;$A$99,'Financing inputs locale'!$A$3:$A$255&amp;'Financing inputs locale'!$P$3:$P$255,0),MATCH('Gap analysis'!F$1,Yr_Local,0))="",0,INDEX(INDIRECT($B105),MATCH($Q105&amp;$A$99,'Financing inputs locale'!$A$3:$A$255&amp;'Financing inputs locale'!$P$3:$P$255,0),MATCH('Gap analysis'!F$1,Yr_Local,0)))</f>
        <v>0</v>
      </c>
      <c r="G105" s="160">
        <f t="array" aca="1" ref="G105" ca="1">IF(INDEX(INDIRECT($B105),MATCH($Q105&amp;$A$99,'Financing inputs locale'!$A$3:$A$255&amp;'Financing inputs locale'!$P$3:$P$255,0),MATCH('Gap analysis'!G$1,Yr_Local,0))="",0,INDEX(INDIRECT($B105),MATCH($Q105&amp;$A$99,'Financing inputs locale'!$A$3:$A$255&amp;'Financing inputs locale'!$P$3:$P$255,0),MATCH('Gap analysis'!G$1,Yr_Local,0)))</f>
        <v>0</v>
      </c>
      <c r="H105" s="160">
        <f t="array" aca="1" ref="H105" ca="1">IF(INDEX(INDIRECT($B105),MATCH($Q105&amp;$A$99,'Financing inputs locale'!$A$3:$A$255&amp;'Financing inputs locale'!$P$3:$P$255,0),MATCH('Gap analysis'!H$1,Yr_Local,0))="",0,INDEX(INDIRECT($B105),MATCH($Q105&amp;$A$99,'Financing inputs locale'!$A$3:$A$255&amp;'Financing inputs locale'!$P$3:$P$255,0),MATCH('Gap analysis'!H$1,Yr_Local,0)))</f>
        <v>0</v>
      </c>
      <c r="I105" s="160">
        <f t="array" aca="1" ref="I105" ca="1">IF(INDEX(INDIRECT($B105),MATCH($Q105&amp;$A$99,'Financing inputs locale'!$A$3:$A$255&amp;'Financing inputs locale'!$P$3:$P$255,0),MATCH('Gap analysis'!I$1,Yr_Local,0))="",0,INDEX(INDIRECT($B105),MATCH($Q105&amp;$A$99,'Financing inputs locale'!$A$3:$A$255&amp;'Financing inputs locale'!$P$3:$P$255,0),MATCH('Gap analysis'!I$1,Yr_Local,0)))</f>
        <v>0</v>
      </c>
      <c r="J105" s="160">
        <f t="array" aca="1" ref="J105" ca="1">IF(INDEX(INDIRECT($B105),MATCH($Q105&amp;$A$99,'Financing inputs locale'!$A$3:$A$255&amp;'Financing inputs locale'!$P$3:$P$255,0),MATCH('Gap analysis'!J$1,Yr_Local,0))="",0,INDEX(INDIRECT($B105),MATCH($Q105&amp;$A$99,'Financing inputs locale'!$A$3:$A$255&amp;'Financing inputs locale'!$P$3:$P$255,0),MATCH('Gap analysis'!J$1,Yr_Local,0)))</f>
        <v>0</v>
      </c>
      <c r="K105" s="160">
        <f t="array" aca="1" ref="K105" ca="1">IF(INDEX(INDIRECT($B105),MATCH($Q105&amp;$A$99,'Financing inputs locale'!$A$3:$A$255&amp;'Financing inputs locale'!$P$3:$P$255,0),MATCH('Gap analysis'!K$1,Yr_Local,0))="",0,INDEX(INDIRECT($B105),MATCH($Q105&amp;$A$99,'Financing inputs locale'!$A$3:$A$255&amp;'Financing inputs locale'!$P$3:$P$255,0),MATCH('Gap analysis'!K$1,Yr_Local,0)))</f>
        <v>0</v>
      </c>
      <c r="L105" s="160">
        <f t="array" aca="1" ref="L105" ca="1">IF(INDEX(INDIRECT($B105),MATCH($Q105&amp;$A$99,'Financing inputs locale'!$A$3:$A$255&amp;'Financing inputs locale'!$P$3:$P$255,0),MATCH('Gap analysis'!L$1,Yr_Local,0))="",0,INDEX(INDIRECT($B105),MATCH($Q105&amp;$A$99,'Financing inputs locale'!$A$3:$A$255&amp;'Financing inputs locale'!$P$3:$P$255,0),MATCH('Gap analysis'!L$1,Yr_Local,0)))</f>
        <v>0</v>
      </c>
      <c r="M105" s="160">
        <f t="array" aca="1" ref="M105" ca="1">IF(INDEX(INDIRECT($B105),MATCH($Q105&amp;$A$99,'Financing inputs locale'!$A$3:$A$255&amp;'Financing inputs locale'!$P$3:$P$255,0),MATCH('Gap analysis'!M$1,Yr_Local,0))="",0,INDEX(INDIRECT($B105),MATCH($Q105&amp;$A$99,'Financing inputs locale'!$A$3:$A$255&amp;'Financing inputs locale'!$P$3:$P$255,0),MATCH('Gap analysis'!M$1,Yr_Local,0)))</f>
        <v>0</v>
      </c>
      <c r="N105" s="160">
        <f t="array" aca="1" ref="N105" ca="1">IF(INDEX(INDIRECT($B105),MATCH($Q105&amp;$A$99,'Financing inputs locale'!$A$3:$A$255&amp;'Financing inputs locale'!$P$3:$P$255,0),MATCH('Gap analysis'!N$1,Yr_Local,0))="",0,INDEX(INDIRECT($B105),MATCH($Q105&amp;$A$99,'Financing inputs locale'!$A$3:$A$255&amp;'Financing inputs locale'!$P$3:$P$255,0),MATCH('Gap analysis'!N$1,Yr_Local,0)))</f>
        <v>0</v>
      </c>
      <c r="O105" s="160">
        <f t="array" aca="1" ref="O105" ca="1">IF(INDEX(INDIRECT($B105),MATCH($Q105&amp;$A$99,'Financing inputs locale'!$A$3:$A$255&amp;'Financing inputs locale'!$P$3:$P$255,0),MATCH('Gap analysis'!O$1,Yr_Local,0))="",0,INDEX(INDIRECT($B105),MATCH($Q105&amp;$A$99,'Financing inputs locale'!$A$3:$A$255&amp;'Financing inputs locale'!$P$3:$P$255,0),MATCH('Gap analysis'!O$1,Yr_Local,0)))</f>
        <v>0</v>
      </c>
      <c r="P105" s="49" t="str">
        <f>A99</f>
        <v>Autre 6</v>
      </c>
      <c r="Q105" s="54" t="s">
        <v>42</v>
      </c>
      <c r="R105" s="53" t="str">
        <f t="shared" ca="1" si="68"/>
        <v>Okay</v>
      </c>
      <c r="S105" s="178"/>
      <c r="T105" s="108"/>
    </row>
    <row r="106" spans="1:35" s="12" customFormat="1" x14ac:dyDescent="0.25">
      <c r="A106" s="175" t="s">
        <v>34</v>
      </c>
      <c r="B106" s="1" t="s">
        <v>2</v>
      </c>
      <c r="C106" s="94">
        <f t="array" aca="1" ref="C106" ca="1">IF(INDEX(INDIRECT($B106),MATCH($Q106&amp;$A$99,'Financing inputs USD'!$A$3:$A$255&amp;'Financing inputs USD'!$P$3:$P$255,0),MATCH('Gap analysis'!C$1,Yr_USD,0))="",0,INDEX(INDIRECT($B106),MATCH($Q106&amp;$A$99,'Financing inputs USD'!$A$3:$A$255&amp;'Financing inputs USD'!$P$3:$P$255,0),MATCH('Gap analysis'!C$1,Yr_USD,0)))</f>
        <v>0</v>
      </c>
      <c r="D106" s="94">
        <f t="array" aca="1" ref="D106" ca="1">IF(INDEX(INDIRECT($B106),MATCH($Q106&amp;$A$99,'Financing inputs USD'!$A$3:$A$255&amp;'Financing inputs USD'!$P$3:$P$255,0),MATCH('Gap analysis'!D$1,Yr_USD,0))="",0,INDEX(INDIRECT($B106),MATCH($Q106&amp;$A$99,'Financing inputs USD'!$A$3:$A$255&amp;'Financing inputs USD'!$P$3:$P$255,0),MATCH('Gap analysis'!D$1,Yr_USD,0)))</f>
        <v>0</v>
      </c>
      <c r="E106" s="94">
        <f t="array" aca="1" ref="E106" ca="1">IF(INDEX(INDIRECT($B106),MATCH($Q106&amp;$A$99,'Financing inputs USD'!$A$3:$A$255&amp;'Financing inputs USD'!$P$3:$P$255,0),MATCH('Gap analysis'!E$1,Yr_USD,0))="",0,INDEX(INDIRECT($B106),MATCH($Q106&amp;$A$99,'Financing inputs USD'!$A$3:$A$255&amp;'Financing inputs USD'!$P$3:$P$255,0),MATCH('Gap analysis'!E$1,Yr_USD,0)))</f>
        <v>0</v>
      </c>
      <c r="F106" s="94">
        <f t="array" aca="1" ref="F106" ca="1">IF(INDEX(INDIRECT($B106),MATCH($Q106&amp;$A$99,'Financing inputs USD'!$A$3:$A$255&amp;'Financing inputs USD'!$P$3:$P$255,0),MATCH('Gap analysis'!F$1,Yr_USD,0))="",0,INDEX(INDIRECT($B106),MATCH($Q106&amp;$A$99,'Financing inputs USD'!$A$3:$A$255&amp;'Financing inputs USD'!$P$3:$P$255,0),MATCH('Gap analysis'!F$1,Yr_USD,0)))</f>
        <v>0</v>
      </c>
      <c r="G106" s="94">
        <f t="array" aca="1" ref="G106" ca="1">IF(INDEX(INDIRECT($B106),MATCH($Q106&amp;$A$99,'Financing inputs USD'!$A$3:$A$255&amp;'Financing inputs USD'!$P$3:$P$255,0),MATCH('Gap analysis'!G$1,Yr_USD,0))="",0,INDEX(INDIRECT($B106),MATCH($Q106&amp;$A$99,'Financing inputs USD'!$A$3:$A$255&amp;'Financing inputs USD'!$P$3:$P$255,0),MATCH('Gap analysis'!G$1,Yr_USD,0)))</f>
        <v>0</v>
      </c>
      <c r="H106" s="94">
        <f t="array" aca="1" ref="H106" ca="1">IF(INDEX(INDIRECT($B106),MATCH($Q106&amp;$A$99,'Financing inputs USD'!$A$3:$A$255&amp;'Financing inputs USD'!$P$3:$P$255,0),MATCH('Gap analysis'!H$1,Yr_USD,0))="",0,INDEX(INDIRECT($B106),MATCH($Q106&amp;$A$99,'Financing inputs USD'!$A$3:$A$255&amp;'Financing inputs USD'!$P$3:$P$255,0),MATCH('Gap analysis'!H$1,Yr_USD,0)))</f>
        <v>0</v>
      </c>
      <c r="I106" s="94">
        <f t="array" aca="1" ref="I106" ca="1">IF(INDEX(INDIRECT($B106),MATCH($Q106&amp;$A$99,'Financing inputs USD'!$A$3:$A$255&amp;'Financing inputs USD'!$P$3:$P$255,0),MATCH('Gap analysis'!I$1,Yr_USD,0))="",0,INDEX(INDIRECT($B106),MATCH($Q106&amp;$A$99,'Financing inputs USD'!$A$3:$A$255&amp;'Financing inputs USD'!$P$3:$P$255,0),MATCH('Gap analysis'!I$1,Yr_USD,0)))</f>
        <v>0</v>
      </c>
      <c r="J106" s="94">
        <f t="array" aca="1" ref="J106" ca="1">IF(INDEX(INDIRECT($B106),MATCH($Q106&amp;$A$99,'Financing inputs USD'!$A$3:$A$255&amp;'Financing inputs USD'!$P$3:$P$255,0),MATCH('Gap analysis'!J$1,Yr_USD,0))="",0,INDEX(INDIRECT($B106),MATCH($Q106&amp;$A$99,'Financing inputs USD'!$A$3:$A$255&amp;'Financing inputs USD'!$P$3:$P$255,0),MATCH('Gap analysis'!J$1,Yr_USD,0)))</f>
        <v>0</v>
      </c>
      <c r="K106" s="94">
        <f t="array" aca="1" ref="K106" ca="1">IF(INDEX(INDIRECT($B106),MATCH($Q106&amp;$A$99,'Financing inputs USD'!$A$3:$A$255&amp;'Financing inputs USD'!$P$3:$P$255,0),MATCH('Gap analysis'!K$1,Yr_USD,0))="",0,INDEX(INDIRECT($B106),MATCH($Q106&amp;$A$99,'Financing inputs USD'!$A$3:$A$255&amp;'Financing inputs USD'!$P$3:$P$255,0),MATCH('Gap analysis'!K$1,Yr_USD,0)))</f>
        <v>0</v>
      </c>
      <c r="L106" s="94">
        <f t="array" aca="1" ref="L106" ca="1">IF(INDEX(INDIRECT($B106),MATCH($Q106&amp;$A$99,'Financing inputs USD'!$A$3:$A$255&amp;'Financing inputs USD'!$P$3:$P$255,0),MATCH('Gap analysis'!L$1,Yr_USD,0))="",0,INDEX(INDIRECT($B106),MATCH($Q106&amp;$A$99,'Financing inputs USD'!$A$3:$A$255&amp;'Financing inputs USD'!$P$3:$P$255,0),MATCH('Gap analysis'!L$1,Yr_USD,0)))</f>
        <v>0</v>
      </c>
      <c r="M106" s="94">
        <f t="array" aca="1" ref="M106" ca="1">IF(INDEX(INDIRECT($B106),MATCH($Q106&amp;$A$99,'Financing inputs USD'!$A$3:$A$255&amp;'Financing inputs USD'!$P$3:$P$255,0),MATCH('Gap analysis'!M$1,Yr_USD,0))="",0,INDEX(INDIRECT($B106),MATCH($Q106&amp;$A$99,'Financing inputs USD'!$A$3:$A$255&amp;'Financing inputs USD'!$P$3:$P$255,0),MATCH('Gap analysis'!M$1,Yr_USD,0)))</f>
        <v>0</v>
      </c>
      <c r="N106" s="94">
        <f t="array" aca="1" ref="N106" ca="1">IF(INDEX(INDIRECT($B106),MATCH($Q106&amp;$A$99,'Financing inputs USD'!$A$3:$A$255&amp;'Financing inputs USD'!$P$3:$P$255,0),MATCH('Gap analysis'!N$1,Yr_USD,0))="",0,INDEX(INDIRECT($B106),MATCH($Q106&amp;$A$99,'Financing inputs USD'!$A$3:$A$255&amp;'Financing inputs USD'!$P$3:$P$255,0),MATCH('Gap analysis'!N$1,Yr_USD,0)))</f>
        <v>0</v>
      </c>
      <c r="O106" s="94">
        <f t="array" aca="1" ref="O106" ca="1">IF(INDEX(INDIRECT($B106),MATCH($Q106&amp;$A$99,'Financing inputs USD'!$A$3:$A$255&amp;'Financing inputs USD'!$P$3:$P$255,0),MATCH('Gap analysis'!O$1,Yr_USD,0))="",0,INDEX(INDIRECT($B106),MATCH($Q106&amp;$A$99,'Financing inputs USD'!$A$3:$A$255&amp;'Financing inputs USD'!$P$3:$P$255,0),MATCH('Gap analysis'!O$1,Yr_USD,0)))</f>
        <v>0</v>
      </c>
      <c r="P106" s="49" t="str">
        <f>A99</f>
        <v>Autre 6</v>
      </c>
      <c r="Q106" s="54" t="s">
        <v>34</v>
      </c>
      <c r="R106" s="53" t="str">
        <f t="shared" ca="1" si="68"/>
        <v>Okay</v>
      </c>
      <c r="S106" s="178"/>
      <c r="T106" s="108"/>
    </row>
    <row r="107" spans="1:35" s="12" customFormat="1" x14ac:dyDescent="0.25">
      <c r="A107" s="175"/>
      <c r="B107" s="1" t="s">
        <v>10</v>
      </c>
      <c r="C107" s="95">
        <f t="array" aca="1" ref="C107" ca="1">IF(INDEX(INDIRECT($B107),MATCH($Q107&amp;$A$99,'Financing inputs Euro'!$A$3:$A$255&amp;'Financing inputs Euro'!$P$3:$P$255,0),MATCH('Gap analysis'!C$1,Yr_Euro,0))="",0,INDEX(INDIRECT($B107),MATCH($Q107&amp;$A$99,'Financing inputs Euro'!$A$3:$A$255&amp;'Financing inputs Euro'!$P$3:$P$255,0),MATCH('Gap analysis'!C$1,Yr_Euro,0)))</f>
        <v>0</v>
      </c>
      <c r="D107" s="95">
        <f t="array" aca="1" ref="D107" ca="1">IF(INDEX(INDIRECT($B107),MATCH($Q107&amp;$A$99,'Financing inputs Euro'!$A$3:$A$255&amp;'Financing inputs Euro'!$P$3:$P$255,0),MATCH('Gap analysis'!D$1,Yr_Euro,0))="",0,INDEX(INDIRECT($B107),MATCH($Q107&amp;$A$99,'Financing inputs Euro'!$A$3:$A$255&amp;'Financing inputs Euro'!$P$3:$P$255,0),MATCH('Gap analysis'!D$1,Yr_Euro,0)))</f>
        <v>0</v>
      </c>
      <c r="E107" s="95">
        <f t="array" aca="1" ref="E107" ca="1">IF(INDEX(INDIRECT($B107),MATCH($Q107&amp;$A$99,'Financing inputs Euro'!$A$3:$A$255&amp;'Financing inputs Euro'!$P$3:$P$255,0),MATCH('Gap analysis'!E$1,Yr_Euro,0))="",0,INDEX(INDIRECT($B107),MATCH($Q107&amp;$A$99,'Financing inputs Euro'!$A$3:$A$255&amp;'Financing inputs Euro'!$P$3:$P$255,0),MATCH('Gap analysis'!E$1,Yr_Euro,0)))</f>
        <v>0</v>
      </c>
      <c r="F107" s="95">
        <f t="array" aca="1" ref="F107" ca="1">IF(INDEX(INDIRECT($B107),MATCH($Q107&amp;$A$99,'Financing inputs Euro'!$A$3:$A$255&amp;'Financing inputs Euro'!$P$3:$P$255,0),MATCH('Gap analysis'!F$1,Yr_Euro,0))="",0,INDEX(INDIRECT($B107),MATCH($Q107&amp;$A$99,'Financing inputs Euro'!$A$3:$A$255&amp;'Financing inputs Euro'!$P$3:$P$255,0),MATCH('Gap analysis'!F$1,Yr_Euro,0)))</f>
        <v>0</v>
      </c>
      <c r="G107" s="95">
        <f t="array" aca="1" ref="G107" ca="1">IF(INDEX(INDIRECT($B107),MATCH($Q107&amp;$A$99,'Financing inputs Euro'!$A$3:$A$255&amp;'Financing inputs Euro'!$P$3:$P$255,0),MATCH('Gap analysis'!G$1,Yr_Euro,0))="",0,INDEX(INDIRECT($B107),MATCH($Q107&amp;$A$99,'Financing inputs Euro'!$A$3:$A$255&amp;'Financing inputs Euro'!$P$3:$P$255,0),MATCH('Gap analysis'!G$1,Yr_Euro,0)))</f>
        <v>0</v>
      </c>
      <c r="H107" s="95">
        <f t="array" aca="1" ref="H107" ca="1">IF(INDEX(INDIRECT($B107),MATCH($Q107&amp;$A$99,'Financing inputs Euro'!$A$3:$A$255&amp;'Financing inputs Euro'!$P$3:$P$255,0),MATCH('Gap analysis'!H$1,Yr_Euro,0))="",0,INDEX(INDIRECT($B107),MATCH($Q107&amp;$A$99,'Financing inputs Euro'!$A$3:$A$255&amp;'Financing inputs Euro'!$P$3:$P$255,0),MATCH('Gap analysis'!H$1,Yr_Euro,0)))</f>
        <v>0</v>
      </c>
      <c r="I107" s="95">
        <f t="array" aca="1" ref="I107" ca="1">IF(INDEX(INDIRECT($B107),MATCH($Q107&amp;$A$99,'Financing inputs Euro'!$A$3:$A$255&amp;'Financing inputs Euro'!$P$3:$P$255,0),MATCH('Gap analysis'!I$1,Yr_Euro,0))="",0,INDEX(INDIRECT($B107),MATCH($Q107&amp;$A$99,'Financing inputs Euro'!$A$3:$A$255&amp;'Financing inputs Euro'!$P$3:$P$255,0),MATCH('Gap analysis'!I$1,Yr_Euro,0)))</f>
        <v>0</v>
      </c>
      <c r="J107" s="95">
        <f t="array" aca="1" ref="J107" ca="1">IF(INDEX(INDIRECT($B107),MATCH($Q107&amp;$A$99,'Financing inputs Euro'!$A$3:$A$255&amp;'Financing inputs Euro'!$P$3:$P$255,0),MATCH('Gap analysis'!J$1,Yr_Euro,0))="",0,INDEX(INDIRECT($B107),MATCH($Q107&amp;$A$99,'Financing inputs Euro'!$A$3:$A$255&amp;'Financing inputs Euro'!$P$3:$P$255,0),MATCH('Gap analysis'!J$1,Yr_Euro,0)))</f>
        <v>0</v>
      </c>
      <c r="K107" s="95">
        <f t="array" aca="1" ref="K107" ca="1">IF(INDEX(INDIRECT($B107),MATCH($Q107&amp;$A$99,'Financing inputs Euro'!$A$3:$A$255&amp;'Financing inputs Euro'!$P$3:$P$255,0),MATCH('Gap analysis'!K$1,Yr_Euro,0))="",0,INDEX(INDIRECT($B107),MATCH($Q107&amp;$A$99,'Financing inputs Euro'!$A$3:$A$255&amp;'Financing inputs Euro'!$P$3:$P$255,0),MATCH('Gap analysis'!K$1,Yr_Euro,0)))</f>
        <v>0</v>
      </c>
      <c r="L107" s="95">
        <f t="array" aca="1" ref="L107" ca="1">IF(INDEX(INDIRECT($B107),MATCH($Q107&amp;$A$99,'Financing inputs Euro'!$A$3:$A$255&amp;'Financing inputs Euro'!$P$3:$P$255,0),MATCH('Gap analysis'!L$1,Yr_Euro,0))="",0,INDEX(INDIRECT($B107),MATCH($Q107&amp;$A$99,'Financing inputs Euro'!$A$3:$A$255&amp;'Financing inputs Euro'!$P$3:$P$255,0),MATCH('Gap analysis'!L$1,Yr_Euro,0)))</f>
        <v>0</v>
      </c>
      <c r="M107" s="95">
        <f t="array" aca="1" ref="M107" ca="1">IF(INDEX(INDIRECT($B107),MATCH($Q107&amp;$A$99,'Financing inputs Euro'!$A$3:$A$255&amp;'Financing inputs Euro'!$P$3:$P$255,0),MATCH('Gap analysis'!M$1,Yr_Euro,0))="",0,INDEX(INDIRECT($B107),MATCH($Q107&amp;$A$99,'Financing inputs Euro'!$A$3:$A$255&amp;'Financing inputs Euro'!$P$3:$P$255,0),MATCH('Gap analysis'!M$1,Yr_Euro,0)))</f>
        <v>0</v>
      </c>
      <c r="N107" s="95">
        <f t="array" aca="1" ref="N107" ca="1">IF(INDEX(INDIRECT($B107),MATCH($Q107&amp;$A$99,'Financing inputs Euro'!$A$3:$A$255&amp;'Financing inputs Euro'!$P$3:$P$255,0),MATCH('Gap analysis'!N$1,Yr_Euro,0))="",0,INDEX(INDIRECT($B107),MATCH($Q107&amp;$A$99,'Financing inputs Euro'!$A$3:$A$255&amp;'Financing inputs Euro'!$P$3:$P$255,0),MATCH('Gap analysis'!N$1,Yr_Euro,0)))</f>
        <v>0</v>
      </c>
      <c r="O107" s="95">
        <f t="array" aca="1" ref="O107" ca="1">IF(INDEX(INDIRECT($B107),MATCH($Q107&amp;$A$99,'Financing inputs Euro'!$A$3:$A$255&amp;'Financing inputs Euro'!$P$3:$P$255,0),MATCH('Gap analysis'!O$1,Yr_Euro,0))="",0,INDEX(INDIRECT($B107),MATCH($Q107&amp;$A$99,'Financing inputs Euro'!$A$3:$A$255&amp;'Financing inputs Euro'!$P$3:$P$255,0),MATCH('Gap analysis'!O$1,Yr_Euro,0)))</f>
        <v>0</v>
      </c>
      <c r="P107" s="49" t="str">
        <f>A99</f>
        <v>Autre 6</v>
      </c>
      <c r="Q107" s="54" t="s">
        <v>34</v>
      </c>
      <c r="R107" s="53" t="str">
        <f t="shared" ca="1" si="68"/>
        <v>Okay</v>
      </c>
      <c r="S107" s="178"/>
      <c r="T107" s="108"/>
    </row>
    <row r="108" spans="1:35" s="12" customFormat="1" x14ac:dyDescent="0.25">
      <c r="A108" s="175"/>
      <c r="B108" s="1" t="s">
        <v>53</v>
      </c>
      <c r="C108" s="160">
        <f t="array" aca="1" ref="C108" ca="1">IF(INDEX(INDIRECT($B108),MATCH($Q108&amp;$A$99,'Financing inputs locale'!$A$3:$A$255&amp;'Financing inputs locale'!$P$3:$P$255,0),MATCH('Gap analysis'!C$1,Yr_Local,0))="",0,INDEX(INDIRECT($B108),MATCH($Q108&amp;$A$99,'Financing inputs locale'!$A$3:$A$255&amp;'Financing inputs locale'!$P$3:$P$255,0),MATCH('Gap analysis'!C$1,Yr_Local,0)))</f>
        <v>0</v>
      </c>
      <c r="D108" s="160">
        <f t="array" aca="1" ref="D108" ca="1">IF(INDEX(INDIRECT($B108),MATCH($Q108&amp;$A$99,'Financing inputs locale'!$A$3:$A$255&amp;'Financing inputs locale'!$P$3:$P$255,0),MATCH('Gap analysis'!D$1,Yr_Local,0))="",0,INDEX(INDIRECT($B108),MATCH($Q108&amp;$A$99,'Financing inputs locale'!$A$3:$A$255&amp;'Financing inputs locale'!$P$3:$P$255,0),MATCH('Gap analysis'!D$1,Yr_Local,0)))</f>
        <v>0</v>
      </c>
      <c r="E108" s="160">
        <f t="array" aca="1" ref="E108" ca="1">IF(INDEX(INDIRECT($B108),MATCH($Q108&amp;$A$99,'Financing inputs locale'!$A$3:$A$255&amp;'Financing inputs locale'!$P$3:$P$255,0),MATCH('Gap analysis'!E$1,Yr_Local,0))="",0,INDEX(INDIRECT($B108),MATCH($Q108&amp;$A$99,'Financing inputs locale'!$A$3:$A$255&amp;'Financing inputs locale'!$P$3:$P$255,0),MATCH('Gap analysis'!E$1,Yr_Local,0)))</f>
        <v>0</v>
      </c>
      <c r="F108" s="160">
        <f t="array" aca="1" ref="F108" ca="1">IF(INDEX(INDIRECT($B108),MATCH($Q108&amp;$A$99,'Financing inputs locale'!$A$3:$A$255&amp;'Financing inputs locale'!$P$3:$P$255,0),MATCH('Gap analysis'!F$1,Yr_Local,0))="",0,INDEX(INDIRECT($B108),MATCH($Q108&amp;$A$99,'Financing inputs locale'!$A$3:$A$255&amp;'Financing inputs locale'!$P$3:$P$255,0),MATCH('Gap analysis'!F$1,Yr_Local,0)))</f>
        <v>0</v>
      </c>
      <c r="G108" s="160">
        <f t="array" aca="1" ref="G108" ca="1">IF(INDEX(INDIRECT($B108),MATCH($Q108&amp;$A$99,'Financing inputs locale'!$A$3:$A$255&amp;'Financing inputs locale'!$P$3:$P$255,0),MATCH('Gap analysis'!G$1,Yr_Local,0))="",0,INDEX(INDIRECT($B108),MATCH($Q108&amp;$A$99,'Financing inputs locale'!$A$3:$A$255&amp;'Financing inputs locale'!$P$3:$P$255,0),MATCH('Gap analysis'!G$1,Yr_Local,0)))</f>
        <v>0</v>
      </c>
      <c r="H108" s="160">
        <f t="array" aca="1" ref="H108" ca="1">IF(INDEX(INDIRECT($B108),MATCH($Q108&amp;$A$99,'Financing inputs locale'!$A$3:$A$255&amp;'Financing inputs locale'!$P$3:$P$255,0),MATCH('Gap analysis'!H$1,Yr_Local,0))="",0,INDEX(INDIRECT($B108),MATCH($Q108&amp;$A$99,'Financing inputs locale'!$A$3:$A$255&amp;'Financing inputs locale'!$P$3:$P$255,0),MATCH('Gap analysis'!H$1,Yr_Local,0)))</f>
        <v>0</v>
      </c>
      <c r="I108" s="160">
        <f t="array" aca="1" ref="I108" ca="1">IF(INDEX(INDIRECT($B108),MATCH($Q108&amp;$A$99,'Financing inputs locale'!$A$3:$A$255&amp;'Financing inputs locale'!$P$3:$P$255,0),MATCH('Gap analysis'!I$1,Yr_Local,0))="",0,INDEX(INDIRECT($B108),MATCH($Q108&amp;$A$99,'Financing inputs locale'!$A$3:$A$255&amp;'Financing inputs locale'!$P$3:$P$255,0),MATCH('Gap analysis'!I$1,Yr_Local,0)))</f>
        <v>0</v>
      </c>
      <c r="J108" s="160">
        <f t="array" aca="1" ref="J108" ca="1">IF(INDEX(INDIRECT($B108),MATCH($Q108&amp;$A$99,'Financing inputs locale'!$A$3:$A$255&amp;'Financing inputs locale'!$P$3:$P$255,0),MATCH('Gap analysis'!J$1,Yr_Local,0))="",0,INDEX(INDIRECT($B108),MATCH($Q108&amp;$A$99,'Financing inputs locale'!$A$3:$A$255&amp;'Financing inputs locale'!$P$3:$P$255,0),MATCH('Gap analysis'!J$1,Yr_Local,0)))</f>
        <v>0</v>
      </c>
      <c r="K108" s="160">
        <f t="array" aca="1" ref="K108" ca="1">IF(INDEX(INDIRECT($B108),MATCH($Q108&amp;$A$99,'Financing inputs locale'!$A$3:$A$255&amp;'Financing inputs locale'!$P$3:$P$255,0),MATCH('Gap analysis'!K$1,Yr_Local,0))="",0,INDEX(INDIRECT($B108),MATCH($Q108&amp;$A$99,'Financing inputs locale'!$A$3:$A$255&amp;'Financing inputs locale'!$P$3:$P$255,0),MATCH('Gap analysis'!K$1,Yr_Local,0)))</f>
        <v>0</v>
      </c>
      <c r="L108" s="160">
        <f t="array" aca="1" ref="L108" ca="1">IF(INDEX(INDIRECT($B108),MATCH($Q108&amp;$A$99,'Financing inputs locale'!$A$3:$A$255&amp;'Financing inputs locale'!$P$3:$P$255,0),MATCH('Gap analysis'!L$1,Yr_Local,0))="",0,INDEX(INDIRECT($B108),MATCH($Q108&amp;$A$99,'Financing inputs locale'!$A$3:$A$255&amp;'Financing inputs locale'!$P$3:$P$255,0),MATCH('Gap analysis'!L$1,Yr_Local,0)))</f>
        <v>0</v>
      </c>
      <c r="M108" s="160">
        <f t="array" aca="1" ref="M108" ca="1">IF(INDEX(INDIRECT($B108),MATCH($Q108&amp;$A$99,'Financing inputs locale'!$A$3:$A$255&amp;'Financing inputs locale'!$P$3:$P$255,0),MATCH('Gap analysis'!M$1,Yr_Local,0))="",0,INDEX(INDIRECT($B108),MATCH($Q108&amp;$A$99,'Financing inputs locale'!$A$3:$A$255&amp;'Financing inputs locale'!$P$3:$P$255,0),MATCH('Gap analysis'!M$1,Yr_Local,0)))</f>
        <v>0</v>
      </c>
      <c r="N108" s="160">
        <f t="array" aca="1" ref="N108" ca="1">IF(INDEX(INDIRECT($B108),MATCH($Q108&amp;$A$99,'Financing inputs locale'!$A$3:$A$255&amp;'Financing inputs locale'!$P$3:$P$255,0),MATCH('Gap analysis'!N$1,Yr_Local,0))="",0,INDEX(INDIRECT($B108),MATCH($Q108&amp;$A$99,'Financing inputs locale'!$A$3:$A$255&amp;'Financing inputs locale'!$P$3:$P$255,0),MATCH('Gap analysis'!N$1,Yr_Local,0)))</f>
        <v>0</v>
      </c>
      <c r="O108" s="160">
        <f t="array" aca="1" ref="O108" ca="1">IF(INDEX(INDIRECT($B108),MATCH($Q108&amp;$A$99,'Financing inputs locale'!$A$3:$A$255&amp;'Financing inputs locale'!$P$3:$P$255,0),MATCH('Gap analysis'!O$1,Yr_Local,0))="",0,INDEX(INDIRECT($B108),MATCH($Q108&amp;$A$99,'Financing inputs locale'!$A$3:$A$255&amp;'Financing inputs locale'!$P$3:$P$255,0),MATCH('Gap analysis'!O$1,Yr_Local,0)))</f>
        <v>0</v>
      </c>
      <c r="P108" s="49" t="str">
        <f>A99</f>
        <v>Autre 6</v>
      </c>
      <c r="Q108" s="54" t="s">
        <v>34</v>
      </c>
      <c r="R108" s="53" t="str">
        <f t="shared" ca="1" si="68"/>
        <v>Okay</v>
      </c>
      <c r="S108" s="178"/>
      <c r="T108" s="108"/>
    </row>
    <row r="109" spans="1:35" x14ac:dyDescent="0.25">
      <c r="A109" s="58"/>
      <c r="B109" s="35"/>
      <c r="C109" s="96"/>
      <c r="D109" s="96"/>
      <c r="E109" s="96"/>
      <c r="F109" s="96"/>
      <c r="G109" s="96"/>
      <c r="H109" s="96"/>
      <c r="I109" s="96"/>
      <c r="J109" s="96"/>
      <c r="K109" s="96"/>
      <c r="L109" s="96"/>
      <c r="M109" s="96"/>
      <c r="N109" s="96"/>
      <c r="O109" s="96"/>
      <c r="P109" s="49" t="str">
        <f>A99</f>
        <v>Autre 6</v>
      </c>
      <c r="Q109" s="50"/>
      <c r="R109" s="49"/>
      <c r="S109" s="178"/>
      <c r="T109" s="108"/>
    </row>
    <row r="110" spans="1:35" x14ac:dyDescent="0.25">
      <c r="A110" s="176" t="s">
        <v>1</v>
      </c>
      <c r="B110" s="1" t="s">
        <v>11</v>
      </c>
      <c r="C110" s="97">
        <f ca="1">C106-(C103+C100)</f>
        <v>0</v>
      </c>
      <c r="D110" s="97">
        <f t="shared" ref="D110:O110" ca="1" si="70">D106-(D103+D100)</f>
        <v>0</v>
      </c>
      <c r="E110" s="97">
        <f t="shared" ca="1" si="70"/>
        <v>0</v>
      </c>
      <c r="F110" s="97">
        <f t="shared" ca="1" si="70"/>
        <v>0</v>
      </c>
      <c r="G110" s="97">
        <f t="shared" ca="1" si="70"/>
        <v>0</v>
      </c>
      <c r="H110" s="97">
        <f t="shared" ca="1" si="70"/>
        <v>0</v>
      </c>
      <c r="I110" s="97">
        <f t="shared" ca="1" si="70"/>
        <v>0</v>
      </c>
      <c r="J110" s="97">
        <f t="shared" ca="1" si="70"/>
        <v>0</v>
      </c>
      <c r="K110" s="97">
        <f t="shared" ca="1" si="70"/>
        <v>0</v>
      </c>
      <c r="L110" s="97">
        <f t="shared" ca="1" si="70"/>
        <v>0</v>
      </c>
      <c r="M110" s="97">
        <f t="shared" ca="1" si="70"/>
        <v>0</v>
      </c>
      <c r="N110" s="97">
        <f t="shared" ca="1" si="70"/>
        <v>0</v>
      </c>
      <c r="O110" s="97">
        <f t="shared" ca="1" si="70"/>
        <v>0</v>
      </c>
      <c r="P110" s="49" t="str">
        <f>A99</f>
        <v>Autre 6</v>
      </c>
      <c r="Q110" s="54" t="s">
        <v>1</v>
      </c>
      <c r="R110" s="53" t="str">
        <f t="shared" ref="R110:R112" ca="1" si="71">IF(ROUND(SUM(C110:N110),2)=ROUND(O110,2),"Okay","Check")</f>
        <v>Okay</v>
      </c>
      <c r="S110" s="178"/>
      <c r="T110" s="108"/>
    </row>
    <row r="111" spans="1:35" s="12" customFormat="1" x14ac:dyDescent="0.25">
      <c r="A111" s="176"/>
      <c r="B111" s="1" t="s">
        <v>10</v>
      </c>
      <c r="C111" s="98">
        <f t="shared" ref="C111:G111" ca="1" si="72">C107-(C104+C101)</f>
        <v>0</v>
      </c>
      <c r="D111" s="98">
        <f t="shared" ca="1" si="72"/>
        <v>0</v>
      </c>
      <c r="E111" s="98">
        <f t="shared" ca="1" si="72"/>
        <v>0</v>
      </c>
      <c r="F111" s="98">
        <f t="shared" ca="1" si="72"/>
        <v>0</v>
      </c>
      <c r="G111" s="98">
        <f t="shared" ca="1" si="72"/>
        <v>0</v>
      </c>
      <c r="H111" s="98">
        <f t="shared" ref="H111:O111" ca="1" si="73">H107-(H104+H101)</f>
        <v>0</v>
      </c>
      <c r="I111" s="98">
        <f t="shared" ca="1" si="73"/>
        <v>0</v>
      </c>
      <c r="J111" s="98">
        <f t="shared" ca="1" si="73"/>
        <v>0</v>
      </c>
      <c r="K111" s="98">
        <f t="shared" ca="1" si="73"/>
        <v>0</v>
      </c>
      <c r="L111" s="98">
        <f t="shared" ca="1" si="73"/>
        <v>0</v>
      </c>
      <c r="M111" s="98">
        <f t="shared" ca="1" si="73"/>
        <v>0</v>
      </c>
      <c r="N111" s="98">
        <f t="shared" ca="1" si="73"/>
        <v>0</v>
      </c>
      <c r="O111" s="98">
        <f t="shared" ca="1" si="73"/>
        <v>0</v>
      </c>
      <c r="P111" s="49" t="str">
        <f>A99</f>
        <v>Autre 6</v>
      </c>
      <c r="Q111" s="54" t="s">
        <v>1</v>
      </c>
      <c r="R111" s="53" t="str">
        <f t="shared" ca="1" si="71"/>
        <v>Okay</v>
      </c>
      <c r="S111" s="178"/>
      <c r="T111" s="108"/>
    </row>
    <row r="112" spans="1:35" x14ac:dyDescent="0.25">
      <c r="A112" s="176"/>
      <c r="B112" s="1" t="s">
        <v>38</v>
      </c>
      <c r="C112" s="159">
        <f t="shared" ref="C112:G112" ca="1" si="74">C108-(C105+C102)</f>
        <v>0</v>
      </c>
      <c r="D112" s="159">
        <f t="shared" ca="1" si="74"/>
        <v>0</v>
      </c>
      <c r="E112" s="159">
        <f t="shared" ca="1" si="74"/>
        <v>0</v>
      </c>
      <c r="F112" s="159">
        <f t="shared" ca="1" si="74"/>
        <v>0</v>
      </c>
      <c r="G112" s="159">
        <f t="shared" ca="1" si="74"/>
        <v>0</v>
      </c>
      <c r="H112" s="159">
        <f t="shared" ref="H112:O112" ca="1" si="75">H108-(H105+H102)</f>
        <v>0</v>
      </c>
      <c r="I112" s="159">
        <f t="shared" ca="1" si="75"/>
        <v>0</v>
      </c>
      <c r="J112" s="159">
        <f t="shared" ca="1" si="75"/>
        <v>0</v>
      </c>
      <c r="K112" s="159">
        <f t="shared" ca="1" si="75"/>
        <v>0</v>
      </c>
      <c r="L112" s="159">
        <f t="shared" ca="1" si="75"/>
        <v>0</v>
      </c>
      <c r="M112" s="159">
        <f t="shared" ca="1" si="75"/>
        <v>0</v>
      </c>
      <c r="N112" s="159">
        <f t="shared" ca="1" si="75"/>
        <v>0</v>
      </c>
      <c r="O112" s="159">
        <f t="shared" ca="1" si="75"/>
        <v>0</v>
      </c>
      <c r="P112" s="49" t="str">
        <f>A99</f>
        <v>Autre 6</v>
      </c>
      <c r="Q112" s="54" t="s">
        <v>1</v>
      </c>
      <c r="R112" s="53" t="str">
        <f t="shared" ca="1" si="71"/>
        <v>Okay</v>
      </c>
      <c r="S112" s="178"/>
      <c r="T112" s="108"/>
    </row>
    <row r="113" spans="1:35" x14ac:dyDescent="0.25">
      <c r="A113" s="176"/>
      <c r="B113" s="1" t="s">
        <v>0</v>
      </c>
      <c r="C113" s="99">
        <f ca="1">IF(C106&gt;0,C110/C106,0)</f>
        <v>0</v>
      </c>
      <c r="D113" s="99">
        <f t="shared" ref="D113:O113" ca="1" si="76">IF(D106&gt;0,D110/D106,0)</f>
        <v>0</v>
      </c>
      <c r="E113" s="99">
        <f t="shared" ca="1" si="76"/>
        <v>0</v>
      </c>
      <c r="F113" s="99">
        <f t="shared" ca="1" si="76"/>
        <v>0</v>
      </c>
      <c r="G113" s="99">
        <f t="shared" ca="1" si="76"/>
        <v>0</v>
      </c>
      <c r="H113" s="99">
        <f t="shared" ca="1" si="76"/>
        <v>0</v>
      </c>
      <c r="I113" s="99">
        <f t="shared" ca="1" si="76"/>
        <v>0</v>
      </c>
      <c r="J113" s="99">
        <f t="shared" ca="1" si="76"/>
        <v>0</v>
      </c>
      <c r="K113" s="99">
        <f t="shared" ca="1" si="76"/>
        <v>0</v>
      </c>
      <c r="L113" s="99">
        <f t="shared" ca="1" si="76"/>
        <v>0</v>
      </c>
      <c r="M113" s="99">
        <f t="shared" ca="1" si="76"/>
        <v>0</v>
      </c>
      <c r="N113" s="99">
        <f t="shared" ca="1" si="76"/>
        <v>0</v>
      </c>
      <c r="O113" s="99">
        <f t="shared" ca="1" si="76"/>
        <v>0</v>
      </c>
      <c r="P113" s="49" t="str">
        <f>A99</f>
        <v>Autre 6</v>
      </c>
      <c r="Q113" s="54" t="s">
        <v>1</v>
      </c>
      <c r="R113" s="56"/>
      <c r="S113" s="179"/>
      <c r="T113" s="108"/>
    </row>
    <row r="114" spans="1:35" x14ac:dyDescent="0.25">
      <c r="A114" s="35"/>
      <c r="B114" s="35"/>
      <c r="C114" s="35"/>
      <c r="D114" s="57"/>
      <c r="E114" s="57"/>
      <c r="F114" s="57"/>
      <c r="G114" s="57"/>
      <c r="H114" s="57"/>
      <c r="I114" s="57"/>
      <c r="J114" s="35"/>
      <c r="K114" s="35"/>
      <c r="L114" s="35"/>
      <c r="M114" s="35"/>
      <c r="N114" s="35"/>
      <c r="O114" s="35"/>
      <c r="P114" s="2"/>
      <c r="U114" s="12" t="s">
        <v>67</v>
      </c>
      <c r="V114" s="12"/>
      <c r="W114" s="12"/>
      <c r="X114" s="12"/>
      <c r="Y114" s="12"/>
      <c r="Z114" s="12"/>
      <c r="AA114" s="12"/>
      <c r="AB114" s="12"/>
      <c r="AC114" s="12"/>
      <c r="AD114" s="12"/>
      <c r="AE114" s="12"/>
      <c r="AF114" s="12"/>
      <c r="AG114" s="12"/>
      <c r="AH114" s="12"/>
      <c r="AI114" s="12"/>
    </row>
    <row r="115" spans="1:35" x14ac:dyDescent="0.25">
      <c r="A115" s="172" t="str">
        <f>'Financing inputs'!A141:O141</f>
        <v>Autre 7</v>
      </c>
      <c r="B115" s="172"/>
      <c r="C115" s="172"/>
      <c r="D115" s="172"/>
      <c r="E115" s="172"/>
      <c r="F115" s="172"/>
      <c r="G115" s="172"/>
      <c r="H115" s="172"/>
      <c r="I115" s="172"/>
      <c r="J115" s="172"/>
      <c r="K115" s="172"/>
      <c r="L115" s="172"/>
      <c r="M115" s="172"/>
      <c r="N115" s="172"/>
      <c r="O115" s="172"/>
      <c r="P115" s="48"/>
      <c r="Q115" s="48"/>
      <c r="R115" s="48"/>
      <c r="S115" s="177" t="s">
        <v>4</v>
      </c>
      <c r="T115" s="110"/>
      <c r="U115" s="104" t="str">
        <f>A115</f>
        <v>Autre 7</v>
      </c>
      <c r="V115" s="4">
        <f>$C$1</f>
        <v>0</v>
      </c>
      <c r="W115" s="4">
        <f>$D$1</f>
        <v>1</v>
      </c>
      <c r="X115" s="4">
        <f>$E$1</f>
        <v>2</v>
      </c>
      <c r="Y115" s="4">
        <f>$F$1</f>
        <v>3</v>
      </c>
      <c r="Z115" s="4">
        <f>$G$1</f>
        <v>4</v>
      </c>
      <c r="AA115" s="4">
        <f>$H$1</f>
        <v>5</v>
      </c>
      <c r="AB115" s="4">
        <f>$I$1</f>
        <v>6</v>
      </c>
      <c r="AC115" s="4">
        <f>$J$1</f>
        <v>7</v>
      </c>
      <c r="AD115" s="4">
        <f>$K$1</f>
        <v>8</v>
      </c>
      <c r="AE115" s="4">
        <f>$L$1</f>
        <v>9</v>
      </c>
      <c r="AF115" s="4">
        <f>$M$1</f>
        <v>10</v>
      </c>
      <c r="AG115" s="4">
        <f>$N$1</f>
        <v>11</v>
      </c>
      <c r="AH115" s="4" t="str">
        <f>$O$1</f>
        <v>Total</v>
      </c>
      <c r="AI115" s="12"/>
    </row>
    <row r="116" spans="1:35" x14ac:dyDescent="0.25">
      <c r="A116" s="175" t="s">
        <v>36</v>
      </c>
      <c r="B116" s="1" t="s">
        <v>2</v>
      </c>
      <c r="C116" s="94">
        <f t="array" aca="1" ref="C116" ca="1">IF(INDEX(INDIRECT($B116),MATCH($Q116&amp;$A$115,'Financing inputs USD'!$A$3:$A$255&amp;'Financing inputs USD'!$P$3:$P$255,0),MATCH('Gap analysis'!C$1,Yr_USD,0))="",0,INDEX(INDIRECT($B116),MATCH($Q116&amp;$A$115,'Financing inputs USD'!$A$3:$A$255&amp;'Financing inputs USD'!$P$3:$P$255,0),MATCH('Gap analysis'!C$1,Yr_USD,0)))</f>
        <v>0</v>
      </c>
      <c r="D116" s="94">
        <f t="array" aca="1" ref="D116" ca="1">IF(INDEX(INDIRECT($B116),MATCH($Q116&amp;$A$115,'Financing inputs USD'!$A$3:$A$255&amp;'Financing inputs USD'!$P$3:$P$255,0),MATCH('Gap analysis'!D$1,Yr_USD,0))="",0,INDEX(INDIRECT($B116),MATCH($Q116&amp;$A$115,'Financing inputs USD'!$A$3:$A$255&amp;'Financing inputs USD'!$P$3:$P$255,0),MATCH('Gap analysis'!D$1,Yr_USD,0)))</f>
        <v>0</v>
      </c>
      <c r="E116" s="94">
        <f t="array" aca="1" ref="E116" ca="1">IF(INDEX(INDIRECT($B116),MATCH($Q116&amp;$A$115,'Financing inputs USD'!$A$3:$A$255&amp;'Financing inputs USD'!$P$3:$P$255,0),MATCH('Gap analysis'!E$1,Yr_USD,0))="",0,INDEX(INDIRECT($B116),MATCH($Q116&amp;$A$115,'Financing inputs USD'!$A$3:$A$255&amp;'Financing inputs USD'!$P$3:$P$255,0),MATCH('Gap analysis'!E$1,Yr_USD,0)))</f>
        <v>0</v>
      </c>
      <c r="F116" s="94">
        <f t="array" aca="1" ref="F116" ca="1">IF(INDEX(INDIRECT($B116),MATCH($Q116&amp;$A$115,'Financing inputs USD'!$A$3:$A$255&amp;'Financing inputs USD'!$P$3:$P$255,0),MATCH('Gap analysis'!F$1,Yr_USD,0))="",0,INDEX(INDIRECT($B116),MATCH($Q116&amp;$A$115,'Financing inputs USD'!$A$3:$A$255&amp;'Financing inputs USD'!$P$3:$P$255,0),MATCH('Gap analysis'!F$1,Yr_USD,0)))</f>
        <v>0</v>
      </c>
      <c r="G116" s="94">
        <f t="array" aca="1" ref="G116" ca="1">IF(INDEX(INDIRECT($B116),MATCH($Q116&amp;$A$115,'Financing inputs USD'!$A$3:$A$255&amp;'Financing inputs USD'!$P$3:$P$255,0),MATCH('Gap analysis'!G$1,Yr_USD,0))="",0,INDEX(INDIRECT($B116),MATCH($Q116&amp;$A$115,'Financing inputs USD'!$A$3:$A$255&amp;'Financing inputs USD'!$P$3:$P$255,0),MATCH('Gap analysis'!G$1,Yr_USD,0)))</f>
        <v>0</v>
      </c>
      <c r="H116" s="94">
        <f t="array" aca="1" ref="H116" ca="1">IF(INDEX(INDIRECT($B116),MATCH($Q116&amp;$A$115,'Financing inputs USD'!$A$3:$A$255&amp;'Financing inputs USD'!$P$3:$P$255,0),MATCH('Gap analysis'!H$1,Yr_USD,0))="",0,INDEX(INDIRECT($B116),MATCH($Q116&amp;$A$115,'Financing inputs USD'!$A$3:$A$255&amp;'Financing inputs USD'!$P$3:$P$255,0),MATCH('Gap analysis'!H$1,Yr_USD,0)))</f>
        <v>0</v>
      </c>
      <c r="I116" s="94">
        <f t="array" aca="1" ref="I116" ca="1">IF(INDEX(INDIRECT($B116),MATCH($Q116&amp;$A$115,'Financing inputs USD'!$A$3:$A$255&amp;'Financing inputs USD'!$P$3:$P$255,0),MATCH('Gap analysis'!I$1,Yr_USD,0))="",0,INDEX(INDIRECT($B116),MATCH($Q116&amp;$A$115,'Financing inputs USD'!$A$3:$A$255&amp;'Financing inputs USD'!$P$3:$P$255,0),MATCH('Gap analysis'!I$1,Yr_USD,0)))</f>
        <v>0</v>
      </c>
      <c r="J116" s="94">
        <f t="array" aca="1" ref="J116" ca="1">IF(INDEX(INDIRECT($B116),MATCH($Q116&amp;$A$115,'Financing inputs USD'!$A$3:$A$255&amp;'Financing inputs USD'!$P$3:$P$255,0),MATCH('Gap analysis'!J$1,Yr_USD,0))="",0,INDEX(INDIRECT($B116),MATCH($Q116&amp;$A$115,'Financing inputs USD'!$A$3:$A$255&amp;'Financing inputs USD'!$P$3:$P$255,0),MATCH('Gap analysis'!J$1,Yr_USD,0)))</f>
        <v>0</v>
      </c>
      <c r="K116" s="94">
        <f t="array" aca="1" ref="K116" ca="1">IF(INDEX(INDIRECT($B116),MATCH($Q116&amp;$A$115,'Financing inputs USD'!$A$3:$A$255&amp;'Financing inputs USD'!$P$3:$P$255,0),MATCH('Gap analysis'!K$1,Yr_USD,0))="",0,INDEX(INDIRECT($B116),MATCH($Q116&amp;$A$115,'Financing inputs USD'!$A$3:$A$255&amp;'Financing inputs USD'!$P$3:$P$255,0),MATCH('Gap analysis'!K$1,Yr_USD,0)))</f>
        <v>0</v>
      </c>
      <c r="L116" s="94">
        <f t="array" aca="1" ref="L116" ca="1">IF(INDEX(INDIRECT($B116),MATCH($Q116&amp;$A$115,'Financing inputs USD'!$A$3:$A$255&amp;'Financing inputs USD'!$P$3:$P$255,0),MATCH('Gap analysis'!L$1,Yr_USD,0))="",0,INDEX(INDIRECT($B116),MATCH($Q116&amp;$A$115,'Financing inputs USD'!$A$3:$A$255&amp;'Financing inputs USD'!$P$3:$P$255,0),MATCH('Gap analysis'!L$1,Yr_USD,0)))</f>
        <v>0</v>
      </c>
      <c r="M116" s="94">
        <f t="array" aca="1" ref="M116" ca="1">IF(INDEX(INDIRECT($B116),MATCH($Q116&amp;$A$115,'Financing inputs USD'!$A$3:$A$255&amp;'Financing inputs USD'!$P$3:$P$255,0),MATCH('Gap analysis'!M$1,Yr_USD,0))="",0,INDEX(INDIRECT($B116),MATCH($Q116&amp;$A$115,'Financing inputs USD'!$A$3:$A$255&amp;'Financing inputs USD'!$P$3:$P$255,0),MATCH('Gap analysis'!M$1,Yr_USD,0)))</f>
        <v>0</v>
      </c>
      <c r="N116" s="94">
        <f t="array" aca="1" ref="N116" ca="1">IF(INDEX(INDIRECT($B116),MATCH($Q116&amp;$A$115,'Financing inputs USD'!$A$3:$A$255&amp;'Financing inputs USD'!$P$3:$P$255,0),MATCH('Gap analysis'!N$1,Yr_USD,0))="",0,INDEX(INDIRECT($B116),MATCH($Q116&amp;$A$115,'Financing inputs USD'!$A$3:$A$255&amp;'Financing inputs USD'!$P$3:$P$255,0),MATCH('Gap analysis'!N$1,Yr_USD,0)))</f>
        <v>0</v>
      </c>
      <c r="O116" s="94">
        <f t="array" aca="1" ref="O116" ca="1">IF(INDEX(INDIRECT($B116),MATCH($Q116&amp;$A$115,'Financing inputs USD'!$A$3:$A$255&amp;'Financing inputs USD'!$P$3:$P$255,0),MATCH('Gap analysis'!O$1,Yr_USD,0))="",0,INDEX(INDIRECT($B116),MATCH($Q116&amp;$A$115,'Financing inputs USD'!$A$3:$A$255&amp;'Financing inputs USD'!$P$3:$P$255,0),MATCH('Gap analysis'!O$1,Yr_USD,0)))</f>
        <v>0</v>
      </c>
      <c r="P116" s="49" t="str">
        <f>A115</f>
        <v>Autre 7</v>
      </c>
      <c r="Q116" s="54" t="s">
        <v>52</v>
      </c>
      <c r="R116" s="53" t="str">
        <f ca="1">IF(ROUND(SUM(C116:N116),2)=ROUND(O116,2),"Okay","Check")</f>
        <v>Okay</v>
      </c>
      <c r="S116" s="178"/>
      <c r="T116" s="109"/>
      <c r="U116" s="104" t="str">
        <f>A116</f>
        <v>Apport du Gouvernement</v>
      </c>
      <c r="V116" s="75">
        <f t="shared" ref="V116:AH116" ca="1" si="77">IFERROR(C118/(C118+C121),0)</f>
        <v>0</v>
      </c>
      <c r="W116" s="75">
        <f t="shared" ca="1" si="77"/>
        <v>0</v>
      </c>
      <c r="X116" s="75">
        <f t="shared" ca="1" si="77"/>
        <v>0</v>
      </c>
      <c r="Y116" s="75">
        <f t="shared" ca="1" si="77"/>
        <v>0</v>
      </c>
      <c r="Z116" s="75">
        <f t="shared" ca="1" si="77"/>
        <v>0</v>
      </c>
      <c r="AA116" s="75">
        <f t="shared" ca="1" si="77"/>
        <v>0</v>
      </c>
      <c r="AB116" s="75">
        <f t="shared" ca="1" si="77"/>
        <v>0</v>
      </c>
      <c r="AC116" s="75">
        <f t="shared" ca="1" si="77"/>
        <v>0</v>
      </c>
      <c r="AD116" s="75">
        <f t="shared" ca="1" si="77"/>
        <v>0</v>
      </c>
      <c r="AE116" s="75">
        <f t="shared" ca="1" si="77"/>
        <v>0</v>
      </c>
      <c r="AF116" s="75">
        <f t="shared" ca="1" si="77"/>
        <v>0</v>
      </c>
      <c r="AG116" s="75">
        <f t="shared" ca="1" si="77"/>
        <v>0</v>
      </c>
      <c r="AH116" s="75">
        <f t="shared" ca="1" si="77"/>
        <v>0</v>
      </c>
      <c r="AI116" s="12"/>
    </row>
    <row r="117" spans="1:35" s="12" customFormat="1" x14ac:dyDescent="0.25">
      <c r="A117" s="175"/>
      <c r="B117" s="1" t="s">
        <v>10</v>
      </c>
      <c r="C117" s="95">
        <f t="array" aca="1" ref="C117" ca="1">IF(INDEX(INDIRECT($B117),MATCH($Q117&amp;$A$115,'Financing inputs Euro'!$A$3:$A$255&amp;'Financing inputs Euro'!$P$3:$P$255,0),MATCH('Gap analysis'!C$1,Yr_Euro,0))="",0,INDEX(INDIRECT($B117),MATCH($Q117&amp;$A$115,'Financing inputs Euro'!$A$3:$A$255&amp;'Financing inputs Euro'!$P$3:$P$255,0),MATCH('Gap analysis'!C$1,Yr_Euro,0)))</f>
        <v>0</v>
      </c>
      <c r="D117" s="95">
        <f t="array" aca="1" ref="D117" ca="1">IF(INDEX(INDIRECT($B117),MATCH($Q117&amp;$A$115,'Financing inputs Euro'!$A$3:$A$255&amp;'Financing inputs Euro'!$P$3:$P$255,0),MATCH('Gap analysis'!D$1,Yr_Euro,0))="",0,INDEX(INDIRECT($B117),MATCH($Q117&amp;$A$115,'Financing inputs Euro'!$A$3:$A$255&amp;'Financing inputs Euro'!$P$3:$P$255,0),MATCH('Gap analysis'!D$1,Yr_Euro,0)))</f>
        <v>0</v>
      </c>
      <c r="E117" s="95">
        <f t="array" aca="1" ref="E117" ca="1">IF(INDEX(INDIRECT($B117),MATCH($Q117&amp;$A$115,'Financing inputs Euro'!$A$3:$A$255&amp;'Financing inputs Euro'!$P$3:$P$255,0),MATCH('Gap analysis'!E$1,Yr_Euro,0))="",0,INDEX(INDIRECT($B117),MATCH($Q117&amp;$A$115,'Financing inputs Euro'!$A$3:$A$255&amp;'Financing inputs Euro'!$P$3:$P$255,0),MATCH('Gap analysis'!E$1,Yr_Euro,0)))</f>
        <v>0</v>
      </c>
      <c r="F117" s="95">
        <f t="array" aca="1" ref="F117" ca="1">IF(INDEX(INDIRECT($B117),MATCH($Q117&amp;$A$115,'Financing inputs Euro'!$A$3:$A$255&amp;'Financing inputs Euro'!$P$3:$P$255,0),MATCH('Gap analysis'!F$1,Yr_Euro,0))="",0,INDEX(INDIRECT($B117),MATCH($Q117&amp;$A$115,'Financing inputs Euro'!$A$3:$A$255&amp;'Financing inputs Euro'!$P$3:$P$255,0),MATCH('Gap analysis'!F$1,Yr_Euro,0)))</f>
        <v>0</v>
      </c>
      <c r="G117" s="95">
        <f t="array" aca="1" ref="G117" ca="1">IF(INDEX(INDIRECT($B117),MATCH($Q117&amp;$A$115,'Financing inputs Euro'!$A$3:$A$255&amp;'Financing inputs Euro'!$P$3:$P$255,0),MATCH('Gap analysis'!G$1,Yr_Euro,0))="",0,INDEX(INDIRECT($B117),MATCH($Q117&amp;$A$115,'Financing inputs Euro'!$A$3:$A$255&amp;'Financing inputs Euro'!$P$3:$P$255,0),MATCH('Gap analysis'!G$1,Yr_Euro,0)))</f>
        <v>0</v>
      </c>
      <c r="H117" s="95">
        <f t="array" aca="1" ref="H117" ca="1">IF(INDEX(INDIRECT($B117),MATCH($Q117&amp;$A$115,'Financing inputs Euro'!$A$3:$A$255&amp;'Financing inputs Euro'!$P$3:$P$255,0),MATCH('Gap analysis'!H$1,Yr_Euro,0))="",0,INDEX(INDIRECT($B117),MATCH($Q117&amp;$A$115,'Financing inputs Euro'!$A$3:$A$255&amp;'Financing inputs Euro'!$P$3:$P$255,0),MATCH('Gap analysis'!H$1,Yr_Euro,0)))</f>
        <v>0</v>
      </c>
      <c r="I117" s="95">
        <f t="array" aca="1" ref="I117" ca="1">IF(INDEX(INDIRECT($B117),MATCH($Q117&amp;$A$115,'Financing inputs Euro'!$A$3:$A$255&amp;'Financing inputs Euro'!$P$3:$P$255,0),MATCH('Gap analysis'!I$1,Yr_Euro,0))="",0,INDEX(INDIRECT($B117),MATCH($Q117&amp;$A$115,'Financing inputs Euro'!$A$3:$A$255&amp;'Financing inputs Euro'!$P$3:$P$255,0),MATCH('Gap analysis'!I$1,Yr_Euro,0)))</f>
        <v>0</v>
      </c>
      <c r="J117" s="95">
        <f t="array" aca="1" ref="J117" ca="1">IF(INDEX(INDIRECT($B117),MATCH($Q117&amp;$A$115,'Financing inputs Euro'!$A$3:$A$255&amp;'Financing inputs Euro'!$P$3:$P$255,0),MATCH('Gap analysis'!J$1,Yr_Euro,0))="",0,INDEX(INDIRECT($B117),MATCH($Q117&amp;$A$115,'Financing inputs Euro'!$A$3:$A$255&amp;'Financing inputs Euro'!$P$3:$P$255,0),MATCH('Gap analysis'!J$1,Yr_Euro,0)))</f>
        <v>0</v>
      </c>
      <c r="K117" s="95">
        <f t="array" aca="1" ref="K117" ca="1">IF(INDEX(INDIRECT($B117),MATCH($Q117&amp;$A$115,'Financing inputs Euro'!$A$3:$A$255&amp;'Financing inputs Euro'!$P$3:$P$255,0),MATCH('Gap analysis'!K$1,Yr_Euro,0))="",0,INDEX(INDIRECT($B117),MATCH($Q117&amp;$A$115,'Financing inputs Euro'!$A$3:$A$255&amp;'Financing inputs Euro'!$P$3:$P$255,0),MATCH('Gap analysis'!K$1,Yr_Euro,0)))</f>
        <v>0</v>
      </c>
      <c r="L117" s="95">
        <f t="array" aca="1" ref="L117" ca="1">IF(INDEX(INDIRECT($B117),MATCH($Q117&amp;$A$115,'Financing inputs Euro'!$A$3:$A$255&amp;'Financing inputs Euro'!$P$3:$P$255,0),MATCH('Gap analysis'!L$1,Yr_Euro,0))="",0,INDEX(INDIRECT($B117),MATCH($Q117&amp;$A$115,'Financing inputs Euro'!$A$3:$A$255&amp;'Financing inputs Euro'!$P$3:$P$255,0),MATCH('Gap analysis'!L$1,Yr_Euro,0)))</f>
        <v>0</v>
      </c>
      <c r="M117" s="95">
        <f t="array" aca="1" ref="M117" ca="1">IF(INDEX(INDIRECT($B117),MATCH($Q117&amp;$A$115,'Financing inputs Euro'!$A$3:$A$255&amp;'Financing inputs Euro'!$P$3:$P$255,0),MATCH('Gap analysis'!M$1,Yr_Euro,0))="",0,INDEX(INDIRECT($B117),MATCH($Q117&amp;$A$115,'Financing inputs Euro'!$A$3:$A$255&amp;'Financing inputs Euro'!$P$3:$P$255,0),MATCH('Gap analysis'!M$1,Yr_Euro,0)))</f>
        <v>0</v>
      </c>
      <c r="N117" s="95">
        <f t="array" aca="1" ref="N117" ca="1">IF(INDEX(INDIRECT($B117),MATCH($Q117&amp;$A$115,'Financing inputs Euro'!$A$3:$A$255&amp;'Financing inputs Euro'!$P$3:$P$255,0),MATCH('Gap analysis'!N$1,Yr_Euro,0))="",0,INDEX(INDIRECT($B117),MATCH($Q117&amp;$A$115,'Financing inputs Euro'!$A$3:$A$255&amp;'Financing inputs Euro'!$P$3:$P$255,0),MATCH('Gap analysis'!N$1,Yr_Euro,0)))</f>
        <v>0</v>
      </c>
      <c r="O117" s="95">
        <f t="array" aca="1" ref="O117" ca="1">IF(INDEX(INDIRECT($B117),MATCH($Q117&amp;$A$115,'Financing inputs Euro'!$A$3:$A$255&amp;'Financing inputs Euro'!$P$3:$P$255,0),MATCH('Gap analysis'!O$1,Yr_Euro,0))="",0,INDEX(INDIRECT($B117),MATCH($Q117&amp;$A$115,'Financing inputs Euro'!$A$3:$A$255&amp;'Financing inputs Euro'!$P$3:$P$255,0),MATCH('Gap analysis'!O$1,Yr_Euro,0)))</f>
        <v>0</v>
      </c>
      <c r="P117" s="49" t="str">
        <f>A115</f>
        <v>Autre 7</v>
      </c>
      <c r="Q117" s="54" t="s">
        <v>52</v>
      </c>
      <c r="R117" s="53" t="str">
        <f t="shared" ref="R117:R124" ca="1" si="78">IF(ROUND(SUM(C117:N117),2)=ROUND(O117,2),"Okay","Check")</f>
        <v>Okay</v>
      </c>
      <c r="S117" s="178"/>
      <c r="T117" s="109"/>
      <c r="U117" s="104" t="str">
        <f>A119</f>
        <v>Apport des Donateurs</v>
      </c>
      <c r="V117" s="75">
        <f t="shared" ref="V117:AH117" ca="1" si="79">IFERROR(C121/(C118+C121),0)</f>
        <v>0</v>
      </c>
      <c r="W117" s="75">
        <f t="shared" ca="1" si="79"/>
        <v>0</v>
      </c>
      <c r="X117" s="75">
        <f t="shared" ca="1" si="79"/>
        <v>0</v>
      </c>
      <c r="Y117" s="75">
        <f t="shared" ca="1" si="79"/>
        <v>0</v>
      </c>
      <c r="Z117" s="75">
        <f t="shared" ca="1" si="79"/>
        <v>0</v>
      </c>
      <c r="AA117" s="75">
        <f t="shared" ca="1" si="79"/>
        <v>0</v>
      </c>
      <c r="AB117" s="75">
        <f t="shared" ca="1" si="79"/>
        <v>0</v>
      </c>
      <c r="AC117" s="75">
        <f t="shared" ca="1" si="79"/>
        <v>0</v>
      </c>
      <c r="AD117" s="75">
        <f t="shared" ca="1" si="79"/>
        <v>0</v>
      </c>
      <c r="AE117" s="75">
        <f t="shared" ca="1" si="79"/>
        <v>0</v>
      </c>
      <c r="AF117" s="75">
        <f t="shared" ca="1" si="79"/>
        <v>0</v>
      </c>
      <c r="AG117" s="75">
        <f t="shared" ca="1" si="79"/>
        <v>0</v>
      </c>
      <c r="AH117" s="75">
        <f t="shared" ca="1" si="79"/>
        <v>0</v>
      </c>
    </row>
    <row r="118" spans="1:35" x14ac:dyDescent="0.25">
      <c r="A118" s="175"/>
      <c r="B118" s="1" t="s">
        <v>53</v>
      </c>
      <c r="C118" s="160">
        <f t="array" aca="1" ref="C118" ca="1">IF(INDEX(INDIRECT($B118),MATCH($Q118&amp;$A$115,'Financing inputs locale'!$A$3:$A$255&amp;'Financing inputs locale'!$P$3:$P$255,0),MATCH('Gap analysis'!C$1,Yr_Local,0))="",0,INDEX(INDIRECT($B118),MATCH($Q118&amp;$A$115,'Financing inputs locale'!$A$3:$A$255&amp;'Financing inputs locale'!$P$3:$P$255,0),MATCH('Gap analysis'!C$1,Yr_Local,0)))</f>
        <v>0</v>
      </c>
      <c r="D118" s="160">
        <f t="array" aca="1" ref="D118" ca="1">IF(INDEX(INDIRECT($B118),MATCH($Q118&amp;$A$115,'Financing inputs locale'!$A$3:$A$255&amp;'Financing inputs locale'!$P$3:$P$255,0),MATCH('Gap analysis'!D$1,Yr_Local,0))="",0,INDEX(INDIRECT($B118),MATCH($Q118&amp;$A$115,'Financing inputs locale'!$A$3:$A$255&amp;'Financing inputs locale'!$P$3:$P$255,0),MATCH('Gap analysis'!D$1,Yr_Local,0)))</f>
        <v>0</v>
      </c>
      <c r="E118" s="160">
        <f t="array" aca="1" ref="E118" ca="1">IF(INDEX(INDIRECT($B118),MATCH($Q118&amp;$A$115,'Financing inputs locale'!$A$3:$A$255&amp;'Financing inputs locale'!$P$3:$P$255,0),MATCH('Gap analysis'!E$1,Yr_Local,0))="",0,INDEX(INDIRECT($B118),MATCH($Q118&amp;$A$115,'Financing inputs locale'!$A$3:$A$255&amp;'Financing inputs locale'!$P$3:$P$255,0),MATCH('Gap analysis'!E$1,Yr_Local,0)))</f>
        <v>0</v>
      </c>
      <c r="F118" s="160">
        <f t="array" aca="1" ref="F118" ca="1">IF(INDEX(INDIRECT($B118),MATCH($Q118&amp;$A$115,'Financing inputs locale'!$A$3:$A$255&amp;'Financing inputs locale'!$P$3:$P$255,0),MATCH('Gap analysis'!F$1,Yr_Local,0))="",0,INDEX(INDIRECT($B118),MATCH($Q118&amp;$A$115,'Financing inputs locale'!$A$3:$A$255&amp;'Financing inputs locale'!$P$3:$P$255,0),MATCH('Gap analysis'!F$1,Yr_Local,0)))</f>
        <v>0</v>
      </c>
      <c r="G118" s="160">
        <f t="array" aca="1" ref="G118" ca="1">IF(INDEX(INDIRECT($B118),MATCH($Q118&amp;$A$115,'Financing inputs locale'!$A$3:$A$255&amp;'Financing inputs locale'!$P$3:$P$255,0),MATCH('Gap analysis'!G$1,Yr_Local,0))="",0,INDEX(INDIRECT($B118),MATCH($Q118&amp;$A$115,'Financing inputs locale'!$A$3:$A$255&amp;'Financing inputs locale'!$P$3:$P$255,0),MATCH('Gap analysis'!G$1,Yr_Local,0)))</f>
        <v>0</v>
      </c>
      <c r="H118" s="160">
        <f t="array" aca="1" ref="H118" ca="1">IF(INDEX(INDIRECT($B118),MATCH($Q118&amp;$A$115,'Financing inputs locale'!$A$3:$A$255&amp;'Financing inputs locale'!$P$3:$P$255,0),MATCH('Gap analysis'!H$1,Yr_Local,0))="",0,INDEX(INDIRECT($B118),MATCH($Q118&amp;$A$115,'Financing inputs locale'!$A$3:$A$255&amp;'Financing inputs locale'!$P$3:$P$255,0),MATCH('Gap analysis'!H$1,Yr_Local,0)))</f>
        <v>0</v>
      </c>
      <c r="I118" s="160">
        <f t="array" aca="1" ref="I118" ca="1">IF(INDEX(INDIRECT($B118),MATCH($Q118&amp;$A$115,'Financing inputs locale'!$A$3:$A$255&amp;'Financing inputs locale'!$P$3:$P$255,0),MATCH('Gap analysis'!I$1,Yr_Local,0))="",0,INDEX(INDIRECT($B118),MATCH($Q118&amp;$A$115,'Financing inputs locale'!$A$3:$A$255&amp;'Financing inputs locale'!$P$3:$P$255,0),MATCH('Gap analysis'!I$1,Yr_Local,0)))</f>
        <v>0</v>
      </c>
      <c r="J118" s="160">
        <f t="array" aca="1" ref="J118" ca="1">IF(INDEX(INDIRECT($B118),MATCH($Q118&amp;$A$115,'Financing inputs locale'!$A$3:$A$255&amp;'Financing inputs locale'!$P$3:$P$255,0),MATCH('Gap analysis'!J$1,Yr_Local,0))="",0,INDEX(INDIRECT($B118),MATCH($Q118&amp;$A$115,'Financing inputs locale'!$A$3:$A$255&amp;'Financing inputs locale'!$P$3:$P$255,0),MATCH('Gap analysis'!J$1,Yr_Local,0)))</f>
        <v>0</v>
      </c>
      <c r="K118" s="160">
        <f t="array" aca="1" ref="K118" ca="1">IF(INDEX(INDIRECT($B118),MATCH($Q118&amp;$A$115,'Financing inputs locale'!$A$3:$A$255&amp;'Financing inputs locale'!$P$3:$P$255,0),MATCH('Gap analysis'!K$1,Yr_Local,0))="",0,INDEX(INDIRECT($B118),MATCH($Q118&amp;$A$115,'Financing inputs locale'!$A$3:$A$255&amp;'Financing inputs locale'!$P$3:$P$255,0),MATCH('Gap analysis'!K$1,Yr_Local,0)))</f>
        <v>0</v>
      </c>
      <c r="L118" s="160">
        <f t="array" aca="1" ref="L118" ca="1">IF(INDEX(INDIRECT($B118),MATCH($Q118&amp;$A$115,'Financing inputs locale'!$A$3:$A$255&amp;'Financing inputs locale'!$P$3:$P$255,0),MATCH('Gap analysis'!L$1,Yr_Local,0))="",0,INDEX(INDIRECT($B118),MATCH($Q118&amp;$A$115,'Financing inputs locale'!$A$3:$A$255&amp;'Financing inputs locale'!$P$3:$P$255,0),MATCH('Gap analysis'!L$1,Yr_Local,0)))</f>
        <v>0</v>
      </c>
      <c r="M118" s="160">
        <f t="array" aca="1" ref="M118" ca="1">IF(INDEX(INDIRECT($B118),MATCH($Q118&amp;$A$115,'Financing inputs locale'!$A$3:$A$255&amp;'Financing inputs locale'!$P$3:$P$255,0),MATCH('Gap analysis'!M$1,Yr_Local,0))="",0,INDEX(INDIRECT($B118),MATCH($Q118&amp;$A$115,'Financing inputs locale'!$A$3:$A$255&amp;'Financing inputs locale'!$P$3:$P$255,0),MATCH('Gap analysis'!M$1,Yr_Local,0)))</f>
        <v>0</v>
      </c>
      <c r="N118" s="160">
        <f t="array" aca="1" ref="N118" ca="1">IF(INDEX(INDIRECT($B118),MATCH($Q118&amp;$A$115,'Financing inputs locale'!$A$3:$A$255&amp;'Financing inputs locale'!$P$3:$P$255,0),MATCH('Gap analysis'!N$1,Yr_Local,0))="",0,INDEX(INDIRECT($B118),MATCH($Q118&amp;$A$115,'Financing inputs locale'!$A$3:$A$255&amp;'Financing inputs locale'!$P$3:$P$255,0),MATCH('Gap analysis'!N$1,Yr_Local,0)))</f>
        <v>0</v>
      </c>
      <c r="O118" s="160">
        <f t="array" aca="1" ref="O118" ca="1">IF(INDEX(INDIRECT($B118),MATCH($Q118&amp;$A$115,'Financing inputs locale'!$A$3:$A$255&amp;'Financing inputs locale'!$P$3:$P$255,0),MATCH('Gap analysis'!O$1,Yr_Local,0))="",0,INDEX(INDIRECT($B118),MATCH($Q118&amp;$A$115,'Financing inputs locale'!$A$3:$A$255&amp;'Financing inputs locale'!$P$3:$P$255,0),MATCH('Gap analysis'!O$1,Yr_Local,0)))</f>
        <v>0</v>
      </c>
      <c r="P118" s="49" t="str">
        <f>A115</f>
        <v>Autre 7</v>
      </c>
      <c r="Q118" s="54" t="s">
        <v>52</v>
      </c>
      <c r="R118" s="53" t="str">
        <f t="shared" ca="1" si="78"/>
        <v>Okay</v>
      </c>
      <c r="S118" s="178"/>
      <c r="T118" s="108"/>
    </row>
    <row r="119" spans="1:35" x14ac:dyDescent="0.25">
      <c r="A119" s="175" t="s">
        <v>37</v>
      </c>
      <c r="B119" s="1" t="s">
        <v>2</v>
      </c>
      <c r="C119" s="94">
        <f t="array" aca="1" ref="C119" ca="1">IF(INDEX(INDIRECT($B119),MATCH($Q119&amp;$A$115,'Financing inputs USD'!$A$3:$A$255&amp;'Financing inputs USD'!$P$3:$P$255,0),MATCH('Gap analysis'!C$1,Yr_USD,0))="",0,INDEX(INDIRECT($B119),MATCH($Q119&amp;$A$115,'Financing inputs USD'!$A$3:$A$255&amp;'Financing inputs USD'!$P$3:$P$255,0),MATCH('Gap analysis'!C$1,Yr_USD,0)))</f>
        <v>0</v>
      </c>
      <c r="D119" s="94">
        <f t="array" aca="1" ref="D119" ca="1">IF(INDEX(INDIRECT($B119),MATCH($Q119&amp;$A$115,'Financing inputs USD'!$A$3:$A$255&amp;'Financing inputs USD'!$P$3:$P$255,0),MATCH('Gap analysis'!D$1,Yr_USD,0))="",0,INDEX(INDIRECT($B119),MATCH($Q119&amp;$A$115,'Financing inputs USD'!$A$3:$A$255&amp;'Financing inputs USD'!$P$3:$P$255,0),MATCH('Gap analysis'!D$1,Yr_USD,0)))</f>
        <v>0</v>
      </c>
      <c r="E119" s="94">
        <f t="array" aca="1" ref="E119" ca="1">IF(INDEX(INDIRECT($B119),MATCH($Q119&amp;$A$115,'Financing inputs USD'!$A$3:$A$255&amp;'Financing inputs USD'!$P$3:$P$255,0),MATCH('Gap analysis'!E$1,Yr_USD,0))="",0,INDEX(INDIRECT($B119),MATCH($Q119&amp;$A$115,'Financing inputs USD'!$A$3:$A$255&amp;'Financing inputs USD'!$P$3:$P$255,0),MATCH('Gap analysis'!E$1,Yr_USD,0)))</f>
        <v>0</v>
      </c>
      <c r="F119" s="94">
        <f t="array" aca="1" ref="F119" ca="1">IF(INDEX(INDIRECT($B119),MATCH($Q119&amp;$A$115,'Financing inputs USD'!$A$3:$A$255&amp;'Financing inputs USD'!$P$3:$P$255,0),MATCH('Gap analysis'!F$1,Yr_USD,0))="",0,INDEX(INDIRECT($B119),MATCH($Q119&amp;$A$115,'Financing inputs USD'!$A$3:$A$255&amp;'Financing inputs USD'!$P$3:$P$255,0),MATCH('Gap analysis'!F$1,Yr_USD,0)))</f>
        <v>0</v>
      </c>
      <c r="G119" s="94">
        <f t="array" aca="1" ref="G119" ca="1">IF(INDEX(INDIRECT($B119),MATCH($Q119&amp;$A$115,'Financing inputs USD'!$A$3:$A$255&amp;'Financing inputs USD'!$P$3:$P$255,0),MATCH('Gap analysis'!G$1,Yr_USD,0))="",0,INDEX(INDIRECT($B119),MATCH($Q119&amp;$A$115,'Financing inputs USD'!$A$3:$A$255&amp;'Financing inputs USD'!$P$3:$P$255,0),MATCH('Gap analysis'!G$1,Yr_USD,0)))</f>
        <v>0</v>
      </c>
      <c r="H119" s="94">
        <f t="array" aca="1" ref="H119" ca="1">IF(INDEX(INDIRECT($B119),MATCH($Q119&amp;$A$115,'Financing inputs USD'!$A$3:$A$255&amp;'Financing inputs USD'!$P$3:$P$255,0),MATCH('Gap analysis'!H$1,Yr_USD,0))="",0,INDEX(INDIRECT($B119),MATCH($Q119&amp;$A$115,'Financing inputs USD'!$A$3:$A$255&amp;'Financing inputs USD'!$P$3:$P$255,0),MATCH('Gap analysis'!H$1,Yr_USD,0)))</f>
        <v>0</v>
      </c>
      <c r="I119" s="94">
        <f t="array" aca="1" ref="I119" ca="1">IF(INDEX(INDIRECT($B119),MATCH($Q119&amp;$A$115,'Financing inputs USD'!$A$3:$A$255&amp;'Financing inputs USD'!$P$3:$P$255,0),MATCH('Gap analysis'!I$1,Yr_USD,0))="",0,INDEX(INDIRECT($B119),MATCH($Q119&amp;$A$115,'Financing inputs USD'!$A$3:$A$255&amp;'Financing inputs USD'!$P$3:$P$255,0),MATCH('Gap analysis'!I$1,Yr_USD,0)))</f>
        <v>0</v>
      </c>
      <c r="J119" s="94">
        <f t="array" aca="1" ref="J119" ca="1">IF(INDEX(INDIRECT($B119),MATCH($Q119&amp;$A$115,'Financing inputs USD'!$A$3:$A$255&amp;'Financing inputs USD'!$P$3:$P$255,0),MATCH('Gap analysis'!J$1,Yr_USD,0))="",0,INDEX(INDIRECT($B119),MATCH($Q119&amp;$A$115,'Financing inputs USD'!$A$3:$A$255&amp;'Financing inputs USD'!$P$3:$P$255,0),MATCH('Gap analysis'!J$1,Yr_USD,0)))</f>
        <v>0</v>
      </c>
      <c r="K119" s="94">
        <f t="array" aca="1" ref="K119" ca="1">IF(INDEX(INDIRECT($B119),MATCH($Q119&amp;$A$115,'Financing inputs USD'!$A$3:$A$255&amp;'Financing inputs USD'!$P$3:$P$255,0),MATCH('Gap analysis'!K$1,Yr_USD,0))="",0,INDEX(INDIRECT($B119),MATCH($Q119&amp;$A$115,'Financing inputs USD'!$A$3:$A$255&amp;'Financing inputs USD'!$P$3:$P$255,0),MATCH('Gap analysis'!K$1,Yr_USD,0)))</f>
        <v>0</v>
      </c>
      <c r="L119" s="94">
        <f t="array" aca="1" ref="L119" ca="1">IF(INDEX(INDIRECT($B119),MATCH($Q119&amp;$A$115,'Financing inputs USD'!$A$3:$A$255&amp;'Financing inputs USD'!$P$3:$P$255,0),MATCH('Gap analysis'!L$1,Yr_USD,0))="",0,INDEX(INDIRECT($B119),MATCH($Q119&amp;$A$115,'Financing inputs USD'!$A$3:$A$255&amp;'Financing inputs USD'!$P$3:$P$255,0),MATCH('Gap analysis'!L$1,Yr_USD,0)))</f>
        <v>0</v>
      </c>
      <c r="M119" s="94">
        <f t="array" aca="1" ref="M119" ca="1">IF(INDEX(INDIRECT($B119),MATCH($Q119&amp;$A$115,'Financing inputs USD'!$A$3:$A$255&amp;'Financing inputs USD'!$P$3:$P$255,0),MATCH('Gap analysis'!M$1,Yr_USD,0))="",0,INDEX(INDIRECT($B119),MATCH($Q119&amp;$A$115,'Financing inputs USD'!$A$3:$A$255&amp;'Financing inputs USD'!$P$3:$P$255,0),MATCH('Gap analysis'!M$1,Yr_USD,0)))</f>
        <v>0</v>
      </c>
      <c r="N119" s="94">
        <f t="array" aca="1" ref="N119" ca="1">IF(INDEX(INDIRECT($B119),MATCH($Q119&amp;$A$115,'Financing inputs USD'!$A$3:$A$255&amp;'Financing inputs USD'!$P$3:$P$255,0),MATCH('Gap analysis'!N$1,Yr_USD,0))="",0,INDEX(INDIRECT($B119),MATCH($Q119&amp;$A$115,'Financing inputs USD'!$A$3:$A$255&amp;'Financing inputs USD'!$P$3:$P$255,0),MATCH('Gap analysis'!N$1,Yr_USD,0)))</f>
        <v>0</v>
      </c>
      <c r="O119" s="94">
        <f t="array" aca="1" ref="O119" ca="1">IF(INDEX(INDIRECT($B119),MATCH($Q119&amp;$A$115,'Financing inputs USD'!$A$3:$A$255&amp;'Financing inputs USD'!$P$3:$P$255,0),MATCH('Gap analysis'!O$1,Yr_USD,0))="",0,INDEX(INDIRECT($B119),MATCH($Q119&amp;$A$115,'Financing inputs USD'!$A$3:$A$255&amp;'Financing inputs USD'!$P$3:$P$255,0),MATCH('Gap analysis'!O$1,Yr_USD,0)))</f>
        <v>0</v>
      </c>
      <c r="P119" s="49" t="str">
        <f>A115</f>
        <v>Autre 7</v>
      </c>
      <c r="Q119" s="54" t="s">
        <v>42</v>
      </c>
      <c r="R119" s="53" t="str">
        <f t="shared" ca="1" si="78"/>
        <v>Okay</v>
      </c>
      <c r="S119" s="178"/>
      <c r="T119" s="108"/>
    </row>
    <row r="120" spans="1:35" s="12" customFormat="1" x14ac:dyDescent="0.25">
      <c r="A120" s="175"/>
      <c r="B120" s="1" t="s">
        <v>10</v>
      </c>
      <c r="C120" s="95">
        <f t="array" aca="1" ref="C120" ca="1">IF(INDEX(INDIRECT($B120),MATCH($Q120&amp;$A$115,'Financing inputs Euro'!$A$3:$A$255&amp;'Financing inputs Euro'!$P$3:$P$255,0),MATCH('Gap analysis'!C$1,Yr_Euro,0))="",0,INDEX(INDIRECT($B120),MATCH($Q120&amp;$A$115,'Financing inputs Euro'!$A$3:$A$255&amp;'Financing inputs Euro'!$P$3:$P$255,0),MATCH('Gap analysis'!C$1,Yr_Euro,0)))</f>
        <v>0</v>
      </c>
      <c r="D120" s="95">
        <f t="array" aca="1" ref="D120" ca="1">IF(INDEX(INDIRECT($B120),MATCH($Q120&amp;$A$115,'Financing inputs Euro'!$A$3:$A$255&amp;'Financing inputs Euro'!$P$3:$P$255,0),MATCH('Gap analysis'!D$1,Yr_Euro,0))="",0,INDEX(INDIRECT($B120),MATCH($Q120&amp;$A$115,'Financing inputs Euro'!$A$3:$A$255&amp;'Financing inputs Euro'!$P$3:$P$255,0),MATCH('Gap analysis'!D$1,Yr_Euro,0)))</f>
        <v>0</v>
      </c>
      <c r="E120" s="95">
        <f t="array" aca="1" ref="E120" ca="1">IF(INDEX(INDIRECT($B120),MATCH($Q120&amp;$A$115,'Financing inputs Euro'!$A$3:$A$255&amp;'Financing inputs Euro'!$P$3:$P$255,0),MATCH('Gap analysis'!E$1,Yr_Euro,0))="",0,INDEX(INDIRECT($B120),MATCH($Q120&amp;$A$115,'Financing inputs Euro'!$A$3:$A$255&amp;'Financing inputs Euro'!$P$3:$P$255,0),MATCH('Gap analysis'!E$1,Yr_Euro,0)))</f>
        <v>0</v>
      </c>
      <c r="F120" s="95">
        <f t="array" aca="1" ref="F120" ca="1">IF(INDEX(INDIRECT($B120),MATCH($Q120&amp;$A$115,'Financing inputs Euro'!$A$3:$A$255&amp;'Financing inputs Euro'!$P$3:$P$255,0),MATCH('Gap analysis'!F$1,Yr_Euro,0))="",0,INDEX(INDIRECT($B120),MATCH($Q120&amp;$A$115,'Financing inputs Euro'!$A$3:$A$255&amp;'Financing inputs Euro'!$P$3:$P$255,0),MATCH('Gap analysis'!F$1,Yr_Euro,0)))</f>
        <v>0</v>
      </c>
      <c r="G120" s="95">
        <f t="array" aca="1" ref="G120" ca="1">IF(INDEX(INDIRECT($B120),MATCH($Q120&amp;$A$115,'Financing inputs Euro'!$A$3:$A$255&amp;'Financing inputs Euro'!$P$3:$P$255,0),MATCH('Gap analysis'!G$1,Yr_Euro,0))="",0,INDEX(INDIRECT($B120),MATCH($Q120&amp;$A$115,'Financing inputs Euro'!$A$3:$A$255&amp;'Financing inputs Euro'!$P$3:$P$255,0),MATCH('Gap analysis'!G$1,Yr_Euro,0)))</f>
        <v>0</v>
      </c>
      <c r="H120" s="95">
        <f t="array" aca="1" ref="H120" ca="1">IF(INDEX(INDIRECT($B120),MATCH($Q120&amp;$A$115,'Financing inputs Euro'!$A$3:$A$255&amp;'Financing inputs Euro'!$P$3:$P$255,0),MATCH('Gap analysis'!H$1,Yr_Euro,0))="",0,INDEX(INDIRECT($B120),MATCH($Q120&amp;$A$115,'Financing inputs Euro'!$A$3:$A$255&amp;'Financing inputs Euro'!$P$3:$P$255,0),MATCH('Gap analysis'!H$1,Yr_Euro,0)))</f>
        <v>0</v>
      </c>
      <c r="I120" s="95">
        <f t="array" aca="1" ref="I120" ca="1">IF(INDEX(INDIRECT($B120),MATCH($Q120&amp;$A$115,'Financing inputs Euro'!$A$3:$A$255&amp;'Financing inputs Euro'!$P$3:$P$255,0),MATCH('Gap analysis'!I$1,Yr_Euro,0))="",0,INDEX(INDIRECT($B120),MATCH($Q120&amp;$A$115,'Financing inputs Euro'!$A$3:$A$255&amp;'Financing inputs Euro'!$P$3:$P$255,0),MATCH('Gap analysis'!I$1,Yr_Euro,0)))</f>
        <v>0</v>
      </c>
      <c r="J120" s="95">
        <f t="array" aca="1" ref="J120" ca="1">IF(INDEX(INDIRECT($B120),MATCH($Q120&amp;$A$115,'Financing inputs Euro'!$A$3:$A$255&amp;'Financing inputs Euro'!$P$3:$P$255,0),MATCH('Gap analysis'!J$1,Yr_Euro,0))="",0,INDEX(INDIRECT($B120),MATCH($Q120&amp;$A$115,'Financing inputs Euro'!$A$3:$A$255&amp;'Financing inputs Euro'!$P$3:$P$255,0),MATCH('Gap analysis'!J$1,Yr_Euro,0)))</f>
        <v>0</v>
      </c>
      <c r="K120" s="95">
        <f t="array" aca="1" ref="K120" ca="1">IF(INDEX(INDIRECT($B120),MATCH($Q120&amp;$A$115,'Financing inputs Euro'!$A$3:$A$255&amp;'Financing inputs Euro'!$P$3:$P$255,0),MATCH('Gap analysis'!K$1,Yr_Euro,0))="",0,INDEX(INDIRECT($B120),MATCH($Q120&amp;$A$115,'Financing inputs Euro'!$A$3:$A$255&amp;'Financing inputs Euro'!$P$3:$P$255,0),MATCH('Gap analysis'!K$1,Yr_Euro,0)))</f>
        <v>0</v>
      </c>
      <c r="L120" s="95">
        <f t="array" aca="1" ref="L120" ca="1">IF(INDEX(INDIRECT($B120),MATCH($Q120&amp;$A$115,'Financing inputs Euro'!$A$3:$A$255&amp;'Financing inputs Euro'!$P$3:$P$255,0),MATCH('Gap analysis'!L$1,Yr_Euro,0))="",0,INDEX(INDIRECT($B120),MATCH($Q120&amp;$A$115,'Financing inputs Euro'!$A$3:$A$255&amp;'Financing inputs Euro'!$P$3:$P$255,0),MATCH('Gap analysis'!L$1,Yr_Euro,0)))</f>
        <v>0</v>
      </c>
      <c r="M120" s="95">
        <f t="array" aca="1" ref="M120" ca="1">IF(INDEX(INDIRECT($B120),MATCH($Q120&amp;$A$115,'Financing inputs Euro'!$A$3:$A$255&amp;'Financing inputs Euro'!$P$3:$P$255,0),MATCH('Gap analysis'!M$1,Yr_Euro,0))="",0,INDEX(INDIRECT($B120),MATCH($Q120&amp;$A$115,'Financing inputs Euro'!$A$3:$A$255&amp;'Financing inputs Euro'!$P$3:$P$255,0),MATCH('Gap analysis'!M$1,Yr_Euro,0)))</f>
        <v>0</v>
      </c>
      <c r="N120" s="95">
        <f t="array" aca="1" ref="N120" ca="1">IF(INDEX(INDIRECT($B120),MATCH($Q120&amp;$A$115,'Financing inputs Euro'!$A$3:$A$255&amp;'Financing inputs Euro'!$P$3:$P$255,0),MATCH('Gap analysis'!N$1,Yr_Euro,0))="",0,INDEX(INDIRECT($B120),MATCH($Q120&amp;$A$115,'Financing inputs Euro'!$A$3:$A$255&amp;'Financing inputs Euro'!$P$3:$P$255,0),MATCH('Gap analysis'!N$1,Yr_Euro,0)))</f>
        <v>0</v>
      </c>
      <c r="O120" s="95">
        <f t="array" aca="1" ref="O120" ca="1">IF(INDEX(INDIRECT($B120),MATCH($Q120&amp;$A$115,'Financing inputs Euro'!$A$3:$A$255&amp;'Financing inputs Euro'!$P$3:$P$255,0),MATCH('Gap analysis'!O$1,Yr_Euro,0))="",0,INDEX(INDIRECT($B120),MATCH($Q120&amp;$A$115,'Financing inputs Euro'!$A$3:$A$255&amp;'Financing inputs Euro'!$P$3:$P$255,0),MATCH('Gap analysis'!O$1,Yr_Euro,0)))</f>
        <v>0</v>
      </c>
      <c r="P120" s="49" t="str">
        <f>A115</f>
        <v>Autre 7</v>
      </c>
      <c r="Q120" s="54" t="s">
        <v>42</v>
      </c>
      <c r="R120" s="53" t="str">
        <f t="shared" ca="1" si="78"/>
        <v>Okay</v>
      </c>
      <c r="S120" s="178"/>
      <c r="T120" s="108"/>
    </row>
    <row r="121" spans="1:35" x14ac:dyDescent="0.25">
      <c r="A121" s="175"/>
      <c r="B121" s="1" t="s">
        <v>53</v>
      </c>
      <c r="C121" s="160">
        <f t="array" aca="1" ref="C121" ca="1">IF(INDEX(INDIRECT($B121),MATCH($Q121&amp;$A$115,'Financing inputs locale'!$A$3:$A$255&amp;'Financing inputs locale'!$P$3:$P$255,0),MATCH('Gap analysis'!C$1,Yr_Local,0))="",0,INDEX(INDIRECT($B121),MATCH($Q121&amp;$A$115,'Financing inputs locale'!$A$3:$A$255&amp;'Financing inputs locale'!$P$3:$P$255,0),MATCH('Gap analysis'!C$1,Yr_Local,0)))</f>
        <v>0</v>
      </c>
      <c r="D121" s="160">
        <f t="array" aca="1" ref="D121" ca="1">IF(INDEX(INDIRECT($B121),MATCH($Q121&amp;$A$115,'Financing inputs locale'!$A$3:$A$255&amp;'Financing inputs locale'!$P$3:$P$255,0),MATCH('Gap analysis'!D$1,Yr_Local,0))="",0,INDEX(INDIRECT($B121),MATCH($Q121&amp;$A$115,'Financing inputs locale'!$A$3:$A$255&amp;'Financing inputs locale'!$P$3:$P$255,0),MATCH('Gap analysis'!D$1,Yr_Local,0)))</f>
        <v>0</v>
      </c>
      <c r="E121" s="160">
        <f t="array" aca="1" ref="E121" ca="1">IF(INDEX(INDIRECT($B121),MATCH($Q121&amp;$A$115,'Financing inputs locale'!$A$3:$A$255&amp;'Financing inputs locale'!$P$3:$P$255,0),MATCH('Gap analysis'!E$1,Yr_Local,0))="",0,INDEX(INDIRECT($B121),MATCH($Q121&amp;$A$115,'Financing inputs locale'!$A$3:$A$255&amp;'Financing inputs locale'!$P$3:$P$255,0),MATCH('Gap analysis'!E$1,Yr_Local,0)))</f>
        <v>0</v>
      </c>
      <c r="F121" s="160">
        <f t="array" aca="1" ref="F121" ca="1">IF(INDEX(INDIRECT($B121),MATCH($Q121&amp;$A$115,'Financing inputs locale'!$A$3:$A$255&amp;'Financing inputs locale'!$P$3:$P$255,0),MATCH('Gap analysis'!F$1,Yr_Local,0))="",0,INDEX(INDIRECT($B121),MATCH($Q121&amp;$A$115,'Financing inputs locale'!$A$3:$A$255&amp;'Financing inputs locale'!$P$3:$P$255,0),MATCH('Gap analysis'!F$1,Yr_Local,0)))</f>
        <v>0</v>
      </c>
      <c r="G121" s="160">
        <f t="array" aca="1" ref="G121" ca="1">IF(INDEX(INDIRECT($B121),MATCH($Q121&amp;$A$115,'Financing inputs locale'!$A$3:$A$255&amp;'Financing inputs locale'!$P$3:$P$255,0),MATCH('Gap analysis'!G$1,Yr_Local,0))="",0,INDEX(INDIRECT($B121),MATCH($Q121&amp;$A$115,'Financing inputs locale'!$A$3:$A$255&amp;'Financing inputs locale'!$P$3:$P$255,0),MATCH('Gap analysis'!G$1,Yr_Local,0)))</f>
        <v>0</v>
      </c>
      <c r="H121" s="160">
        <f t="array" aca="1" ref="H121" ca="1">IF(INDEX(INDIRECT($B121),MATCH($Q121&amp;$A$115,'Financing inputs locale'!$A$3:$A$255&amp;'Financing inputs locale'!$P$3:$P$255,0),MATCH('Gap analysis'!H$1,Yr_Local,0))="",0,INDEX(INDIRECT($B121),MATCH($Q121&amp;$A$115,'Financing inputs locale'!$A$3:$A$255&amp;'Financing inputs locale'!$P$3:$P$255,0),MATCH('Gap analysis'!H$1,Yr_Local,0)))</f>
        <v>0</v>
      </c>
      <c r="I121" s="160">
        <f t="array" aca="1" ref="I121" ca="1">IF(INDEX(INDIRECT($B121),MATCH($Q121&amp;$A$115,'Financing inputs locale'!$A$3:$A$255&amp;'Financing inputs locale'!$P$3:$P$255,0),MATCH('Gap analysis'!I$1,Yr_Local,0))="",0,INDEX(INDIRECT($B121),MATCH($Q121&amp;$A$115,'Financing inputs locale'!$A$3:$A$255&amp;'Financing inputs locale'!$P$3:$P$255,0),MATCH('Gap analysis'!I$1,Yr_Local,0)))</f>
        <v>0</v>
      </c>
      <c r="J121" s="160">
        <f t="array" aca="1" ref="J121" ca="1">IF(INDEX(INDIRECT($B121),MATCH($Q121&amp;$A$115,'Financing inputs locale'!$A$3:$A$255&amp;'Financing inputs locale'!$P$3:$P$255,0),MATCH('Gap analysis'!J$1,Yr_Local,0))="",0,INDEX(INDIRECT($B121),MATCH($Q121&amp;$A$115,'Financing inputs locale'!$A$3:$A$255&amp;'Financing inputs locale'!$P$3:$P$255,0),MATCH('Gap analysis'!J$1,Yr_Local,0)))</f>
        <v>0</v>
      </c>
      <c r="K121" s="160">
        <f t="array" aca="1" ref="K121" ca="1">IF(INDEX(INDIRECT($B121),MATCH($Q121&amp;$A$115,'Financing inputs locale'!$A$3:$A$255&amp;'Financing inputs locale'!$P$3:$P$255,0),MATCH('Gap analysis'!K$1,Yr_Local,0))="",0,INDEX(INDIRECT($B121),MATCH($Q121&amp;$A$115,'Financing inputs locale'!$A$3:$A$255&amp;'Financing inputs locale'!$P$3:$P$255,0),MATCH('Gap analysis'!K$1,Yr_Local,0)))</f>
        <v>0</v>
      </c>
      <c r="L121" s="160">
        <f t="array" aca="1" ref="L121" ca="1">IF(INDEX(INDIRECT($B121),MATCH($Q121&amp;$A$115,'Financing inputs locale'!$A$3:$A$255&amp;'Financing inputs locale'!$P$3:$P$255,0),MATCH('Gap analysis'!L$1,Yr_Local,0))="",0,INDEX(INDIRECT($B121),MATCH($Q121&amp;$A$115,'Financing inputs locale'!$A$3:$A$255&amp;'Financing inputs locale'!$P$3:$P$255,0),MATCH('Gap analysis'!L$1,Yr_Local,0)))</f>
        <v>0</v>
      </c>
      <c r="M121" s="160">
        <f t="array" aca="1" ref="M121" ca="1">IF(INDEX(INDIRECT($B121),MATCH($Q121&amp;$A$115,'Financing inputs locale'!$A$3:$A$255&amp;'Financing inputs locale'!$P$3:$P$255,0),MATCH('Gap analysis'!M$1,Yr_Local,0))="",0,INDEX(INDIRECT($B121),MATCH($Q121&amp;$A$115,'Financing inputs locale'!$A$3:$A$255&amp;'Financing inputs locale'!$P$3:$P$255,0),MATCH('Gap analysis'!M$1,Yr_Local,0)))</f>
        <v>0</v>
      </c>
      <c r="N121" s="160">
        <f t="array" aca="1" ref="N121" ca="1">IF(INDEX(INDIRECT($B121),MATCH($Q121&amp;$A$115,'Financing inputs locale'!$A$3:$A$255&amp;'Financing inputs locale'!$P$3:$P$255,0),MATCH('Gap analysis'!N$1,Yr_Local,0))="",0,INDEX(INDIRECT($B121),MATCH($Q121&amp;$A$115,'Financing inputs locale'!$A$3:$A$255&amp;'Financing inputs locale'!$P$3:$P$255,0),MATCH('Gap analysis'!N$1,Yr_Local,0)))</f>
        <v>0</v>
      </c>
      <c r="O121" s="160">
        <f t="array" aca="1" ref="O121" ca="1">IF(INDEX(INDIRECT($B121),MATCH($Q121&amp;$A$115,'Financing inputs locale'!$A$3:$A$255&amp;'Financing inputs locale'!$P$3:$P$255,0),MATCH('Gap analysis'!O$1,Yr_Local,0))="",0,INDEX(INDIRECT($B121),MATCH($Q121&amp;$A$115,'Financing inputs locale'!$A$3:$A$255&amp;'Financing inputs locale'!$P$3:$P$255,0),MATCH('Gap analysis'!O$1,Yr_Local,0)))</f>
        <v>0</v>
      </c>
      <c r="P121" s="49" t="str">
        <f>A115</f>
        <v>Autre 7</v>
      </c>
      <c r="Q121" s="54" t="s">
        <v>42</v>
      </c>
      <c r="R121" s="53" t="str">
        <f t="shared" ca="1" si="78"/>
        <v>Okay</v>
      </c>
      <c r="S121" s="178"/>
      <c r="T121" s="108"/>
    </row>
    <row r="122" spans="1:35" s="12" customFormat="1" x14ac:dyDescent="0.25">
      <c r="A122" s="175" t="s">
        <v>34</v>
      </c>
      <c r="B122" s="1" t="s">
        <v>2</v>
      </c>
      <c r="C122" s="94">
        <f t="array" aca="1" ref="C122" ca="1">IF(INDEX(INDIRECT($B122),MATCH($Q122&amp;$A$115,'Financing inputs USD'!$A$3:$A$255&amp;'Financing inputs USD'!$P$3:$P$255,0),MATCH('Gap analysis'!C$1,Yr_USD,0))="",0,INDEX(INDIRECT($B122),MATCH($Q122&amp;$A$115,'Financing inputs USD'!$A$3:$A$255&amp;'Financing inputs USD'!$P$3:$P$255,0),MATCH('Gap analysis'!C$1,Yr_USD,0)))</f>
        <v>0</v>
      </c>
      <c r="D122" s="94">
        <f t="array" aca="1" ref="D122" ca="1">IF(INDEX(INDIRECT($B122),MATCH($Q122&amp;$A$115,'Financing inputs USD'!$A$3:$A$255&amp;'Financing inputs USD'!$P$3:$P$255,0),MATCH('Gap analysis'!D$1,Yr_USD,0))="",0,INDEX(INDIRECT($B122),MATCH($Q122&amp;$A$115,'Financing inputs USD'!$A$3:$A$255&amp;'Financing inputs USD'!$P$3:$P$255,0),MATCH('Gap analysis'!D$1,Yr_USD,0)))</f>
        <v>0</v>
      </c>
      <c r="E122" s="94">
        <f t="array" aca="1" ref="E122" ca="1">IF(INDEX(INDIRECT($B122),MATCH($Q122&amp;$A$115,'Financing inputs USD'!$A$3:$A$255&amp;'Financing inputs USD'!$P$3:$P$255,0),MATCH('Gap analysis'!E$1,Yr_USD,0))="",0,INDEX(INDIRECT($B122),MATCH($Q122&amp;$A$115,'Financing inputs USD'!$A$3:$A$255&amp;'Financing inputs USD'!$P$3:$P$255,0),MATCH('Gap analysis'!E$1,Yr_USD,0)))</f>
        <v>0</v>
      </c>
      <c r="F122" s="94">
        <f t="array" aca="1" ref="F122" ca="1">IF(INDEX(INDIRECT($B122),MATCH($Q122&amp;$A$115,'Financing inputs USD'!$A$3:$A$255&amp;'Financing inputs USD'!$P$3:$P$255,0),MATCH('Gap analysis'!F$1,Yr_USD,0))="",0,INDEX(INDIRECT($B122),MATCH($Q122&amp;$A$115,'Financing inputs USD'!$A$3:$A$255&amp;'Financing inputs USD'!$P$3:$P$255,0),MATCH('Gap analysis'!F$1,Yr_USD,0)))</f>
        <v>0</v>
      </c>
      <c r="G122" s="94">
        <f t="array" aca="1" ref="G122" ca="1">IF(INDEX(INDIRECT($B122),MATCH($Q122&amp;$A$115,'Financing inputs USD'!$A$3:$A$255&amp;'Financing inputs USD'!$P$3:$P$255,0),MATCH('Gap analysis'!G$1,Yr_USD,0))="",0,INDEX(INDIRECT($B122),MATCH($Q122&amp;$A$115,'Financing inputs USD'!$A$3:$A$255&amp;'Financing inputs USD'!$P$3:$P$255,0),MATCH('Gap analysis'!G$1,Yr_USD,0)))</f>
        <v>0</v>
      </c>
      <c r="H122" s="94">
        <f t="array" aca="1" ref="H122" ca="1">IF(INDEX(INDIRECT($B122),MATCH($Q122&amp;$A$115,'Financing inputs USD'!$A$3:$A$255&amp;'Financing inputs USD'!$P$3:$P$255,0),MATCH('Gap analysis'!H$1,Yr_USD,0))="",0,INDEX(INDIRECT($B122),MATCH($Q122&amp;$A$115,'Financing inputs USD'!$A$3:$A$255&amp;'Financing inputs USD'!$P$3:$P$255,0),MATCH('Gap analysis'!H$1,Yr_USD,0)))</f>
        <v>0</v>
      </c>
      <c r="I122" s="94">
        <f t="array" aca="1" ref="I122" ca="1">IF(INDEX(INDIRECT($B122),MATCH($Q122&amp;$A$115,'Financing inputs USD'!$A$3:$A$255&amp;'Financing inputs USD'!$P$3:$P$255,0),MATCH('Gap analysis'!I$1,Yr_USD,0))="",0,INDEX(INDIRECT($B122),MATCH($Q122&amp;$A$115,'Financing inputs USD'!$A$3:$A$255&amp;'Financing inputs USD'!$P$3:$P$255,0),MATCH('Gap analysis'!I$1,Yr_USD,0)))</f>
        <v>0</v>
      </c>
      <c r="J122" s="94">
        <f t="array" aca="1" ref="J122" ca="1">IF(INDEX(INDIRECT($B122),MATCH($Q122&amp;$A$115,'Financing inputs USD'!$A$3:$A$255&amp;'Financing inputs USD'!$P$3:$P$255,0),MATCH('Gap analysis'!J$1,Yr_USD,0))="",0,INDEX(INDIRECT($B122),MATCH($Q122&amp;$A$115,'Financing inputs USD'!$A$3:$A$255&amp;'Financing inputs USD'!$P$3:$P$255,0),MATCH('Gap analysis'!J$1,Yr_USD,0)))</f>
        <v>0</v>
      </c>
      <c r="K122" s="94">
        <f t="array" aca="1" ref="K122" ca="1">IF(INDEX(INDIRECT($B122),MATCH($Q122&amp;$A$115,'Financing inputs USD'!$A$3:$A$255&amp;'Financing inputs USD'!$P$3:$P$255,0),MATCH('Gap analysis'!K$1,Yr_USD,0))="",0,INDEX(INDIRECT($B122),MATCH($Q122&amp;$A$115,'Financing inputs USD'!$A$3:$A$255&amp;'Financing inputs USD'!$P$3:$P$255,0),MATCH('Gap analysis'!K$1,Yr_USD,0)))</f>
        <v>0</v>
      </c>
      <c r="L122" s="94">
        <f t="array" aca="1" ref="L122" ca="1">IF(INDEX(INDIRECT($B122),MATCH($Q122&amp;$A$115,'Financing inputs USD'!$A$3:$A$255&amp;'Financing inputs USD'!$P$3:$P$255,0),MATCH('Gap analysis'!L$1,Yr_USD,0))="",0,INDEX(INDIRECT($B122),MATCH($Q122&amp;$A$115,'Financing inputs USD'!$A$3:$A$255&amp;'Financing inputs USD'!$P$3:$P$255,0),MATCH('Gap analysis'!L$1,Yr_USD,0)))</f>
        <v>0</v>
      </c>
      <c r="M122" s="94">
        <f t="array" aca="1" ref="M122" ca="1">IF(INDEX(INDIRECT($B122),MATCH($Q122&amp;$A$115,'Financing inputs USD'!$A$3:$A$255&amp;'Financing inputs USD'!$P$3:$P$255,0),MATCH('Gap analysis'!M$1,Yr_USD,0))="",0,INDEX(INDIRECT($B122),MATCH($Q122&amp;$A$115,'Financing inputs USD'!$A$3:$A$255&amp;'Financing inputs USD'!$P$3:$P$255,0),MATCH('Gap analysis'!M$1,Yr_USD,0)))</f>
        <v>0</v>
      </c>
      <c r="N122" s="94">
        <f t="array" aca="1" ref="N122" ca="1">IF(INDEX(INDIRECT($B122),MATCH($Q122&amp;$A$115,'Financing inputs USD'!$A$3:$A$255&amp;'Financing inputs USD'!$P$3:$P$255,0),MATCH('Gap analysis'!N$1,Yr_USD,0))="",0,INDEX(INDIRECT($B122),MATCH($Q122&amp;$A$115,'Financing inputs USD'!$A$3:$A$255&amp;'Financing inputs USD'!$P$3:$P$255,0),MATCH('Gap analysis'!N$1,Yr_USD,0)))</f>
        <v>0</v>
      </c>
      <c r="O122" s="94">
        <f t="array" aca="1" ref="O122" ca="1">IF(INDEX(INDIRECT($B122),MATCH($Q122&amp;$A$115,'Financing inputs USD'!$A$3:$A$255&amp;'Financing inputs USD'!$P$3:$P$255,0),MATCH('Gap analysis'!O$1,Yr_USD,0))="",0,INDEX(INDIRECT($B122),MATCH($Q122&amp;$A$115,'Financing inputs USD'!$A$3:$A$255&amp;'Financing inputs USD'!$P$3:$P$255,0),MATCH('Gap analysis'!O$1,Yr_USD,0)))</f>
        <v>0</v>
      </c>
      <c r="P122" s="49" t="str">
        <f>A115</f>
        <v>Autre 7</v>
      </c>
      <c r="Q122" s="54" t="s">
        <v>34</v>
      </c>
      <c r="R122" s="53" t="str">
        <f t="shared" ca="1" si="78"/>
        <v>Okay</v>
      </c>
      <c r="S122" s="178"/>
      <c r="T122" s="108"/>
    </row>
    <row r="123" spans="1:35" s="12" customFormat="1" x14ac:dyDescent="0.25">
      <c r="A123" s="175"/>
      <c r="B123" s="1" t="s">
        <v>10</v>
      </c>
      <c r="C123" s="95">
        <f t="array" aca="1" ref="C123" ca="1">IF(INDEX(INDIRECT($B123),MATCH($Q123&amp;$A$115,'Financing inputs Euro'!$A$3:$A$255&amp;'Financing inputs Euro'!$P$3:$P$255,0),MATCH('Gap analysis'!C$1,Yr_Euro,0))="",0,INDEX(INDIRECT($B123),MATCH($Q123&amp;$A$115,'Financing inputs Euro'!$A$3:$A$255&amp;'Financing inputs Euro'!$P$3:$P$255,0),MATCH('Gap analysis'!C$1,Yr_Euro,0)))</f>
        <v>0</v>
      </c>
      <c r="D123" s="95">
        <f t="array" aca="1" ref="D123" ca="1">IF(INDEX(INDIRECT($B123),MATCH($Q123&amp;$A$115,'Financing inputs Euro'!$A$3:$A$255&amp;'Financing inputs Euro'!$P$3:$P$255,0),MATCH('Gap analysis'!D$1,Yr_Euro,0))="",0,INDEX(INDIRECT($B123),MATCH($Q123&amp;$A$115,'Financing inputs Euro'!$A$3:$A$255&amp;'Financing inputs Euro'!$P$3:$P$255,0),MATCH('Gap analysis'!D$1,Yr_Euro,0)))</f>
        <v>0</v>
      </c>
      <c r="E123" s="95">
        <f t="array" aca="1" ref="E123" ca="1">IF(INDEX(INDIRECT($B123),MATCH($Q123&amp;$A$115,'Financing inputs Euro'!$A$3:$A$255&amp;'Financing inputs Euro'!$P$3:$P$255,0),MATCH('Gap analysis'!E$1,Yr_Euro,0))="",0,INDEX(INDIRECT($B123),MATCH($Q123&amp;$A$115,'Financing inputs Euro'!$A$3:$A$255&amp;'Financing inputs Euro'!$P$3:$P$255,0),MATCH('Gap analysis'!E$1,Yr_Euro,0)))</f>
        <v>0</v>
      </c>
      <c r="F123" s="95">
        <f t="array" aca="1" ref="F123" ca="1">IF(INDEX(INDIRECT($B123),MATCH($Q123&amp;$A$115,'Financing inputs Euro'!$A$3:$A$255&amp;'Financing inputs Euro'!$P$3:$P$255,0),MATCH('Gap analysis'!F$1,Yr_Euro,0))="",0,INDEX(INDIRECT($B123),MATCH($Q123&amp;$A$115,'Financing inputs Euro'!$A$3:$A$255&amp;'Financing inputs Euro'!$P$3:$P$255,0),MATCH('Gap analysis'!F$1,Yr_Euro,0)))</f>
        <v>0</v>
      </c>
      <c r="G123" s="95">
        <f t="array" aca="1" ref="G123" ca="1">IF(INDEX(INDIRECT($B123),MATCH($Q123&amp;$A$115,'Financing inputs Euro'!$A$3:$A$255&amp;'Financing inputs Euro'!$P$3:$P$255,0),MATCH('Gap analysis'!G$1,Yr_Euro,0))="",0,INDEX(INDIRECT($B123),MATCH($Q123&amp;$A$115,'Financing inputs Euro'!$A$3:$A$255&amp;'Financing inputs Euro'!$P$3:$P$255,0),MATCH('Gap analysis'!G$1,Yr_Euro,0)))</f>
        <v>0</v>
      </c>
      <c r="H123" s="95">
        <f t="array" aca="1" ref="H123" ca="1">IF(INDEX(INDIRECT($B123),MATCH($Q123&amp;$A$115,'Financing inputs Euro'!$A$3:$A$255&amp;'Financing inputs Euro'!$P$3:$P$255,0),MATCH('Gap analysis'!H$1,Yr_Euro,0))="",0,INDEX(INDIRECT($B123),MATCH($Q123&amp;$A$115,'Financing inputs Euro'!$A$3:$A$255&amp;'Financing inputs Euro'!$P$3:$P$255,0),MATCH('Gap analysis'!H$1,Yr_Euro,0)))</f>
        <v>0</v>
      </c>
      <c r="I123" s="95">
        <f t="array" aca="1" ref="I123" ca="1">IF(INDEX(INDIRECT($B123),MATCH($Q123&amp;$A$115,'Financing inputs Euro'!$A$3:$A$255&amp;'Financing inputs Euro'!$P$3:$P$255,0),MATCH('Gap analysis'!I$1,Yr_Euro,0))="",0,INDEX(INDIRECT($B123),MATCH($Q123&amp;$A$115,'Financing inputs Euro'!$A$3:$A$255&amp;'Financing inputs Euro'!$P$3:$P$255,0),MATCH('Gap analysis'!I$1,Yr_Euro,0)))</f>
        <v>0</v>
      </c>
      <c r="J123" s="95">
        <f t="array" aca="1" ref="J123" ca="1">IF(INDEX(INDIRECT($B123),MATCH($Q123&amp;$A$115,'Financing inputs Euro'!$A$3:$A$255&amp;'Financing inputs Euro'!$P$3:$P$255,0),MATCH('Gap analysis'!J$1,Yr_Euro,0))="",0,INDEX(INDIRECT($B123),MATCH($Q123&amp;$A$115,'Financing inputs Euro'!$A$3:$A$255&amp;'Financing inputs Euro'!$P$3:$P$255,0),MATCH('Gap analysis'!J$1,Yr_Euro,0)))</f>
        <v>0</v>
      </c>
      <c r="K123" s="95">
        <f t="array" aca="1" ref="K123" ca="1">IF(INDEX(INDIRECT($B123),MATCH($Q123&amp;$A$115,'Financing inputs Euro'!$A$3:$A$255&amp;'Financing inputs Euro'!$P$3:$P$255,0),MATCH('Gap analysis'!K$1,Yr_Euro,0))="",0,INDEX(INDIRECT($B123),MATCH($Q123&amp;$A$115,'Financing inputs Euro'!$A$3:$A$255&amp;'Financing inputs Euro'!$P$3:$P$255,0),MATCH('Gap analysis'!K$1,Yr_Euro,0)))</f>
        <v>0</v>
      </c>
      <c r="L123" s="95">
        <f t="array" aca="1" ref="L123" ca="1">IF(INDEX(INDIRECT($B123),MATCH($Q123&amp;$A$115,'Financing inputs Euro'!$A$3:$A$255&amp;'Financing inputs Euro'!$P$3:$P$255,0),MATCH('Gap analysis'!L$1,Yr_Euro,0))="",0,INDEX(INDIRECT($B123),MATCH($Q123&amp;$A$115,'Financing inputs Euro'!$A$3:$A$255&amp;'Financing inputs Euro'!$P$3:$P$255,0),MATCH('Gap analysis'!L$1,Yr_Euro,0)))</f>
        <v>0</v>
      </c>
      <c r="M123" s="95">
        <f t="array" aca="1" ref="M123" ca="1">IF(INDEX(INDIRECT($B123),MATCH($Q123&amp;$A$115,'Financing inputs Euro'!$A$3:$A$255&amp;'Financing inputs Euro'!$P$3:$P$255,0),MATCH('Gap analysis'!M$1,Yr_Euro,0))="",0,INDEX(INDIRECT($B123),MATCH($Q123&amp;$A$115,'Financing inputs Euro'!$A$3:$A$255&amp;'Financing inputs Euro'!$P$3:$P$255,0),MATCH('Gap analysis'!M$1,Yr_Euro,0)))</f>
        <v>0</v>
      </c>
      <c r="N123" s="95">
        <f t="array" aca="1" ref="N123" ca="1">IF(INDEX(INDIRECT($B123),MATCH($Q123&amp;$A$115,'Financing inputs Euro'!$A$3:$A$255&amp;'Financing inputs Euro'!$P$3:$P$255,0),MATCH('Gap analysis'!N$1,Yr_Euro,0))="",0,INDEX(INDIRECT($B123),MATCH($Q123&amp;$A$115,'Financing inputs Euro'!$A$3:$A$255&amp;'Financing inputs Euro'!$P$3:$P$255,0),MATCH('Gap analysis'!N$1,Yr_Euro,0)))</f>
        <v>0</v>
      </c>
      <c r="O123" s="95">
        <f t="array" aca="1" ref="O123" ca="1">IF(INDEX(INDIRECT($B123),MATCH($Q123&amp;$A$115,'Financing inputs Euro'!$A$3:$A$255&amp;'Financing inputs Euro'!$P$3:$P$255,0),MATCH('Gap analysis'!O$1,Yr_Euro,0))="",0,INDEX(INDIRECT($B123),MATCH($Q123&amp;$A$115,'Financing inputs Euro'!$A$3:$A$255&amp;'Financing inputs Euro'!$P$3:$P$255,0),MATCH('Gap analysis'!O$1,Yr_Euro,0)))</f>
        <v>0</v>
      </c>
      <c r="P123" s="49" t="str">
        <f>A115</f>
        <v>Autre 7</v>
      </c>
      <c r="Q123" s="54" t="s">
        <v>34</v>
      </c>
      <c r="R123" s="53" t="str">
        <f t="shared" ca="1" si="78"/>
        <v>Okay</v>
      </c>
      <c r="S123" s="178"/>
      <c r="T123" s="108"/>
    </row>
    <row r="124" spans="1:35" s="12" customFormat="1" x14ac:dyDescent="0.25">
      <c r="A124" s="175"/>
      <c r="B124" s="1" t="s">
        <v>53</v>
      </c>
      <c r="C124" s="160">
        <f t="array" aca="1" ref="C124" ca="1">IF(INDEX(INDIRECT($B124),MATCH($Q124&amp;$A$115,'Financing inputs locale'!$A$3:$A$255&amp;'Financing inputs locale'!$P$3:$P$255,0),MATCH('Gap analysis'!C$1,Yr_Local,0))="",0,INDEX(INDIRECT($B124),MATCH($Q124&amp;$A$115,'Financing inputs locale'!$A$3:$A$255&amp;'Financing inputs locale'!$P$3:$P$255,0),MATCH('Gap analysis'!C$1,Yr_Local,0)))</f>
        <v>0</v>
      </c>
      <c r="D124" s="160">
        <f t="array" aca="1" ref="D124" ca="1">IF(INDEX(INDIRECT($B124),MATCH($Q124&amp;$A$115,'Financing inputs locale'!$A$3:$A$255&amp;'Financing inputs locale'!$P$3:$P$255,0),MATCH('Gap analysis'!D$1,Yr_Local,0))="",0,INDEX(INDIRECT($B124),MATCH($Q124&amp;$A$115,'Financing inputs locale'!$A$3:$A$255&amp;'Financing inputs locale'!$P$3:$P$255,0),MATCH('Gap analysis'!D$1,Yr_Local,0)))</f>
        <v>0</v>
      </c>
      <c r="E124" s="160">
        <f t="array" aca="1" ref="E124" ca="1">IF(INDEX(INDIRECT($B124),MATCH($Q124&amp;$A$115,'Financing inputs locale'!$A$3:$A$255&amp;'Financing inputs locale'!$P$3:$P$255,0),MATCH('Gap analysis'!E$1,Yr_Local,0))="",0,INDEX(INDIRECT($B124),MATCH($Q124&amp;$A$115,'Financing inputs locale'!$A$3:$A$255&amp;'Financing inputs locale'!$P$3:$P$255,0),MATCH('Gap analysis'!E$1,Yr_Local,0)))</f>
        <v>0</v>
      </c>
      <c r="F124" s="160">
        <f t="array" aca="1" ref="F124" ca="1">IF(INDEX(INDIRECT($B124),MATCH($Q124&amp;$A$115,'Financing inputs locale'!$A$3:$A$255&amp;'Financing inputs locale'!$P$3:$P$255,0),MATCH('Gap analysis'!F$1,Yr_Local,0))="",0,INDEX(INDIRECT($B124),MATCH($Q124&amp;$A$115,'Financing inputs locale'!$A$3:$A$255&amp;'Financing inputs locale'!$P$3:$P$255,0),MATCH('Gap analysis'!F$1,Yr_Local,0)))</f>
        <v>0</v>
      </c>
      <c r="G124" s="160">
        <f t="array" aca="1" ref="G124" ca="1">IF(INDEX(INDIRECT($B124),MATCH($Q124&amp;$A$115,'Financing inputs locale'!$A$3:$A$255&amp;'Financing inputs locale'!$P$3:$P$255,0),MATCH('Gap analysis'!G$1,Yr_Local,0))="",0,INDEX(INDIRECT($B124),MATCH($Q124&amp;$A$115,'Financing inputs locale'!$A$3:$A$255&amp;'Financing inputs locale'!$P$3:$P$255,0),MATCH('Gap analysis'!G$1,Yr_Local,0)))</f>
        <v>0</v>
      </c>
      <c r="H124" s="160">
        <f t="array" aca="1" ref="H124" ca="1">IF(INDEX(INDIRECT($B124),MATCH($Q124&amp;$A$115,'Financing inputs locale'!$A$3:$A$255&amp;'Financing inputs locale'!$P$3:$P$255,0),MATCH('Gap analysis'!H$1,Yr_Local,0))="",0,INDEX(INDIRECT($B124),MATCH($Q124&amp;$A$115,'Financing inputs locale'!$A$3:$A$255&amp;'Financing inputs locale'!$P$3:$P$255,0),MATCH('Gap analysis'!H$1,Yr_Local,0)))</f>
        <v>0</v>
      </c>
      <c r="I124" s="160">
        <f t="array" aca="1" ref="I124" ca="1">IF(INDEX(INDIRECT($B124),MATCH($Q124&amp;$A$115,'Financing inputs locale'!$A$3:$A$255&amp;'Financing inputs locale'!$P$3:$P$255,0),MATCH('Gap analysis'!I$1,Yr_Local,0))="",0,INDEX(INDIRECT($B124),MATCH($Q124&amp;$A$115,'Financing inputs locale'!$A$3:$A$255&amp;'Financing inputs locale'!$P$3:$P$255,0),MATCH('Gap analysis'!I$1,Yr_Local,0)))</f>
        <v>0</v>
      </c>
      <c r="J124" s="160">
        <f t="array" aca="1" ref="J124" ca="1">IF(INDEX(INDIRECT($B124),MATCH($Q124&amp;$A$115,'Financing inputs locale'!$A$3:$A$255&amp;'Financing inputs locale'!$P$3:$P$255,0),MATCH('Gap analysis'!J$1,Yr_Local,0))="",0,INDEX(INDIRECT($B124),MATCH($Q124&amp;$A$115,'Financing inputs locale'!$A$3:$A$255&amp;'Financing inputs locale'!$P$3:$P$255,0),MATCH('Gap analysis'!J$1,Yr_Local,0)))</f>
        <v>0</v>
      </c>
      <c r="K124" s="160">
        <f t="array" aca="1" ref="K124" ca="1">IF(INDEX(INDIRECT($B124),MATCH($Q124&amp;$A$115,'Financing inputs locale'!$A$3:$A$255&amp;'Financing inputs locale'!$P$3:$P$255,0),MATCH('Gap analysis'!K$1,Yr_Local,0))="",0,INDEX(INDIRECT($B124),MATCH($Q124&amp;$A$115,'Financing inputs locale'!$A$3:$A$255&amp;'Financing inputs locale'!$P$3:$P$255,0),MATCH('Gap analysis'!K$1,Yr_Local,0)))</f>
        <v>0</v>
      </c>
      <c r="L124" s="160">
        <f t="array" aca="1" ref="L124" ca="1">IF(INDEX(INDIRECT($B124),MATCH($Q124&amp;$A$115,'Financing inputs locale'!$A$3:$A$255&amp;'Financing inputs locale'!$P$3:$P$255,0),MATCH('Gap analysis'!L$1,Yr_Local,0))="",0,INDEX(INDIRECT($B124),MATCH($Q124&amp;$A$115,'Financing inputs locale'!$A$3:$A$255&amp;'Financing inputs locale'!$P$3:$P$255,0),MATCH('Gap analysis'!L$1,Yr_Local,0)))</f>
        <v>0</v>
      </c>
      <c r="M124" s="160">
        <f t="array" aca="1" ref="M124" ca="1">IF(INDEX(INDIRECT($B124),MATCH($Q124&amp;$A$115,'Financing inputs locale'!$A$3:$A$255&amp;'Financing inputs locale'!$P$3:$P$255,0),MATCH('Gap analysis'!M$1,Yr_Local,0))="",0,INDEX(INDIRECT($B124),MATCH($Q124&amp;$A$115,'Financing inputs locale'!$A$3:$A$255&amp;'Financing inputs locale'!$P$3:$P$255,0),MATCH('Gap analysis'!M$1,Yr_Local,0)))</f>
        <v>0</v>
      </c>
      <c r="N124" s="160">
        <f t="array" aca="1" ref="N124" ca="1">IF(INDEX(INDIRECT($B124),MATCH($Q124&amp;$A$115,'Financing inputs locale'!$A$3:$A$255&amp;'Financing inputs locale'!$P$3:$P$255,0),MATCH('Gap analysis'!N$1,Yr_Local,0))="",0,INDEX(INDIRECT($B124),MATCH($Q124&amp;$A$115,'Financing inputs locale'!$A$3:$A$255&amp;'Financing inputs locale'!$P$3:$P$255,0),MATCH('Gap analysis'!N$1,Yr_Local,0)))</f>
        <v>0</v>
      </c>
      <c r="O124" s="160">
        <f t="array" aca="1" ref="O124" ca="1">IF(INDEX(INDIRECT($B124),MATCH($Q124&amp;$A$115,'Financing inputs locale'!$A$3:$A$255&amp;'Financing inputs locale'!$P$3:$P$255,0),MATCH('Gap analysis'!O$1,Yr_Local,0))="",0,INDEX(INDIRECT($B124),MATCH($Q124&amp;$A$115,'Financing inputs locale'!$A$3:$A$255&amp;'Financing inputs locale'!$P$3:$P$255,0),MATCH('Gap analysis'!O$1,Yr_Local,0)))</f>
        <v>0</v>
      </c>
      <c r="P124" s="49" t="str">
        <f>A115</f>
        <v>Autre 7</v>
      </c>
      <c r="Q124" s="54" t="s">
        <v>34</v>
      </c>
      <c r="R124" s="53" t="str">
        <f t="shared" ca="1" si="78"/>
        <v>Okay</v>
      </c>
      <c r="S124" s="178"/>
      <c r="T124" s="108"/>
    </row>
    <row r="125" spans="1:35" x14ac:dyDescent="0.25">
      <c r="A125" s="58"/>
      <c r="B125" s="35"/>
      <c r="C125" s="96"/>
      <c r="D125" s="96"/>
      <c r="E125" s="96"/>
      <c r="F125" s="96"/>
      <c r="G125" s="96"/>
      <c r="H125" s="96"/>
      <c r="I125" s="96"/>
      <c r="J125" s="96"/>
      <c r="K125" s="96"/>
      <c r="L125" s="96"/>
      <c r="M125" s="96"/>
      <c r="N125" s="96"/>
      <c r="O125" s="96"/>
      <c r="P125" s="49" t="str">
        <f>A115</f>
        <v>Autre 7</v>
      </c>
      <c r="Q125" s="50"/>
      <c r="R125" s="49"/>
      <c r="S125" s="178"/>
      <c r="T125" s="108"/>
    </row>
    <row r="126" spans="1:35" x14ac:dyDescent="0.25">
      <c r="A126" s="176" t="s">
        <v>1</v>
      </c>
      <c r="B126" s="1" t="s">
        <v>11</v>
      </c>
      <c r="C126" s="97">
        <f ca="1">C122-(C119+C116)</f>
        <v>0</v>
      </c>
      <c r="D126" s="97">
        <f t="shared" ref="D126:O126" ca="1" si="80">D122-(D119+D116)</f>
        <v>0</v>
      </c>
      <c r="E126" s="97">
        <f t="shared" ca="1" si="80"/>
        <v>0</v>
      </c>
      <c r="F126" s="97">
        <f t="shared" ca="1" si="80"/>
        <v>0</v>
      </c>
      <c r="G126" s="97">
        <f t="shared" ca="1" si="80"/>
        <v>0</v>
      </c>
      <c r="H126" s="97">
        <f t="shared" ca="1" si="80"/>
        <v>0</v>
      </c>
      <c r="I126" s="97">
        <f t="shared" ca="1" si="80"/>
        <v>0</v>
      </c>
      <c r="J126" s="97">
        <f t="shared" ca="1" si="80"/>
        <v>0</v>
      </c>
      <c r="K126" s="97">
        <f t="shared" ca="1" si="80"/>
        <v>0</v>
      </c>
      <c r="L126" s="97">
        <f t="shared" ca="1" si="80"/>
        <v>0</v>
      </c>
      <c r="M126" s="97">
        <f t="shared" ca="1" si="80"/>
        <v>0</v>
      </c>
      <c r="N126" s="97">
        <f t="shared" ca="1" si="80"/>
        <v>0</v>
      </c>
      <c r="O126" s="97">
        <f t="shared" ca="1" si="80"/>
        <v>0</v>
      </c>
      <c r="P126" s="49" t="str">
        <f>A115</f>
        <v>Autre 7</v>
      </c>
      <c r="Q126" s="54" t="s">
        <v>1</v>
      </c>
      <c r="R126" s="53" t="str">
        <f t="shared" ref="R126:R128" ca="1" si="81">IF(ROUND(SUM(C126:N126),2)=ROUND(O126,2),"Okay","Check")</f>
        <v>Okay</v>
      </c>
      <c r="S126" s="178"/>
      <c r="T126" s="108"/>
    </row>
    <row r="127" spans="1:35" s="12" customFormat="1" x14ac:dyDescent="0.25">
      <c r="A127" s="176"/>
      <c r="B127" s="1" t="s">
        <v>10</v>
      </c>
      <c r="C127" s="98">
        <f t="shared" ref="C127:G127" ca="1" si="82">C123-(C120+C117)</f>
        <v>0</v>
      </c>
      <c r="D127" s="98">
        <f t="shared" ca="1" si="82"/>
        <v>0</v>
      </c>
      <c r="E127" s="98">
        <f t="shared" ca="1" si="82"/>
        <v>0</v>
      </c>
      <c r="F127" s="98">
        <f t="shared" ca="1" si="82"/>
        <v>0</v>
      </c>
      <c r="G127" s="98">
        <f t="shared" ca="1" si="82"/>
        <v>0</v>
      </c>
      <c r="H127" s="98">
        <f t="shared" ref="H127:O127" ca="1" si="83">H123-(H120+H117)</f>
        <v>0</v>
      </c>
      <c r="I127" s="98">
        <f t="shared" ca="1" si="83"/>
        <v>0</v>
      </c>
      <c r="J127" s="98">
        <f t="shared" ca="1" si="83"/>
        <v>0</v>
      </c>
      <c r="K127" s="98">
        <f t="shared" ca="1" si="83"/>
        <v>0</v>
      </c>
      <c r="L127" s="98">
        <f t="shared" ca="1" si="83"/>
        <v>0</v>
      </c>
      <c r="M127" s="98">
        <f t="shared" ca="1" si="83"/>
        <v>0</v>
      </c>
      <c r="N127" s="98">
        <f t="shared" ca="1" si="83"/>
        <v>0</v>
      </c>
      <c r="O127" s="98">
        <f t="shared" ca="1" si="83"/>
        <v>0</v>
      </c>
      <c r="P127" s="49" t="str">
        <f>A115</f>
        <v>Autre 7</v>
      </c>
      <c r="Q127" s="54" t="s">
        <v>1</v>
      </c>
      <c r="R127" s="53" t="str">
        <f t="shared" ca="1" si="81"/>
        <v>Okay</v>
      </c>
      <c r="S127" s="178"/>
      <c r="T127" s="108"/>
    </row>
    <row r="128" spans="1:35" x14ac:dyDescent="0.25">
      <c r="A128" s="176"/>
      <c r="B128" s="1" t="s">
        <v>38</v>
      </c>
      <c r="C128" s="159">
        <f t="shared" ref="C128:G128" ca="1" si="84">C124-(C121+C118)</f>
        <v>0</v>
      </c>
      <c r="D128" s="159">
        <f t="shared" ca="1" si="84"/>
        <v>0</v>
      </c>
      <c r="E128" s="159">
        <f t="shared" ca="1" si="84"/>
        <v>0</v>
      </c>
      <c r="F128" s="159">
        <f t="shared" ca="1" si="84"/>
        <v>0</v>
      </c>
      <c r="G128" s="159">
        <f t="shared" ca="1" si="84"/>
        <v>0</v>
      </c>
      <c r="H128" s="159">
        <f t="shared" ref="H128:O128" ca="1" si="85">H124-(H121+H118)</f>
        <v>0</v>
      </c>
      <c r="I128" s="159">
        <f t="shared" ca="1" si="85"/>
        <v>0</v>
      </c>
      <c r="J128" s="159">
        <f t="shared" ca="1" si="85"/>
        <v>0</v>
      </c>
      <c r="K128" s="159">
        <f t="shared" ca="1" si="85"/>
        <v>0</v>
      </c>
      <c r="L128" s="159">
        <f t="shared" ca="1" si="85"/>
        <v>0</v>
      </c>
      <c r="M128" s="159">
        <f t="shared" ca="1" si="85"/>
        <v>0</v>
      </c>
      <c r="N128" s="159">
        <f t="shared" ca="1" si="85"/>
        <v>0</v>
      </c>
      <c r="O128" s="159">
        <f t="shared" ca="1" si="85"/>
        <v>0</v>
      </c>
      <c r="P128" s="49" t="str">
        <f>A115</f>
        <v>Autre 7</v>
      </c>
      <c r="Q128" s="54" t="s">
        <v>1</v>
      </c>
      <c r="R128" s="53" t="str">
        <f t="shared" ca="1" si="81"/>
        <v>Okay</v>
      </c>
      <c r="S128" s="178"/>
      <c r="T128" s="108"/>
    </row>
    <row r="129" spans="1:35" x14ac:dyDescent="0.25">
      <c r="A129" s="176"/>
      <c r="B129" s="1" t="s">
        <v>0</v>
      </c>
      <c r="C129" s="99">
        <f ca="1">IF(C122&gt;0,C126/C122,0)</f>
        <v>0</v>
      </c>
      <c r="D129" s="99">
        <f t="shared" ref="D129:O129" ca="1" si="86">IF(D122&gt;0,D126/D122,0)</f>
        <v>0</v>
      </c>
      <c r="E129" s="99">
        <f t="shared" ca="1" si="86"/>
        <v>0</v>
      </c>
      <c r="F129" s="99">
        <f t="shared" ca="1" si="86"/>
        <v>0</v>
      </c>
      <c r="G129" s="99">
        <f t="shared" ca="1" si="86"/>
        <v>0</v>
      </c>
      <c r="H129" s="99">
        <f t="shared" ca="1" si="86"/>
        <v>0</v>
      </c>
      <c r="I129" s="99">
        <f t="shared" ca="1" si="86"/>
        <v>0</v>
      </c>
      <c r="J129" s="99">
        <f t="shared" ca="1" si="86"/>
        <v>0</v>
      </c>
      <c r="K129" s="99">
        <f t="shared" ca="1" si="86"/>
        <v>0</v>
      </c>
      <c r="L129" s="99">
        <f t="shared" ca="1" si="86"/>
        <v>0</v>
      </c>
      <c r="M129" s="99">
        <f t="shared" ca="1" si="86"/>
        <v>0</v>
      </c>
      <c r="N129" s="99">
        <f t="shared" ca="1" si="86"/>
        <v>0</v>
      </c>
      <c r="O129" s="99">
        <f t="shared" ca="1" si="86"/>
        <v>0</v>
      </c>
      <c r="P129" s="49" t="str">
        <f>A115</f>
        <v>Autre 7</v>
      </c>
      <c r="Q129" s="54" t="s">
        <v>1</v>
      </c>
      <c r="R129" s="56"/>
      <c r="S129" s="179"/>
      <c r="T129" s="108"/>
    </row>
    <row r="130" spans="1:35" x14ac:dyDescent="0.25">
      <c r="A130" s="35"/>
      <c r="B130" s="35"/>
      <c r="C130" s="35"/>
      <c r="D130" s="35"/>
      <c r="E130" s="35"/>
      <c r="F130" s="35"/>
      <c r="G130" s="35"/>
      <c r="H130" s="35"/>
      <c r="I130" s="35"/>
      <c r="J130" s="35"/>
      <c r="K130" s="35"/>
      <c r="L130" s="35"/>
      <c r="M130" s="35"/>
      <c r="N130" s="35"/>
      <c r="O130" s="35"/>
      <c r="U130" s="12" t="s">
        <v>67</v>
      </c>
      <c r="V130" s="12"/>
      <c r="W130" s="12"/>
      <c r="X130" s="12"/>
      <c r="Y130" s="12"/>
      <c r="Z130" s="12"/>
      <c r="AA130" s="12"/>
      <c r="AB130" s="12"/>
      <c r="AC130" s="12"/>
      <c r="AD130" s="12"/>
      <c r="AE130" s="12"/>
      <c r="AF130" s="12"/>
      <c r="AG130" s="12"/>
      <c r="AH130" s="12"/>
      <c r="AI130" s="12"/>
    </row>
    <row r="131" spans="1:35" x14ac:dyDescent="0.25">
      <c r="A131" s="172" t="str">
        <f>'Financing inputs'!A164:O164</f>
        <v>Autre 8</v>
      </c>
      <c r="B131" s="172"/>
      <c r="C131" s="172"/>
      <c r="D131" s="172"/>
      <c r="E131" s="172"/>
      <c r="F131" s="172"/>
      <c r="G131" s="172"/>
      <c r="H131" s="172"/>
      <c r="I131" s="172"/>
      <c r="J131" s="172"/>
      <c r="K131" s="172"/>
      <c r="L131" s="172"/>
      <c r="M131" s="172"/>
      <c r="N131" s="172"/>
      <c r="O131" s="172"/>
      <c r="P131" s="48"/>
      <c r="Q131" s="48"/>
      <c r="R131" s="48"/>
      <c r="S131" s="177" t="s">
        <v>4</v>
      </c>
      <c r="T131" s="110"/>
      <c r="U131" s="104" t="str">
        <f>A131</f>
        <v>Autre 8</v>
      </c>
      <c r="V131" s="4">
        <f>$C$1</f>
        <v>0</v>
      </c>
      <c r="W131" s="4">
        <f>$D$1</f>
        <v>1</v>
      </c>
      <c r="X131" s="4">
        <f>$E$1</f>
        <v>2</v>
      </c>
      <c r="Y131" s="4">
        <f>$F$1</f>
        <v>3</v>
      </c>
      <c r="Z131" s="4">
        <f>$G$1</f>
        <v>4</v>
      </c>
      <c r="AA131" s="4">
        <f>$H$1</f>
        <v>5</v>
      </c>
      <c r="AB131" s="4">
        <f>$I$1</f>
        <v>6</v>
      </c>
      <c r="AC131" s="4">
        <f>$J$1</f>
        <v>7</v>
      </c>
      <c r="AD131" s="4">
        <f>$K$1</f>
        <v>8</v>
      </c>
      <c r="AE131" s="4">
        <f>$L$1</f>
        <v>9</v>
      </c>
      <c r="AF131" s="4">
        <f>$M$1</f>
        <v>10</v>
      </c>
      <c r="AG131" s="4">
        <f>$N$1</f>
        <v>11</v>
      </c>
      <c r="AH131" s="4" t="str">
        <f>$O$1</f>
        <v>Total</v>
      </c>
      <c r="AI131" s="12"/>
    </row>
    <row r="132" spans="1:35" x14ac:dyDescent="0.25">
      <c r="A132" s="175" t="s">
        <v>36</v>
      </c>
      <c r="B132" s="1" t="s">
        <v>2</v>
      </c>
      <c r="C132" s="94">
        <f t="array" aca="1" ref="C132" ca="1">IF(INDEX(INDIRECT($B132),MATCH($Q132&amp;$A$131,'Financing inputs USD'!$A$3:$A$255&amp;'Financing inputs USD'!$P$3:$P$255,0),MATCH('Gap analysis'!C$1,Yr_USD,0))="",0,INDEX(INDIRECT($B132),MATCH($Q132&amp;$A$131,'Financing inputs USD'!$A$3:$A$255&amp;'Financing inputs USD'!$P$3:$P$255,0),MATCH('Gap analysis'!C$1,Yr_USD,0)))</f>
        <v>0</v>
      </c>
      <c r="D132" s="94">
        <f t="array" aca="1" ref="D132" ca="1">IF(INDEX(INDIRECT($B132),MATCH($Q132&amp;$A$131,'Financing inputs USD'!$A$3:$A$255&amp;'Financing inputs USD'!$P$3:$P$255,0),MATCH('Gap analysis'!D$1,Yr_USD,0))="",0,INDEX(INDIRECT($B132),MATCH($Q132&amp;$A$131,'Financing inputs USD'!$A$3:$A$255&amp;'Financing inputs USD'!$P$3:$P$255,0),MATCH('Gap analysis'!D$1,Yr_USD,0)))</f>
        <v>0</v>
      </c>
      <c r="E132" s="94">
        <f t="array" aca="1" ref="E132" ca="1">IF(INDEX(INDIRECT($B132),MATCH($Q132&amp;$A$131,'Financing inputs USD'!$A$3:$A$255&amp;'Financing inputs USD'!$P$3:$P$255,0),MATCH('Gap analysis'!E$1,Yr_USD,0))="",0,INDEX(INDIRECT($B132),MATCH($Q132&amp;$A$131,'Financing inputs USD'!$A$3:$A$255&amp;'Financing inputs USD'!$P$3:$P$255,0),MATCH('Gap analysis'!E$1,Yr_USD,0)))</f>
        <v>0</v>
      </c>
      <c r="F132" s="94">
        <f t="array" aca="1" ref="F132" ca="1">IF(INDEX(INDIRECT($B132),MATCH($Q132&amp;$A$131,'Financing inputs USD'!$A$3:$A$255&amp;'Financing inputs USD'!$P$3:$P$255,0),MATCH('Gap analysis'!F$1,Yr_USD,0))="",0,INDEX(INDIRECT($B132),MATCH($Q132&amp;$A$131,'Financing inputs USD'!$A$3:$A$255&amp;'Financing inputs USD'!$P$3:$P$255,0),MATCH('Gap analysis'!F$1,Yr_USD,0)))</f>
        <v>0</v>
      </c>
      <c r="G132" s="94">
        <f t="array" aca="1" ref="G132" ca="1">IF(INDEX(INDIRECT($B132),MATCH($Q132&amp;$A$131,'Financing inputs USD'!$A$3:$A$255&amp;'Financing inputs USD'!$P$3:$P$255,0),MATCH('Gap analysis'!G$1,Yr_USD,0))="",0,INDEX(INDIRECT($B132),MATCH($Q132&amp;$A$131,'Financing inputs USD'!$A$3:$A$255&amp;'Financing inputs USD'!$P$3:$P$255,0),MATCH('Gap analysis'!G$1,Yr_USD,0)))</f>
        <v>0</v>
      </c>
      <c r="H132" s="94">
        <f t="array" aca="1" ref="H132" ca="1">IF(INDEX(INDIRECT($B132),MATCH($Q132&amp;$A$131,'Financing inputs USD'!$A$3:$A$255&amp;'Financing inputs USD'!$P$3:$P$255,0),MATCH('Gap analysis'!H$1,Yr_USD,0))="",0,INDEX(INDIRECT($B132),MATCH($Q132&amp;$A$131,'Financing inputs USD'!$A$3:$A$255&amp;'Financing inputs USD'!$P$3:$P$255,0),MATCH('Gap analysis'!H$1,Yr_USD,0)))</f>
        <v>0</v>
      </c>
      <c r="I132" s="94">
        <f t="array" aca="1" ref="I132" ca="1">IF(INDEX(INDIRECT($B132),MATCH($Q132&amp;$A$131,'Financing inputs USD'!$A$3:$A$255&amp;'Financing inputs USD'!$P$3:$P$255,0),MATCH('Gap analysis'!I$1,Yr_USD,0))="",0,INDEX(INDIRECT($B132),MATCH($Q132&amp;$A$131,'Financing inputs USD'!$A$3:$A$255&amp;'Financing inputs USD'!$P$3:$P$255,0),MATCH('Gap analysis'!I$1,Yr_USD,0)))</f>
        <v>0</v>
      </c>
      <c r="J132" s="94">
        <f t="array" aca="1" ref="J132" ca="1">IF(INDEX(INDIRECT($B132),MATCH($Q132&amp;$A$131,'Financing inputs USD'!$A$3:$A$255&amp;'Financing inputs USD'!$P$3:$P$255,0),MATCH('Gap analysis'!J$1,Yr_USD,0))="",0,INDEX(INDIRECT($B132),MATCH($Q132&amp;$A$131,'Financing inputs USD'!$A$3:$A$255&amp;'Financing inputs USD'!$P$3:$P$255,0),MATCH('Gap analysis'!J$1,Yr_USD,0)))</f>
        <v>0</v>
      </c>
      <c r="K132" s="94">
        <f t="array" aca="1" ref="K132" ca="1">IF(INDEX(INDIRECT($B132),MATCH($Q132&amp;$A$131,'Financing inputs USD'!$A$3:$A$255&amp;'Financing inputs USD'!$P$3:$P$255,0),MATCH('Gap analysis'!K$1,Yr_USD,0))="",0,INDEX(INDIRECT($B132),MATCH($Q132&amp;$A$131,'Financing inputs USD'!$A$3:$A$255&amp;'Financing inputs USD'!$P$3:$P$255,0),MATCH('Gap analysis'!K$1,Yr_USD,0)))</f>
        <v>0</v>
      </c>
      <c r="L132" s="94">
        <f t="array" aca="1" ref="L132" ca="1">IF(INDEX(INDIRECT($B132),MATCH($Q132&amp;$A$131,'Financing inputs USD'!$A$3:$A$255&amp;'Financing inputs USD'!$P$3:$P$255,0),MATCH('Gap analysis'!L$1,Yr_USD,0))="",0,INDEX(INDIRECT($B132),MATCH($Q132&amp;$A$131,'Financing inputs USD'!$A$3:$A$255&amp;'Financing inputs USD'!$P$3:$P$255,0),MATCH('Gap analysis'!L$1,Yr_USD,0)))</f>
        <v>0</v>
      </c>
      <c r="M132" s="94">
        <f t="array" aca="1" ref="M132" ca="1">IF(INDEX(INDIRECT($B132),MATCH($Q132&amp;$A$131,'Financing inputs USD'!$A$3:$A$255&amp;'Financing inputs USD'!$P$3:$P$255,0),MATCH('Gap analysis'!M$1,Yr_USD,0))="",0,INDEX(INDIRECT($B132),MATCH($Q132&amp;$A$131,'Financing inputs USD'!$A$3:$A$255&amp;'Financing inputs USD'!$P$3:$P$255,0),MATCH('Gap analysis'!M$1,Yr_USD,0)))</f>
        <v>0</v>
      </c>
      <c r="N132" s="94">
        <f t="array" aca="1" ref="N132" ca="1">IF(INDEX(INDIRECT($B132),MATCH($Q132&amp;$A$131,'Financing inputs USD'!$A$3:$A$255&amp;'Financing inputs USD'!$P$3:$P$255,0),MATCH('Gap analysis'!N$1,Yr_USD,0))="",0,INDEX(INDIRECT($B132),MATCH($Q132&amp;$A$131,'Financing inputs USD'!$A$3:$A$255&amp;'Financing inputs USD'!$P$3:$P$255,0),MATCH('Gap analysis'!N$1,Yr_USD,0)))</f>
        <v>0</v>
      </c>
      <c r="O132" s="94">
        <f t="array" aca="1" ref="O132" ca="1">IF(INDEX(INDIRECT($B132),MATCH($Q132&amp;$A$131,'Financing inputs USD'!$A$3:$A$255&amp;'Financing inputs USD'!$P$3:$P$255,0),MATCH('Gap analysis'!O$1,Yr_USD,0))="",0,INDEX(INDIRECT($B132),MATCH($Q132&amp;$A$131,'Financing inputs USD'!$A$3:$A$255&amp;'Financing inputs USD'!$P$3:$P$255,0),MATCH('Gap analysis'!O$1,Yr_USD,0)))</f>
        <v>0</v>
      </c>
      <c r="P132" s="49" t="str">
        <f>A131</f>
        <v>Autre 8</v>
      </c>
      <c r="Q132" s="54" t="s">
        <v>52</v>
      </c>
      <c r="R132" s="53" t="str">
        <f ca="1">IF(ROUND(SUM(C132:N132),2)=ROUND(O132,2),"Okay","Check")</f>
        <v>Okay</v>
      </c>
      <c r="S132" s="178"/>
      <c r="T132" s="109"/>
      <c r="U132" s="104" t="str">
        <f>A132</f>
        <v>Apport du Gouvernement</v>
      </c>
      <c r="V132" s="75">
        <f t="shared" ref="V132:AH132" ca="1" si="87">IFERROR(C134/(C134+C137),0)</f>
        <v>0</v>
      </c>
      <c r="W132" s="75">
        <f t="shared" ca="1" si="87"/>
        <v>0</v>
      </c>
      <c r="X132" s="75">
        <f t="shared" ca="1" si="87"/>
        <v>0</v>
      </c>
      <c r="Y132" s="75">
        <f t="shared" ca="1" si="87"/>
        <v>0</v>
      </c>
      <c r="Z132" s="75">
        <f t="shared" ca="1" si="87"/>
        <v>0</v>
      </c>
      <c r="AA132" s="75">
        <f t="shared" ca="1" si="87"/>
        <v>0</v>
      </c>
      <c r="AB132" s="75">
        <f t="shared" ca="1" si="87"/>
        <v>0</v>
      </c>
      <c r="AC132" s="75">
        <f t="shared" ca="1" si="87"/>
        <v>0</v>
      </c>
      <c r="AD132" s="75">
        <f t="shared" ca="1" si="87"/>
        <v>0</v>
      </c>
      <c r="AE132" s="75">
        <f t="shared" ca="1" si="87"/>
        <v>0</v>
      </c>
      <c r="AF132" s="75">
        <f t="shared" ca="1" si="87"/>
        <v>0</v>
      </c>
      <c r="AG132" s="75">
        <f t="shared" ca="1" si="87"/>
        <v>0</v>
      </c>
      <c r="AH132" s="75">
        <f t="shared" ca="1" si="87"/>
        <v>0</v>
      </c>
      <c r="AI132" s="12"/>
    </row>
    <row r="133" spans="1:35" s="12" customFormat="1" x14ac:dyDescent="0.25">
      <c r="A133" s="175"/>
      <c r="B133" s="1" t="s">
        <v>10</v>
      </c>
      <c r="C133" s="95">
        <f t="array" aca="1" ref="C133" ca="1">IF(INDEX(INDIRECT($B133),MATCH($Q133&amp;$A$131,'Financing inputs Euro'!$A$3:$A$255&amp;'Financing inputs Euro'!$P$3:$P$255,0),MATCH('Gap analysis'!C$1,Yr_Euro,0))="",0,INDEX(INDIRECT($B133),MATCH($Q133&amp;$A$131,'Financing inputs Euro'!$A$3:$A$255&amp;'Financing inputs Euro'!$P$3:$P$255,0),MATCH('Gap analysis'!C$1,Yr_Euro,0)))</f>
        <v>0</v>
      </c>
      <c r="D133" s="95">
        <f t="array" aca="1" ref="D133" ca="1">IF(INDEX(INDIRECT($B133),MATCH($Q133&amp;$A$131,'Financing inputs Euro'!$A$3:$A$255&amp;'Financing inputs Euro'!$P$3:$P$255,0),MATCH('Gap analysis'!D$1,Yr_Euro,0))="",0,INDEX(INDIRECT($B133),MATCH($Q133&amp;$A$131,'Financing inputs Euro'!$A$3:$A$255&amp;'Financing inputs Euro'!$P$3:$P$255,0),MATCH('Gap analysis'!D$1,Yr_Euro,0)))</f>
        <v>0</v>
      </c>
      <c r="E133" s="95">
        <f t="array" aca="1" ref="E133" ca="1">IF(INDEX(INDIRECT($B133),MATCH($Q133&amp;$A$131,'Financing inputs Euro'!$A$3:$A$255&amp;'Financing inputs Euro'!$P$3:$P$255,0),MATCH('Gap analysis'!E$1,Yr_Euro,0))="",0,INDEX(INDIRECT($B133),MATCH($Q133&amp;$A$131,'Financing inputs Euro'!$A$3:$A$255&amp;'Financing inputs Euro'!$P$3:$P$255,0),MATCH('Gap analysis'!E$1,Yr_Euro,0)))</f>
        <v>0</v>
      </c>
      <c r="F133" s="95">
        <f t="array" aca="1" ref="F133" ca="1">IF(INDEX(INDIRECT($B133),MATCH($Q133&amp;$A$131,'Financing inputs Euro'!$A$3:$A$255&amp;'Financing inputs Euro'!$P$3:$P$255,0),MATCH('Gap analysis'!F$1,Yr_Euro,0))="",0,INDEX(INDIRECT($B133),MATCH($Q133&amp;$A$131,'Financing inputs Euro'!$A$3:$A$255&amp;'Financing inputs Euro'!$P$3:$P$255,0),MATCH('Gap analysis'!F$1,Yr_Euro,0)))</f>
        <v>0</v>
      </c>
      <c r="G133" s="95">
        <f t="array" aca="1" ref="G133" ca="1">IF(INDEX(INDIRECT($B133),MATCH($Q133&amp;$A$131,'Financing inputs Euro'!$A$3:$A$255&amp;'Financing inputs Euro'!$P$3:$P$255,0),MATCH('Gap analysis'!G$1,Yr_Euro,0))="",0,INDEX(INDIRECT($B133),MATCH($Q133&amp;$A$131,'Financing inputs Euro'!$A$3:$A$255&amp;'Financing inputs Euro'!$P$3:$P$255,0),MATCH('Gap analysis'!G$1,Yr_Euro,0)))</f>
        <v>0</v>
      </c>
      <c r="H133" s="95">
        <f t="array" aca="1" ref="H133" ca="1">IF(INDEX(INDIRECT($B133),MATCH($Q133&amp;$A$131,'Financing inputs Euro'!$A$3:$A$255&amp;'Financing inputs Euro'!$P$3:$P$255,0),MATCH('Gap analysis'!H$1,Yr_Euro,0))="",0,INDEX(INDIRECT($B133),MATCH($Q133&amp;$A$131,'Financing inputs Euro'!$A$3:$A$255&amp;'Financing inputs Euro'!$P$3:$P$255,0),MATCH('Gap analysis'!H$1,Yr_Euro,0)))</f>
        <v>0</v>
      </c>
      <c r="I133" s="95">
        <f t="array" aca="1" ref="I133" ca="1">IF(INDEX(INDIRECT($B133),MATCH($Q133&amp;$A$131,'Financing inputs Euro'!$A$3:$A$255&amp;'Financing inputs Euro'!$P$3:$P$255,0),MATCH('Gap analysis'!I$1,Yr_Euro,0))="",0,INDEX(INDIRECT($B133),MATCH($Q133&amp;$A$131,'Financing inputs Euro'!$A$3:$A$255&amp;'Financing inputs Euro'!$P$3:$P$255,0),MATCH('Gap analysis'!I$1,Yr_Euro,0)))</f>
        <v>0</v>
      </c>
      <c r="J133" s="95">
        <f t="array" aca="1" ref="J133" ca="1">IF(INDEX(INDIRECT($B133),MATCH($Q133&amp;$A$131,'Financing inputs Euro'!$A$3:$A$255&amp;'Financing inputs Euro'!$P$3:$P$255,0),MATCH('Gap analysis'!J$1,Yr_Euro,0))="",0,INDEX(INDIRECT($B133),MATCH($Q133&amp;$A$131,'Financing inputs Euro'!$A$3:$A$255&amp;'Financing inputs Euro'!$P$3:$P$255,0),MATCH('Gap analysis'!J$1,Yr_Euro,0)))</f>
        <v>0</v>
      </c>
      <c r="K133" s="95">
        <f t="array" aca="1" ref="K133" ca="1">IF(INDEX(INDIRECT($B133),MATCH($Q133&amp;$A$131,'Financing inputs Euro'!$A$3:$A$255&amp;'Financing inputs Euro'!$P$3:$P$255,0),MATCH('Gap analysis'!K$1,Yr_Euro,0))="",0,INDEX(INDIRECT($B133),MATCH($Q133&amp;$A$131,'Financing inputs Euro'!$A$3:$A$255&amp;'Financing inputs Euro'!$P$3:$P$255,0),MATCH('Gap analysis'!K$1,Yr_Euro,0)))</f>
        <v>0</v>
      </c>
      <c r="L133" s="95">
        <f t="array" aca="1" ref="L133" ca="1">IF(INDEX(INDIRECT($B133),MATCH($Q133&amp;$A$131,'Financing inputs Euro'!$A$3:$A$255&amp;'Financing inputs Euro'!$P$3:$P$255,0),MATCH('Gap analysis'!L$1,Yr_Euro,0))="",0,INDEX(INDIRECT($B133),MATCH($Q133&amp;$A$131,'Financing inputs Euro'!$A$3:$A$255&amp;'Financing inputs Euro'!$P$3:$P$255,0),MATCH('Gap analysis'!L$1,Yr_Euro,0)))</f>
        <v>0</v>
      </c>
      <c r="M133" s="95">
        <f t="array" aca="1" ref="M133" ca="1">IF(INDEX(INDIRECT($B133),MATCH($Q133&amp;$A$131,'Financing inputs Euro'!$A$3:$A$255&amp;'Financing inputs Euro'!$P$3:$P$255,0),MATCH('Gap analysis'!M$1,Yr_Euro,0))="",0,INDEX(INDIRECT($B133),MATCH($Q133&amp;$A$131,'Financing inputs Euro'!$A$3:$A$255&amp;'Financing inputs Euro'!$P$3:$P$255,0),MATCH('Gap analysis'!M$1,Yr_Euro,0)))</f>
        <v>0</v>
      </c>
      <c r="N133" s="95">
        <f t="array" aca="1" ref="N133" ca="1">IF(INDEX(INDIRECT($B133),MATCH($Q133&amp;$A$131,'Financing inputs Euro'!$A$3:$A$255&amp;'Financing inputs Euro'!$P$3:$P$255,0),MATCH('Gap analysis'!N$1,Yr_Euro,0))="",0,INDEX(INDIRECT($B133),MATCH($Q133&amp;$A$131,'Financing inputs Euro'!$A$3:$A$255&amp;'Financing inputs Euro'!$P$3:$P$255,0),MATCH('Gap analysis'!N$1,Yr_Euro,0)))</f>
        <v>0</v>
      </c>
      <c r="O133" s="95">
        <f t="array" aca="1" ref="O133" ca="1">IF(INDEX(INDIRECT($B133),MATCH($Q133&amp;$A$131,'Financing inputs Euro'!$A$3:$A$255&amp;'Financing inputs Euro'!$P$3:$P$255,0),MATCH('Gap analysis'!O$1,Yr_Euro,0))="",0,INDEX(INDIRECT($B133),MATCH($Q133&amp;$A$131,'Financing inputs Euro'!$A$3:$A$255&amp;'Financing inputs Euro'!$P$3:$P$255,0),MATCH('Gap analysis'!O$1,Yr_Euro,0)))</f>
        <v>0</v>
      </c>
      <c r="P133" s="49" t="str">
        <f>A131</f>
        <v>Autre 8</v>
      </c>
      <c r="Q133" s="54" t="s">
        <v>52</v>
      </c>
      <c r="R133" s="53" t="str">
        <f t="shared" ref="R133:R140" ca="1" si="88">IF(ROUND(SUM(C133:N133),2)=ROUND(O133,2),"Okay","Check")</f>
        <v>Okay</v>
      </c>
      <c r="S133" s="178"/>
      <c r="T133" s="109"/>
      <c r="U133" s="104" t="str">
        <f>A135</f>
        <v>Apport des Donateurs</v>
      </c>
      <c r="V133" s="75">
        <f t="shared" ref="V133:AH133" ca="1" si="89">IFERROR(C137/(C134+C137),0)</f>
        <v>0</v>
      </c>
      <c r="W133" s="75">
        <f t="shared" ca="1" si="89"/>
        <v>0</v>
      </c>
      <c r="X133" s="75">
        <f t="shared" ca="1" si="89"/>
        <v>0</v>
      </c>
      <c r="Y133" s="75">
        <f t="shared" ca="1" si="89"/>
        <v>0</v>
      </c>
      <c r="Z133" s="75">
        <f t="shared" ca="1" si="89"/>
        <v>0</v>
      </c>
      <c r="AA133" s="75">
        <f t="shared" ca="1" si="89"/>
        <v>0</v>
      </c>
      <c r="AB133" s="75">
        <f t="shared" ca="1" si="89"/>
        <v>0</v>
      </c>
      <c r="AC133" s="75">
        <f t="shared" ca="1" si="89"/>
        <v>0</v>
      </c>
      <c r="AD133" s="75">
        <f t="shared" ca="1" si="89"/>
        <v>0</v>
      </c>
      <c r="AE133" s="75">
        <f t="shared" ca="1" si="89"/>
        <v>0</v>
      </c>
      <c r="AF133" s="75">
        <f t="shared" ca="1" si="89"/>
        <v>0</v>
      </c>
      <c r="AG133" s="75">
        <f t="shared" ca="1" si="89"/>
        <v>0</v>
      </c>
      <c r="AH133" s="75">
        <f t="shared" ca="1" si="89"/>
        <v>0</v>
      </c>
    </row>
    <row r="134" spans="1:35" x14ac:dyDescent="0.25">
      <c r="A134" s="175"/>
      <c r="B134" s="1" t="s">
        <v>53</v>
      </c>
      <c r="C134" s="160">
        <f t="array" aca="1" ref="C134" ca="1">IF(INDEX(INDIRECT($B134),MATCH($Q134&amp;$A$131,'Financing inputs locale'!$A$3:$A$255&amp;'Financing inputs locale'!$P$3:$P$255,0),MATCH('Gap analysis'!C$1,Yr_Local,0))="",0,INDEX(INDIRECT($B134),MATCH($Q134&amp;$A$131,'Financing inputs locale'!$A$3:$A$255&amp;'Financing inputs locale'!$P$3:$P$255,0),MATCH('Gap analysis'!C$1,Yr_Local,0)))</f>
        <v>0</v>
      </c>
      <c r="D134" s="160">
        <f t="array" aca="1" ref="D134" ca="1">IF(INDEX(INDIRECT($B134),MATCH($Q134&amp;$A$131,'Financing inputs locale'!$A$3:$A$255&amp;'Financing inputs locale'!$P$3:$P$255,0),MATCH('Gap analysis'!D$1,Yr_Local,0))="",0,INDEX(INDIRECT($B134),MATCH($Q134&amp;$A$131,'Financing inputs locale'!$A$3:$A$255&amp;'Financing inputs locale'!$P$3:$P$255,0),MATCH('Gap analysis'!D$1,Yr_Local,0)))</f>
        <v>0</v>
      </c>
      <c r="E134" s="160">
        <f t="array" aca="1" ref="E134" ca="1">IF(INDEX(INDIRECT($B134),MATCH($Q134&amp;$A$131,'Financing inputs locale'!$A$3:$A$255&amp;'Financing inputs locale'!$P$3:$P$255,0),MATCH('Gap analysis'!E$1,Yr_Local,0))="",0,INDEX(INDIRECT($B134),MATCH($Q134&amp;$A$131,'Financing inputs locale'!$A$3:$A$255&amp;'Financing inputs locale'!$P$3:$P$255,0),MATCH('Gap analysis'!E$1,Yr_Local,0)))</f>
        <v>0</v>
      </c>
      <c r="F134" s="160">
        <f t="array" aca="1" ref="F134" ca="1">IF(INDEX(INDIRECT($B134),MATCH($Q134&amp;$A$131,'Financing inputs locale'!$A$3:$A$255&amp;'Financing inputs locale'!$P$3:$P$255,0),MATCH('Gap analysis'!F$1,Yr_Local,0))="",0,INDEX(INDIRECT($B134),MATCH($Q134&amp;$A$131,'Financing inputs locale'!$A$3:$A$255&amp;'Financing inputs locale'!$P$3:$P$255,0),MATCH('Gap analysis'!F$1,Yr_Local,0)))</f>
        <v>0</v>
      </c>
      <c r="G134" s="160">
        <f t="array" aca="1" ref="G134" ca="1">IF(INDEX(INDIRECT($B134),MATCH($Q134&amp;$A$131,'Financing inputs locale'!$A$3:$A$255&amp;'Financing inputs locale'!$P$3:$P$255,0),MATCH('Gap analysis'!G$1,Yr_Local,0))="",0,INDEX(INDIRECT($B134),MATCH($Q134&amp;$A$131,'Financing inputs locale'!$A$3:$A$255&amp;'Financing inputs locale'!$P$3:$P$255,0),MATCH('Gap analysis'!G$1,Yr_Local,0)))</f>
        <v>0</v>
      </c>
      <c r="H134" s="160">
        <f t="array" aca="1" ref="H134" ca="1">IF(INDEX(INDIRECT($B134),MATCH($Q134&amp;$A$131,'Financing inputs locale'!$A$3:$A$255&amp;'Financing inputs locale'!$P$3:$P$255,0),MATCH('Gap analysis'!H$1,Yr_Local,0))="",0,INDEX(INDIRECT($B134),MATCH($Q134&amp;$A$131,'Financing inputs locale'!$A$3:$A$255&amp;'Financing inputs locale'!$P$3:$P$255,0),MATCH('Gap analysis'!H$1,Yr_Local,0)))</f>
        <v>0</v>
      </c>
      <c r="I134" s="160">
        <f t="array" aca="1" ref="I134" ca="1">IF(INDEX(INDIRECT($B134),MATCH($Q134&amp;$A$131,'Financing inputs locale'!$A$3:$A$255&amp;'Financing inputs locale'!$P$3:$P$255,0),MATCH('Gap analysis'!I$1,Yr_Local,0))="",0,INDEX(INDIRECT($B134),MATCH($Q134&amp;$A$131,'Financing inputs locale'!$A$3:$A$255&amp;'Financing inputs locale'!$P$3:$P$255,0),MATCH('Gap analysis'!I$1,Yr_Local,0)))</f>
        <v>0</v>
      </c>
      <c r="J134" s="160">
        <f t="array" aca="1" ref="J134" ca="1">IF(INDEX(INDIRECT($B134),MATCH($Q134&amp;$A$131,'Financing inputs locale'!$A$3:$A$255&amp;'Financing inputs locale'!$P$3:$P$255,0),MATCH('Gap analysis'!J$1,Yr_Local,0))="",0,INDEX(INDIRECT($B134),MATCH($Q134&amp;$A$131,'Financing inputs locale'!$A$3:$A$255&amp;'Financing inputs locale'!$P$3:$P$255,0),MATCH('Gap analysis'!J$1,Yr_Local,0)))</f>
        <v>0</v>
      </c>
      <c r="K134" s="160">
        <f t="array" aca="1" ref="K134" ca="1">IF(INDEX(INDIRECT($B134),MATCH($Q134&amp;$A$131,'Financing inputs locale'!$A$3:$A$255&amp;'Financing inputs locale'!$P$3:$P$255,0),MATCH('Gap analysis'!K$1,Yr_Local,0))="",0,INDEX(INDIRECT($B134),MATCH($Q134&amp;$A$131,'Financing inputs locale'!$A$3:$A$255&amp;'Financing inputs locale'!$P$3:$P$255,0),MATCH('Gap analysis'!K$1,Yr_Local,0)))</f>
        <v>0</v>
      </c>
      <c r="L134" s="160">
        <f t="array" aca="1" ref="L134" ca="1">IF(INDEX(INDIRECT($B134),MATCH($Q134&amp;$A$131,'Financing inputs locale'!$A$3:$A$255&amp;'Financing inputs locale'!$P$3:$P$255,0),MATCH('Gap analysis'!L$1,Yr_Local,0))="",0,INDEX(INDIRECT($B134),MATCH($Q134&amp;$A$131,'Financing inputs locale'!$A$3:$A$255&amp;'Financing inputs locale'!$P$3:$P$255,0),MATCH('Gap analysis'!L$1,Yr_Local,0)))</f>
        <v>0</v>
      </c>
      <c r="M134" s="160">
        <f t="array" aca="1" ref="M134" ca="1">IF(INDEX(INDIRECT($B134),MATCH($Q134&amp;$A$131,'Financing inputs locale'!$A$3:$A$255&amp;'Financing inputs locale'!$P$3:$P$255,0),MATCH('Gap analysis'!M$1,Yr_Local,0))="",0,INDEX(INDIRECT($B134),MATCH($Q134&amp;$A$131,'Financing inputs locale'!$A$3:$A$255&amp;'Financing inputs locale'!$P$3:$P$255,0),MATCH('Gap analysis'!M$1,Yr_Local,0)))</f>
        <v>0</v>
      </c>
      <c r="N134" s="160">
        <f t="array" aca="1" ref="N134" ca="1">IF(INDEX(INDIRECT($B134),MATCH($Q134&amp;$A$131,'Financing inputs locale'!$A$3:$A$255&amp;'Financing inputs locale'!$P$3:$P$255,0),MATCH('Gap analysis'!N$1,Yr_Local,0))="",0,INDEX(INDIRECT($B134),MATCH($Q134&amp;$A$131,'Financing inputs locale'!$A$3:$A$255&amp;'Financing inputs locale'!$P$3:$P$255,0),MATCH('Gap analysis'!N$1,Yr_Local,0)))</f>
        <v>0</v>
      </c>
      <c r="O134" s="160">
        <f t="array" aca="1" ref="O134" ca="1">IF(INDEX(INDIRECT($B134),MATCH($Q134&amp;$A$131,'Financing inputs locale'!$A$3:$A$255&amp;'Financing inputs locale'!$P$3:$P$255,0),MATCH('Gap analysis'!O$1,Yr_Local,0))="",0,INDEX(INDIRECT($B134),MATCH($Q134&amp;$A$131,'Financing inputs locale'!$A$3:$A$255&amp;'Financing inputs locale'!$P$3:$P$255,0),MATCH('Gap analysis'!O$1,Yr_Local,0)))</f>
        <v>0</v>
      </c>
      <c r="P134" s="49" t="str">
        <f>A131</f>
        <v>Autre 8</v>
      </c>
      <c r="Q134" s="54" t="s">
        <v>52</v>
      </c>
      <c r="R134" s="53" t="str">
        <f t="shared" ca="1" si="88"/>
        <v>Okay</v>
      </c>
      <c r="S134" s="178"/>
      <c r="T134" s="108"/>
    </row>
    <row r="135" spans="1:35" x14ac:dyDescent="0.25">
      <c r="A135" s="175" t="s">
        <v>37</v>
      </c>
      <c r="B135" s="1" t="s">
        <v>2</v>
      </c>
      <c r="C135" s="94">
        <f t="array" aca="1" ref="C135" ca="1">IF(INDEX(INDIRECT($B135),MATCH($Q135&amp;$A$131,'Financing inputs USD'!$A$3:$A$255&amp;'Financing inputs USD'!$P$3:$P$255,0),MATCH('Gap analysis'!C$1,Yr_USD,0))="",0,INDEX(INDIRECT($B135),MATCH($Q135&amp;$A$131,'Financing inputs USD'!$A$3:$A$255&amp;'Financing inputs USD'!$P$3:$P$255,0),MATCH('Gap analysis'!C$1,Yr_USD,0)))</f>
        <v>0</v>
      </c>
      <c r="D135" s="94">
        <f t="array" aca="1" ref="D135" ca="1">IF(INDEX(INDIRECT($B135),MATCH($Q135&amp;$A$131,'Financing inputs USD'!$A$3:$A$255&amp;'Financing inputs USD'!$P$3:$P$255,0),MATCH('Gap analysis'!D$1,Yr_USD,0))="",0,INDEX(INDIRECT($B135),MATCH($Q135&amp;$A$131,'Financing inputs USD'!$A$3:$A$255&amp;'Financing inputs USD'!$P$3:$P$255,0),MATCH('Gap analysis'!D$1,Yr_USD,0)))</f>
        <v>0</v>
      </c>
      <c r="E135" s="94">
        <f t="array" aca="1" ref="E135" ca="1">IF(INDEX(INDIRECT($B135),MATCH($Q135&amp;$A$131,'Financing inputs USD'!$A$3:$A$255&amp;'Financing inputs USD'!$P$3:$P$255,0),MATCH('Gap analysis'!E$1,Yr_USD,0))="",0,INDEX(INDIRECT($B135),MATCH($Q135&amp;$A$131,'Financing inputs USD'!$A$3:$A$255&amp;'Financing inputs USD'!$P$3:$P$255,0),MATCH('Gap analysis'!E$1,Yr_USD,0)))</f>
        <v>0</v>
      </c>
      <c r="F135" s="94">
        <f t="array" aca="1" ref="F135" ca="1">IF(INDEX(INDIRECT($B135),MATCH($Q135&amp;$A$131,'Financing inputs USD'!$A$3:$A$255&amp;'Financing inputs USD'!$P$3:$P$255,0),MATCH('Gap analysis'!F$1,Yr_USD,0))="",0,INDEX(INDIRECT($B135),MATCH($Q135&amp;$A$131,'Financing inputs USD'!$A$3:$A$255&amp;'Financing inputs USD'!$P$3:$P$255,0),MATCH('Gap analysis'!F$1,Yr_USD,0)))</f>
        <v>0</v>
      </c>
      <c r="G135" s="94">
        <f t="array" aca="1" ref="G135" ca="1">IF(INDEX(INDIRECT($B135),MATCH($Q135&amp;$A$131,'Financing inputs USD'!$A$3:$A$255&amp;'Financing inputs USD'!$P$3:$P$255,0),MATCH('Gap analysis'!G$1,Yr_USD,0))="",0,INDEX(INDIRECT($B135),MATCH($Q135&amp;$A$131,'Financing inputs USD'!$A$3:$A$255&amp;'Financing inputs USD'!$P$3:$P$255,0),MATCH('Gap analysis'!G$1,Yr_USD,0)))</f>
        <v>0</v>
      </c>
      <c r="H135" s="94">
        <f t="array" aca="1" ref="H135" ca="1">IF(INDEX(INDIRECT($B135),MATCH($Q135&amp;$A$131,'Financing inputs USD'!$A$3:$A$255&amp;'Financing inputs USD'!$P$3:$P$255,0),MATCH('Gap analysis'!H$1,Yr_USD,0))="",0,INDEX(INDIRECT($B135),MATCH($Q135&amp;$A$131,'Financing inputs USD'!$A$3:$A$255&amp;'Financing inputs USD'!$P$3:$P$255,0),MATCH('Gap analysis'!H$1,Yr_USD,0)))</f>
        <v>0</v>
      </c>
      <c r="I135" s="94">
        <f t="array" aca="1" ref="I135" ca="1">IF(INDEX(INDIRECT($B135),MATCH($Q135&amp;$A$131,'Financing inputs USD'!$A$3:$A$255&amp;'Financing inputs USD'!$P$3:$P$255,0),MATCH('Gap analysis'!I$1,Yr_USD,0))="",0,INDEX(INDIRECT($B135),MATCH($Q135&amp;$A$131,'Financing inputs USD'!$A$3:$A$255&amp;'Financing inputs USD'!$P$3:$P$255,0),MATCH('Gap analysis'!I$1,Yr_USD,0)))</f>
        <v>0</v>
      </c>
      <c r="J135" s="94">
        <f t="array" aca="1" ref="J135" ca="1">IF(INDEX(INDIRECT($B135),MATCH($Q135&amp;$A$131,'Financing inputs USD'!$A$3:$A$255&amp;'Financing inputs USD'!$P$3:$P$255,0),MATCH('Gap analysis'!J$1,Yr_USD,0))="",0,INDEX(INDIRECT($B135),MATCH($Q135&amp;$A$131,'Financing inputs USD'!$A$3:$A$255&amp;'Financing inputs USD'!$P$3:$P$255,0),MATCH('Gap analysis'!J$1,Yr_USD,0)))</f>
        <v>0</v>
      </c>
      <c r="K135" s="94">
        <f t="array" aca="1" ref="K135" ca="1">IF(INDEX(INDIRECT($B135),MATCH($Q135&amp;$A$131,'Financing inputs USD'!$A$3:$A$255&amp;'Financing inputs USD'!$P$3:$P$255,0),MATCH('Gap analysis'!K$1,Yr_USD,0))="",0,INDEX(INDIRECT($B135),MATCH($Q135&amp;$A$131,'Financing inputs USD'!$A$3:$A$255&amp;'Financing inputs USD'!$P$3:$P$255,0),MATCH('Gap analysis'!K$1,Yr_USD,0)))</f>
        <v>0</v>
      </c>
      <c r="L135" s="94">
        <f t="array" aca="1" ref="L135" ca="1">IF(INDEX(INDIRECT($B135),MATCH($Q135&amp;$A$131,'Financing inputs USD'!$A$3:$A$255&amp;'Financing inputs USD'!$P$3:$P$255,0),MATCH('Gap analysis'!L$1,Yr_USD,0))="",0,INDEX(INDIRECT($B135),MATCH($Q135&amp;$A$131,'Financing inputs USD'!$A$3:$A$255&amp;'Financing inputs USD'!$P$3:$P$255,0),MATCH('Gap analysis'!L$1,Yr_USD,0)))</f>
        <v>0</v>
      </c>
      <c r="M135" s="94">
        <f t="array" aca="1" ref="M135" ca="1">IF(INDEX(INDIRECT($B135),MATCH($Q135&amp;$A$131,'Financing inputs USD'!$A$3:$A$255&amp;'Financing inputs USD'!$P$3:$P$255,0),MATCH('Gap analysis'!M$1,Yr_USD,0))="",0,INDEX(INDIRECT($B135),MATCH($Q135&amp;$A$131,'Financing inputs USD'!$A$3:$A$255&amp;'Financing inputs USD'!$P$3:$P$255,0),MATCH('Gap analysis'!M$1,Yr_USD,0)))</f>
        <v>0</v>
      </c>
      <c r="N135" s="94">
        <f t="array" aca="1" ref="N135" ca="1">IF(INDEX(INDIRECT($B135),MATCH($Q135&amp;$A$131,'Financing inputs USD'!$A$3:$A$255&amp;'Financing inputs USD'!$P$3:$P$255,0),MATCH('Gap analysis'!N$1,Yr_USD,0))="",0,INDEX(INDIRECT($B135),MATCH($Q135&amp;$A$131,'Financing inputs USD'!$A$3:$A$255&amp;'Financing inputs USD'!$P$3:$P$255,0),MATCH('Gap analysis'!N$1,Yr_USD,0)))</f>
        <v>0</v>
      </c>
      <c r="O135" s="94">
        <f t="array" aca="1" ref="O135" ca="1">IF(INDEX(INDIRECT($B135),MATCH($Q135&amp;$A$131,'Financing inputs USD'!$A$3:$A$255&amp;'Financing inputs USD'!$P$3:$P$255,0),MATCH('Gap analysis'!O$1,Yr_USD,0))="",0,INDEX(INDIRECT($B135),MATCH($Q135&amp;$A$131,'Financing inputs USD'!$A$3:$A$255&amp;'Financing inputs USD'!$P$3:$P$255,0),MATCH('Gap analysis'!O$1,Yr_USD,0)))</f>
        <v>0</v>
      </c>
      <c r="P135" s="49" t="str">
        <f>A131</f>
        <v>Autre 8</v>
      </c>
      <c r="Q135" s="54" t="s">
        <v>42</v>
      </c>
      <c r="R135" s="53" t="str">
        <f t="shared" ca="1" si="88"/>
        <v>Okay</v>
      </c>
      <c r="S135" s="178"/>
      <c r="T135" s="108"/>
    </row>
    <row r="136" spans="1:35" s="12" customFormat="1" x14ac:dyDescent="0.25">
      <c r="A136" s="175"/>
      <c r="B136" s="1" t="s">
        <v>10</v>
      </c>
      <c r="C136" s="95">
        <f t="array" aca="1" ref="C136" ca="1">IF(INDEX(INDIRECT($B136),MATCH($Q136&amp;$A$131,'Financing inputs Euro'!$A$3:$A$255&amp;'Financing inputs Euro'!$P$3:$P$255,0),MATCH('Gap analysis'!C$1,Yr_Euro,0))="",0,INDEX(INDIRECT($B136),MATCH($Q136&amp;$A$131,'Financing inputs Euro'!$A$3:$A$255&amp;'Financing inputs Euro'!$P$3:$P$255,0),MATCH('Gap analysis'!C$1,Yr_Euro,0)))</f>
        <v>0</v>
      </c>
      <c r="D136" s="95">
        <f t="array" aca="1" ref="D136" ca="1">IF(INDEX(INDIRECT($B136),MATCH($Q136&amp;$A$131,'Financing inputs Euro'!$A$3:$A$255&amp;'Financing inputs Euro'!$P$3:$P$255,0),MATCH('Gap analysis'!D$1,Yr_Euro,0))="",0,INDEX(INDIRECT($B136),MATCH($Q136&amp;$A$131,'Financing inputs Euro'!$A$3:$A$255&amp;'Financing inputs Euro'!$P$3:$P$255,0),MATCH('Gap analysis'!D$1,Yr_Euro,0)))</f>
        <v>0</v>
      </c>
      <c r="E136" s="95">
        <f t="array" aca="1" ref="E136" ca="1">IF(INDEX(INDIRECT($B136),MATCH($Q136&amp;$A$131,'Financing inputs Euro'!$A$3:$A$255&amp;'Financing inputs Euro'!$P$3:$P$255,0),MATCH('Gap analysis'!E$1,Yr_Euro,0))="",0,INDEX(INDIRECT($B136),MATCH($Q136&amp;$A$131,'Financing inputs Euro'!$A$3:$A$255&amp;'Financing inputs Euro'!$P$3:$P$255,0),MATCH('Gap analysis'!E$1,Yr_Euro,0)))</f>
        <v>0</v>
      </c>
      <c r="F136" s="95">
        <f t="array" aca="1" ref="F136" ca="1">IF(INDEX(INDIRECT($B136),MATCH($Q136&amp;$A$131,'Financing inputs Euro'!$A$3:$A$255&amp;'Financing inputs Euro'!$P$3:$P$255,0),MATCH('Gap analysis'!F$1,Yr_Euro,0))="",0,INDEX(INDIRECT($B136),MATCH($Q136&amp;$A$131,'Financing inputs Euro'!$A$3:$A$255&amp;'Financing inputs Euro'!$P$3:$P$255,0),MATCH('Gap analysis'!F$1,Yr_Euro,0)))</f>
        <v>0</v>
      </c>
      <c r="G136" s="95">
        <f t="array" aca="1" ref="G136" ca="1">IF(INDEX(INDIRECT($B136),MATCH($Q136&amp;$A$131,'Financing inputs Euro'!$A$3:$A$255&amp;'Financing inputs Euro'!$P$3:$P$255,0),MATCH('Gap analysis'!G$1,Yr_Euro,0))="",0,INDEX(INDIRECT($B136),MATCH($Q136&amp;$A$131,'Financing inputs Euro'!$A$3:$A$255&amp;'Financing inputs Euro'!$P$3:$P$255,0),MATCH('Gap analysis'!G$1,Yr_Euro,0)))</f>
        <v>0</v>
      </c>
      <c r="H136" s="95">
        <f t="array" aca="1" ref="H136" ca="1">IF(INDEX(INDIRECT($B136),MATCH($Q136&amp;$A$131,'Financing inputs Euro'!$A$3:$A$255&amp;'Financing inputs Euro'!$P$3:$P$255,0),MATCH('Gap analysis'!H$1,Yr_Euro,0))="",0,INDEX(INDIRECT($B136),MATCH($Q136&amp;$A$131,'Financing inputs Euro'!$A$3:$A$255&amp;'Financing inputs Euro'!$P$3:$P$255,0),MATCH('Gap analysis'!H$1,Yr_Euro,0)))</f>
        <v>0</v>
      </c>
      <c r="I136" s="95">
        <f t="array" aca="1" ref="I136" ca="1">IF(INDEX(INDIRECT($B136),MATCH($Q136&amp;$A$131,'Financing inputs Euro'!$A$3:$A$255&amp;'Financing inputs Euro'!$P$3:$P$255,0),MATCH('Gap analysis'!I$1,Yr_Euro,0))="",0,INDEX(INDIRECT($B136),MATCH($Q136&amp;$A$131,'Financing inputs Euro'!$A$3:$A$255&amp;'Financing inputs Euro'!$P$3:$P$255,0),MATCH('Gap analysis'!I$1,Yr_Euro,0)))</f>
        <v>0</v>
      </c>
      <c r="J136" s="95">
        <f t="array" aca="1" ref="J136" ca="1">IF(INDEX(INDIRECT($B136),MATCH($Q136&amp;$A$131,'Financing inputs Euro'!$A$3:$A$255&amp;'Financing inputs Euro'!$P$3:$P$255,0),MATCH('Gap analysis'!J$1,Yr_Euro,0))="",0,INDEX(INDIRECT($B136),MATCH($Q136&amp;$A$131,'Financing inputs Euro'!$A$3:$A$255&amp;'Financing inputs Euro'!$P$3:$P$255,0),MATCH('Gap analysis'!J$1,Yr_Euro,0)))</f>
        <v>0</v>
      </c>
      <c r="K136" s="95">
        <f t="array" aca="1" ref="K136" ca="1">IF(INDEX(INDIRECT($B136),MATCH($Q136&amp;$A$131,'Financing inputs Euro'!$A$3:$A$255&amp;'Financing inputs Euro'!$P$3:$P$255,0),MATCH('Gap analysis'!K$1,Yr_Euro,0))="",0,INDEX(INDIRECT($B136),MATCH($Q136&amp;$A$131,'Financing inputs Euro'!$A$3:$A$255&amp;'Financing inputs Euro'!$P$3:$P$255,0),MATCH('Gap analysis'!K$1,Yr_Euro,0)))</f>
        <v>0</v>
      </c>
      <c r="L136" s="95">
        <f t="array" aca="1" ref="L136" ca="1">IF(INDEX(INDIRECT($B136),MATCH($Q136&amp;$A$131,'Financing inputs Euro'!$A$3:$A$255&amp;'Financing inputs Euro'!$P$3:$P$255,0),MATCH('Gap analysis'!L$1,Yr_Euro,0))="",0,INDEX(INDIRECT($B136),MATCH($Q136&amp;$A$131,'Financing inputs Euro'!$A$3:$A$255&amp;'Financing inputs Euro'!$P$3:$P$255,0),MATCH('Gap analysis'!L$1,Yr_Euro,0)))</f>
        <v>0</v>
      </c>
      <c r="M136" s="95">
        <f t="array" aca="1" ref="M136" ca="1">IF(INDEX(INDIRECT($B136),MATCH($Q136&amp;$A$131,'Financing inputs Euro'!$A$3:$A$255&amp;'Financing inputs Euro'!$P$3:$P$255,0),MATCH('Gap analysis'!M$1,Yr_Euro,0))="",0,INDEX(INDIRECT($B136),MATCH($Q136&amp;$A$131,'Financing inputs Euro'!$A$3:$A$255&amp;'Financing inputs Euro'!$P$3:$P$255,0),MATCH('Gap analysis'!M$1,Yr_Euro,0)))</f>
        <v>0</v>
      </c>
      <c r="N136" s="95">
        <f t="array" aca="1" ref="N136" ca="1">IF(INDEX(INDIRECT($B136),MATCH($Q136&amp;$A$131,'Financing inputs Euro'!$A$3:$A$255&amp;'Financing inputs Euro'!$P$3:$P$255,0),MATCH('Gap analysis'!N$1,Yr_Euro,0))="",0,INDEX(INDIRECT($B136),MATCH($Q136&amp;$A$131,'Financing inputs Euro'!$A$3:$A$255&amp;'Financing inputs Euro'!$P$3:$P$255,0),MATCH('Gap analysis'!N$1,Yr_Euro,0)))</f>
        <v>0</v>
      </c>
      <c r="O136" s="95">
        <f t="array" aca="1" ref="O136" ca="1">IF(INDEX(INDIRECT($B136),MATCH($Q136&amp;$A$131,'Financing inputs Euro'!$A$3:$A$255&amp;'Financing inputs Euro'!$P$3:$P$255,0),MATCH('Gap analysis'!O$1,Yr_Euro,0))="",0,INDEX(INDIRECT($B136),MATCH($Q136&amp;$A$131,'Financing inputs Euro'!$A$3:$A$255&amp;'Financing inputs Euro'!$P$3:$P$255,0),MATCH('Gap analysis'!O$1,Yr_Euro,0)))</f>
        <v>0</v>
      </c>
      <c r="P136" s="49" t="str">
        <f>A131</f>
        <v>Autre 8</v>
      </c>
      <c r="Q136" s="54" t="s">
        <v>42</v>
      </c>
      <c r="R136" s="53" t="str">
        <f t="shared" ca="1" si="88"/>
        <v>Okay</v>
      </c>
      <c r="S136" s="178"/>
      <c r="T136" s="108"/>
    </row>
    <row r="137" spans="1:35" x14ac:dyDescent="0.25">
      <c r="A137" s="175"/>
      <c r="B137" s="1" t="s">
        <v>53</v>
      </c>
      <c r="C137" s="160">
        <f t="array" aca="1" ref="C137" ca="1">IF(INDEX(INDIRECT($B137),MATCH($Q137&amp;$A$131,'Financing inputs locale'!$A$3:$A$255&amp;'Financing inputs locale'!$P$3:$P$255,0),MATCH('Gap analysis'!C$1,Yr_Local,0))="",0,INDEX(INDIRECT($B137),MATCH($Q137&amp;$A$131,'Financing inputs locale'!$A$3:$A$255&amp;'Financing inputs locale'!$P$3:$P$255,0),MATCH('Gap analysis'!C$1,Yr_Local,0)))</f>
        <v>0</v>
      </c>
      <c r="D137" s="160">
        <f t="array" aca="1" ref="D137" ca="1">IF(INDEX(INDIRECT($B137),MATCH($Q137&amp;$A$131,'Financing inputs locale'!$A$3:$A$255&amp;'Financing inputs locale'!$P$3:$P$255,0),MATCH('Gap analysis'!D$1,Yr_Local,0))="",0,INDEX(INDIRECT($B137),MATCH($Q137&amp;$A$131,'Financing inputs locale'!$A$3:$A$255&amp;'Financing inputs locale'!$P$3:$P$255,0),MATCH('Gap analysis'!D$1,Yr_Local,0)))</f>
        <v>0</v>
      </c>
      <c r="E137" s="160">
        <f t="array" aca="1" ref="E137" ca="1">IF(INDEX(INDIRECT($B137),MATCH($Q137&amp;$A$131,'Financing inputs locale'!$A$3:$A$255&amp;'Financing inputs locale'!$P$3:$P$255,0),MATCH('Gap analysis'!E$1,Yr_Local,0))="",0,INDEX(INDIRECT($B137),MATCH($Q137&amp;$A$131,'Financing inputs locale'!$A$3:$A$255&amp;'Financing inputs locale'!$P$3:$P$255,0),MATCH('Gap analysis'!E$1,Yr_Local,0)))</f>
        <v>0</v>
      </c>
      <c r="F137" s="160">
        <f t="array" aca="1" ref="F137" ca="1">IF(INDEX(INDIRECT($B137),MATCH($Q137&amp;$A$131,'Financing inputs locale'!$A$3:$A$255&amp;'Financing inputs locale'!$P$3:$P$255,0),MATCH('Gap analysis'!F$1,Yr_Local,0))="",0,INDEX(INDIRECT($B137),MATCH($Q137&amp;$A$131,'Financing inputs locale'!$A$3:$A$255&amp;'Financing inputs locale'!$P$3:$P$255,0),MATCH('Gap analysis'!F$1,Yr_Local,0)))</f>
        <v>0</v>
      </c>
      <c r="G137" s="160">
        <f t="array" aca="1" ref="G137" ca="1">IF(INDEX(INDIRECT($B137),MATCH($Q137&amp;$A$131,'Financing inputs locale'!$A$3:$A$255&amp;'Financing inputs locale'!$P$3:$P$255,0),MATCH('Gap analysis'!G$1,Yr_Local,0))="",0,INDEX(INDIRECT($B137),MATCH($Q137&amp;$A$131,'Financing inputs locale'!$A$3:$A$255&amp;'Financing inputs locale'!$P$3:$P$255,0),MATCH('Gap analysis'!G$1,Yr_Local,0)))</f>
        <v>0</v>
      </c>
      <c r="H137" s="160">
        <f t="array" aca="1" ref="H137" ca="1">IF(INDEX(INDIRECT($B137),MATCH($Q137&amp;$A$131,'Financing inputs locale'!$A$3:$A$255&amp;'Financing inputs locale'!$P$3:$P$255,0),MATCH('Gap analysis'!H$1,Yr_Local,0))="",0,INDEX(INDIRECT($B137),MATCH($Q137&amp;$A$131,'Financing inputs locale'!$A$3:$A$255&amp;'Financing inputs locale'!$P$3:$P$255,0),MATCH('Gap analysis'!H$1,Yr_Local,0)))</f>
        <v>0</v>
      </c>
      <c r="I137" s="160">
        <f t="array" aca="1" ref="I137" ca="1">IF(INDEX(INDIRECT($B137),MATCH($Q137&amp;$A$131,'Financing inputs locale'!$A$3:$A$255&amp;'Financing inputs locale'!$P$3:$P$255,0),MATCH('Gap analysis'!I$1,Yr_Local,0))="",0,INDEX(INDIRECT($B137),MATCH($Q137&amp;$A$131,'Financing inputs locale'!$A$3:$A$255&amp;'Financing inputs locale'!$P$3:$P$255,0),MATCH('Gap analysis'!I$1,Yr_Local,0)))</f>
        <v>0</v>
      </c>
      <c r="J137" s="160">
        <f t="array" aca="1" ref="J137" ca="1">IF(INDEX(INDIRECT($B137),MATCH($Q137&amp;$A$131,'Financing inputs locale'!$A$3:$A$255&amp;'Financing inputs locale'!$P$3:$P$255,0),MATCH('Gap analysis'!J$1,Yr_Local,0))="",0,INDEX(INDIRECT($B137),MATCH($Q137&amp;$A$131,'Financing inputs locale'!$A$3:$A$255&amp;'Financing inputs locale'!$P$3:$P$255,0),MATCH('Gap analysis'!J$1,Yr_Local,0)))</f>
        <v>0</v>
      </c>
      <c r="K137" s="160">
        <f t="array" aca="1" ref="K137" ca="1">IF(INDEX(INDIRECT($B137),MATCH($Q137&amp;$A$131,'Financing inputs locale'!$A$3:$A$255&amp;'Financing inputs locale'!$P$3:$P$255,0),MATCH('Gap analysis'!K$1,Yr_Local,0))="",0,INDEX(INDIRECT($B137),MATCH($Q137&amp;$A$131,'Financing inputs locale'!$A$3:$A$255&amp;'Financing inputs locale'!$P$3:$P$255,0),MATCH('Gap analysis'!K$1,Yr_Local,0)))</f>
        <v>0</v>
      </c>
      <c r="L137" s="160">
        <f t="array" aca="1" ref="L137" ca="1">IF(INDEX(INDIRECT($B137),MATCH($Q137&amp;$A$131,'Financing inputs locale'!$A$3:$A$255&amp;'Financing inputs locale'!$P$3:$P$255,0),MATCH('Gap analysis'!L$1,Yr_Local,0))="",0,INDEX(INDIRECT($B137),MATCH($Q137&amp;$A$131,'Financing inputs locale'!$A$3:$A$255&amp;'Financing inputs locale'!$P$3:$P$255,0),MATCH('Gap analysis'!L$1,Yr_Local,0)))</f>
        <v>0</v>
      </c>
      <c r="M137" s="160">
        <f t="array" aca="1" ref="M137" ca="1">IF(INDEX(INDIRECT($B137),MATCH($Q137&amp;$A$131,'Financing inputs locale'!$A$3:$A$255&amp;'Financing inputs locale'!$P$3:$P$255,0),MATCH('Gap analysis'!M$1,Yr_Local,0))="",0,INDEX(INDIRECT($B137),MATCH($Q137&amp;$A$131,'Financing inputs locale'!$A$3:$A$255&amp;'Financing inputs locale'!$P$3:$P$255,0),MATCH('Gap analysis'!M$1,Yr_Local,0)))</f>
        <v>0</v>
      </c>
      <c r="N137" s="160">
        <f t="array" aca="1" ref="N137" ca="1">IF(INDEX(INDIRECT($B137),MATCH($Q137&amp;$A$131,'Financing inputs locale'!$A$3:$A$255&amp;'Financing inputs locale'!$P$3:$P$255,0),MATCH('Gap analysis'!N$1,Yr_Local,0))="",0,INDEX(INDIRECT($B137),MATCH($Q137&amp;$A$131,'Financing inputs locale'!$A$3:$A$255&amp;'Financing inputs locale'!$P$3:$P$255,0),MATCH('Gap analysis'!N$1,Yr_Local,0)))</f>
        <v>0</v>
      </c>
      <c r="O137" s="160">
        <f t="array" aca="1" ref="O137" ca="1">IF(INDEX(INDIRECT($B137),MATCH($Q137&amp;$A$131,'Financing inputs locale'!$A$3:$A$255&amp;'Financing inputs locale'!$P$3:$P$255,0),MATCH('Gap analysis'!O$1,Yr_Local,0))="",0,INDEX(INDIRECT($B137),MATCH($Q137&amp;$A$131,'Financing inputs locale'!$A$3:$A$255&amp;'Financing inputs locale'!$P$3:$P$255,0),MATCH('Gap analysis'!O$1,Yr_Local,0)))</f>
        <v>0</v>
      </c>
      <c r="P137" s="49" t="str">
        <f>A131</f>
        <v>Autre 8</v>
      </c>
      <c r="Q137" s="54" t="s">
        <v>42</v>
      </c>
      <c r="R137" s="53" t="str">
        <f t="shared" ca="1" si="88"/>
        <v>Okay</v>
      </c>
      <c r="S137" s="178"/>
      <c r="T137" s="108"/>
    </row>
    <row r="138" spans="1:35" s="12" customFormat="1" x14ac:dyDescent="0.25">
      <c r="A138" s="175" t="s">
        <v>34</v>
      </c>
      <c r="B138" s="1" t="s">
        <v>2</v>
      </c>
      <c r="C138" s="94">
        <f t="array" aca="1" ref="C138" ca="1">IF(INDEX(INDIRECT($B138),MATCH($Q138&amp;$A$131,'Financing inputs USD'!$A$3:$A$255&amp;'Financing inputs USD'!$P$3:$P$255,0),MATCH('Gap analysis'!C$1,Yr_USD,0))="",0,INDEX(INDIRECT($B138),MATCH($Q138&amp;$A$131,'Financing inputs USD'!$A$3:$A$255&amp;'Financing inputs USD'!$P$3:$P$255,0),MATCH('Gap analysis'!C$1,Yr_USD,0)))</f>
        <v>0</v>
      </c>
      <c r="D138" s="94">
        <f t="array" aca="1" ref="D138" ca="1">IF(INDEX(INDIRECT($B138),MATCH($Q138&amp;$A$131,'Financing inputs USD'!$A$3:$A$255&amp;'Financing inputs USD'!$P$3:$P$255,0),MATCH('Gap analysis'!D$1,Yr_USD,0))="",0,INDEX(INDIRECT($B138),MATCH($Q138&amp;$A$131,'Financing inputs USD'!$A$3:$A$255&amp;'Financing inputs USD'!$P$3:$P$255,0),MATCH('Gap analysis'!D$1,Yr_USD,0)))</f>
        <v>0</v>
      </c>
      <c r="E138" s="94">
        <f t="array" aca="1" ref="E138" ca="1">IF(INDEX(INDIRECT($B138),MATCH($Q138&amp;$A$131,'Financing inputs USD'!$A$3:$A$255&amp;'Financing inputs USD'!$P$3:$P$255,0),MATCH('Gap analysis'!E$1,Yr_USD,0))="",0,INDEX(INDIRECT($B138),MATCH($Q138&amp;$A$131,'Financing inputs USD'!$A$3:$A$255&amp;'Financing inputs USD'!$P$3:$P$255,0),MATCH('Gap analysis'!E$1,Yr_USD,0)))</f>
        <v>0</v>
      </c>
      <c r="F138" s="94">
        <f t="array" aca="1" ref="F138" ca="1">IF(INDEX(INDIRECT($B138),MATCH($Q138&amp;$A$131,'Financing inputs USD'!$A$3:$A$255&amp;'Financing inputs USD'!$P$3:$P$255,0),MATCH('Gap analysis'!F$1,Yr_USD,0))="",0,INDEX(INDIRECT($B138),MATCH($Q138&amp;$A$131,'Financing inputs USD'!$A$3:$A$255&amp;'Financing inputs USD'!$P$3:$P$255,0),MATCH('Gap analysis'!F$1,Yr_USD,0)))</f>
        <v>0</v>
      </c>
      <c r="G138" s="94">
        <f t="array" aca="1" ref="G138" ca="1">IF(INDEX(INDIRECT($B138),MATCH($Q138&amp;$A$131,'Financing inputs USD'!$A$3:$A$255&amp;'Financing inputs USD'!$P$3:$P$255,0),MATCH('Gap analysis'!G$1,Yr_USD,0))="",0,INDEX(INDIRECT($B138),MATCH($Q138&amp;$A$131,'Financing inputs USD'!$A$3:$A$255&amp;'Financing inputs USD'!$P$3:$P$255,0),MATCH('Gap analysis'!G$1,Yr_USD,0)))</f>
        <v>0</v>
      </c>
      <c r="H138" s="94">
        <f t="array" aca="1" ref="H138" ca="1">IF(INDEX(INDIRECT($B138),MATCH($Q138&amp;$A$131,'Financing inputs USD'!$A$3:$A$255&amp;'Financing inputs USD'!$P$3:$P$255,0),MATCH('Gap analysis'!H$1,Yr_USD,0))="",0,INDEX(INDIRECT($B138),MATCH($Q138&amp;$A$131,'Financing inputs USD'!$A$3:$A$255&amp;'Financing inputs USD'!$P$3:$P$255,0),MATCH('Gap analysis'!H$1,Yr_USD,0)))</f>
        <v>0</v>
      </c>
      <c r="I138" s="94">
        <f t="array" aca="1" ref="I138" ca="1">IF(INDEX(INDIRECT($B138),MATCH($Q138&amp;$A$131,'Financing inputs USD'!$A$3:$A$255&amp;'Financing inputs USD'!$P$3:$P$255,0),MATCH('Gap analysis'!I$1,Yr_USD,0))="",0,INDEX(INDIRECT($B138),MATCH($Q138&amp;$A$131,'Financing inputs USD'!$A$3:$A$255&amp;'Financing inputs USD'!$P$3:$P$255,0),MATCH('Gap analysis'!I$1,Yr_USD,0)))</f>
        <v>0</v>
      </c>
      <c r="J138" s="94">
        <f t="array" aca="1" ref="J138" ca="1">IF(INDEX(INDIRECT($B138),MATCH($Q138&amp;$A$131,'Financing inputs USD'!$A$3:$A$255&amp;'Financing inputs USD'!$P$3:$P$255,0),MATCH('Gap analysis'!J$1,Yr_USD,0))="",0,INDEX(INDIRECT($B138),MATCH($Q138&amp;$A$131,'Financing inputs USD'!$A$3:$A$255&amp;'Financing inputs USD'!$P$3:$P$255,0),MATCH('Gap analysis'!J$1,Yr_USD,0)))</f>
        <v>0</v>
      </c>
      <c r="K138" s="94">
        <f t="array" aca="1" ref="K138" ca="1">IF(INDEX(INDIRECT($B138),MATCH($Q138&amp;$A$131,'Financing inputs USD'!$A$3:$A$255&amp;'Financing inputs USD'!$P$3:$P$255,0),MATCH('Gap analysis'!K$1,Yr_USD,0))="",0,INDEX(INDIRECT($B138),MATCH($Q138&amp;$A$131,'Financing inputs USD'!$A$3:$A$255&amp;'Financing inputs USD'!$P$3:$P$255,0),MATCH('Gap analysis'!K$1,Yr_USD,0)))</f>
        <v>0</v>
      </c>
      <c r="L138" s="94">
        <f t="array" aca="1" ref="L138" ca="1">IF(INDEX(INDIRECT($B138),MATCH($Q138&amp;$A$131,'Financing inputs USD'!$A$3:$A$255&amp;'Financing inputs USD'!$P$3:$P$255,0),MATCH('Gap analysis'!L$1,Yr_USD,0))="",0,INDEX(INDIRECT($B138),MATCH($Q138&amp;$A$131,'Financing inputs USD'!$A$3:$A$255&amp;'Financing inputs USD'!$P$3:$P$255,0),MATCH('Gap analysis'!L$1,Yr_USD,0)))</f>
        <v>0</v>
      </c>
      <c r="M138" s="94">
        <f t="array" aca="1" ref="M138" ca="1">IF(INDEX(INDIRECT($B138),MATCH($Q138&amp;$A$131,'Financing inputs USD'!$A$3:$A$255&amp;'Financing inputs USD'!$P$3:$P$255,0),MATCH('Gap analysis'!M$1,Yr_USD,0))="",0,INDEX(INDIRECT($B138),MATCH($Q138&amp;$A$131,'Financing inputs USD'!$A$3:$A$255&amp;'Financing inputs USD'!$P$3:$P$255,0),MATCH('Gap analysis'!M$1,Yr_USD,0)))</f>
        <v>0</v>
      </c>
      <c r="N138" s="94">
        <f t="array" aca="1" ref="N138" ca="1">IF(INDEX(INDIRECT($B138),MATCH($Q138&amp;$A$131,'Financing inputs USD'!$A$3:$A$255&amp;'Financing inputs USD'!$P$3:$P$255,0),MATCH('Gap analysis'!N$1,Yr_USD,0))="",0,INDEX(INDIRECT($B138),MATCH($Q138&amp;$A$131,'Financing inputs USD'!$A$3:$A$255&amp;'Financing inputs USD'!$P$3:$P$255,0),MATCH('Gap analysis'!N$1,Yr_USD,0)))</f>
        <v>0</v>
      </c>
      <c r="O138" s="94">
        <f t="array" aca="1" ref="O138" ca="1">IF(INDEX(INDIRECT($B138),MATCH($Q138&amp;$A$131,'Financing inputs USD'!$A$3:$A$255&amp;'Financing inputs USD'!$P$3:$P$255,0),MATCH('Gap analysis'!O$1,Yr_USD,0))="",0,INDEX(INDIRECT($B138),MATCH($Q138&amp;$A$131,'Financing inputs USD'!$A$3:$A$255&amp;'Financing inputs USD'!$P$3:$P$255,0),MATCH('Gap analysis'!O$1,Yr_USD,0)))</f>
        <v>0</v>
      </c>
      <c r="P138" s="49" t="str">
        <f>A131</f>
        <v>Autre 8</v>
      </c>
      <c r="Q138" s="54" t="s">
        <v>34</v>
      </c>
      <c r="R138" s="53" t="str">
        <f t="shared" ca="1" si="88"/>
        <v>Okay</v>
      </c>
      <c r="S138" s="178"/>
      <c r="T138" s="108"/>
    </row>
    <row r="139" spans="1:35" s="12" customFormat="1" x14ac:dyDescent="0.25">
      <c r="A139" s="175"/>
      <c r="B139" s="1" t="s">
        <v>10</v>
      </c>
      <c r="C139" s="95">
        <f t="array" aca="1" ref="C139" ca="1">IF(INDEX(INDIRECT($B139),MATCH($Q139&amp;$A$131,'Financing inputs Euro'!$A$3:$A$255&amp;'Financing inputs Euro'!$P$3:$P$255,0),MATCH('Gap analysis'!C$1,Yr_Euro,0))="",0,INDEX(INDIRECT($B139),MATCH($Q139&amp;$A$131,'Financing inputs Euro'!$A$3:$A$255&amp;'Financing inputs Euro'!$P$3:$P$255,0),MATCH('Gap analysis'!C$1,Yr_Euro,0)))</f>
        <v>0</v>
      </c>
      <c r="D139" s="95">
        <f t="array" aca="1" ref="D139" ca="1">IF(INDEX(INDIRECT($B139),MATCH($Q139&amp;$A$131,'Financing inputs Euro'!$A$3:$A$255&amp;'Financing inputs Euro'!$P$3:$P$255,0),MATCH('Gap analysis'!D$1,Yr_Euro,0))="",0,INDEX(INDIRECT($B139),MATCH($Q139&amp;$A$131,'Financing inputs Euro'!$A$3:$A$255&amp;'Financing inputs Euro'!$P$3:$P$255,0),MATCH('Gap analysis'!D$1,Yr_Euro,0)))</f>
        <v>0</v>
      </c>
      <c r="E139" s="95">
        <f t="array" aca="1" ref="E139" ca="1">IF(INDEX(INDIRECT($B139),MATCH($Q139&amp;$A$131,'Financing inputs Euro'!$A$3:$A$255&amp;'Financing inputs Euro'!$P$3:$P$255,0),MATCH('Gap analysis'!E$1,Yr_Euro,0))="",0,INDEX(INDIRECT($B139),MATCH($Q139&amp;$A$131,'Financing inputs Euro'!$A$3:$A$255&amp;'Financing inputs Euro'!$P$3:$P$255,0),MATCH('Gap analysis'!E$1,Yr_Euro,0)))</f>
        <v>0</v>
      </c>
      <c r="F139" s="95">
        <f t="array" aca="1" ref="F139" ca="1">IF(INDEX(INDIRECT($B139),MATCH($Q139&amp;$A$131,'Financing inputs Euro'!$A$3:$A$255&amp;'Financing inputs Euro'!$P$3:$P$255,0),MATCH('Gap analysis'!F$1,Yr_Euro,0))="",0,INDEX(INDIRECT($B139),MATCH($Q139&amp;$A$131,'Financing inputs Euro'!$A$3:$A$255&amp;'Financing inputs Euro'!$P$3:$P$255,0),MATCH('Gap analysis'!F$1,Yr_Euro,0)))</f>
        <v>0</v>
      </c>
      <c r="G139" s="95">
        <f t="array" aca="1" ref="G139" ca="1">IF(INDEX(INDIRECT($B139),MATCH($Q139&amp;$A$131,'Financing inputs Euro'!$A$3:$A$255&amp;'Financing inputs Euro'!$P$3:$P$255,0),MATCH('Gap analysis'!G$1,Yr_Euro,0))="",0,INDEX(INDIRECT($B139),MATCH($Q139&amp;$A$131,'Financing inputs Euro'!$A$3:$A$255&amp;'Financing inputs Euro'!$P$3:$P$255,0),MATCH('Gap analysis'!G$1,Yr_Euro,0)))</f>
        <v>0</v>
      </c>
      <c r="H139" s="95">
        <f t="array" aca="1" ref="H139" ca="1">IF(INDEX(INDIRECT($B139),MATCH($Q139&amp;$A$131,'Financing inputs Euro'!$A$3:$A$255&amp;'Financing inputs Euro'!$P$3:$P$255,0),MATCH('Gap analysis'!H$1,Yr_Euro,0))="",0,INDEX(INDIRECT($B139),MATCH($Q139&amp;$A$131,'Financing inputs Euro'!$A$3:$A$255&amp;'Financing inputs Euro'!$P$3:$P$255,0),MATCH('Gap analysis'!H$1,Yr_Euro,0)))</f>
        <v>0</v>
      </c>
      <c r="I139" s="95">
        <f t="array" aca="1" ref="I139" ca="1">IF(INDEX(INDIRECT($B139),MATCH($Q139&amp;$A$131,'Financing inputs Euro'!$A$3:$A$255&amp;'Financing inputs Euro'!$P$3:$P$255,0),MATCH('Gap analysis'!I$1,Yr_Euro,0))="",0,INDEX(INDIRECT($B139),MATCH($Q139&amp;$A$131,'Financing inputs Euro'!$A$3:$A$255&amp;'Financing inputs Euro'!$P$3:$P$255,0),MATCH('Gap analysis'!I$1,Yr_Euro,0)))</f>
        <v>0</v>
      </c>
      <c r="J139" s="95">
        <f t="array" aca="1" ref="J139" ca="1">IF(INDEX(INDIRECT($B139),MATCH($Q139&amp;$A$131,'Financing inputs Euro'!$A$3:$A$255&amp;'Financing inputs Euro'!$P$3:$P$255,0),MATCH('Gap analysis'!J$1,Yr_Euro,0))="",0,INDEX(INDIRECT($B139),MATCH($Q139&amp;$A$131,'Financing inputs Euro'!$A$3:$A$255&amp;'Financing inputs Euro'!$P$3:$P$255,0),MATCH('Gap analysis'!J$1,Yr_Euro,0)))</f>
        <v>0</v>
      </c>
      <c r="K139" s="95">
        <f t="array" aca="1" ref="K139" ca="1">IF(INDEX(INDIRECT($B139),MATCH($Q139&amp;$A$131,'Financing inputs Euro'!$A$3:$A$255&amp;'Financing inputs Euro'!$P$3:$P$255,0),MATCH('Gap analysis'!K$1,Yr_Euro,0))="",0,INDEX(INDIRECT($B139),MATCH($Q139&amp;$A$131,'Financing inputs Euro'!$A$3:$A$255&amp;'Financing inputs Euro'!$P$3:$P$255,0),MATCH('Gap analysis'!K$1,Yr_Euro,0)))</f>
        <v>0</v>
      </c>
      <c r="L139" s="95">
        <f t="array" aca="1" ref="L139" ca="1">IF(INDEX(INDIRECT($B139),MATCH($Q139&amp;$A$131,'Financing inputs Euro'!$A$3:$A$255&amp;'Financing inputs Euro'!$P$3:$P$255,0),MATCH('Gap analysis'!L$1,Yr_Euro,0))="",0,INDEX(INDIRECT($B139),MATCH($Q139&amp;$A$131,'Financing inputs Euro'!$A$3:$A$255&amp;'Financing inputs Euro'!$P$3:$P$255,0),MATCH('Gap analysis'!L$1,Yr_Euro,0)))</f>
        <v>0</v>
      </c>
      <c r="M139" s="95">
        <f t="array" aca="1" ref="M139" ca="1">IF(INDEX(INDIRECT($B139),MATCH($Q139&amp;$A$131,'Financing inputs Euro'!$A$3:$A$255&amp;'Financing inputs Euro'!$P$3:$P$255,0),MATCH('Gap analysis'!M$1,Yr_Euro,0))="",0,INDEX(INDIRECT($B139),MATCH($Q139&amp;$A$131,'Financing inputs Euro'!$A$3:$A$255&amp;'Financing inputs Euro'!$P$3:$P$255,0),MATCH('Gap analysis'!M$1,Yr_Euro,0)))</f>
        <v>0</v>
      </c>
      <c r="N139" s="95">
        <f t="array" aca="1" ref="N139" ca="1">IF(INDEX(INDIRECT($B139),MATCH($Q139&amp;$A$131,'Financing inputs Euro'!$A$3:$A$255&amp;'Financing inputs Euro'!$P$3:$P$255,0),MATCH('Gap analysis'!N$1,Yr_Euro,0))="",0,INDEX(INDIRECT($B139),MATCH($Q139&amp;$A$131,'Financing inputs Euro'!$A$3:$A$255&amp;'Financing inputs Euro'!$P$3:$P$255,0),MATCH('Gap analysis'!N$1,Yr_Euro,0)))</f>
        <v>0</v>
      </c>
      <c r="O139" s="95">
        <f t="array" aca="1" ref="O139" ca="1">IF(INDEX(INDIRECT($B139),MATCH($Q139&amp;$A$131,'Financing inputs Euro'!$A$3:$A$255&amp;'Financing inputs Euro'!$P$3:$P$255,0),MATCH('Gap analysis'!O$1,Yr_Euro,0))="",0,INDEX(INDIRECT($B139),MATCH($Q139&amp;$A$131,'Financing inputs Euro'!$A$3:$A$255&amp;'Financing inputs Euro'!$P$3:$P$255,0),MATCH('Gap analysis'!O$1,Yr_Euro,0)))</f>
        <v>0</v>
      </c>
      <c r="P139" s="49" t="str">
        <f>A131</f>
        <v>Autre 8</v>
      </c>
      <c r="Q139" s="54" t="s">
        <v>34</v>
      </c>
      <c r="R139" s="53" t="str">
        <f t="shared" ca="1" si="88"/>
        <v>Okay</v>
      </c>
      <c r="S139" s="178"/>
      <c r="T139" s="108"/>
    </row>
    <row r="140" spans="1:35" s="12" customFormat="1" x14ac:dyDescent="0.25">
      <c r="A140" s="175"/>
      <c r="B140" s="1" t="s">
        <v>53</v>
      </c>
      <c r="C140" s="160">
        <f t="array" aca="1" ref="C140" ca="1">IF(INDEX(INDIRECT($B140),MATCH($Q140&amp;$A$131,'Financing inputs locale'!$A$3:$A$255&amp;'Financing inputs locale'!$P$3:$P$255,0),MATCH('Gap analysis'!C$1,Yr_Local,0))="",0,INDEX(INDIRECT($B140),MATCH($Q140&amp;$A$131,'Financing inputs locale'!$A$3:$A$255&amp;'Financing inputs locale'!$P$3:$P$255,0),MATCH('Gap analysis'!C$1,Yr_Local,0)))</f>
        <v>0</v>
      </c>
      <c r="D140" s="160">
        <f t="array" aca="1" ref="D140" ca="1">IF(INDEX(INDIRECT($B140),MATCH($Q140&amp;$A$131,'Financing inputs locale'!$A$3:$A$255&amp;'Financing inputs locale'!$P$3:$P$255,0),MATCH('Gap analysis'!D$1,Yr_Local,0))="",0,INDEX(INDIRECT($B140),MATCH($Q140&amp;$A$131,'Financing inputs locale'!$A$3:$A$255&amp;'Financing inputs locale'!$P$3:$P$255,0),MATCH('Gap analysis'!D$1,Yr_Local,0)))</f>
        <v>0</v>
      </c>
      <c r="E140" s="160">
        <f t="array" aca="1" ref="E140" ca="1">IF(INDEX(INDIRECT($B140),MATCH($Q140&amp;$A$131,'Financing inputs locale'!$A$3:$A$255&amp;'Financing inputs locale'!$P$3:$P$255,0),MATCH('Gap analysis'!E$1,Yr_Local,0))="",0,INDEX(INDIRECT($B140),MATCH($Q140&amp;$A$131,'Financing inputs locale'!$A$3:$A$255&amp;'Financing inputs locale'!$P$3:$P$255,0),MATCH('Gap analysis'!E$1,Yr_Local,0)))</f>
        <v>0</v>
      </c>
      <c r="F140" s="160">
        <f t="array" aca="1" ref="F140" ca="1">IF(INDEX(INDIRECT($B140),MATCH($Q140&amp;$A$131,'Financing inputs locale'!$A$3:$A$255&amp;'Financing inputs locale'!$P$3:$P$255,0),MATCH('Gap analysis'!F$1,Yr_Local,0))="",0,INDEX(INDIRECT($B140),MATCH($Q140&amp;$A$131,'Financing inputs locale'!$A$3:$A$255&amp;'Financing inputs locale'!$P$3:$P$255,0),MATCH('Gap analysis'!F$1,Yr_Local,0)))</f>
        <v>0</v>
      </c>
      <c r="G140" s="160">
        <f t="array" aca="1" ref="G140" ca="1">IF(INDEX(INDIRECT($B140),MATCH($Q140&amp;$A$131,'Financing inputs locale'!$A$3:$A$255&amp;'Financing inputs locale'!$P$3:$P$255,0),MATCH('Gap analysis'!G$1,Yr_Local,0))="",0,INDEX(INDIRECT($B140),MATCH($Q140&amp;$A$131,'Financing inputs locale'!$A$3:$A$255&amp;'Financing inputs locale'!$P$3:$P$255,0),MATCH('Gap analysis'!G$1,Yr_Local,0)))</f>
        <v>0</v>
      </c>
      <c r="H140" s="160">
        <f t="array" aca="1" ref="H140" ca="1">IF(INDEX(INDIRECT($B140),MATCH($Q140&amp;$A$131,'Financing inputs locale'!$A$3:$A$255&amp;'Financing inputs locale'!$P$3:$P$255,0),MATCH('Gap analysis'!H$1,Yr_Local,0))="",0,INDEX(INDIRECT($B140),MATCH($Q140&amp;$A$131,'Financing inputs locale'!$A$3:$A$255&amp;'Financing inputs locale'!$P$3:$P$255,0),MATCH('Gap analysis'!H$1,Yr_Local,0)))</f>
        <v>0</v>
      </c>
      <c r="I140" s="160">
        <f t="array" aca="1" ref="I140" ca="1">IF(INDEX(INDIRECT($B140),MATCH($Q140&amp;$A$131,'Financing inputs locale'!$A$3:$A$255&amp;'Financing inputs locale'!$P$3:$P$255,0),MATCH('Gap analysis'!I$1,Yr_Local,0))="",0,INDEX(INDIRECT($B140),MATCH($Q140&amp;$A$131,'Financing inputs locale'!$A$3:$A$255&amp;'Financing inputs locale'!$P$3:$P$255,0),MATCH('Gap analysis'!I$1,Yr_Local,0)))</f>
        <v>0</v>
      </c>
      <c r="J140" s="160">
        <f t="array" aca="1" ref="J140" ca="1">IF(INDEX(INDIRECT($B140),MATCH($Q140&amp;$A$131,'Financing inputs locale'!$A$3:$A$255&amp;'Financing inputs locale'!$P$3:$P$255,0),MATCH('Gap analysis'!J$1,Yr_Local,0))="",0,INDEX(INDIRECT($B140),MATCH($Q140&amp;$A$131,'Financing inputs locale'!$A$3:$A$255&amp;'Financing inputs locale'!$P$3:$P$255,0),MATCH('Gap analysis'!J$1,Yr_Local,0)))</f>
        <v>0</v>
      </c>
      <c r="K140" s="160">
        <f t="array" aca="1" ref="K140" ca="1">IF(INDEX(INDIRECT($B140),MATCH($Q140&amp;$A$131,'Financing inputs locale'!$A$3:$A$255&amp;'Financing inputs locale'!$P$3:$P$255,0),MATCH('Gap analysis'!K$1,Yr_Local,0))="",0,INDEX(INDIRECT($B140),MATCH($Q140&amp;$A$131,'Financing inputs locale'!$A$3:$A$255&amp;'Financing inputs locale'!$P$3:$P$255,0),MATCH('Gap analysis'!K$1,Yr_Local,0)))</f>
        <v>0</v>
      </c>
      <c r="L140" s="160">
        <f t="array" aca="1" ref="L140" ca="1">IF(INDEX(INDIRECT($B140),MATCH($Q140&amp;$A$131,'Financing inputs locale'!$A$3:$A$255&amp;'Financing inputs locale'!$P$3:$P$255,0),MATCH('Gap analysis'!L$1,Yr_Local,0))="",0,INDEX(INDIRECT($B140),MATCH($Q140&amp;$A$131,'Financing inputs locale'!$A$3:$A$255&amp;'Financing inputs locale'!$P$3:$P$255,0),MATCH('Gap analysis'!L$1,Yr_Local,0)))</f>
        <v>0</v>
      </c>
      <c r="M140" s="160">
        <f t="array" aca="1" ref="M140" ca="1">IF(INDEX(INDIRECT($B140),MATCH($Q140&amp;$A$131,'Financing inputs locale'!$A$3:$A$255&amp;'Financing inputs locale'!$P$3:$P$255,0),MATCH('Gap analysis'!M$1,Yr_Local,0))="",0,INDEX(INDIRECT($B140),MATCH($Q140&amp;$A$131,'Financing inputs locale'!$A$3:$A$255&amp;'Financing inputs locale'!$P$3:$P$255,0),MATCH('Gap analysis'!M$1,Yr_Local,0)))</f>
        <v>0</v>
      </c>
      <c r="N140" s="160">
        <f t="array" aca="1" ref="N140" ca="1">IF(INDEX(INDIRECT($B140),MATCH($Q140&amp;$A$131,'Financing inputs locale'!$A$3:$A$255&amp;'Financing inputs locale'!$P$3:$P$255,0),MATCH('Gap analysis'!N$1,Yr_Local,0))="",0,INDEX(INDIRECT($B140),MATCH($Q140&amp;$A$131,'Financing inputs locale'!$A$3:$A$255&amp;'Financing inputs locale'!$P$3:$P$255,0),MATCH('Gap analysis'!N$1,Yr_Local,0)))</f>
        <v>0</v>
      </c>
      <c r="O140" s="160">
        <f t="array" aca="1" ref="O140" ca="1">IF(INDEX(INDIRECT($B140),MATCH($Q140&amp;$A$131,'Financing inputs locale'!$A$3:$A$255&amp;'Financing inputs locale'!$P$3:$P$255,0),MATCH('Gap analysis'!O$1,Yr_Local,0))="",0,INDEX(INDIRECT($B140),MATCH($Q140&amp;$A$131,'Financing inputs locale'!$A$3:$A$255&amp;'Financing inputs locale'!$P$3:$P$255,0),MATCH('Gap analysis'!O$1,Yr_Local,0)))</f>
        <v>0</v>
      </c>
      <c r="P140" s="49" t="str">
        <f>A131</f>
        <v>Autre 8</v>
      </c>
      <c r="Q140" s="54" t="s">
        <v>34</v>
      </c>
      <c r="R140" s="53" t="str">
        <f t="shared" ca="1" si="88"/>
        <v>Okay</v>
      </c>
      <c r="S140" s="178"/>
      <c r="T140" s="108"/>
    </row>
    <row r="141" spans="1:35" x14ac:dyDescent="0.25">
      <c r="A141" s="58"/>
      <c r="B141" s="35"/>
      <c r="C141" s="96"/>
      <c r="D141" s="96"/>
      <c r="E141" s="96"/>
      <c r="F141" s="96"/>
      <c r="G141" s="96"/>
      <c r="H141" s="96"/>
      <c r="I141" s="96"/>
      <c r="J141" s="96"/>
      <c r="K141" s="96"/>
      <c r="L141" s="96"/>
      <c r="M141" s="96"/>
      <c r="N141" s="96"/>
      <c r="O141" s="96"/>
      <c r="P141" s="49" t="str">
        <f>A131</f>
        <v>Autre 8</v>
      </c>
      <c r="Q141" s="50"/>
      <c r="R141" s="49"/>
      <c r="S141" s="178"/>
      <c r="T141" s="108"/>
    </row>
    <row r="142" spans="1:35" x14ac:dyDescent="0.25">
      <c r="A142" s="176" t="s">
        <v>1</v>
      </c>
      <c r="B142" s="1" t="s">
        <v>11</v>
      </c>
      <c r="C142" s="97">
        <f ca="1">C138-(C135+C132)</f>
        <v>0</v>
      </c>
      <c r="D142" s="97">
        <f t="shared" ref="D142:O142" ca="1" si="90">D138-(D135+D132)</f>
        <v>0</v>
      </c>
      <c r="E142" s="97">
        <f t="shared" ca="1" si="90"/>
        <v>0</v>
      </c>
      <c r="F142" s="97">
        <f t="shared" ca="1" si="90"/>
        <v>0</v>
      </c>
      <c r="G142" s="97">
        <f t="shared" ca="1" si="90"/>
        <v>0</v>
      </c>
      <c r="H142" s="97">
        <f t="shared" ca="1" si="90"/>
        <v>0</v>
      </c>
      <c r="I142" s="97">
        <f t="shared" ca="1" si="90"/>
        <v>0</v>
      </c>
      <c r="J142" s="97">
        <f t="shared" ca="1" si="90"/>
        <v>0</v>
      </c>
      <c r="K142" s="97">
        <f t="shared" ca="1" si="90"/>
        <v>0</v>
      </c>
      <c r="L142" s="97">
        <f t="shared" ca="1" si="90"/>
        <v>0</v>
      </c>
      <c r="M142" s="97">
        <f t="shared" ca="1" si="90"/>
        <v>0</v>
      </c>
      <c r="N142" s="97">
        <f t="shared" ca="1" si="90"/>
        <v>0</v>
      </c>
      <c r="O142" s="97">
        <f t="shared" ca="1" si="90"/>
        <v>0</v>
      </c>
      <c r="P142" s="49" t="str">
        <f>A131</f>
        <v>Autre 8</v>
      </c>
      <c r="Q142" s="54" t="s">
        <v>1</v>
      </c>
      <c r="R142" s="53" t="str">
        <f t="shared" ref="R142:R144" ca="1" si="91">IF(ROUND(SUM(C142:N142),2)=ROUND(O142,2),"Okay","Check")</f>
        <v>Okay</v>
      </c>
      <c r="S142" s="178"/>
      <c r="T142" s="108"/>
    </row>
    <row r="143" spans="1:35" s="12" customFormat="1" x14ac:dyDescent="0.25">
      <c r="A143" s="176"/>
      <c r="B143" s="1" t="s">
        <v>10</v>
      </c>
      <c r="C143" s="98">
        <f t="shared" ref="C143:G143" ca="1" si="92">C139-(C136+C133)</f>
        <v>0</v>
      </c>
      <c r="D143" s="98">
        <f t="shared" ca="1" si="92"/>
        <v>0</v>
      </c>
      <c r="E143" s="98">
        <f t="shared" ca="1" si="92"/>
        <v>0</v>
      </c>
      <c r="F143" s="98">
        <f t="shared" ca="1" si="92"/>
        <v>0</v>
      </c>
      <c r="G143" s="98">
        <f t="shared" ca="1" si="92"/>
        <v>0</v>
      </c>
      <c r="H143" s="98">
        <f t="shared" ref="H143:O143" ca="1" si="93">H139-(H136+H133)</f>
        <v>0</v>
      </c>
      <c r="I143" s="98">
        <f t="shared" ca="1" si="93"/>
        <v>0</v>
      </c>
      <c r="J143" s="98">
        <f t="shared" ca="1" si="93"/>
        <v>0</v>
      </c>
      <c r="K143" s="98">
        <f t="shared" ca="1" si="93"/>
        <v>0</v>
      </c>
      <c r="L143" s="98">
        <f t="shared" ca="1" si="93"/>
        <v>0</v>
      </c>
      <c r="M143" s="98">
        <f t="shared" ca="1" si="93"/>
        <v>0</v>
      </c>
      <c r="N143" s="98">
        <f t="shared" ca="1" si="93"/>
        <v>0</v>
      </c>
      <c r="O143" s="98">
        <f t="shared" ca="1" si="93"/>
        <v>0</v>
      </c>
      <c r="P143" s="49" t="str">
        <f>A131</f>
        <v>Autre 8</v>
      </c>
      <c r="Q143" s="54" t="s">
        <v>1</v>
      </c>
      <c r="R143" s="53" t="str">
        <f t="shared" ca="1" si="91"/>
        <v>Okay</v>
      </c>
      <c r="S143" s="178"/>
      <c r="T143" s="108"/>
    </row>
    <row r="144" spans="1:35" x14ac:dyDescent="0.25">
      <c r="A144" s="176"/>
      <c r="B144" s="1" t="s">
        <v>7</v>
      </c>
      <c r="C144" s="159">
        <f t="shared" ref="C144:G144" ca="1" si="94">C140-(C137+C134)</f>
        <v>0</v>
      </c>
      <c r="D144" s="159">
        <f t="shared" ca="1" si="94"/>
        <v>0</v>
      </c>
      <c r="E144" s="159">
        <f t="shared" ca="1" si="94"/>
        <v>0</v>
      </c>
      <c r="F144" s="159">
        <f t="shared" ca="1" si="94"/>
        <v>0</v>
      </c>
      <c r="G144" s="159">
        <f t="shared" ca="1" si="94"/>
        <v>0</v>
      </c>
      <c r="H144" s="159">
        <f t="shared" ref="H144:O144" ca="1" si="95">H140-(H137+H134)</f>
        <v>0</v>
      </c>
      <c r="I144" s="159">
        <f t="shared" ca="1" si="95"/>
        <v>0</v>
      </c>
      <c r="J144" s="159">
        <f t="shared" ca="1" si="95"/>
        <v>0</v>
      </c>
      <c r="K144" s="159">
        <f t="shared" ca="1" si="95"/>
        <v>0</v>
      </c>
      <c r="L144" s="159">
        <f t="shared" ca="1" si="95"/>
        <v>0</v>
      </c>
      <c r="M144" s="159">
        <f t="shared" ca="1" si="95"/>
        <v>0</v>
      </c>
      <c r="N144" s="159">
        <f t="shared" ca="1" si="95"/>
        <v>0</v>
      </c>
      <c r="O144" s="159">
        <f t="shared" ca="1" si="95"/>
        <v>0</v>
      </c>
      <c r="P144" s="49" t="str">
        <f>A131</f>
        <v>Autre 8</v>
      </c>
      <c r="Q144" s="54" t="s">
        <v>1</v>
      </c>
      <c r="R144" s="53" t="str">
        <f t="shared" ca="1" si="91"/>
        <v>Okay</v>
      </c>
      <c r="S144" s="178"/>
      <c r="T144" s="108"/>
    </row>
    <row r="145" spans="1:35" x14ac:dyDescent="0.25">
      <c r="A145" s="176"/>
      <c r="B145" s="1" t="s">
        <v>0</v>
      </c>
      <c r="C145" s="99">
        <f ca="1">IF(C138&gt;0,C142/C138,0)</f>
        <v>0</v>
      </c>
      <c r="D145" s="99">
        <f t="shared" ref="D145:O145" ca="1" si="96">IF(D138&gt;0,D142/D138,0)</f>
        <v>0</v>
      </c>
      <c r="E145" s="99">
        <f t="shared" ca="1" si="96"/>
        <v>0</v>
      </c>
      <c r="F145" s="99">
        <f t="shared" ca="1" si="96"/>
        <v>0</v>
      </c>
      <c r="G145" s="99">
        <f t="shared" ca="1" si="96"/>
        <v>0</v>
      </c>
      <c r="H145" s="99">
        <f t="shared" ca="1" si="96"/>
        <v>0</v>
      </c>
      <c r="I145" s="99">
        <f t="shared" ca="1" si="96"/>
        <v>0</v>
      </c>
      <c r="J145" s="99">
        <f t="shared" ca="1" si="96"/>
        <v>0</v>
      </c>
      <c r="K145" s="99">
        <f t="shared" ca="1" si="96"/>
        <v>0</v>
      </c>
      <c r="L145" s="99">
        <f t="shared" ca="1" si="96"/>
        <v>0</v>
      </c>
      <c r="M145" s="99">
        <f t="shared" ca="1" si="96"/>
        <v>0</v>
      </c>
      <c r="N145" s="99">
        <f t="shared" ca="1" si="96"/>
        <v>0</v>
      </c>
      <c r="O145" s="99">
        <f t="shared" ca="1" si="96"/>
        <v>0</v>
      </c>
      <c r="P145" s="49" t="str">
        <f>A131</f>
        <v>Autre 8</v>
      </c>
      <c r="Q145" s="54" t="s">
        <v>1</v>
      </c>
      <c r="R145" s="56"/>
      <c r="S145" s="179"/>
      <c r="T145" s="108"/>
    </row>
    <row r="146" spans="1:35" x14ac:dyDescent="0.25">
      <c r="A146" s="35"/>
      <c r="B146" s="35"/>
      <c r="C146" s="35"/>
      <c r="D146" s="35"/>
      <c r="E146" s="35"/>
      <c r="F146" s="35"/>
      <c r="G146" s="35"/>
      <c r="H146" s="35"/>
      <c r="I146" s="35"/>
      <c r="J146" s="35"/>
      <c r="K146" s="35"/>
      <c r="L146" s="35"/>
      <c r="M146" s="35"/>
      <c r="N146" s="35"/>
      <c r="O146" s="35"/>
      <c r="U146" s="12" t="s">
        <v>67</v>
      </c>
      <c r="V146" s="12"/>
      <c r="W146" s="12"/>
      <c r="X146" s="12"/>
      <c r="Y146" s="12"/>
      <c r="Z146" s="12"/>
      <c r="AA146" s="12"/>
      <c r="AB146" s="12"/>
      <c r="AC146" s="12"/>
      <c r="AD146" s="12"/>
      <c r="AE146" s="12"/>
      <c r="AF146" s="12"/>
      <c r="AG146" s="12"/>
      <c r="AH146" s="12"/>
      <c r="AI146" s="12"/>
    </row>
    <row r="147" spans="1:35" x14ac:dyDescent="0.25">
      <c r="A147" s="172" t="str">
        <f>'Financing inputs'!A187:O187</f>
        <v>Autre 9</v>
      </c>
      <c r="B147" s="172"/>
      <c r="C147" s="172"/>
      <c r="D147" s="172"/>
      <c r="E147" s="172"/>
      <c r="F147" s="172"/>
      <c r="G147" s="172"/>
      <c r="H147" s="172"/>
      <c r="I147" s="172"/>
      <c r="J147" s="172"/>
      <c r="K147" s="172"/>
      <c r="L147" s="172"/>
      <c r="M147" s="172"/>
      <c r="N147" s="172"/>
      <c r="O147" s="172"/>
      <c r="P147" s="48"/>
      <c r="Q147" s="48"/>
      <c r="R147" s="48"/>
      <c r="S147" s="177" t="s">
        <v>4</v>
      </c>
      <c r="T147" s="110"/>
      <c r="U147" s="104" t="str">
        <f>A147</f>
        <v>Autre 9</v>
      </c>
      <c r="V147" s="4">
        <f>$C$1</f>
        <v>0</v>
      </c>
      <c r="W147" s="4">
        <f>$D$1</f>
        <v>1</v>
      </c>
      <c r="X147" s="4">
        <f>$E$1</f>
        <v>2</v>
      </c>
      <c r="Y147" s="4">
        <f>$F$1</f>
        <v>3</v>
      </c>
      <c r="Z147" s="4">
        <f>$G$1</f>
        <v>4</v>
      </c>
      <c r="AA147" s="4">
        <f>$H$1</f>
        <v>5</v>
      </c>
      <c r="AB147" s="4">
        <f>$I$1</f>
        <v>6</v>
      </c>
      <c r="AC147" s="4">
        <f>$J$1</f>
        <v>7</v>
      </c>
      <c r="AD147" s="4">
        <f>$K$1</f>
        <v>8</v>
      </c>
      <c r="AE147" s="4">
        <f>$L$1</f>
        <v>9</v>
      </c>
      <c r="AF147" s="4">
        <f>$M$1</f>
        <v>10</v>
      </c>
      <c r="AG147" s="4">
        <f>$N$1</f>
        <v>11</v>
      </c>
      <c r="AH147" s="4" t="str">
        <f>$O$1</f>
        <v>Total</v>
      </c>
      <c r="AI147" s="12"/>
    </row>
    <row r="148" spans="1:35" x14ac:dyDescent="0.25">
      <c r="A148" s="175" t="s">
        <v>36</v>
      </c>
      <c r="B148" s="1" t="s">
        <v>2</v>
      </c>
      <c r="C148" s="94">
        <f t="array" aca="1" ref="C148" ca="1">IF(INDEX(INDIRECT($B148),MATCH($Q148&amp;$A$147,'Financing inputs USD'!$A$3:$A$255&amp;'Financing inputs USD'!$P$3:$P$255,0),MATCH('Gap analysis'!C$1,Yr_USD,0))="",0,INDEX(INDIRECT($B148),MATCH($Q148&amp;$A$147,'Financing inputs USD'!$A$3:$A$255&amp;'Financing inputs USD'!$P$3:$P$255,0),MATCH('Gap analysis'!C$1,Yr_USD,0)))</f>
        <v>0</v>
      </c>
      <c r="D148" s="94">
        <f t="array" aca="1" ref="D148" ca="1">IF(INDEX(INDIRECT($B148),MATCH($Q148&amp;$A$147,'Financing inputs USD'!$A$3:$A$255&amp;'Financing inputs USD'!$P$3:$P$255,0),MATCH('Gap analysis'!D$1,Yr_USD,0))="",0,INDEX(INDIRECT($B148),MATCH($Q148&amp;$A$147,'Financing inputs USD'!$A$3:$A$255&amp;'Financing inputs USD'!$P$3:$P$255,0),MATCH('Gap analysis'!D$1,Yr_USD,0)))</f>
        <v>0</v>
      </c>
      <c r="E148" s="94">
        <f t="array" aca="1" ref="E148" ca="1">IF(INDEX(INDIRECT($B148),MATCH($Q148&amp;$A$147,'Financing inputs USD'!$A$3:$A$255&amp;'Financing inputs USD'!$P$3:$P$255,0),MATCH('Gap analysis'!E$1,Yr_USD,0))="",0,INDEX(INDIRECT($B148),MATCH($Q148&amp;$A$147,'Financing inputs USD'!$A$3:$A$255&amp;'Financing inputs USD'!$P$3:$P$255,0),MATCH('Gap analysis'!E$1,Yr_USD,0)))</f>
        <v>0</v>
      </c>
      <c r="F148" s="94">
        <f t="array" aca="1" ref="F148" ca="1">IF(INDEX(INDIRECT($B148),MATCH($Q148&amp;$A$147,'Financing inputs USD'!$A$3:$A$255&amp;'Financing inputs USD'!$P$3:$P$255,0),MATCH('Gap analysis'!F$1,Yr_USD,0))="",0,INDEX(INDIRECT($B148),MATCH($Q148&amp;$A$147,'Financing inputs USD'!$A$3:$A$255&amp;'Financing inputs USD'!$P$3:$P$255,0),MATCH('Gap analysis'!F$1,Yr_USD,0)))</f>
        <v>0</v>
      </c>
      <c r="G148" s="94">
        <f t="array" aca="1" ref="G148" ca="1">IF(INDEX(INDIRECT($B148),MATCH($Q148&amp;$A$147,'Financing inputs USD'!$A$3:$A$255&amp;'Financing inputs USD'!$P$3:$P$255,0),MATCH('Gap analysis'!G$1,Yr_USD,0))="",0,INDEX(INDIRECT($B148),MATCH($Q148&amp;$A$147,'Financing inputs USD'!$A$3:$A$255&amp;'Financing inputs USD'!$P$3:$P$255,0),MATCH('Gap analysis'!G$1,Yr_USD,0)))</f>
        <v>0</v>
      </c>
      <c r="H148" s="94">
        <f t="array" aca="1" ref="H148" ca="1">IF(INDEX(INDIRECT($B148),MATCH($Q148&amp;$A$147,'Financing inputs USD'!$A$3:$A$255&amp;'Financing inputs USD'!$P$3:$P$255,0),MATCH('Gap analysis'!H$1,Yr_USD,0))="",0,INDEX(INDIRECT($B148),MATCH($Q148&amp;$A$147,'Financing inputs USD'!$A$3:$A$255&amp;'Financing inputs USD'!$P$3:$P$255,0),MATCH('Gap analysis'!H$1,Yr_USD,0)))</f>
        <v>0</v>
      </c>
      <c r="I148" s="94">
        <f t="array" aca="1" ref="I148" ca="1">IF(INDEX(INDIRECT($B148),MATCH($Q148&amp;$A$147,'Financing inputs USD'!$A$3:$A$255&amp;'Financing inputs USD'!$P$3:$P$255,0),MATCH('Gap analysis'!I$1,Yr_USD,0))="",0,INDEX(INDIRECT($B148),MATCH($Q148&amp;$A$147,'Financing inputs USD'!$A$3:$A$255&amp;'Financing inputs USD'!$P$3:$P$255,0),MATCH('Gap analysis'!I$1,Yr_USD,0)))</f>
        <v>0</v>
      </c>
      <c r="J148" s="94">
        <f t="array" aca="1" ref="J148" ca="1">IF(INDEX(INDIRECT($B148),MATCH($Q148&amp;$A$147,'Financing inputs USD'!$A$3:$A$255&amp;'Financing inputs USD'!$P$3:$P$255,0),MATCH('Gap analysis'!J$1,Yr_USD,0))="",0,INDEX(INDIRECT($B148),MATCH($Q148&amp;$A$147,'Financing inputs USD'!$A$3:$A$255&amp;'Financing inputs USD'!$P$3:$P$255,0),MATCH('Gap analysis'!J$1,Yr_USD,0)))</f>
        <v>0</v>
      </c>
      <c r="K148" s="94">
        <f t="array" aca="1" ref="K148" ca="1">IF(INDEX(INDIRECT($B148),MATCH($Q148&amp;$A$147,'Financing inputs USD'!$A$3:$A$255&amp;'Financing inputs USD'!$P$3:$P$255,0),MATCH('Gap analysis'!K$1,Yr_USD,0))="",0,INDEX(INDIRECT($B148),MATCH($Q148&amp;$A$147,'Financing inputs USD'!$A$3:$A$255&amp;'Financing inputs USD'!$P$3:$P$255,0),MATCH('Gap analysis'!K$1,Yr_USD,0)))</f>
        <v>0</v>
      </c>
      <c r="L148" s="94">
        <f t="array" aca="1" ref="L148" ca="1">IF(INDEX(INDIRECT($B148),MATCH($Q148&amp;$A$147,'Financing inputs USD'!$A$3:$A$255&amp;'Financing inputs USD'!$P$3:$P$255,0),MATCH('Gap analysis'!L$1,Yr_USD,0))="",0,INDEX(INDIRECT($B148),MATCH($Q148&amp;$A$147,'Financing inputs USD'!$A$3:$A$255&amp;'Financing inputs USD'!$P$3:$P$255,0),MATCH('Gap analysis'!L$1,Yr_USD,0)))</f>
        <v>0</v>
      </c>
      <c r="M148" s="94">
        <f t="array" aca="1" ref="M148" ca="1">IF(INDEX(INDIRECT($B148),MATCH($Q148&amp;$A$147,'Financing inputs USD'!$A$3:$A$255&amp;'Financing inputs USD'!$P$3:$P$255,0),MATCH('Gap analysis'!M$1,Yr_USD,0))="",0,INDEX(INDIRECT($B148),MATCH($Q148&amp;$A$147,'Financing inputs USD'!$A$3:$A$255&amp;'Financing inputs USD'!$P$3:$P$255,0),MATCH('Gap analysis'!M$1,Yr_USD,0)))</f>
        <v>0</v>
      </c>
      <c r="N148" s="94">
        <f t="array" aca="1" ref="N148" ca="1">IF(INDEX(INDIRECT($B148),MATCH($Q148&amp;$A$147,'Financing inputs USD'!$A$3:$A$255&amp;'Financing inputs USD'!$P$3:$P$255,0),MATCH('Gap analysis'!N$1,Yr_USD,0))="",0,INDEX(INDIRECT($B148),MATCH($Q148&amp;$A$147,'Financing inputs USD'!$A$3:$A$255&amp;'Financing inputs USD'!$P$3:$P$255,0),MATCH('Gap analysis'!N$1,Yr_USD,0)))</f>
        <v>0</v>
      </c>
      <c r="O148" s="94">
        <f t="array" aca="1" ref="O148" ca="1">IF(INDEX(INDIRECT($B148),MATCH($Q148&amp;$A$147,'Financing inputs USD'!$A$3:$A$255&amp;'Financing inputs USD'!$P$3:$P$255,0),MATCH('Gap analysis'!O$1,Yr_USD,0))="",0,INDEX(INDIRECT($B148),MATCH($Q148&amp;$A$147,'Financing inputs USD'!$A$3:$A$255&amp;'Financing inputs USD'!$P$3:$P$255,0),MATCH('Gap analysis'!O$1,Yr_USD,0)))</f>
        <v>0</v>
      </c>
      <c r="P148" s="49" t="str">
        <f>A147</f>
        <v>Autre 9</v>
      </c>
      <c r="Q148" s="54" t="s">
        <v>52</v>
      </c>
      <c r="R148" s="53" t="str">
        <f ca="1">IF(ROUND(SUM(C148:N148),2)=ROUND(O148,2),"Okay","Check")</f>
        <v>Okay</v>
      </c>
      <c r="S148" s="178"/>
      <c r="T148" s="109"/>
      <c r="U148" s="104" t="str">
        <f>A148</f>
        <v>Apport du Gouvernement</v>
      </c>
      <c r="V148" s="75">
        <f t="shared" ref="V148:AH148" ca="1" si="97">IFERROR(C150/(C150+C153),0)</f>
        <v>0</v>
      </c>
      <c r="W148" s="75">
        <f t="shared" ca="1" si="97"/>
        <v>0</v>
      </c>
      <c r="X148" s="75">
        <f t="shared" ca="1" si="97"/>
        <v>0</v>
      </c>
      <c r="Y148" s="75">
        <f t="shared" ca="1" si="97"/>
        <v>0</v>
      </c>
      <c r="Z148" s="75">
        <f t="shared" ca="1" si="97"/>
        <v>0</v>
      </c>
      <c r="AA148" s="75">
        <f t="shared" ca="1" si="97"/>
        <v>0</v>
      </c>
      <c r="AB148" s="75">
        <f t="shared" ca="1" si="97"/>
        <v>0</v>
      </c>
      <c r="AC148" s="75">
        <f t="shared" ca="1" si="97"/>
        <v>0</v>
      </c>
      <c r="AD148" s="75">
        <f t="shared" ca="1" si="97"/>
        <v>0</v>
      </c>
      <c r="AE148" s="75">
        <f t="shared" ca="1" si="97"/>
        <v>0</v>
      </c>
      <c r="AF148" s="75">
        <f t="shared" ca="1" si="97"/>
        <v>0</v>
      </c>
      <c r="AG148" s="75">
        <f t="shared" ca="1" si="97"/>
        <v>0</v>
      </c>
      <c r="AH148" s="75">
        <f t="shared" ca="1" si="97"/>
        <v>0</v>
      </c>
      <c r="AI148" s="12"/>
    </row>
    <row r="149" spans="1:35" s="12" customFormat="1" x14ac:dyDescent="0.25">
      <c r="A149" s="175"/>
      <c r="B149" s="1" t="s">
        <v>10</v>
      </c>
      <c r="C149" s="95">
        <f t="array" aca="1" ref="C149" ca="1">IF(INDEX(INDIRECT($B149),MATCH($Q149&amp;$A$147,'Financing inputs Euro'!$A$3:$A$255&amp;'Financing inputs Euro'!$P$3:$P$255,0),MATCH('Gap analysis'!C$1,Yr_Euro,0))="",0,INDEX(INDIRECT($B149),MATCH($Q149&amp;$A$147,'Financing inputs Euro'!$A$3:$A$255&amp;'Financing inputs Euro'!$P$3:$P$255,0),MATCH('Gap analysis'!C$1,Yr_Euro,0)))</f>
        <v>0</v>
      </c>
      <c r="D149" s="95">
        <f t="array" aca="1" ref="D149" ca="1">IF(INDEX(INDIRECT($B149),MATCH($Q149&amp;$A$147,'Financing inputs Euro'!$A$3:$A$255&amp;'Financing inputs Euro'!$P$3:$P$255,0),MATCH('Gap analysis'!D$1,Yr_Euro,0))="",0,INDEX(INDIRECT($B149),MATCH($Q149&amp;$A$147,'Financing inputs Euro'!$A$3:$A$255&amp;'Financing inputs Euro'!$P$3:$P$255,0),MATCH('Gap analysis'!D$1,Yr_Euro,0)))</f>
        <v>0</v>
      </c>
      <c r="E149" s="95">
        <f t="array" aca="1" ref="E149" ca="1">IF(INDEX(INDIRECT($B149),MATCH($Q149&amp;$A$147,'Financing inputs Euro'!$A$3:$A$255&amp;'Financing inputs Euro'!$P$3:$P$255,0),MATCH('Gap analysis'!E$1,Yr_Euro,0))="",0,INDEX(INDIRECT($B149),MATCH($Q149&amp;$A$147,'Financing inputs Euro'!$A$3:$A$255&amp;'Financing inputs Euro'!$P$3:$P$255,0),MATCH('Gap analysis'!E$1,Yr_Euro,0)))</f>
        <v>0</v>
      </c>
      <c r="F149" s="95">
        <f t="array" aca="1" ref="F149" ca="1">IF(INDEX(INDIRECT($B149),MATCH($Q149&amp;$A$147,'Financing inputs Euro'!$A$3:$A$255&amp;'Financing inputs Euro'!$P$3:$P$255,0),MATCH('Gap analysis'!F$1,Yr_Euro,0))="",0,INDEX(INDIRECT($B149),MATCH($Q149&amp;$A$147,'Financing inputs Euro'!$A$3:$A$255&amp;'Financing inputs Euro'!$P$3:$P$255,0),MATCH('Gap analysis'!F$1,Yr_Euro,0)))</f>
        <v>0</v>
      </c>
      <c r="G149" s="95">
        <f t="array" aca="1" ref="G149" ca="1">IF(INDEX(INDIRECT($B149),MATCH($Q149&amp;$A$147,'Financing inputs Euro'!$A$3:$A$255&amp;'Financing inputs Euro'!$P$3:$P$255,0),MATCH('Gap analysis'!G$1,Yr_Euro,0))="",0,INDEX(INDIRECT($B149),MATCH($Q149&amp;$A$147,'Financing inputs Euro'!$A$3:$A$255&amp;'Financing inputs Euro'!$P$3:$P$255,0),MATCH('Gap analysis'!G$1,Yr_Euro,0)))</f>
        <v>0</v>
      </c>
      <c r="H149" s="95">
        <f t="array" aca="1" ref="H149" ca="1">IF(INDEX(INDIRECT($B149),MATCH($Q149&amp;$A$147,'Financing inputs Euro'!$A$3:$A$255&amp;'Financing inputs Euro'!$P$3:$P$255,0),MATCH('Gap analysis'!H$1,Yr_Euro,0))="",0,INDEX(INDIRECT($B149),MATCH($Q149&amp;$A$147,'Financing inputs Euro'!$A$3:$A$255&amp;'Financing inputs Euro'!$P$3:$P$255,0),MATCH('Gap analysis'!H$1,Yr_Euro,0)))</f>
        <v>0</v>
      </c>
      <c r="I149" s="95">
        <f t="array" aca="1" ref="I149" ca="1">IF(INDEX(INDIRECT($B149),MATCH($Q149&amp;$A$147,'Financing inputs Euro'!$A$3:$A$255&amp;'Financing inputs Euro'!$P$3:$P$255,0),MATCH('Gap analysis'!I$1,Yr_Euro,0))="",0,INDEX(INDIRECT($B149),MATCH($Q149&amp;$A$147,'Financing inputs Euro'!$A$3:$A$255&amp;'Financing inputs Euro'!$P$3:$P$255,0),MATCH('Gap analysis'!I$1,Yr_Euro,0)))</f>
        <v>0</v>
      </c>
      <c r="J149" s="95">
        <f t="array" aca="1" ref="J149" ca="1">IF(INDEX(INDIRECT($B149),MATCH($Q149&amp;$A$147,'Financing inputs Euro'!$A$3:$A$255&amp;'Financing inputs Euro'!$P$3:$P$255,0),MATCH('Gap analysis'!J$1,Yr_Euro,0))="",0,INDEX(INDIRECT($B149),MATCH($Q149&amp;$A$147,'Financing inputs Euro'!$A$3:$A$255&amp;'Financing inputs Euro'!$P$3:$P$255,0),MATCH('Gap analysis'!J$1,Yr_Euro,0)))</f>
        <v>0</v>
      </c>
      <c r="K149" s="95">
        <f t="array" aca="1" ref="K149" ca="1">IF(INDEX(INDIRECT($B149),MATCH($Q149&amp;$A$147,'Financing inputs Euro'!$A$3:$A$255&amp;'Financing inputs Euro'!$P$3:$P$255,0),MATCH('Gap analysis'!K$1,Yr_Euro,0))="",0,INDEX(INDIRECT($B149),MATCH($Q149&amp;$A$147,'Financing inputs Euro'!$A$3:$A$255&amp;'Financing inputs Euro'!$P$3:$P$255,0),MATCH('Gap analysis'!K$1,Yr_Euro,0)))</f>
        <v>0</v>
      </c>
      <c r="L149" s="95">
        <f t="array" aca="1" ref="L149" ca="1">IF(INDEX(INDIRECT($B149),MATCH($Q149&amp;$A$147,'Financing inputs Euro'!$A$3:$A$255&amp;'Financing inputs Euro'!$P$3:$P$255,0),MATCH('Gap analysis'!L$1,Yr_Euro,0))="",0,INDEX(INDIRECT($B149),MATCH($Q149&amp;$A$147,'Financing inputs Euro'!$A$3:$A$255&amp;'Financing inputs Euro'!$P$3:$P$255,0),MATCH('Gap analysis'!L$1,Yr_Euro,0)))</f>
        <v>0</v>
      </c>
      <c r="M149" s="95">
        <f t="array" aca="1" ref="M149" ca="1">IF(INDEX(INDIRECT($B149),MATCH($Q149&amp;$A$147,'Financing inputs Euro'!$A$3:$A$255&amp;'Financing inputs Euro'!$P$3:$P$255,0),MATCH('Gap analysis'!M$1,Yr_Euro,0))="",0,INDEX(INDIRECT($B149),MATCH($Q149&amp;$A$147,'Financing inputs Euro'!$A$3:$A$255&amp;'Financing inputs Euro'!$P$3:$P$255,0),MATCH('Gap analysis'!M$1,Yr_Euro,0)))</f>
        <v>0</v>
      </c>
      <c r="N149" s="95">
        <f t="array" aca="1" ref="N149" ca="1">IF(INDEX(INDIRECT($B149),MATCH($Q149&amp;$A$147,'Financing inputs Euro'!$A$3:$A$255&amp;'Financing inputs Euro'!$P$3:$P$255,0),MATCH('Gap analysis'!N$1,Yr_Euro,0))="",0,INDEX(INDIRECT($B149),MATCH($Q149&amp;$A$147,'Financing inputs Euro'!$A$3:$A$255&amp;'Financing inputs Euro'!$P$3:$P$255,0),MATCH('Gap analysis'!N$1,Yr_Euro,0)))</f>
        <v>0</v>
      </c>
      <c r="O149" s="95">
        <f t="array" aca="1" ref="O149" ca="1">IF(INDEX(INDIRECT($B149),MATCH($Q149&amp;$A$147,'Financing inputs Euro'!$A$3:$A$255&amp;'Financing inputs Euro'!$P$3:$P$255,0),MATCH('Gap analysis'!O$1,Yr_Euro,0))="",0,INDEX(INDIRECT($B149),MATCH($Q149&amp;$A$147,'Financing inputs Euro'!$A$3:$A$255&amp;'Financing inputs Euro'!$P$3:$P$255,0),MATCH('Gap analysis'!O$1,Yr_Euro,0)))</f>
        <v>0</v>
      </c>
      <c r="P149" s="49" t="str">
        <f>A147</f>
        <v>Autre 9</v>
      </c>
      <c r="Q149" s="54" t="s">
        <v>52</v>
      </c>
      <c r="R149" s="53" t="str">
        <f t="shared" ref="R149:R156" ca="1" si="98">IF(ROUND(SUM(C149:N149),2)=ROUND(O149,2),"Okay","Check")</f>
        <v>Okay</v>
      </c>
      <c r="S149" s="178"/>
      <c r="T149" s="109"/>
      <c r="U149" s="104" t="str">
        <f>A151</f>
        <v>Apport des Donateurs</v>
      </c>
      <c r="V149" s="75">
        <f t="shared" ref="V149:AH149" ca="1" si="99">IFERROR(C153/(C150+C153),0)</f>
        <v>0</v>
      </c>
      <c r="W149" s="75">
        <f t="shared" ca="1" si="99"/>
        <v>0</v>
      </c>
      <c r="X149" s="75">
        <f t="shared" ca="1" si="99"/>
        <v>0</v>
      </c>
      <c r="Y149" s="75">
        <f t="shared" ca="1" si="99"/>
        <v>0</v>
      </c>
      <c r="Z149" s="75">
        <f t="shared" ca="1" si="99"/>
        <v>0</v>
      </c>
      <c r="AA149" s="75">
        <f t="shared" ca="1" si="99"/>
        <v>0</v>
      </c>
      <c r="AB149" s="75">
        <f t="shared" ca="1" si="99"/>
        <v>0</v>
      </c>
      <c r="AC149" s="75">
        <f t="shared" ca="1" si="99"/>
        <v>0</v>
      </c>
      <c r="AD149" s="75">
        <f t="shared" ca="1" si="99"/>
        <v>0</v>
      </c>
      <c r="AE149" s="75">
        <f t="shared" ca="1" si="99"/>
        <v>0</v>
      </c>
      <c r="AF149" s="75">
        <f t="shared" ca="1" si="99"/>
        <v>0</v>
      </c>
      <c r="AG149" s="75">
        <f t="shared" ca="1" si="99"/>
        <v>0</v>
      </c>
      <c r="AH149" s="75">
        <f t="shared" ca="1" si="99"/>
        <v>0</v>
      </c>
    </row>
    <row r="150" spans="1:35" x14ac:dyDescent="0.25">
      <c r="A150" s="175"/>
      <c r="B150" s="1" t="s">
        <v>53</v>
      </c>
      <c r="C150" s="160">
        <f t="array" aca="1" ref="C150" ca="1">IF(INDEX(INDIRECT($B150),MATCH($Q150&amp;$A$147,'Financing inputs locale'!$A$3:$A$255&amp;'Financing inputs locale'!$P$3:$P$255,0),MATCH('Gap analysis'!C$1,Yr_Local,0))="",0,INDEX(INDIRECT($B150),MATCH($Q150&amp;$A$147,'Financing inputs locale'!$A$3:$A$255&amp;'Financing inputs locale'!$P$3:$P$255,0),MATCH('Gap analysis'!C$1,Yr_Local,0)))</f>
        <v>0</v>
      </c>
      <c r="D150" s="160">
        <f t="array" aca="1" ref="D150" ca="1">IF(INDEX(INDIRECT($B150),MATCH($Q150&amp;$A$147,'Financing inputs locale'!$A$3:$A$255&amp;'Financing inputs locale'!$P$3:$P$255,0),MATCH('Gap analysis'!D$1,Yr_Local,0))="",0,INDEX(INDIRECT($B150),MATCH($Q150&amp;$A$147,'Financing inputs locale'!$A$3:$A$255&amp;'Financing inputs locale'!$P$3:$P$255,0),MATCH('Gap analysis'!D$1,Yr_Local,0)))</f>
        <v>0</v>
      </c>
      <c r="E150" s="160">
        <f t="array" aca="1" ref="E150" ca="1">IF(INDEX(INDIRECT($B150),MATCH($Q150&amp;$A$147,'Financing inputs locale'!$A$3:$A$255&amp;'Financing inputs locale'!$P$3:$P$255,0),MATCH('Gap analysis'!E$1,Yr_Local,0))="",0,INDEX(INDIRECT($B150),MATCH($Q150&amp;$A$147,'Financing inputs locale'!$A$3:$A$255&amp;'Financing inputs locale'!$P$3:$P$255,0),MATCH('Gap analysis'!E$1,Yr_Local,0)))</f>
        <v>0</v>
      </c>
      <c r="F150" s="160">
        <f t="array" aca="1" ref="F150" ca="1">IF(INDEX(INDIRECT($B150),MATCH($Q150&amp;$A$147,'Financing inputs locale'!$A$3:$A$255&amp;'Financing inputs locale'!$P$3:$P$255,0),MATCH('Gap analysis'!F$1,Yr_Local,0))="",0,INDEX(INDIRECT($B150),MATCH($Q150&amp;$A$147,'Financing inputs locale'!$A$3:$A$255&amp;'Financing inputs locale'!$P$3:$P$255,0),MATCH('Gap analysis'!F$1,Yr_Local,0)))</f>
        <v>0</v>
      </c>
      <c r="G150" s="160">
        <f t="array" aca="1" ref="G150" ca="1">IF(INDEX(INDIRECT($B150),MATCH($Q150&amp;$A$147,'Financing inputs locale'!$A$3:$A$255&amp;'Financing inputs locale'!$P$3:$P$255,0),MATCH('Gap analysis'!G$1,Yr_Local,0))="",0,INDEX(INDIRECT($B150),MATCH($Q150&amp;$A$147,'Financing inputs locale'!$A$3:$A$255&amp;'Financing inputs locale'!$P$3:$P$255,0),MATCH('Gap analysis'!G$1,Yr_Local,0)))</f>
        <v>0</v>
      </c>
      <c r="H150" s="160">
        <f t="array" aca="1" ref="H150" ca="1">IF(INDEX(INDIRECT($B150),MATCH($Q150&amp;$A$147,'Financing inputs locale'!$A$3:$A$255&amp;'Financing inputs locale'!$P$3:$P$255,0),MATCH('Gap analysis'!H$1,Yr_Local,0))="",0,INDEX(INDIRECT($B150),MATCH($Q150&amp;$A$147,'Financing inputs locale'!$A$3:$A$255&amp;'Financing inputs locale'!$P$3:$P$255,0),MATCH('Gap analysis'!H$1,Yr_Local,0)))</f>
        <v>0</v>
      </c>
      <c r="I150" s="160">
        <f t="array" aca="1" ref="I150" ca="1">IF(INDEX(INDIRECT($B150),MATCH($Q150&amp;$A$147,'Financing inputs locale'!$A$3:$A$255&amp;'Financing inputs locale'!$P$3:$P$255,0),MATCH('Gap analysis'!I$1,Yr_Local,0))="",0,INDEX(INDIRECT($B150),MATCH($Q150&amp;$A$147,'Financing inputs locale'!$A$3:$A$255&amp;'Financing inputs locale'!$P$3:$P$255,0),MATCH('Gap analysis'!I$1,Yr_Local,0)))</f>
        <v>0</v>
      </c>
      <c r="J150" s="160">
        <f t="array" aca="1" ref="J150" ca="1">IF(INDEX(INDIRECT($B150),MATCH($Q150&amp;$A$147,'Financing inputs locale'!$A$3:$A$255&amp;'Financing inputs locale'!$P$3:$P$255,0),MATCH('Gap analysis'!J$1,Yr_Local,0))="",0,INDEX(INDIRECT($B150),MATCH($Q150&amp;$A$147,'Financing inputs locale'!$A$3:$A$255&amp;'Financing inputs locale'!$P$3:$P$255,0),MATCH('Gap analysis'!J$1,Yr_Local,0)))</f>
        <v>0</v>
      </c>
      <c r="K150" s="160">
        <f t="array" aca="1" ref="K150" ca="1">IF(INDEX(INDIRECT($B150),MATCH($Q150&amp;$A$147,'Financing inputs locale'!$A$3:$A$255&amp;'Financing inputs locale'!$P$3:$P$255,0),MATCH('Gap analysis'!K$1,Yr_Local,0))="",0,INDEX(INDIRECT($B150),MATCH($Q150&amp;$A$147,'Financing inputs locale'!$A$3:$A$255&amp;'Financing inputs locale'!$P$3:$P$255,0),MATCH('Gap analysis'!K$1,Yr_Local,0)))</f>
        <v>0</v>
      </c>
      <c r="L150" s="160">
        <f t="array" aca="1" ref="L150" ca="1">IF(INDEX(INDIRECT($B150),MATCH($Q150&amp;$A$147,'Financing inputs locale'!$A$3:$A$255&amp;'Financing inputs locale'!$P$3:$P$255,0),MATCH('Gap analysis'!L$1,Yr_Local,0))="",0,INDEX(INDIRECT($B150),MATCH($Q150&amp;$A$147,'Financing inputs locale'!$A$3:$A$255&amp;'Financing inputs locale'!$P$3:$P$255,0),MATCH('Gap analysis'!L$1,Yr_Local,0)))</f>
        <v>0</v>
      </c>
      <c r="M150" s="160">
        <f t="array" aca="1" ref="M150" ca="1">IF(INDEX(INDIRECT($B150),MATCH($Q150&amp;$A$147,'Financing inputs locale'!$A$3:$A$255&amp;'Financing inputs locale'!$P$3:$P$255,0),MATCH('Gap analysis'!M$1,Yr_Local,0))="",0,INDEX(INDIRECT($B150),MATCH($Q150&amp;$A$147,'Financing inputs locale'!$A$3:$A$255&amp;'Financing inputs locale'!$P$3:$P$255,0),MATCH('Gap analysis'!M$1,Yr_Local,0)))</f>
        <v>0</v>
      </c>
      <c r="N150" s="160">
        <f t="array" aca="1" ref="N150" ca="1">IF(INDEX(INDIRECT($B150),MATCH($Q150&amp;$A$147,'Financing inputs locale'!$A$3:$A$255&amp;'Financing inputs locale'!$P$3:$P$255,0),MATCH('Gap analysis'!N$1,Yr_Local,0))="",0,INDEX(INDIRECT($B150),MATCH($Q150&amp;$A$147,'Financing inputs locale'!$A$3:$A$255&amp;'Financing inputs locale'!$P$3:$P$255,0),MATCH('Gap analysis'!N$1,Yr_Local,0)))</f>
        <v>0</v>
      </c>
      <c r="O150" s="160">
        <f t="array" aca="1" ref="O150" ca="1">IF(INDEX(INDIRECT($B150),MATCH($Q150&amp;$A$147,'Financing inputs locale'!$A$3:$A$255&amp;'Financing inputs locale'!$P$3:$P$255,0),MATCH('Gap analysis'!O$1,Yr_Local,0))="",0,INDEX(INDIRECT($B150),MATCH($Q150&amp;$A$147,'Financing inputs locale'!$A$3:$A$255&amp;'Financing inputs locale'!$P$3:$P$255,0),MATCH('Gap analysis'!O$1,Yr_Local,0)))</f>
        <v>0</v>
      </c>
      <c r="P150" s="49" t="str">
        <f>A147</f>
        <v>Autre 9</v>
      </c>
      <c r="Q150" s="54" t="s">
        <v>52</v>
      </c>
      <c r="R150" s="53" t="str">
        <f t="shared" ca="1" si="98"/>
        <v>Okay</v>
      </c>
      <c r="S150" s="178"/>
      <c r="T150" s="108"/>
    </row>
    <row r="151" spans="1:35" x14ac:dyDescent="0.25">
      <c r="A151" s="175" t="s">
        <v>37</v>
      </c>
      <c r="B151" s="1" t="s">
        <v>2</v>
      </c>
      <c r="C151" s="94">
        <f t="array" aca="1" ref="C151" ca="1">IF(INDEX(INDIRECT($B151),MATCH($Q151&amp;$A$147,'Financing inputs USD'!$A$3:$A$255&amp;'Financing inputs USD'!$P$3:$P$255,0),MATCH('Gap analysis'!C$1,Yr_USD,0))="",0,INDEX(INDIRECT($B151),MATCH($Q151&amp;$A$147,'Financing inputs USD'!$A$3:$A$255&amp;'Financing inputs USD'!$P$3:$P$255,0),MATCH('Gap analysis'!C$1,Yr_USD,0)))</f>
        <v>0</v>
      </c>
      <c r="D151" s="94">
        <f t="array" aca="1" ref="D151" ca="1">IF(INDEX(INDIRECT($B151),MATCH($Q151&amp;$A$147,'Financing inputs USD'!$A$3:$A$255&amp;'Financing inputs USD'!$P$3:$P$255,0),MATCH('Gap analysis'!D$1,Yr_USD,0))="",0,INDEX(INDIRECT($B151),MATCH($Q151&amp;$A$147,'Financing inputs USD'!$A$3:$A$255&amp;'Financing inputs USD'!$P$3:$P$255,0),MATCH('Gap analysis'!D$1,Yr_USD,0)))</f>
        <v>0</v>
      </c>
      <c r="E151" s="94">
        <f t="array" aca="1" ref="E151" ca="1">IF(INDEX(INDIRECT($B151),MATCH($Q151&amp;$A$147,'Financing inputs USD'!$A$3:$A$255&amp;'Financing inputs USD'!$P$3:$P$255,0),MATCH('Gap analysis'!E$1,Yr_USD,0))="",0,INDEX(INDIRECT($B151),MATCH($Q151&amp;$A$147,'Financing inputs USD'!$A$3:$A$255&amp;'Financing inputs USD'!$P$3:$P$255,0),MATCH('Gap analysis'!E$1,Yr_USD,0)))</f>
        <v>0</v>
      </c>
      <c r="F151" s="94">
        <f t="array" aca="1" ref="F151" ca="1">IF(INDEX(INDIRECT($B151),MATCH($Q151&amp;$A$147,'Financing inputs USD'!$A$3:$A$255&amp;'Financing inputs USD'!$P$3:$P$255,0),MATCH('Gap analysis'!F$1,Yr_USD,0))="",0,INDEX(INDIRECT($B151),MATCH($Q151&amp;$A$147,'Financing inputs USD'!$A$3:$A$255&amp;'Financing inputs USD'!$P$3:$P$255,0),MATCH('Gap analysis'!F$1,Yr_USD,0)))</f>
        <v>0</v>
      </c>
      <c r="G151" s="94">
        <f t="array" aca="1" ref="G151" ca="1">IF(INDEX(INDIRECT($B151),MATCH($Q151&amp;$A$147,'Financing inputs USD'!$A$3:$A$255&amp;'Financing inputs USD'!$P$3:$P$255,0),MATCH('Gap analysis'!G$1,Yr_USD,0))="",0,INDEX(INDIRECT($B151),MATCH($Q151&amp;$A$147,'Financing inputs USD'!$A$3:$A$255&amp;'Financing inputs USD'!$P$3:$P$255,0),MATCH('Gap analysis'!G$1,Yr_USD,0)))</f>
        <v>0</v>
      </c>
      <c r="H151" s="94">
        <f t="array" aca="1" ref="H151" ca="1">IF(INDEX(INDIRECT($B151),MATCH($Q151&amp;$A$147,'Financing inputs USD'!$A$3:$A$255&amp;'Financing inputs USD'!$P$3:$P$255,0),MATCH('Gap analysis'!H$1,Yr_USD,0))="",0,INDEX(INDIRECT($B151),MATCH($Q151&amp;$A$147,'Financing inputs USD'!$A$3:$A$255&amp;'Financing inputs USD'!$P$3:$P$255,0),MATCH('Gap analysis'!H$1,Yr_USD,0)))</f>
        <v>0</v>
      </c>
      <c r="I151" s="94">
        <f t="array" aca="1" ref="I151" ca="1">IF(INDEX(INDIRECT($B151),MATCH($Q151&amp;$A$147,'Financing inputs USD'!$A$3:$A$255&amp;'Financing inputs USD'!$P$3:$P$255,0),MATCH('Gap analysis'!I$1,Yr_USD,0))="",0,INDEX(INDIRECT($B151),MATCH($Q151&amp;$A$147,'Financing inputs USD'!$A$3:$A$255&amp;'Financing inputs USD'!$P$3:$P$255,0),MATCH('Gap analysis'!I$1,Yr_USD,0)))</f>
        <v>0</v>
      </c>
      <c r="J151" s="94">
        <f t="array" aca="1" ref="J151" ca="1">IF(INDEX(INDIRECT($B151),MATCH($Q151&amp;$A$147,'Financing inputs USD'!$A$3:$A$255&amp;'Financing inputs USD'!$P$3:$P$255,0),MATCH('Gap analysis'!J$1,Yr_USD,0))="",0,INDEX(INDIRECT($B151),MATCH($Q151&amp;$A$147,'Financing inputs USD'!$A$3:$A$255&amp;'Financing inputs USD'!$P$3:$P$255,0),MATCH('Gap analysis'!J$1,Yr_USD,0)))</f>
        <v>0</v>
      </c>
      <c r="K151" s="94">
        <f t="array" aca="1" ref="K151" ca="1">IF(INDEX(INDIRECT($B151),MATCH($Q151&amp;$A$147,'Financing inputs USD'!$A$3:$A$255&amp;'Financing inputs USD'!$P$3:$P$255,0),MATCH('Gap analysis'!K$1,Yr_USD,0))="",0,INDEX(INDIRECT($B151),MATCH($Q151&amp;$A$147,'Financing inputs USD'!$A$3:$A$255&amp;'Financing inputs USD'!$P$3:$P$255,0),MATCH('Gap analysis'!K$1,Yr_USD,0)))</f>
        <v>0</v>
      </c>
      <c r="L151" s="94">
        <f t="array" aca="1" ref="L151" ca="1">IF(INDEX(INDIRECT($B151),MATCH($Q151&amp;$A$147,'Financing inputs USD'!$A$3:$A$255&amp;'Financing inputs USD'!$P$3:$P$255,0),MATCH('Gap analysis'!L$1,Yr_USD,0))="",0,INDEX(INDIRECT($B151),MATCH($Q151&amp;$A$147,'Financing inputs USD'!$A$3:$A$255&amp;'Financing inputs USD'!$P$3:$P$255,0),MATCH('Gap analysis'!L$1,Yr_USD,0)))</f>
        <v>0</v>
      </c>
      <c r="M151" s="94">
        <f t="array" aca="1" ref="M151" ca="1">IF(INDEX(INDIRECT($B151),MATCH($Q151&amp;$A$147,'Financing inputs USD'!$A$3:$A$255&amp;'Financing inputs USD'!$P$3:$P$255,0),MATCH('Gap analysis'!M$1,Yr_USD,0))="",0,INDEX(INDIRECT($B151),MATCH($Q151&amp;$A$147,'Financing inputs USD'!$A$3:$A$255&amp;'Financing inputs USD'!$P$3:$P$255,0),MATCH('Gap analysis'!M$1,Yr_USD,0)))</f>
        <v>0</v>
      </c>
      <c r="N151" s="94">
        <f t="array" aca="1" ref="N151" ca="1">IF(INDEX(INDIRECT($B151),MATCH($Q151&amp;$A$147,'Financing inputs USD'!$A$3:$A$255&amp;'Financing inputs USD'!$P$3:$P$255,0),MATCH('Gap analysis'!N$1,Yr_USD,0))="",0,INDEX(INDIRECT($B151),MATCH($Q151&amp;$A$147,'Financing inputs USD'!$A$3:$A$255&amp;'Financing inputs USD'!$P$3:$P$255,0),MATCH('Gap analysis'!N$1,Yr_USD,0)))</f>
        <v>0</v>
      </c>
      <c r="O151" s="94">
        <f t="array" aca="1" ref="O151" ca="1">IF(INDEX(INDIRECT($B151),MATCH($Q151&amp;$A$147,'Financing inputs USD'!$A$3:$A$255&amp;'Financing inputs USD'!$P$3:$P$255,0),MATCH('Gap analysis'!O$1,Yr_USD,0))="",0,INDEX(INDIRECT($B151),MATCH($Q151&amp;$A$147,'Financing inputs USD'!$A$3:$A$255&amp;'Financing inputs USD'!$P$3:$P$255,0),MATCH('Gap analysis'!O$1,Yr_USD,0)))</f>
        <v>0</v>
      </c>
      <c r="P151" s="49" t="str">
        <f>A147</f>
        <v>Autre 9</v>
      </c>
      <c r="Q151" s="54" t="s">
        <v>42</v>
      </c>
      <c r="R151" s="53" t="str">
        <f t="shared" ca="1" si="98"/>
        <v>Okay</v>
      </c>
      <c r="S151" s="178"/>
      <c r="T151" s="108"/>
    </row>
    <row r="152" spans="1:35" s="12" customFormat="1" x14ac:dyDescent="0.25">
      <c r="A152" s="175"/>
      <c r="B152" s="1" t="s">
        <v>10</v>
      </c>
      <c r="C152" s="95">
        <f t="array" aca="1" ref="C152" ca="1">IF(INDEX(INDIRECT($B152),MATCH($Q152&amp;$A$147,'Financing inputs Euro'!$A$3:$A$255&amp;'Financing inputs Euro'!$P$3:$P$255,0),MATCH('Gap analysis'!C$1,Yr_Euro,0))="",0,INDEX(INDIRECT($B152),MATCH($Q152&amp;$A$147,'Financing inputs Euro'!$A$3:$A$255&amp;'Financing inputs Euro'!$P$3:$P$255,0),MATCH('Gap analysis'!C$1,Yr_Euro,0)))</f>
        <v>0</v>
      </c>
      <c r="D152" s="95">
        <f t="array" aca="1" ref="D152" ca="1">IF(INDEX(INDIRECT($B152),MATCH($Q152&amp;$A$147,'Financing inputs Euro'!$A$3:$A$255&amp;'Financing inputs Euro'!$P$3:$P$255,0),MATCH('Gap analysis'!D$1,Yr_Euro,0))="",0,INDEX(INDIRECT($B152),MATCH($Q152&amp;$A$147,'Financing inputs Euro'!$A$3:$A$255&amp;'Financing inputs Euro'!$P$3:$P$255,0),MATCH('Gap analysis'!D$1,Yr_Euro,0)))</f>
        <v>0</v>
      </c>
      <c r="E152" s="95">
        <f t="array" aca="1" ref="E152" ca="1">IF(INDEX(INDIRECT($B152),MATCH($Q152&amp;$A$147,'Financing inputs Euro'!$A$3:$A$255&amp;'Financing inputs Euro'!$P$3:$P$255,0),MATCH('Gap analysis'!E$1,Yr_Euro,0))="",0,INDEX(INDIRECT($B152),MATCH($Q152&amp;$A$147,'Financing inputs Euro'!$A$3:$A$255&amp;'Financing inputs Euro'!$P$3:$P$255,0),MATCH('Gap analysis'!E$1,Yr_Euro,0)))</f>
        <v>0</v>
      </c>
      <c r="F152" s="95">
        <f t="array" aca="1" ref="F152" ca="1">IF(INDEX(INDIRECT($B152),MATCH($Q152&amp;$A$147,'Financing inputs Euro'!$A$3:$A$255&amp;'Financing inputs Euro'!$P$3:$P$255,0),MATCH('Gap analysis'!F$1,Yr_Euro,0))="",0,INDEX(INDIRECT($B152),MATCH($Q152&amp;$A$147,'Financing inputs Euro'!$A$3:$A$255&amp;'Financing inputs Euro'!$P$3:$P$255,0),MATCH('Gap analysis'!F$1,Yr_Euro,0)))</f>
        <v>0</v>
      </c>
      <c r="G152" s="95">
        <f t="array" aca="1" ref="G152" ca="1">IF(INDEX(INDIRECT($B152),MATCH($Q152&amp;$A$147,'Financing inputs Euro'!$A$3:$A$255&amp;'Financing inputs Euro'!$P$3:$P$255,0),MATCH('Gap analysis'!G$1,Yr_Euro,0))="",0,INDEX(INDIRECT($B152),MATCH($Q152&amp;$A$147,'Financing inputs Euro'!$A$3:$A$255&amp;'Financing inputs Euro'!$P$3:$P$255,0),MATCH('Gap analysis'!G$1,Yr_Euro,0)))</f>
        <v>0</v>
      </c>
      <c r="H152" s="95">
        <f t="array" aca="1" ref="H152" ca="1">IF(INDEX(INDIRECT($B152),MATCH($Q152&amp;$A$147,'Financing inputs Euro'!$A$3:$A$255&amp;'Financing inputs Euro'!$P$3:$P$255,0),MATCH('Gap analysis'!H$1,Yr_Euro,0))="",0,INDEX(INDIRECT($B152),MATCH($Q152&amp;$A$147,'Financing inputs Euro'!$A$3:$A$255&amp;'Financing inputs Euro'!$P$3:$P$255,0),MATCH('Gap analysis'!H$1,Yr_Euro,0)))</f>
        <v>0</v>
      </c>
      <c r="I152" s="95">
        <f t="array" aca="1" ref="I152" ca="1">IF(INDEX(INDIRECT($B152),MATCH($Q152&amp;$A$147,'Financing inputs Euro'!$A$3:$A$255&amp;'Financing inputs Euro'!$P$3:$P$255,0),MATCH('Gap analysis'!I$1,Yr_Euro,0))="",0,INDEX(INDIRECT($B152),MATCH($Q152&amp;$A$147,'Financing inputs Euro'!$A$3:$A$255&amp;'Financing inputs Euro'!$P$3:$P$255,0),MATCH('Gap analysis'!I$1,Yr_Euro,0)))</f>
        <v>0</v>
      </c>
      <c r="J152" s="95">
        <f t="array" aca="1" ref="J152" ca="1">IF(INDEX(INDIRECT($B152),MATCH($Q152&amp;$A$147,'Financing inputs Euro'!$A$3:$A$255&amp;'Financing inputs Euro'!$P$3:$P$255,0),MATCH('Gap analysis'!J$1,Yr_Euro,0))="",0,INDEX(INDIRECT($B152),MATCH($Q152&amp;$A$147,'Financing inputs Euro'!$A$3:$A$255&amp;'Financing inputs Euro'!$P$3:$P$255,0),MATCH('Gap analysis'!J$1,Yr_Euro,0)))</f>
        <v>0</v>
      </c>
      <c r="K152" s="95">
        <f t="array" aca="1" ref="K152" ca="1">IF(INDEX(INDIRECT($B152),MATCH($Q152&amp;$A$147,'Financing inputs Euro'!$A$3:$A$255&amp;'Financing inputs Euro'!$P$3:$P$255,0),MATCH('Gap analysis'!K$1,Yr_Euro,0))="",0,INDEX(INDIRECT($B152),MATCH($Q152&amp;$A$147,'Financing inputs Euro'!$A$3:$A$255&amp;'Financing inputs Euro'!$P$3:$P$255,0),MATCH('Gap analysis'!K$1,Yr_Euro,0)))</f>
        <v>0</v>
      </c>
      <c r="L152" s="95">
        <f t="array" aca="1" ref="L152" ca="1">IF(INDEX(INDIRECT($B152),MATCH($Q152&amp;$A$147,'Financing inputs Euro'!$A$3:$A$255&amp;'Financing inputs Euro'!$P$3:$P$255,0),MATCH('Gap analysis'!L$1,Yr_Euro,0))="",0,INDEX(INDIRECT($B152),MATCH($Q152&amp;$A$147,'Financing inputs Euro'!$A$3:$A$255&amp;'Financing inputs Euro'!$P$3:$P$255,0),MATCH('Gap analysis'!L$1,Yr_Euro,0)))</f>
        <v>0</v>
      </c>
      <c r="M152" s="95">
        <f t="array" aca="1" ref="M152" ca="1">IF(INDEX(INDIRECT($B152),MATCH($Q152&amp;$A$147,'Financing inputs Euro'!$A$3:$A$255&amp;'Financing inputs Euro'!$P$3:$P$255,0),MATCH('Gap analysis'!M$1,Yr_Euro,0))="",0,INDEX(INDIRECT($B152),MATCH($Q152&amp;$A$147,'Financing inputs Euro'!$A$3:$A$255&amp;'Financing inputs Euro'!$P$3:$P$255,0),MATCH('Gap analysis'!M$1,Yr_Euro,0)))</f>
        <v>0</v>
      </c>
      <c r="N152" s="95">
        <f t="array" aca="1" ref="N152" ca="1">IF(INDEX(INDIRECT($B152),MATCH($Q152&amp;$A$147,'Financing inputs Euro'!$A$3:$A$255&amp;'Financing inputs Euro'!$P$3:$P$255,0),MATCH('Gap analysis'!N$1,Yr_Euro,0))="",0,INDEX(INDIRECT($B152),MATCH($Q152&amp;$A$147,'Financing inputs Euro'!$A$3:$A$255&amp;'Financing inputs Euro'!$P$3:$P$255,0),MATCH('Gap analysis'!N$1,Yr_Euro,0)))</f>
        <v>0</v>
      </c>
      <c r="O152" s="95">
        <f t="array" aca="1" ref="O152" ca="1">IF(INDEX(INDIRECT($B152),MATCH($Q152&amp;$A$147,'Financing inputs Euro'!$A$3:$A$255&amp;'Financing inputs Euro'!$P$3:$P$255,0),MATCH('Gap analysis'!O$1,Yr_Euro,0))="",0,INDEX(INDIRECT($B152),MATCH($Q152&amp;$A$147,'Financing inputs Euro'!$A$3:$A$255&amp;'Financing inputs Euro'!$P$3:$P$255,0),MATCH('Gap analysis'!O$1,Yr_Euro,0)))</f>
        <v>0</v>
      </c>
      <c r="P152" s="49" t="str">
        <f>A147</f>
        <v>Autre 9</v>
      </c>
      <c r="Q152" s="54" t="s">
        <v>42</v>
      </c>
      <c r="R152" s="53" t="str">
        <f t="shared" ca="1" si="98"/>
        <v>Okay</v>
      </c>
      <c r="S152" s="178"/>
      <c r="T152" s="108"/>
    </row>
    <row r="153" spans="1:35" x14ac:dyDescent="0.25">
      <c r="A153" s="175"/>
      <c r="B153" s="1" t="s">
        <v>53</v>
      </c>
      <c r="C153" s="160">
        <f t="array" aca="1" ref="C153" ca="1">IF(INDEX(INDIRECT($B153),MATCH($Q153&amp;$A$147,'Financing inputs locale'!$A$3:$A$255&amp;'Financing inputs locale'!$P$3:$P$255,0),MATCH('Gap analysis'!C$1,Yr_Local,0))="",0,INDEX(INDIRECT($B153),MATCH($Q153&amp;$A$147,'Financing inputs locale'!$A$3:$A$255&amp;'Financing inputs locale'!$P$3:$P$255,0),MATCH('Gap analysis'!C$1,Yr_Local,0)))</f>
        <v>0</v>
      </c>
      <c r="D153" s="160">
        <f t="array" aca="1" ref="D153" ca="1">IF(INDEX(INDIRECT($B153),MATCH($Q153&amp;$A$147,'Financing inputs locale'!$A$3:$A$255&amp;'Financing inputs locale'!$P$3:$P$255,0),MATCH('Gap analysis'!D$1,Yr_Local,0))="",0,INDEX(INDIRECT($B153),MATCH($Q153&amp;$A$147,'Financing inputs locale'!$A$3:$A$255&amp;'Financing inputs locale'!$P$3:$P$255,0),MATCH('Gap analysis'!D$1,Yr_Local,0)))</f>
        <v>0</v>
      </c>
      <c r="E153" s="160">
        <f t="array" aca="1" ref="E153" ca="1">IF(INDEX(INDIRECT($B153),MATCH($Q153&amp;$A$147,'Financing inputs locale'!$A$3:$A$255&amp;'Financing inputs locale'!$P$3:$P$255,0),MATCH('Gap analysis'!E$1,Yr_Local,0))="",0,INDEX(INDIRECT($B153),MATCH($Q153&amp;$A$147,'Financing inputs locale'!$A$3:$A$255&amp;'Financing inputs locale'!$P$3:$P$255,0),MATCH('Gap analysis'!E$1,Yr_Local,0)))</f>
        <v>0</v>
      </c>
      <c r="F153" s="160">
        <f t="array" aca="1" ref="F153" ca="1">IF(INDEX(INDIRECT($B153),MATCH($Q153&amp;$A$147,'Financing inputs locale'!$A$3:$A$255&amp;'Financing inputs locale'!$P$3:$P$255,0),MATCH('Gap analysis'!F$1,Yr_Local,0))="",0,INDEX(INDIRECT($B153),MATCH($Q153&amp;$A$147,'Financing inputs locale'!$A$3:$A$255&amp;'Financing inputs locale'!$P$3:$P$255,0),MATCH('Gap analysis'!F$1,Yr_Local,0)))</f>
        <v>0</v>
      </c>
      <c r="G153" s="160">
        <f t="array" aca="1" ref="G153" ca="1">IF(INDEX(INDIRECT($B153),MATCH($Q153&amp;$A$147,'Financing inputs locale'!$A$3:$A$255&amp;'Financing inputs locale'!$P$3:$P$255,0),MATCH('Gap analysis'!G$1,Yr_Local,0))="",0,INDEX(INDIRECT($B153),MATCH($Q153&amp;$A$147,'Financing inputs locale'!$A$3:$A$255&amp;'Financing inputs locale'!$P$3:$P$255,0),MATCH('Gap analysis'!G$1,Yr_Local,0)))</f>
        <v>0</v>
      </c>
      <c r="H153" s="160">
        <f t="array" aca="1" ref="H153" ca="1">IF(INDEX(INDIRECT($B153),MATCH($Q153&amp;$A$147,'Financing inputs locale'!$A$3:$A$255&amp;'Financing inputs locale'!$P$3:$P$255,0),MATCH('Gap analysis'!H$1,Yr_Local,0))="",0,INDEX(INDIRECT($B153),MATCH($Q153&amp;$A$147,'Financing inputs locale'!$A$3:$A$255&amp;'Financing inputs locale'!$P$3:$P$255,0),MATCH('Gap analysis'!H$1,Yr_Local,0)))</f>
        <v>0</v>
      </c>
      <c r="I153" s="160">
        <f t="array" aca="1" ref="I153" ca="1">IF(INDEX(INDIRECT($B153),MATCH($Q153&amp;$A$147,'Financing inputs locale'!$A$3:$A$255&amp;'Financing inputs locale'!$P$3:$P$255,0),MATCH('Gap analysis'!I$1,Yr_Local,0))="",0,INDEX(INDIRECT($B153),MATCH($Q153&amp;$A$147,'Financing inputs locale'!$A$3:$A$255&amp;'Financing inputs locale'!$P$3:$P$255,0),MATCH('Gap analysis'!I$1,Yr_Local,0)))</f>
        <v>0</v>
      </c>
      <c r="J153" s="160">
        <f t="array" aca="1" ref="J153" ca="1">IF(INDEX(INDIRECT($B153),MATCH($Q153&amp;$A$147,'Financing inputs locale'!$A$3:$A$255&amp;'Financing inputs locale'!$P$3:$P$255,0),MATCH('Gap analysis'!J$1,Yr_Local,0))="",0,INDEX(INDIRECT($B153),MATCH($Q153&amp;$A$147,'Financing inputs locale'!$A$3:$A$255&amp;'Financing inputs locale'!$P$3:$P$255,0),MATCH('Gap analysis'!J$1,Yr_Local,0)))</f>
        <v>0</v>
      </c>
      <c r="K153" s="160">
        <f t="array" aca="1" ref="K153" ca="1">IF(INDEX(INDIRECT($B153),MATCH($Q153&amp;$A$147,'Financing inputs locale'!$A$3:$A$255&amp;'Financing inputs locale'!$P$3:$P$255,0),MATCH('Gap analysis'!K$1,Yr_Local,0))="",0,INDEX(INDIRECT($B153),MATCH($Q153&amp;$A$147,'Financing inputs locale'!$A$3:$A$255&amp;'Financing inputs locale'!$P$3:$P$255,0),MATCH('Gap analysis'!K$1,Yr_Local,0)))</f>
        <v>0</v>
      </c>
      <c r="L153" s="160">
        <f t="array" aca="1" ref="L153" ca="1">IF(INDEX(INDIRECT($B153),MATCH($Q153&amp;$A$147,'Financing inputs locale'!$A$3:$A$255&amp;'Financing inputs locale'!$P$3:$P$255,0),MATCH('Gap analysis'!L$1,Yr_Local,0))="",0,INDEX(INDIRECT($B153),MATCH($Q153&amp;$A$147,'Financing inputs locale'!$A$3:$A$255&amp;'Financing inputs locale'!$P$3:$P$255,0),MATCH('Gap analysis'!L$1,Yr_Local,0)))</f>
        <v>0</v>
      </c>
      <c r="M153" s="160">
        <f t="array" aca="1" ref="M153" ca="1">IF(INDEX(INDIRECT($B153),MATCH($Q153&amp;$A$147,'Financing inputs locale'!$A$3:$A$255&amp;'Financing inputs locale'!$P$3:$P$255,0),MATCH('Gap analysis'!M$1,Yr_Local,0))="",0,INDEX(INDIRECT($B153),MATCH($Q153&amp;$A$147,'Financing inputs locale'!$A$3:$A$255&amp;'Financing inputs locale'!$P$3:$P$255,0),MATCH('Gap analysis'!M$1,Yr_Local,0)))</f>
        <v>0</v>
      </c>
      <c r="N153" s="160">
        <f t="array" aca="1" ref="N153" ca="1">IF(INDEX(INDIRECT($B153),MATCH($Q153&amp;$A$147,'Financing inputs locale'!$A$3:$A$255&amp;'Financing inputs locale'!$P$3:$P$255,0),MATCH('Gap analysis'!N$1,Yr_Local,0))="",0,INDEX(INDIRECT($B153),MATCH($Q153&amp;$A$147,'Financing inputs locale'!$A$3:$A$255&amp;'Financing inputs locale'!$P$3:$P$255,0),MATCH('Gap analysis'!N$1,Yr_Local,0)))</f>
        <v>0</v>
      </c>
      <c r="O153" s="160">
        <f t="array" aca="1" ref="O153" ca="1">IF(INDEX(INDIRECT($B153),MATCH($Q153&amp;$A$147,'Financing inputs locale'!$A$3:$A$255&amp;'Financing inputs locale'!$P$3:$P$255,0),MATCH('Gap analysis'!O$1,Yr_Local,0))="",0,INDEX(INDIRECT($B153),MATCH($Q153&amp;$A$147,'Financing inputs locale'!$A$3:$A$255&amp;'Financing inputs locale'!$P$3:$P$255,0),MATCH('Gap analysis'!O$1,Yr_Local,0)))</f>
        <v>0</v>
      </c>
      <c r="P153" s="49" t="str">
        <f>A147</f>
        <v>Autre 9</v>
      </c>
      <c r="Q153" s="54" t="s">
        <v>42</v>
      </c>
      <c r="R153" s="53" t="str">
        <f t="shared" ca="1" si="98"/>
        <v>Okay</v>
      </c>
      <c r="S153" s="178"/>
      <c r="T153" s="108"/>
    </row>
    <row r="154" spans="1:35" s="12" customFormat="1" x14ac:dyDescent="0.25">
      <c r="A154" s="175" t="s">
        <v>34</v>
      </c>
      <c r="B154" s="1" t="s">
        <v>2</v>
      </c>
      <c r="C154" s="94">
        <f t="array" aca="1" ref="C154" ca="1">IF(INDEX(INDIRECT($B154),MATCH($Q154&amp;$A$147,'Financing inputs USD'!$A$3:$A$255&amp;'Financing inputs USD'!$P$3:$P$255,0),MATCH('Gap analysis'!C$1,Yr_USD,0))="",0,INDEX(INDIRECT($B154),MATCH($Q154&amp;$A$147,'Financing inputs USD'!$A$3:$A$255&amp;'Financing inputs USD'!$P$3:$P$255,0),MATCH('Gap analysis'!C$1,Yr_USD,0)))</f>
        <v>0</v>
      </c>
      <c r="D154" s="94">
        <f t="array" aca="1" ref="D154" ca="1">IF(INDEX(INDIRECT($B154),MATCH($Q154&amp;$A$147,'Financing inputs USD'!$A$3:$A$255&amp;'Financing inputs USD'!$P$3:$P$255,0),MATCH('Gap analysis'!D$1,Yr_USD,0))="",0,INDEX(INDIRECT($B154),MATCH($Q154&amp;$A$147,'Financing inputs USD'!$A$3:$A$255&amp;'Financing inputs USD'!$P$3:$P$255,0),MATCH('Gap analysis'!D$1,Yr_USD,0)))</f>
        <v>0</v>
      </c>
      <c r="E154" s="94">
        <f t="array" aca="1" ref="E154" ca="1">IF(INDEX(INDIRECT($B154),MATCH($Q154&amp;$A$147,'Financing inputs USD'!$A$3:$A$255&amp;'Financing inputs USD'!$P$3:$P$255,0),MATCH('Gap analysis'!E$1,Yr_USD,0))="",0,INDEX(INDIRECT($B154),MATCH($Q154&amp;$A$147,'Financing inputs USD'!$A$3:$A$255&amp;'Financing inputs USD'!$P$3:$P$255,0),MATCH('Gap analysis'!E$1,Yr_USD,0)))</f>
        <v>0</v>
      </c>
      <c r="F154" s="94">
        <f t="array" aca="1" ref="F154" ca="1">IF(INDEX(INDIRECT($B154),MATCH($Q154&amp;$A$147,'Financing inputs USD'!$A$3:$A$255&amp;'Financing inputs USD'!$P$3:$P$255,0),MATCH('Gap analysis'!F$1,Yr_USD,0))="",0,INDEX(INDIRECT($B154),MATCH($Q154&amp;$A$147,'Financing inputs USD'!$A$3:$A$255&amp;'Financing inputs USD'!$P$3:$P$255,0),MATCH('Gap analysis'!F$1,Yr_USD,0)))</f>
        <v>0</v>
      </c>
      <c r="G154" s="94">
        <f t="array" aca="1" ref="G154" ca="1">IF(INDEX(INDIRECT($B154),MATCH($Q154&amp;$A$147,'Financing inputs USD'!$A$3:$A$255&amp;'Financing inputs USD'!$P$3:$P$255,0),MATCH('Gap analysis'!G$1,Yr_USD,0))="",0,INDEX(INDIRECT($B154),MATCH($Q154&amp;$A$147,'Financing inputs USD'!$A$3:$A$255&amp;'Financing inputs USD'!$P$3:$P$255,0),MATCH('Gap analysis'!G$1,Yr_USD,0)))</f>
        <v>0</v>
      </c>
      <c r="H154" s="94">
        <f t="array" aca="1" ref="H154" ca="1">IF(INDEX(INDIRECT($B154),MATCH($Q154&amp;$A$147,'Financing inputs USD'!$A$3:$A$255&amp;'Financing inputs USD'!$P$3:$P$255,0),MATCH('Gap analysis'!H$1,Yr_USD,0))="",0,INDEX(INDIRECT($B154),MATCH($Q154&amp;$A$147,'Financing inputs USD'!$A$3:$A$255&amp;'Financing inputs USD'!$P$3:$P$255,0),MATCH('Gap analysis'!H$1,Yr_USD,0)))</f>
        <v>0</v>
      </c>
      <c r="I154" s="94">
        <f t="array" aca="1" ref="I154" ca="1">IF(INDEX(INDIRECT($B154),MATCH($Q154&amp;$A$147,'Financing inputs USD'!$A$3:$A$255&amp;'Financing inputs USD'!$P$3:$P$255,0),MATCH('Gap analysis'!I$1,Yr_USD,0))="",0,INDEX(INDIRECT($B154),MATCH($Q154&amp;$A$147,'Financing inputs USD'!$A$3:$A$255&amp;'Financing inputs USD'!$P$3:$P$255,0),MATCH('Gap analysis'!I$1,Yr_USD,0)))</f>
        <v>0</v>
      </c>
      <c r="J154" s="94">
        <f t="array" aca="1" ref="J154" ca="1">IF(INDEX(INDIRECT($B154),MATCH($Q154&amp;$A$147,'Financing inputs USD'!$A$3:$A$255&amp;'Financing inputs USD'!$P$3:$P$255,0),MATCH('Gap analysis'!J$1,Yr_USD,0))="",0,INDEX(INDIRECT($B154),MATCH($Q154&amp;$A$147,'Financing inputs USD'!$A$3:$A$255&amp;'Financing inputs USD'!$P$3:$P$255,0),MATCH('Gap analysis'!J$1,Yr_USD,0)))</f>
        <v>0</v>
      </c>
      <c r="K154" s="94">
        <f t="array" aca="1" ref="K154" ca="1">IF(INDEX(INDIRECT($B154),MATCH($Q154&amp;$A$147,'Financing inputs USD'!$A$3:$A$255&amp;'Financing inputs USD'!$P$3:$P$255,0),MATCH('Gap analysis'!K$1,Yr_USD,0))="",0,INDEX(INDIRECT($B154),MATCH($Q154&amp;$A$147,'Financing inputs USD'!$A$3:$A$255&amp;'Financing inputs USD'!$P$3:$P$255,0),MATCH('Gap analysis'!K$1,Yr_USD,0)))</f>
        <v>0</v>
      </c>
      <c r="L154" s="94">
        <f t="array" aca="1" ref="L154" ca="1">IF(INDEX(INDIRECT($B154),MATCH($Q154&amp;$A$147,'Financing inputs USD'!$A$3:$A$255&amp;'Financing inputs USD'!$P$3:$P$255,0),MATCH('Gap analysis'!L$1,Yr_USD,0))="",0,INDEX(INDIRECT($B154),MATCH($Q154&amp;$A$147,'Financing inputs USD'!$A$3:$A$255&amp;'Financing inputs USD'!$P$3:$P$255,0),MATCH('Gap analysis'!L$1,Yr_USD,0)))</f>
        <v>0</v>
      </c>
      <c r="M154" s="94">
        <f t="array" aca="1" ref="M154" ca="1">IF(INDEX(INDIRECT($B154),MATCH($Q154&amp;$A$147,'Financing inputs USD'!$A$3:$A$255&amp;'Financing inputs USD'!$P$3:$P$255,0),MATCH('Gap analysis'!M$1,Yr_USD,0))="",0,INDEX(INDIRECT($B154),MATCH($Q154&amp;$A$147,'Financing inputs USD'!$A$3:$A$255&amp;'Financing inputs USD'!$P$3:$P$255,0),MATCH('Gap analysis'!M$1,Yr_USD,0)))</f>
        <v>0</v>
      </c>
      <c r="N154" s="94">
        <f t="array" aca="1" ref="N154" ca="1">IF(INDEX(INDIRECT($B154),MATCH($Q154&amp;$A$147,'Financing inputs USD'!$A$3:$A$255&amp;'Financing inputs USD'!$P$3:$P$255,0),MATCH('Gap analysis'!N$1,Yr_USD,0))="",0,INDEX(INDIRECT($B154),MATCH($Q154&amp;$A$147,'Financing inputs USD'!$A$3:$A$255&amp;'Financing inputs USD'!$P$3:$P$255,0),MATCH('Gap analysis'!N$1,Yr_USD,0)))</f>
        <v>0</v>
      </c>
      <c r="O154" s="94">
        <f t="array" aca="1" ref="O154" ca="1">IF(INDEX(INDIRECT($B154),MATCH($Q154&amp;$A$147,'Financing inputs USD'!$A$3:$A$255&amp;'Financing inputs USD'!$P$3:$P$255,0),MATCH('Gap analysis'!O$1,Yr_USD,0))="",0,INDEX(INDIRECT($B154),MATCH($Q154&amp;$A$147,'Financing inputs USD'!$A$3:$A$255&amp;'Financing inputs USD'!$P$3:$P$255,0),MATCH('Gap analysis'!O$1,Yr_USD,0)))</f>
        <v>0</v>
      </c>
      <c r="P154" s="49" t="str">
        <f>A147</f>
        <v>Autre 9</v>
      </c>
      <c r="Q154" s="54" t="s">
        <v>34</v>
      </c>
      <c r="R154" s="53" t="str">
        <f t="shared" ca="1" si="98"/>
        <v>Okay</v>
      </c>
      <c r="S154" s="178"/>
      <c r="T154" s="108"/>
    </row>
    <row r="155" spans="1:35" s="12" customFormat="1" x14ac:dyDescent="0.25">
      <c r="A155" s="175"/>
      <c r="B155" s="1" t="s">
        <v>10</v>
      </c>
      <c r="C155" s="95">
        <f t="array" aca="1" ref="C155" ca="1">IF(INDEX(INDIRECT($B155),MATCH($Q155&amp;$A$147,'Financing inputs Euro'!$A$3:$A$255&amp;'Financing inputs Euro'!$P$3:$P$255,0),MATCH('Gap analysis'!C$1,Yr_Euro,0))="",0,INDEX(INDIRECT($B155),MATCH($Q155&amp;$A$147,'Financing inputs Euro'!$A$3:$A$255&amp;'Financing inputs Euro'!$P$3:$P$255,0),MATCH('Gap analysis'!C$1,Yr_Euro,0)))</f>
        <v>0</v>
      </c>
      <c r="D155" s="95">
        <f t="array" aca="1" ref="D155" ca="1">IF(INDEX(INDIRECT($B155),MATCH($Q155&amp;$A$147,'Financing inputs Euro'!$A$3:$A$255&amp;'Financing inputs Euro'!$P$3:$P$255,0),MATCH('Gap analysis'!D$1,Yr_Euro,0))="",0,INDEX(INDIRECT($B155),MATCH($Q155&amp;$A$147,'Financing inputs Euro'!$A$3:$A$255&amp;'Financing inputs Euro'!$P$3:$P$255,0),MATCH('Gap analysis'!D$1,Yr_Euro,0)))</f>
        <v>0</v>
      </c>
      <c r="E155" s="95">
        <f t="array" aca="1" ref="E155" ca="1">IF(INDEX(INDIRECT($B155),MATCH($Q155&amp;$A$147,'Financing inputs Euro'!$A$3:$A$255&amp;'Financing inputs Euro'!$P$3:$P$255,0),MATCH('Gap analysis'!E$1,Yr_Euro,0))="",0,INDEX(INDIRECT($B155),MATCH($Q155&amp;$A$147,'Financing inputs Euro'!$A$3:$A$255&amp;'Financing inputs Euro'!$P$3:$P$255,0),MATCH('Gap analysis'!E$1,Yr_Euro,0)))</f>
        <v>0</v>
      </c>
      <c r="F155" s="95">
        <f t="array" aca="1" ref="F155" ca="1">IF(INDEX(INDIRECT($B155),MATCH($Q155&amp;$A$147,'Financing inputs Euro'!$A$3:$A$255&amp;'Financing inputs Euro'!$P$3:$P$255,0),MATCH('Gap analysis'!F$1,Yr_Euro,0))="",0,INDEX(INDIRECT($B155),MATCH($Q155&amp;$A$147,'Financing inputs Euro'!$A$3:$A$255&amp;'Financing inputs Euro'!$P$3:$P$255,0),MATCH('Gap analysis'!F$1,Yr_Euro,0)))</f>
        <v>0</v>
      </c>
      <c r="G155" s="95">
        <f t="array" aca="1" ref="G155" ca="1">IF(INDEX(INDIRECT($B155),MATCH($Q155&amp;$A$147,'Financing inputs Euro'!$A$3:$A$255&amp;'Financing inputs Euro'!$P$3:$P$255,0),MATCH('Gap analysis'!G$1,Yr_Euro,0))="",0,INDEX(INDIRECT($B155),MATCH($Q155&amp;$A$147,'Financing inputs Euro'!$A$3:$A$255&amp;'Financing inputs Euro'!$P$3:$P$255,0),MATCH('Gap analysis'!G$1,Yr_Euro,0)))</f>
        <v>0</v>
      </c>
      <c r="H155" s="95">
        <f t="array" aca="1" ref="H155" ca="1">IF(INDEX(INDIRECT($B155),MATCH($Q155&amp;$A$147,'Financing inputs Euro'!$A$3:$A$255&amp;'Financing inputs Euro'!$P$3:$P$255,0),MATCH('Gap analysis'!H$1,Yr_Euro,0))="",0,INDEX(INDIRECT($B155),MATCH($Q155&amp;$A$147,'Financing inputs Euro'!$A$3:$A$255&amp;'Financing inputs Euro'!$P$3:$P$255,0),MATCH('Gap analysis'!H$1,Yr_Euro,0)))</f>
        <v>0</v>
      </c>
      <c r="I155" s="95">
        <f t="array" aca="1" ref="I155" ca="1">IF(INDEX(INDIRECT($B155),MATCH($Q155&amp;$A$147,'Financing inputs Euro'!$A$3:$A$255&amp;'Financing inputs Euro'!$P$3:$P$255,0),MATCH('Gap analysis'!I$1,Yr_Euro,0))="",0,INDEX(INDIRECT($B155),MATCH($Q155&amp;$A$147,'Financing inputs Euro'!$A$3:$A$255&amp;'Financing inputs Euro'!$P$3:$P$255,0),MATCH('Gap analysis'!I$1,Yr_Euro,0)))</f>
        <v>0</v>
      </c>
      <c r="J155" s="95">
        <f t="array" aca="1" ref="J155" ca="1">IF(INDEX(INDIRECT($B155),MATCH($Q155&amp;$A$147,'Financing inputs Euro'!$A$3:$A$255&amp;'Financing inputs Euro'!$P$3:$P$255,0),MATCH('Gap analysis'!J$1,Yr_Euro,0))="",0,INDEX(INDIRECT($B155),MATCH($Q155&amp;$A$147,'Financing inputs Euro'!$A$3:$A$255&amp;'Financing inputs Euro'!$P$3:$P$255,0),MATCH('Gap analysis'!J$1,Yr_Euro,0)))</f>
        <v>0</v>
      </c>
      <c r="K155" s="95">
        <f t="array" aca="1" ref="K155" ca="1">IF(INDEX(INDIRECT($B155),MATCH($Q155&amp;$A$147,'Financing inputs Euro'!$A$3:$A$255&amp;'Financing inputs Euro'!$P$3:$P$255,0),MATCH('Gap analysis'!K$1,Yr_Euro,0))="",0,INDEX(INDIRECT($B155),MATCH($Q155&amp;$A$147,'Financing inputs Euro'!$A$3:$A$255&amp;'Financing inputs Euro'!$P$3:$P$255,0),MATCH('Gap analysis'!K$1,Yr_Euro,0)))</f>
        <v>0</v>
      </c>
      <c r="L155" s="95">
        <f t="array" aca="1" ref="L155" ca="1">IF(INDEX(INDIRECT($B155),MATCH($Q155&amp;$A$147,'Financing inputs Euro'!$A$3:$A$255&amp;'Financing inputs Euro'!$P$3:$P$255,0),MATCH('Gap analysis'!L$1,Yr_Euro,0))="",0,INDEX(INDIRECT($B155),MATCH($Q155&amp;$A$147,'Financing inputs Euro'!$A$3:$A$255&amp;'Financing inputs Euro'!$P$3:$P$255,0),MATCH('Gap analysis'!L$1,Yr_Euro,0)))</f>
        <v>0</v>
      </c>
      <c r="M155" s="95">
        <f t="array" aca="1" ref="M155" ca="1">IF(INDEX(INDIRECT($B155),MATCH($Q155&amp;$A$147,'Financing inputs Euro'!$A$3:$A$255&amp;'Financing inputs Euro'!$P$3:$P$255,0),MATCH('Gap analysis'!M$1,Yr_Euro,0))="",0,INDEX(INDIRECT($B155),MATCH($Q155&amp;$A$147,'Financing inputs Euro'!$A$3:$A$255&amp;'Financing inputs Euro'!$P$3:$P$255,0),MATCH('Gap analysis'!M$1,Yr_Euro,0)))</f>
        <v>0</v>
      </c>
      <c r="N155" s="95">
        <f t="array" aca="1" ref="N155" ca="1">IF(INDEX(INDIRECT($B155),MATCH($Q155&amp;$A$147,'Financing inputs Euro'!$A$3:$A$255&amp;'Financing inputs Euro'!$P$3:$P$255,0),MATCH('Gap analysis'!N$1,Yr_Euro,0))="",0,INDEX(INDIRECT($B155),MATCH($Q155&amp;$A$147,'Financing inputs Euro'!$A$3:$A$255&amp;'Financing inputs Euro'!$P$3:$P$255,0),MATCH('Gap analysis'!N$1,Yr_Euro,0)))</f>
        <v>0</v>
      </c>
      <c r="O155" s="95">
        <f t="array" aca="1" ref="O155" ca="1">IF(INDEX(INDIRECT($B155),MATCH($Q155&amp;$A$147,'Financing inputs Euro'!$A$3:$A$255&amp;'Financing inputs Euro'!$P$3:$P$255,0),MATCH('Gap analysis'!O$1,Yr_Euro,0))="",0,INDEX(INDIRECT($B155),MATCH($Q155&amp;$A$147,'Financing inputs Euro'!$A$3:$A$255&amp;'Financing inputs Euro'!$P$3:$P$255,0),MATCH('Gap analysis'!O$1,Yr_Euro,0)))</f>
        <v>0</v>
      </c>
      <c r="P155" s="49" t="str">
        <f>A147</f>
        <v>Autre 9</v>
      </c>
      <c r="Q155" s="54" t="s">
        <v>34</v>
      </c>
      <c r="R155" s="53" t="str">
        <f t="shared" ca="1" si="98"/>
        <v>Okay</v>
      </c>
      <c r="S155" s="178"/>
      <c r="T155" s="108"/>
    </row>
    <row r="156" spans="1:35" s="12" customFormat="1" x14ac:dyDescent="0.25">
      <c r="A156" s="175"/>
      <c r="B156" s="1" t="s">
        <v>53</v>
      </c>
      <c r="C156" s="160">
        <f t="array" aca="1" ref="C156" ca="1">IF(INDEX(INDIRECT($B156),MATCH($Q156&amp;$A$147,'Financing inputs locale'!$A$3:$A$255&amp;'Financing inputs locale'!$P$3:$P$255,0),MATCH('Gap analysis'!C$1,Yr_Local,0))="",0,INDEX(INDIRECT($B156),MATCH($Q156&amp;$A$147,'Financing inputs locale'!$A$3:$A$255&amp;'Financing inputs locale'!$P$3:$P$255,0),MATCH('Gap analysis'!C$1,Yr_Local,0)))</f>
        <v>0</v>
      </c>
      <c r="D156" s="160">
        <f t="array" aca="1" ref="D156" ca="1">IF(INDEX(INDIRECT($B156),MATCH($Q156&amp;$A$147,'Financing inputs locale'!$A$3:$A$255&amp;'Financing inputs locale'!$P$3:$P$255,0),MATCH('Gap analysis'!D$1,Yr_Local,0))="",0,INDEX(INDIRECT($B156),MATCH($Q156&amp;$A$147,'Financing inputs locale'!$A$3:$A$255&amp;'Financing inputs locale'!$P$3:$P$255,0),MATCH('Gap analysis'!D$1,Yr_Local,0)))</f>
        <v>0</v>
      </c>
      <c r="E156" s="160">
        <f t="array" aca="1" ref="E156" ca="1">IF(INDEX(INDIRECT($B156),MATCH($Q156&amp;$A$147,'Financing inputs locale'!$A$3:$A$255&amp;'Financing inputs locale'!$P$3:$P$255,0),MATCH('Gap analysis'!E$1,Yr_Local,0))="",0,INDEX(INDIRECT($B156),MATCH($Q156&amp;$A$147,'Financing inputs locale'!$A$3:$A$255&amp;'Financing inputs locale'!$P$3:$P$255,0),MATCH('Gap analysis'!E$1,Yr_Local,0)))</f>
        <v>0</v>
      </c>
      <c r="F156" s="160">
        <f t="array" aca="1" ref="F156" ca="1">IF(INDEX(INDIRECT($B156),MATCH($Q156&amp;$A$147,'Financing inputs locale'!$A$3:$A$255&amp;'Financing inputs locale'!$P$3:$P$255,0),MATCH('Gap analysis'!F$1,Yr_Local,0))="",0,INDEX(INDIRECT($B156),MATCH($Q156&amp;$A$147,'Financing inputs locale'!$A$3:$A$255&amp;'Financing inputs locale'!$P$3:$P$255,0),MATCH('Gap analysis'!F$1,Yr_Local,0)))</f>
        <v>0</v>
      </c>
      <c r="G156" s="160">
        <f t="array" aca="1" ref="G156" ca="1">IF(INDEX(INDIRECT($B156),MATCH($Q156&amp;$A$147,'Financing inputs locale'!$A$3:$A$255&amp;'Financing inputs locale'!$P$3:$P$255,0),MATCH('Gap analysis'!G$1,Yr_Local,0))="",0,INDEX(INDIRECT($B156),MATCH($Q156&amp;$A$147,'Financing inputs locale'!$A$3:$A$255&amp;'Financing inputs locale'!$P$3:$P$255,0),MATCH('Gap analysis'!G$1,Yr_Local,0)))</f>
        <v>0</v>
      </c>
      <c r="H156" s="160">
        <f t="array" aca="1" ref="H156" ca="1">IF(INDEX(INDIRECT($B156),MATCH($Q156&amp;$A$147,'Financing inputs locale'!$A$3:$A$255&amp;'Financing inputs locale'!$P$3:$P$255,0),MATCH('Gap analysis'!H$1,Yr_Local,0))="",0,INDEX(INDIRECT($B156),MATCH($Q156&amp;$A$147,'Financing inputs locale'!$A$3:$A$255&amp;'Financing inputs locale'!$P$3:$P$255,0),MATCH('Gap analysis'!H$1,Yr_Local,0)))</f>
        <v>0</v>
      </c>
      <c r="I156" s="160">
        <f t="array" aca="1" ref="I156" ca="1">IF(INDEX(INDIRECT($B156),MATCH($Q156&amp;$A$147,'Financing inputs locale'!$A$3:$A$255&amp;'Financing inputs locale'!$P$3:$P$255,0),MATCH('Gap analysis'!I$1,Yr_Local,0))="",0,INDEX(INDIRECT($B156),MATCH($Q156&amp;$A$147,'Financing inputs locale'!$A$3:$A$255&amp;'Financing inputs locale'!$P$3:$P$255,0),MATCH('Gap analysis'!I$1,Yr_Local,0)))</f>
        <v>0</v>
      </c>
      <c r="J156" s="160">
        <f t="array" aca="1" ref="J156" ca="1">IF(INDEX(INDIRECT($B156),MATCH($Q156&amp;$A$147,'Financing inputs locale'!$A$3:$A$255&amp;'Financing inputs locale'!$P$3:$P$255,0),MATCH('Gap analysis'!J$1,Yr_Local,0))="",0,INDEX(INDIRECT($B156),MATCH($Q156&amp;$A$147,'Financing inputs locale'!$A$3:$A$255&amp;'Financing inputs locale'!$P$3:$P$255,0),MATCH('Gap analysis'!J$1,Yr_Local,0)))</f>
        <v>0</v>
      </c>
      <c r="K156" s="160">
        <f t="array" aca="1" ref="K156" ca="1">IF(INDEX(INDIRECT($B156),MATCH($Q156&amp;$A$147,'Financing inputs locale'!$A$3:$A$255&amp;'Financing inputs locale'!$P$3:$P$255,0),MATCH('Gap analysis'!K$1,Yr_Local,0))="",0,INDEX(INDIRECT($B156),MATCH($Q156&amp;$A$147,'Financing inputs locale'!$A$3:$A$255&amp;'Financing inputs locale'!$P$3:$P$255,0),MATCH('Gap analysis'!K$1,Yr_Local,0)))</f>
        <v>0</v>
      </c>
      <c r="L156" s="160">
        <f t="array" aca="1" ref="L156" ca="1">IF(INDEX(INDIRECT($B156),MATCH($Q156&amp;$A$147,'Financing inputs locale'!$A$3:$A$255&amp;'Financing inputs locale'!$P$3:$P$255,0),MATCH('Gap analysis'!L$1,Yr_Local,0))="",0,INDEX(INDIRECT($B156),MATCH($Q156&amp;$A$147,'Financing inputs locale'!$A$3:$A$255&amp;'Financing inputs locale'!$P$3:$P$255,0),MATCH('Gap analysis'!L$1,Yr_Local,0)))</f>
        <v>0</v>
      </c>
      <c r="M156" s="160">
        <f t="array" aca="1" ref="M156" ca="1">IF(INDEX(INDIRECT($B156),MATCH($Q156&amp;$A$147,'Financing inputs locale'!$A$3:$A$255&amp;'Financing inputs locale'!$P$3:$P$255,0),MATCH('Gap analysis'!M$1,Yr_Local,0))="",0,INDEX(INDIRECT($B156),MATCH($Q156&amp;$A$147,'Financing inputs locale'!$A$3:$A$255&amp;'Financing inputs locale'!$P$3:$P$255,0),MATCH('Gap analysis'!M$1,Yr_Local,0)))</f>
        <v>0</v>
      </c>
      <c r="N156" s="160">
        <f t="array" aca="1" ref="N156" ca="1">IF(INDEX(INDIRECT($B156),MATCH($Q156&amp;$A$147,'Financing inputs locale'!$A$3:$A$255&amp;'Financing inputs locale'!$P$3:$P$255,0),MATCH('Gap analysis'!N$1,Yr_Local,0))="",0,INDEX(INDIRECT($B156),MATCH($Q156&amp;$A$147,'Financing inputs locale'!$A$3:$A$255&amp;'Financing inputs locale'!$P$3:$P$255,0),MATCH('Gap analysis'!N$1,Yr_Local,0)))</f>
        <v>0</v>
      </c>
      <c r="O156" s="160">
        <f t="array" aca="1" ref="O156" ca="1">IF(INDEX(INDIRECT($B156),MATCH($Q156&amp;$A$147,'Financing inputs locale'!$A$3:$A$255&amp;'Financing inputs locale'!$P$3:$P$255,0),MATCH('Gap analysis'!O$1,Yr_Local,0))="",0,INDEX(INDIRECT($B156),MATCH($Q156&amp;$A$147,'Financing inputs locale'!$A$3:$A$255&amp;'Financing inputs locale'!$P$3:$P$255,0),MATCH('Gap analysis'!O$1,Yr_Local,0)))</f>
        <v>0</v>
      </c>
      <c r="P156" s="49" t="str">
        <f>A147</f>
        <v>Autre 9</v>
      </c>
      <c r="Q156" s="54" t="s">
        <v>34</v>
      </c>
      <c r="R156" s="53" t="str">
        <f t="shared" ca="1" si="98"/>
        <v>Okay</v>
      </c>
      <c r="S156" s="178"/>
      <c r="T156" s="108"/>
    </row>
    <row r="157" spans="1:35" x14ac:dyDescent="0.25">
      <c r="A157" s="58"/>
      <c r="B157" s="35"/>
      <c r="C157" s="96"/>
      <c r="D157" s="96"/>
      <c r="E157" s="96"/>
      <c r="F157" s="96"/>
      <c r="G157" s="96"/>
      <c r="H157" s="96"/>
      <c r="I157" s="96"/>
      <c r="J157" s="96"/>
      <c r="K157" s="96"/>
      <c r="L157" s="96"/>
      <c r="M157" s="96"/>
      <c r="N157" s="96"/>
      <c r="O157" s="96"/>
      <c r="P157" s="49" t="str">
        <f>A147</f>
        <v>Autre 9</v>
      </c>
      <c r="Q157" s="50"/>
      <c r="R157" s="49"/>
      <c r="S157" s="178"/>
      <c r="T157" s="108"/>
    </row>
    <row r="158" spans="1:35" x14ac:dyDescent="0.25">
      <c r="A158" s="176" t="s">
        <v>1</v>
      </c>
      <c r="B158" s="1" t="s">
        <v>11</v>
      </c>
      <c r="C158" s="97">
        <f ca="1">C154-(C151+C148)</f>
        <v>0</v>
      </c>
      <c r="D158" s="97">
        <f t="shared" ref="D158:O158" ca="1" si="100">D154-(D151+D148)</f>
        <v>0</v>
      </c>
      <c r="E158" s="97">
        <f t="shared" ca="1" si="100"/>
        <v>0</v>
      </c>
      <c r="F158" s="97">
        <f t="shared" ca="1" si="100"/>
        <v>0</v>
      </c>
      <c r="G158" s="97">
        <f t="shared" ca="1" si="100"/>
        <v>0</v>
      </c>
      <c r="H158" s="97">
        <f t="shared" ca="1" si="100"/>
        <v>0</v>
      </c>
      <c r="I158" s="97">
        <f t="shared" ca="1" si="100"/>
        <v>0</v>
      </c>
      <c r="J158" s="97">
        <f t="shared" ca="1" si="100"/>
        <v>0</v>
      </c>
      <c r="K158" s="97">
        <f t="shared" ca="1" si="100"/>
        <v>0</v>
      </c>
      <c r="L158" s="97">
        <f t="shared" ca="1" si="100"/>
        <v>0</v>
      </c>
      <c r="M158" s="97">
        <f t="shared" ca="1" si="100"/>
        <v>0</v>
      </c>
      <c r="N158" s="97">
        <f t="shared" ca="1" si="100"/>
        <v>0</v>
      </c>
      <c r="O158" s="97">
        <f t="shared" ca="1" si="100"/>
        <v>0</v>
      </c>
      <c r="P158" s="49" t="str">
        <f>A147</f>
        <v>Autre 9</v>
      </c>
      <c r="Q158" s="54" t="s">
        <v>1</v>
      </c>
      <c r="R158" s="53" t="str">
        <f t="shared" ref="R158:R160" ca="1" si="101">IF(ROUND(SUM(C158:N158),2)=ROUND(O158,2),"Okay","Check")</f>
        <v>Okay</v>
      </c>
      <c r="S158" s="178"/>
      <c r="T158" s="108"/>
    </row>
    <row r="159" spans="1:35" s="12" customFormat="1" x14ac:dyDescent="0.25">
      <c r="A159" s="176"/>
      <c r="B159" s="1" t="s">
        <v>10</v>
      </c>
      <c r="C159" s="98">
        <f t="shared" ref="C159:G159" ca="1" si="102">C155-(C152+C149)</f>
        <v>0</v>
      </c>
      <c r="D159" s="98">
        <f t="shared" ca="1" si="102"/>
        <v>0</v>
      </c>
      <c r="E159" s="98">
        <f t="shared" ca="1" si="102"/>
        <v>0</v>
      </c>
      <c r="F159" s="98">
        <f t="shared" ca="1" si="102"/>
        <v>0</v>
      </c>
      <c r="G159" s="98">
        <f t="shared" ca="1" si="102"/>
        <v>0</v>
      </c>
      <c r="H159" s="98">
        <f t="shared" ref="H159:O159" ca="1" si="103">H155-(H152+H149)</f>
        <v>0</v>
      </c>
      <c r="I159" s="98">
        <f t="shared" ca="1" si="103"/>
        <v>0</v>
      </c>
      <c r="J159" s="98">
        <f t="shared" ca="1" si="103"/>
        <v>0</v>
      </c>
      <c r="K159" s="98">
        <f t="shared" ca="1" si="103"/>
        <v>0</v>
      </c>
      <c r="L159" s="98">
        <f t="shared" ca="1" si="103"/>
        <v>0</v>
      </c>
      <c r="M159" s="98">
        <f t="shared" ca="1" si="103"/>
        <v>0</v>
      </c>
      <c r="N159" s="98">
        <f t="shared" ca="1" si="103"/>
        <v>0</v>
      </c>
      <c r="O159" s="98">
        <f t="shared" ca="1" si="103"/>
        <v>0</v>
      </c>
      <c r="P159" s="49" t="str">
        <f>A147</f>
        <v>Autre 9</v>
      </c>
      <c r="Q159" s="54" t="s">
        <v>1</v>
      </c>
      <c r="R159" s="53" t="str">
        <f t="shared" ca="1" si="101"/>
        <v>Okay</v>
      </c>
      <c r="S159" s="178"/>
      <c r="T159" s="108"/>
    </row>
    <row r="160" spans="1:35" x14ac:dyDescent="0.25">
      <c r="A160" s="176"/>
      <c r="B160" s="1" t="s">
        <v>7</v>
      </c>
      <c r="C160" s="159">
        <f t="shared" ref="C160:G160" ca="1" si="104">C156-(C153+C150)</f>
        <v>0</v>
      </c>
      <c r="D160" s="159">
        <f t="shared" ca="1" si="104"/>
        <v>0</v>
      </c>
      <c r="E160" s="159">
        <f t="shared" ca="1" si="104"/>
        <v>0</v>
      </c>
      <c r="F160" s="159">
        <f t="shared" ca="1" si="104"/>
        <v>0</v>
      </c>
      <c r="G160" s="159">
        <f t="shared" ca="1" si="104"/>
        <v>0</v>
      </c>
      <c r="H160" s="159">
        <f t="shared" ref="H160:O160" ca="1" si="105">H156-(H153+H150)</f>
        <v>0</v>
      </c>
      <c r="I160" s="159">
        <f t="shared" ca="1" si="105"/>
        <v>0</v>
      </c>
      <c r="J160" s="159">
        <f t="shared" ca="1" si="105"/>
        <v>0</v>
      </c>
      <c r="K160" s="159">
        <f t="shared" ca="1" si="105"/>
        <v>0</v>
      </c>
      <c r="L160" s="159">
        <f t="shared" ca="1" si="105"/>
        <v>0</v>
      </c>
      <c r="M160" s="159">
        <f t="shared" ca="1" si="105"/>
        <v>0</v>
      </c>
      <c r="N160" s="159">
        <f t="shared" ca="1" si="105"/>
        <v>0</v>
      </c>
      <c r="O160" s="159">
        <f t="shared" ca="1" si="105"/>
        <v>0</v>
      </c>
      <c r="P160" s="49" t="str">
        <f>A147</f>
        <v>Autre 9</v>
      </c>
      <c r="Q160" s="54" t="s">
        <v>1</v>
      </c>
      <c r="R160" s="53" t="str">
        <f t="shared" ca="1" si="101"/>
        <v>Okay</v>
      </c>
      <c r="S160" s="178"/>
      <c r="T160" s="108"/>
    </row>
    <row r="161" spans="1:35" x14ac:dyDescent="0.25">
      <c r="A161" s="176"/>
      <c r="B161" s="1" t="s">
        <v>0</v>
      </c>
      <c r="C161" s="99">
        <f ca="1">IF(C154&gt;0,C158/C154,0)</f>
        <v>0</v>
      </c>
      <c r="D161" s="99">
        <f t="shared" ref="D161:O161" ca="1" si="106">IF(D154&gt;0,D158/D154,0)</f>
        <v>0</v>
      </c>
      <c r="E161" s="99">
        <f t="shared" ca="1" si="106"/>
        <v>0</v>
      </c>
      <c r="F161" s="99">
        <f t="shared" ca="1" si="106"/>
        <v>0</v>
      </c>
      <c r="G161" s="99">
        <f t="shared" ca="1" si="106"/>
        <v>0</v>
      </c>
      <c r="H161" s="99">
        <f t="shared" ca="1" si="106"/>
        <v>0</v>
      </c>
      <c r="I161" s="99">
        <f t="shared" ca="1" si="106"/>
        <v>0</v>
      </c>
      <c r="J161" s="99">
        <f t="shared" ca="1" si="106"/>
        <v>0</v>
      </c>
      <c r="K161" s="99">
        <f t="shared" ca="1" si="106"/>
        <v>0</v>
      </c>
      <c r="L161" s="99">
        <f t="shared" ca="1" si="106"/>
        <v>0</v>
      </c>
      <c r="M161" s="99">
        <f t="shared" ca="1" si="106"/>
        <v>0</v>
      </c>
      <c r="N161" s="99">
        <f t="shared" ca="1" si="106"/>
        <v>0</v>
      </c>
      <c r="O161" s="99">
        <f t="shared" ca="1" si="106"/>
        <v>0</v>
      </c>
      <c r="P161" s="49" t="str">
        <f>A147</f>
        <v>Autre 9</v>
      </c>
      <c r="Q161" s="54" t="s">
        <v>1</v>
      </c>
      <c r="R161" s="56"/>
      <c r="S161" s="179"/>
      <c r="T161" s="108"/>
    </row>
    <row r="162" spans="1:35" x14ac:dyDescent="0.25">
      <c r="A162" s="35"/>
      <c r="B162" s="35"/>
      <c r="C162" s="35"/>
      <c r="D162" s="35"/>
      <c r="E162" s="35"/>
      <c r="F162" s="35"/>
      <c r="G162" s="35"/>
      <c r="H162" s="35"/>
      <c r="I162" s="35"/>
      <c r="J162" s="35"/>
      <c r="K162" s="35"/>
      <c r="L162" s="35"/>
      <c r="M162" s="35"/>
      <c r="N162" s="35"/>
      <c r="O162" s="35"/>
      <c r="U162" s="12" t="s">
        <v>67</v>
      </c>
      <c r="V162" s="12"/>
      <c r="W162" s="12"/>
      <c r="X162" s="12"/>
      <c r="Y162" s="12"/>
      <c r="Z162" s="12"/>
      <c r="AA162" s="12"/>
      <c r="AB162" s="12"/>
      <c r="AC162" s="12"/>
      <c r="AD162" s="12"/>
      <c r="AE162" s="12"/>
      <c r="AF162" s="12"/>
      <c r="AG162" s="12"/>
      <c r="AH162" s="12"/>
      <c r="AI162" s="12"/>
    </row>
    <row r="163" spans="1:35" x14ac:dyDescent="0.25">
      <c r="A163" s="172" t="str">
        <f>'Financing inputs'!A210:O210</f>
        <v>Autre 10</v>
      </c>
      <c r="B163" s="172"/>
      <c r="C163" s="172"/>
      <c r="D163" s="172"/>
      <c r="E163" s="172"/>
      <c r="F163" s="172"/>
      <c r="G163" s="172"/>
      <c r="H163" s="172"/>
      <c r="I163" s="172"/>
      <c r="J163" s="172"/>
      <c r="K163" s="172"/>
      <c r="L163" s="172"/>
      <c r="M163" s="172"/>
      <c r="N163" s="172"/>
      <c r="O163" s="172"/>
      <c r="P163" s="48"/>
      <c r="Q163" s="48"/>
      <c r="R163" s="48"/>
      <c r="S163" s="177" t="s">
        <v>4</v>
      </c>
      <c r="T163" s="110"/>
      <c r="U163" s="104" t="str">
        <f>A163</f>
        <v>Autre 10</v>
      </c>
      <c r="V163" s="4">
        <f>$C$1</f>
        <v>0</v>
      </c>
      <c r="W163" s="4">
        <f>$D$1</f>
        <v>1</v>
      </c>
      <c r="X163" s="4">
        <f>$E$1</f>
        <v>2</v>
      </c>
      <c r="Y163" s="4">
        <f>$F$1</f>
        <v>3</v>
      </c>
      <c r="Z163" s="4">
        <f>$G$1</f>
        <v>4</v>
      </c>
      <c r="AA163" s="4">
        <f>$H$1</f>
        <v>5</v>
      </c>
      <c r="AB163" s="4">
        <f>$I$1</f>
        <v>6</v>
      </c>
      <c r="AC163" s="4">
        <f>$J$1</f>
        <v>7</v>
      </c>
      <c r="AD163" s="4">
        <f>$K$1</f>
        <v>8</v>
      </c>
      <c r="AE163" s="4">
        <f>$L$1</f>
        <v>9</v>
      </c>
      <c r="AF163" s="4">
        <f>$M$1</f>
        <v>10</v>
      </c>
      <c r="AG163" s="4">
        <f>$N$1</f>
        <v>11</v>
      </c>
      <c r="AH163" s="4" t="str">
        <f>$O$1</f>
        <v>Total</v>
      </c>
      <c r="AI163" s="12"/>
    </row>
    <row r="164" spans="1:35" x14ac:dyDescent="0.25">
      <c r="A164" s="175" t="s">
        <v>36</v>
      </c>
      <c r="B164" s="1" t="s">
        <v>2</v>
      </c>
      <c r="C164" s="94">
        <f t="array" aca="1" ref="C164" ca="1">IF(INDEX(INDIRECT($B164),MATCH($Q164&amp;$A$163,'Financing inputs USD'!$A$3:$A$255&amp;'Financing inputs USD'!$P$3:$P$255,0),MATCH('Gap analysis'!C$1,Yr_USD,0))="",0,INDEX(INDIRECT($B164),MATCH($Q164&amp;$A$163,'Financing inputs USD'!$A$3:$A$255&amp;'Financing inputs USD'!$P$3:$P$255,0),MATCH('Gap analysis'!C$1,Yr_USD,0)))</f>
        <v>0</v>
      </c>
      <c r="D164" s="94">
        <f t="array" aca="1" ref="D164" ca="1">IF(INDEX(INDIRECT($B164),MATCH($Q164&amp;$A$163,'Financing inputs USD'!$A$3:$A$255&amp;'Financing inputs USD'!$P$3:$P$255,0),MATCH('Gap analysis'!D$1,Yr_USD,0))="",0,INDEX(INDIRECT($B164),MATCH($Q164&amp;$A$163,'Financing inputs USD'!$A$3:$A$255&amp;'Financing inputs USD'!$P$3:$P$255,0),MATCH('Gap analysis'!D$1,Yr_USD,0)))</f>
        <v>0</v>
      </c>
      <c r="E164" s="94">
        <f t="array" aca="1" ref="E164" ca="1">IF(INDEX(INDIRECT($B164),MATCH($Q164&amp;$A$163,'Financing inputs USD'!$A$3:$A$255&amp;'Financing inputs USD'!$P$3:$P$255,0),MATCH('Gap analysis'!E$1,Yr_USD,0))="",0,INDEX(INDIRECT($B164),MATCH($Q164&amp;$A$163,'Financing inputs USD'!$A$3:$A$255&amp;'Financing inputs USD'!$P$3:$P$255,0),MATCH('Gap analysis'!E$1,Yr_USD,0)))</f>
        <v>0</v>
      </c>
      <c r="F164" s="94">
        <f t="array" aca="1" ref="F164" ca="1">IF(INDEX(INDIRECT($B164),MATCH($Q164&amp;$A$163,'Financing inputs USD'!$A$3:$A$255&amp;'Financing inputs USD'!$P$3:$P$255,0),MATCH('Gap analysis'!F$1,Yr_USD,0))="",0,INDEX(INDIRECT($B164),MATCH($Q164&amp;$A$163,'Financing inputs USD'!$A$3:$A$255&amp;'Financing inputs USD'!$P$3:$P$255,0),MATCH('Gap analysis'!F$1,Yr_USD,0)))</f>
        <v>0</v>
      </c>
      <c r="G164" s="94">
        <f t="array" aca="1" ref="G164" ca="1">IF(INDEX(INDIRECT($B164),MATCH($Q164&amp;$A$163,'Financing inputs USD'!$A$3:$A$255&amp;'Financing inputs USD'!$P$3:$P$255,0),MATCH('Gap analysis'!G$1,Yr_USD,0))="",0,INDEX(INDIRECT($B164),MATCH($Q164&amp;$A$163,'Financing inputs USD'!$A$3:$A$255&amp;'Financing inputs USD'!$P$3:$P$255,0),MATCH('Gap analysis'!G$1,Yr_USD,0)))</f>
        <v>0</v>
      </c>
      <c r="H164" s="94">
        <f t="array" aca="1" ref="H164" ca="1">IF(INDEX(INDIRECT($B164),MATCH($Q164&amp;$A$163,'Financing inputs USD'!$A$3:$A$255&amp;'Financing inputs USD'!$P$3:$P$255,0),MATCH('Gap analysis'!H$1,Yr_USD,0))="",0,INDEX(INDIRECT($B164),MATCH($Q164&amp;$A$163,'Financing inputs USD'!$A$3:$A$255&amp;'Financing inputs USD'!$P$3:$P$255,0),MATCH('Gap analysis'!H$1,Yr_USD,0)))</f>
        <v>0</v>
      </c>
      <c r="I164" s="94">
        <f t="array" aca="1" ref="I164" ca="1">IF(INDEX(INDIRECT($B164),MATCH($Q164&amp;$A$163,'Financing inputs USD'!$A$3:$A$255&amp;'Financing inputs USD'!$P$3:$P$255,0),MATCH('Gap analysis'!I$1,Yr_USD,0))="",0,INDEX(INDIRECT($B164),MATCH($Q164&amp;$A$163,'Financing inputs USD'!$A$3:$A$255&amp;'Financing inputs USD'!$P$3:$P$255,0),MATCH('Gap analysis'!I$1,Yr_USD,0)))</f>
        <v>0</v>
      </c>
      <c r="J164" s="94">
        <f t="array" aca="1" ref="J164" ca="1">IF(INDEX(INDIRECT($B164),MATCH($Q164&amp;$A$163,'Financing inputs USD'!$A$3:$A$255&amp;'Financing inputs USD'!$P$3:$P$255,0),MATCH('Gap analysis'!J$1,Yr_USD,0))="",0,INDEX(INDIRECT($B164),MATCH($Q164&amp;$A$163,'Financing inputs USD'!$A$3:$A$255&amp;'Financing inputs USD'!$P$3:$P$255,0),MATCH('Gap analysis'!J$1,Yr_USD,0)))</f>
        <v>0</v>
      </c>
      <c r="K164" s="94">
        <f t="array" aca="1" ref="K164" ca="1">IF(INDEX(INDIRECT($B164),MATCH($Q164&amp;$A$163,'Financing inputs USD'!$A$3:$A$255&amp;'Financing inputs USD'!$P$3:$P$255,0),MATCH('Gap analysis'!K$1,Yr_USD,0))="",0,INDEX(INDIRECT($B164),MATCH($Q164&amp;$A$163,'Financing inputs USD'!$A$3:$A$255&amp;'Financing inputs USD'!$P$3:$P$255,0),MATCH('Gap analysis'!K$1,Yr_USD,0)))</f>
        <v>0</v>
      </c>
      <c r="L164" s="94">
        <f t="array" aca="1" ref="L164" ca="1">IF(INDEX(INDIRECT($B164),MATCH($Q164&amp;$A$163,'Financing inputs USD'!$A$3:$A$255&amp;'Financing inputs USD'!$P$3:$P$255,0),MATCH('Gap analysis'!L$1,Yr_USD,0))="",0,INDEX(INDIRECT($B164),MATCH($Q164&amp;$A$163,'Financing inputs USD'!$A$3:$A$255&amp;'Financing inputs USD'!$P$3:$P$255,0),MATCH('Gap analysis'!L$1,Yr_USD,0)))</f>
        <v>0</v>
      </c>
      <c r="M164" s="94">
        <f t="array" aca="1" ref="M164" ca="1">IF(INDEX(INDIRECT($B164),MATCH($Q164&amp;$A$163,'Financing inputs USD'!$A$3:$A$255&amp;'Financing inputs USD'!$P$3:$P$255,0),MATCH('Gap analysis'!M$1,Yr_USD,0))="",0,INDEX(INDIRECT($B164),MATCH($Q164&amp;$A$163,'Financing inputs USD'!$A$3:$A$255&amp;'Financing inputs USD'!$P$3:$P$255,0),MATCH('Gap analysis'!M$1,Yr_USD,0)))</f>
        <v>0</v>
      </c>
      <c r="N164" s="94">
        <f t="array" aca="1" ref="N164" ca="1">IF(INDEX(INDIRECT($B164),MATCH($Q164&amp;$A$163,'Financing inputs USD'!$A$3:$A$255&amp;'Financing inputs USD'!$P$3:$P$255,0),MATCH('Gap analysis'!N$1,Yr_USD,0))="",0,INDEX(INDIRECT($B164),MATCH($Q164&amp;$A$163,'Financing inputs USD'!$A$3:$A$255&amp;'Financing inputs USD'!$P$3:$P$255,0),MATCH('Gap analysis'!N$1,Yr_USD,0)))</f>
        <v>0</v>
      </c>
      <c r="O164" s="94">
        <f t="array" aca="1" ref="O164" ca="1">IF(INDEX(INDIRECT($B164),MATCH($Q164&amp;$A$163,'Financing inputs USD'!$A$3:$A$255&amp;'Financing inputs USD'!$P$3:$P$255,0),MATCH('Gap analysis'!O$1,Yr_USD,0))="",0,INDEX(INDIRECT($B164),MATCH($Q164&amp;$A$163,'Financing inputs USD'!$A$3:$A$255&amp;'Financing inputs USD'!$P$3:$P$255,0),MATCH('Gap analysis'!O$1,Yr_USD,0)))</f>
        <v>0</v>
      </c>
      <c r="P164" s="49" t="str">
        <f>A163</f>
        <v>Autre 10</v>
      </c>
      <c r="Q164" s="54" t="s">
        <v>52</v>
      </c>
      <c r="R164" s="53" t="str">
        <f ca="1">IF(ROUND(SUM(C164:N164),2)=ROUND(O164,2),"Okay","Check")</f>
        <v>Okay</v>
      </c>
      <c r="S164" s="178"/>
      <c r="T164" s="109"/>
      <c r="U164" s="104" t="str">
        <f>A164</f>
        <v>Apport du Gouvernement</v>
      </c>
      <c r="V164" s="75">
        <f t="shared" ref="V164:AH164" ca="1" si="107">IFERROR(C166/(C166+C169),0)</f>
        <v>0</v>
      </c>
      <c r="W164" s="75">
        <f t="shared" ca="1" si="107"/>
        <v>0</v>
      </c>
      <c r="X164" s="75">
        <f t="shared" ca="1" si="107"/>
        <v>0</v>
      </c>
      <c r="Y164" s="75">
        <f t="shared" ca="1" si="107"/>
        <v>0</v>
      </c>
      <c r="Z164" s="75">
        <f t="shared" ca="1" si="107"/>
        <v>0</v>
      </c>
      <c r="AA164" s="75">
        <f t="shared" ca="1" si="107"/>
        <v>0</v>
      </c>
      <c r="AB164" s="75">
        <f t="shared" ca="1" si="107"/>
        <v>0</v>
      </c>
      <c r="AC164" s="75">
        <f t="shared" ca="1" si="107"/>
        <v>0</v>
      </c>
      <c r="AD164" s="75">
        <f t="shared" ca="1" si="107"/>
        <v>0</v>
      </c>
      <c r="AE164" s="75">
        <f t="shared" ca="1" si="107"/>
        <v>0</v>
      </c>
      <c r="AF164" s="75">
        <f t="shared" ca="1" si="107"/>
        <v>0</v>
      </c>
      <c r="AG164" s="75">
        <f t="shared" ca="1" si="107"/>
        <v>0</v>
      </c>
      <c r="AH164" s="75">
        <f t="shared" ca="1" si="107"/>
        <v>0</v>
      </c>
      <c r="AI164" s="12"/>
    </row>
    <row r="165" spans="1:35" s="12" customFormat="1" x14ac:dyDescent="0.25">
      <c r="A165" s="175"/>
      <c r="B165" s="1" t="s">
        <v>10</v>
      </c>
      <c r="C165" s="95">
        <f t="array" aca="1" ref="C165" ca="1">IF(INDEX(INDIRECT($B165),MATCH($Q165&amp;$A$163,'Financing inputs Euro'!$A$3:$A$255&amp;'Financing inputs Euro'!$P$3:$P$255,0),MATCH('Gap analysis'!C$1,Yr_Euro,0))="",0,INDEX(INDIRECT($B165),MATCH($Q165&amp;$A$163,'Financing inputs Euro'!$A$3:$A$255&amp;'Financing inputs Euro'!$P$3:$P$255,0),MATCH('Gap analysis'!C$1,Yr_Euro,0)))</f>
        <v>0</v>
      </c>
      <c r="D165" s="95">
        <f t="array" aca="1" ref="D165" ca="1">IF(INDEX(INDIRECT($B165),MATCH($Q165&amp;$A$163,'Financing inputs Euro'!$A$3:$A$255&amp;'Financing inputs Euro'!$P$3:$P$255,0),MATCH('Gap analysis'!D$1,Yr_Euro,0))="",0,INDEX(INDIRECT($B165),MATCH($Q165&amp;$A$163,'Financing inputs Euro'!$A$3:$A$255&amp;'Financing inputs Euro'!$P$3:$P$255,0),MATCH('Gap analysis'!D$1,Yr_Euro,0)))</f>
        <v>0</v>
      </c>
      <c r="E165" s="95">
        <f t="array" aca="1" ref="E165" ca="1">IF(INDEX(INDIRECT($B165),MATCH($Q165&amp;$A$163,'Financing inputs Euro'!$A$3:$A$255&amp;'Financing inputs Euro'!$P$3:$P$255,0),MATCH('Gap analysis'!E$1,Yr_Euro,0))="",0,INDEX(INDIRECT($B165),MATCH($Q165&amp;$A$163,'Financing inputs Euro'!$A$3:$A$255&amp;'Financing inputs Euro'!$P$3:$P$255,0),MATCH('Gap analysis'!E$1,Yr_Euro,0)))</f>
        <v>0</v>
      </c>
      <c r="F165" s="95">
        <f t="array" aca="1" ref="F165" ca="1">IF(INDEX(INDIRECT($B165),MATCH($Q165&amp;$A$163,'Financing inputs Euro'!$A$3:$A$255&amp;'Financing inputs Euro'!$P$3:$P$255,0),MATCH('Gap analysis'!F$1,Yr_Euro,0))="",0,INDEX(INDIRECT($B165),MATCH($Q165&amp;$A$163,'Financing inputs Euro'!$A$3:$A$255&amp;'Financing inputs Euro'!$P$3:$P$255,0),MATCH('Gap analysis'!F$1,Yr_Euro,0)))</f>
        <v>0</v>
      </c>
      <c r="G165" s="95">
        <f t="array" aca="1" ref="G165" ca="1">IF(INDEX(INDIRECT($B165),MATCH($Q165&amp;$A$163,'Financing inputs Euro'!$A$3:$A$255&amp;'Financing inputs Euro'!$P$3:$P$255,0),MATCH('Gap analysis'!G$1,Yr_Euro,0))="",0,INDEX(INDIRECT($B165),MATCH($Q165&amp;$A$163,'Financing inputs Euro'!$A$3:$A$255&amp;'Financing inputs Euro'!$P$3:$P$255,0),MATCH('Gap analysis'!G$1,Yr_Euro,0)))</f>
        <v>0</v>
      </c>
      <c r="H165" s="95">
        <f t="array" aca="1" ref="H165" ca="1">IF(INDEX(INDIRECT($B165),MATCH($Q165&amp;$A$163,'Financing inputs Euro'!$A$3:$A$255&amp;'Financing inputs Euro'!$P$3:$P$255,0),MATCH('Gap analysis'!H$1,Yr_Euro,0))="",0,INDEX(INDIRECT($B165),MATCH($Q165&amp;$A$163,'Financing inputs Euro'!$A$3:$A$255&amp;'Financing inputs Euro'!$P$3:$P$255,0),MATCH('Gap analysis'!H$1,Yr_Euro,0)))</f>
        <v>0</v>
      </c>
      <c r="I165" s="95">
        <f t="array" aca="1" ref="I165" ca="1">IF(INDEX(INDIRECT($B165),MATCH($Q165&amp;$A$163,'Financing inputs Euro'!$A$3:$A$255&amp;'Financing inputs Euro'!$P$3:$P$255,0),MATCH('Gap analysis'!I$1,Yr_Euro,0))="",0,INDEX(INDIRECT($B165),MATCH($Q165&amp;$A$163,'Financing inputs Euro'!$A$3:$A$255&amp;'Financing inputs Euro'!$P$3:$P$255,0),MATCH('Gap analysis'!I$1,Yr_Euro,0)))</f>
        <v>0</v>
      </c>
      <c r="J165" s="95">
        <f t="array" aca="1" ref="J165" ca="1">IF(INDEX(INDIRECT($B165),MATCH($Q165&amp;$A$163,'Financing inputs Euro'!$A$3:$A$255&amp;'Financing inputs Euro'!$P$3:$P$255,0),MATCH('Gap analysis'!J$1,Yr_Euro,0))="",0,INDEX(INDIRECT($B165),MATCH($Q165&amp;$A$163,'Financing inputs Euro'!$A$3:$A$255&amp;'Financing inputs Euro'!$P$3:$P$255,0),MATCH('Gap analysis'!J$1,Yr_Euro,0)))</f>
        <v>0</v>
      </c>
      <c r="K165" s="95">
        <f t="array" aca="1" ref="K165" ca="1">IF(INDEX(INDIRECT($B165),MATCH($Q165&amp;$A$163,'Financing inputs Euro'!$A$3:$A$255&amp;'Financing inputs Euro'!$P$3:$P$255,0),MATCH('Gap analysis'!K$1,Yr_Euro,0))="",0,INDEX(INDIRECT($B165),MATCH($Q165&amp;$A$163,'Financing inputs Euro'!$A$3:$A$255&amp;'Financing inputs Euro'!$P$3:$P$255,0),MATCH('Gap analysis'!K$1,Yr_Euro,0)))</f>
        <v>0</v>
      </c>
      <c r="L165" s="95">
        <f t="array" aca="1" ref="L165" ca="1">IF(INDEX(INDIRECT($B165),MATCH($Q165&amp;$A$163,'Financing inputs Euro'!$A$3:$A$255&amp;'Financing inputs Euro'!$P$3:$P$255,0),MATCH('Gap analysis'!L$1,Yr_Euro,0))="",0,INDEX(INDIRECT($B165),MATCH($Q165&amp;$A$163,'Financing inputs Euro'!$A$3:$A$255&amp;'Financing inputs Euro'!$P$3:$P$255,0),MATCH('Gap analysis'!L$1,Yr_Euro,0)))</f>
        <v>0</v>
      </c>
      <c r="M165" s="95">
        <f t="array" aca="1" ref="M165" ca="1">IF(INDEX(INDIRECT($B165),MATCH($Q165&amp;$A$163,'Financing inputs Euro'!$A$3:$A$255&amp;'Financing inputs Euro'!$P$3:$P$255,0),MATCH('Gap analysis'!M$1,Yr_Euro,0))="",0,INDEX(INDIRECT($B165),MATCH($Q165&amp;$A$163,'Financing inputs Euro'!$A$3:$A$255&amp;'Financing inputs Euro'!$P$3:$P$255,0),MATCH('Gap analysis'!M$1,Yr_Euro,0)))</f>
        <v>0</v>
      </c>
      <c r="N165" s="95">
        <f t="array" aca="1" ref="N165" ca="1">IF(INDEX(INDIRECT($B165),MATCH($Q165&amp;$A$163,'Financing inputs Euro'!$A$3:$A$255&amp;'Financing inputs Euro'!$P$3:$P$255,0),MATCH('Gap analysis'!N$1,Yr_Euro,0))="",0,INDEX(INDIRECT($B165),MATCH($Q165&amp;$A$163,'Financing inputs Euro'!$A$3:$A$255&amp;'Financing inputs Euro'!$P$3:$P$255,0),MATCH('Gap analysis'!N$1,Yr_Euro,0)))</f>
        <v>0</v>
      </c>
      <c r="O165" s="95">
        <f t="array" aca="1" ref="O165" ca="1">IF(INDEX(INDIRECT($B165),MATCH($Q165&amp;$A$163,'Financing inputs Euro'!$A$3:$A$255&amp;'Financing inputs Euro'!$P$3:$P$255,0),MATCH('Gap analysis'!O$1,Yr_Euro,0))="",0,INDEX(INDIRECT($B165),MATCH($Q165&amp;$A$163,'Financing inputs Euro'!$A$3:$A$255&amp;'Financing inputs Euro'!$P$3:$P$255,0),MATCH('Gap analysis'!O$1,Yr_Euro,0)))</f>
        <v>0</v>
      </c>
      <c r="P165" s="49" t="str">
        <f>A163</f>
        <v>Autre 10</v>
      </c>
      <c r="Q165" s="54" t="s">
        <v>52</v>
      </c>
      <c r="R165" s="53" t="str">
        <f t="shared" ref="R165:R172" ca="1" si="108">IF(ROUND(SUM(C165:N165),2)=ROUND(O165,2),"Okay","Check")</f>
        <v>Okay</v>
      </c>
      <c r="S165" s="178"/>
      <c r="T165" s="109"/>
      <c r="U165" s="104" t="str">
        <f>A167</f>
        <v>Apport des Donateurs</v>
      </c>
      <c r="V165" s="75">
        <f t="shared" ref="V165:AH165" ca="1" si="109">IFERROR(C169/(C166+C169),0)</f>
        <v>0</v>
      </c>
      <c r="W165" s="75">
        <f t="shared" ca="1" si="109"/>
        <v>0</v>
      </c>
      <c r="X165" s="75">
        <f t="shared" ca="1" si="109"/>
        <v>0</v>
      </c>
      <c r="Y165" s="75">
        <f t="shared" ca="1" si="109"/>
        <v>0</v>
      </c>
      <c r="Z165" s="75">
        <f t="shared" ca="1" si="109"/>
        <v>0</v>
      </c>
      <c r="AA165" s="75">
        <f t="shared" ca="1" si="109"/>
        <v>0</v>
      </c>
      <c r="AB165" s="75">
        <f t="shared" ca="1" si="109"/>
        <v>0</v>
      </c>
      <c r="AC165" s="75">
        <f t="shared" ca="1" si="109"/>
        <v>0</v>
      </c>
      <c r="AD165" s="75">
        <f t="shared" ca="1" si="109"/>
        <v>0</v>
      </c>
      <c r="AE165" s="75">
        <f t="shared" ca="1" si="109"/>
        <v>0</v>
      </c>
      <c r="AF165" s="75">
        <f t="shared" ca="1" si="109"/>
        <v>0</v>
      </c>
      <c r="AG165" s="75">
        <f t="shared" ca="1" si="109"/>
        <v>0</v>
      </c>
      <c r="AH165" s="75">
        <f t="shared" ca="1" si="109"/>
        <v>0</v>
      </c>
    </row>
    <row r="166" spans="1:35" x14ac:dyDescent="0.25">
      <c r="A166" s="175"/>
      <c r="B166" s="1" t="s">
        <v>53</v>
      </c>
      <c r="C166" s="160">
        <f t="array" aca="1" ref="C166" ca="1">IF(INDEX(INDIRECT($B166),MATCH($Q166&amp;$A$163,'Financing inputs locale'!$A$3:$A$255&amp;'Financing inputs locale'!$P$3:$P$255,0),MATCH('Gap analysis'!C$1,Yr_Local,0))="",0,INDEX(INDIRECT($B166),MATCH($Q166&amp;$A$163,'Financing inputs locale'!$A$3:$A$255&amp;'Financing inputs locale'!$P$3:$P$255,0),MATCH('Gap analysis'!C$1,Yr_Local,0)))</f>
        <v>0</v>
      </c>
      <c r="D166" s="160">
        <f t="array" aca="1" ref="D166" ca="1">IF(INDEX(INDIRECT($B166),MATCH($Q166&amp;$A$163,'Financing inputs locale'!$A$3:$A$255&amp;'Financing inputs locale'!$P$3:$P$255,0),MATCH('Gap analysis'!D$1,Yr_Local,0))="",0,INDEX(INDIRECT($B166),MATCH($Q166&amp;$A$163,'Financing inputs locale'!$A$3:$A$255&amp;'Financing inputs locale'!$P$3:$P$255,0),MATCH('Gap analysis'!D$1,Yr_Local,0)))</f>
        <v>0</v>
      </c>
      <c r="E166" s="160">
        <f t="array" aca="1" ref="E166" ca="1">IF(INDEX(INDIRECT($B166),MATCH($Q166&amp;$A$163,'Financing inputs locale'!$A$3:$A$255&amp;'Financing inputs locale'!$P$3:$P$255,0),MATCH('Gap analysis'!E$1,Yr_Local,0))="",0,INDEX(INDIRECT($B166),MATCH($Q166&amp;$A$163,'Financing inputs locale'!$A$3:$A$255&amp;'Financing inputs locale'!$P$3:$P$255,0),MATCH('Gap analysis'!E$1,Yr_Local,0)))</f>
        <v>0</v>
      </c>
      <c r="F166" s="160">
        <f t="array" aca="1" ref="F166" ca="1">IF(INDEX(INDIRECT($B166),MATCH($Q166&amp;$A$163,'Financing inputs locale'!$A$3:$A$255&amp;'Financing inputs locale'!$P$3:$P$255,0),MATCH('Gap analysis'!F$1,Yr_Local,0))="",0,INDEX(INDIRECT($B166),MATCH($Q166&amp;$A$163,'Financing inputs locale'!$A$3:$A$255&amp;'Financing inputs locale'!$P$3:$P$255,0),MATCH('Gap analysis'!F$1,Yr_Local,0)))</f>
        <v>0</v>
      </c>
      <c r="G166" s="160">
        <f t="array" aca="1" ref="G166" ca="1">IF(INDEX(INDIRECT($B166),MATCH($Q166&amp;$A$163,'Financing inputs locale'!$A$3:$A$255&amp;'Financing inputs locale'!$P$3:$P$255,0),MATCH('Gap analysis'!G$1,Yr_Local,0))="",0,INDEX(INDIRECT($B166),MATCH($Q166&amp;$A$163,'Financing inputs locale'!$A$3:$A$255&amp;'Financing inputs locale'!$P$3:$P$255,0),MATCH('Gap analysis'!G$1,Yr_Local,0)))</f>
        <v>0</v>
      </c>
      <c r="H166" s="160">
        <f t="array" aca="1" ref="H166" ca="1">IF(INDEX(INDIRECT($B166),MATCH($Q166&amp;$A$163,'Financing inputs locale'!$A$3:$A$255&amp;'Financing inputs locale'!$P$3:$P$255,0),MATCH('Gap analysis'!H$1,Yr_Local,0))="",0,INDEX(INDIRECT($B166),MATCH($Q166&amp;$A$163,'Financing inputs locale'!$A$3:$A$255&amp;'Financing inputs locale'!$P$3:$P$255,0),MATCH('Gap analysis'!H$1,Yr_Local,0)))</f>
        <v>0</v>
      </c>
      <c r="I166" s="160">
        <f t="array" aca="1" ref="I166" ca="1">IF(INDEX(INDIRECT($B166),MATCH($Q166&amp;$A$163,'Financing inputs locale'!$A$3:$A$255&amp;'Financing inputs locale'!$P$3:$P$255,0),MATCH('Gap analysis'!I$1,Yr_Local,0))="",0,INDEX(INDIRECT($B166),MATCH($Q166&amp;$A$163,'Financing inputs locale'!$A$3:$A$255&amp;'Financing inputs locale'!$P$3:$P$255,0),MATCH('Gap analysis'!I$1,Yr_Local,0)))</f>
        <v>0</v>
      </c>
      <c r="J166" s="160">
        <f t="array" aca="1" ref="J166" ca="1">IF(INDEX(INDIRECT($B166),MATCH($Q166&amp;$A$163,'Financing inputs locale'!$A$3:$A$255&amp;'Financing inputs locale'!$P$3:$P$255,0),MATCH('Gap analysis'!J$1,Yr_Local,0))="",0,INDEX(INDIRECT($B166),MATCH($Q166&amp;$A$163,'Financing inputs locale'!$A$3:$A$255&amp;'Financing inputs locale'!$P$3:$P$255,0),MATCH('Gap analysis'!J$1,Yr_Local,0)))</f>
        <v>0</v>
      </c>
      <c r="K166" s="160">
        <f t="array" aca="1" ref="K166" ca="1">IF(INDEX(INDIRECT($B166),MATCH($Q166&amp;$A$163,'Financing inputs locale'!$A$3:$A$255&amp;'Financing inputs locale'!$P$3:$P$255,0),MATCH('Gap analysis'!K$1,Yr_Local,0))="",0,INDEX(INDIRECT($B166),MATCH($Q166&amp;$A$163,'Financing inputs locale'!$A$3:$A$255&amp;'Financing inputs locale'!$P$3:$P$255,0),MATCH('Gap analysis'!K$1,Yr_Local,0)))</f>
        <v>0</v>
      </c>
      <c r="L166" s="160">
        <f t="array" aca="1" ref="L166" ca="1">IF(INDEX(INDIRECT($B166),MATCH($Q166&amp;$A$163,'Financing inputs locale'!$A$3:$A$255&amp;'Financing inputs locale'!$P$3:$P$255,0),MATCH('Gap analysis'!L$1,Yr_Local,0))="",0,INDEX(INDIRECT($B166),MATCH($Q166&amp;$A$163,'Financing inputs locale'!$A$3:$A$255&amp;'Financing inputs locale'!$P$3:$P$255,0),MATCH('Gap analysis'!L$1,Yr_Local,0)))</f>
        <v>0</v>
      </c>
      <c r="M166" s="160">
        <f t="array" aca="1" ref="M166" ca="1">IF(INDEX(INDIRECT($B166),MATCH($Q166&amp;$A$163,'Financing inputs locale'!$A$3:$A$255&amp;'Financing inputs locale'!$P$3:$P$255,0),MATCH('Gap analysis'!M$1,Yr_Local,0))="",0,INDEX(INDIRECT($B166),MATCH($Q166&amp;$A$163,'Financing inputs locale'!$A$3:$A$255&amp;'Financing inputs locale'!$P$3:$P$255,0),MATCH('Gap analysis'!M$1,Yr_Local,0)))</f>
        <v>0</v>
      </c>
      <c r="N166" s="160">
        <f t="array" aca="1" ref="N166" ca="1">IF(INDEX(INDIRECT($B166),MATCH($Q166&amp;$A$163,'Financing inputs locale'!$A$3:$A$255&amp;'Financing inputs locale'!$P$3:$P$255,0),MATCH('Gap analysis'!N$1,Yr_Local,0))="",0,INDEX(INDIRECT($B166),MATCH($Q166&amp;$A$163,'Financing inputs locale'!$A$3:$A$255&amp;'Financing inputs locale'!$P$3:$P$255,0),MATCH('Gap analysis'!N$1,Yr_Local,0)))</f>
        <v>0</v>
      </c>
      <c r="O166" s="160">
        <f t="array" aca="1" ref="O166" ca="1">IF(INDEX(INDIRECT($B166),MATCH($Q166&amp;$A$163,'Financing inputs locale'!$A$3:$A$255&amp;'Financing inputs locale'!$P$3:$P$255,0),MATCH('Gap analysis'!O$1,Yr_Local,0))="",0,INDEX(INDIRECT($B166),MATCH($Q166&amp;$A$163,'Financing inputs locale'!$A$3:$A$255&amp;'Financing inputs locale'!$P$3:$P$255,0),MATCH('Gap analysis'!O$1,Yr_Local,0)))</f>
        <v>0</v>
      </c>
      <c r="P166" s="49" t="str">
        <f>A163</f>
        <v>Autre 10</v>
      </c>
      <c r="Q166" s="54" t="s">
        <v>52</v>
      </c>
      <c r="R166" s="53" t="str">
        <f t="shared" ca="1" si="108"/>
        <v>Okay</v>
      </c>
      <c r="S166" s="178"/>
      <c r="T166" s="108"/>
    </row>
    <row r="167" spans="1:35" x14ac:dyDescent="0.25">
      <c r="A167" s="175" t="s">
        <v>37</v>
      </c>
      <c r="B167" s="1" t="s">
        <v>2</v>
      </c>
      <c r="C167" s="94">
        <f t="array" aca="1" ref="C167" ca="1">IF(INDEX(INDIRECT($B167),MATCH($Q167&amp;$A$163,'Financing inputs USD'!$A$3:$A$255&amp;'Financing inputs USD'!$P$3:$P$255,0),MATCH('Gap analysis'!C$1,Yr_USD,0))="",0,INDEX(INDIRECT($B167),MATCH($Q167&amp;$A$163,'Financing inputs USD'!$A$3:$A$255&amp;'Financing inputs USD'!$P$3:$P$255,0),MATCH('Gap analysis'!C$1,Yr_USD,0)))</f>
        <v>0</v>
      </c>
      <c r="D167" s="94">
        <f t="array" aca="1" ref="D167" ca="1">IF(INDEX(INDIRECT($B167),MATCH($Q167&amp;$A$163,'Financing inputs USD'!$A$3:$A$255&amp;'Financing inputs USD'!$P$3:$P$255,0),MATCH('Gap analysis'!D$1,Yr_USD,0))="",0,INDEX(INDIRECT($B167),MATCH($Q167&amp;$A$163,'Financing inputs USD'!$A$3:$A$255&amp;'Financing inputs USD'!$P$3:$P$255,0),MATCH('Gap analysis'!D$1,Yr_USD,0)))</f>
        <v>0</v>
      </c>
      <c r="E167" s="94">
        <f t="array" aca="1" ref="E167" ca="1">IF(INDEX(INDIRECT($B167),MATCH($Q167&amp;$A$163,'Financing inputs USD'!$A$3:$A$255&amp;'Financing inputs USD'!$P$3:$P$255,0),MATCH('Gap analysis'!E$1,Yr_USD,0))="",0,INDEX(INDIRECT($B167),MATCH($Q167&amp;$A$163,'Financing inputs USD'!$A$3:$A$255&amp;'Financing inputs USD'!$P$3:$P$255,0),MATCH('Gap analysis'!E$1,Yr_USD,0)))</f>
        <v>0</v>
      </c>
      <c r="F167" s="94">
        <f t="array" aca="1" ref="F167" ca="1">IF(INDEX(INDIRECT($B167),MATCH($Q167&amp;$A$163,'Financing inputs USD'!$A$3:$A$255&amp;'Financing inputs USD'!$P$3:$P$255,0),MATCH('Gap analysis'!F$1,Yr_USD,0))="",0,INDEX(INDIRECT($B167),MATCH($Q167&amp;$A$163,'Financing inputs USD'!$A$3:$A$255&amp;'Financing inputs USD'!$P$3:$P$255,0),MATCH('Gap analysis'!F$1,Yr_USD,0)))</f>
        <v>0</v>
      </c>
      <c r="G167" s="94">
        <f t="array" aca="1" ref="G167" ca="1">IF(INDEX(INDIRECT($B167),MATCH($Q167&amp;$A$163,'Financing inputs USD'!$A$3:$A$255&amp;'Financing inputs USD'!$P$3:$P$255,0),MATCH('Gap analysis'!G$1,Yr_USD,0))="",0,INDEX(INDIRECT($B167),MATCH($Q167&amp;$A$163,'Financing inputs USD'!$A$3:$A$255&amp;'Financing inputs USD'!$P$3:$P$255,0),MATCH('Gap analysis'!G$1,Yr_USD,0)))</f>
        <v>0</v>
      </c>
      <c r="H167" s="94">
        <f t="array" aca="1" ref="H167" ca="1">IF(INDEX(INDIRECT($B167),MATCH($Q167&amp;$A$163,'Financing inputs USD'!$A$3:$A$255&amp;'Financing inputs USD'!$P$3:$P$255,0),MATCH('Gap analysis'!H$1,Yr_USD,0))="",0,INDEX(INDIRECT($B167),MATCH($Q167&amp;$A$163,'Financing inputs USD'!$A$3:$A$255&amp;'Financing inputs USD'!$P$3:$P$255,0),MATCH('Gap analysis'!H$1,Yr_USD,0)))</f>
        <v>0</v>
      </c>
      <c r="I167" s="94">
        <f t="array" aca="1" ref="I167" ca="1">IF(INDEX(INDIRECT($B167),MATCH($Q167&amp;$A$163,'Financing inputs USD'!$A$3:$A$255&amp;'Financing inputs USD'!$P$3:$P$255,0),MATCH('Gap analysis'!I$1,Yr_USD,0))="",0,INDEX(INDIRECT($B167),MATCH($Q167&amp;$A$163,'Financing inputs USD'!$A$3:$A$255&amp;'Financing inputs USD'!$P$3:$P$255,0),MATCH('Gap analysis'!I$1,Yr_USD,0)))</f>
        <v>0</v>
      </c>
      <c r="J167" s="94">
        <f t="array" aca="1" ref="J167" ca="1">IF(INDEX(INDIRECT($B167),MATCH($Q167&amp;$A$163,'Financing inputs USD'!$A$3:$A$255&amp;'Financing inputs USD'!$P$3:$P$255,0),MATCH('Gap analysis'!J$1,Yr_USD,0))="",0,INDEX(INDIRECT($B167),MATCH($Q167&amp;$A$163,'Financing inputs USD'!$A$3:$A$255&amp;'Financing inputs USD'!$P$3:$P$255,0),MATCH('Gap analysis'!J$1,Yr_USD,0)))</f>
        <v>0</v>
      </c>
      <c r="K167" s="94">
        <f t="array" aca="1" ref="K167" ca="1">IF(INDEX(INDIRECT($B167),MATCH($Q167&amp;$A$163,'Financing inputs USD'!$A$3:$A$255&amp;'Financing inputs USD'!$P$3:$P$255,0),MATCH('Gap analysis'!K$1,Yr_USD,0))="",0,INDEX(INDIRECT($B167),MATCH($Q167&amp;$A$163,'Financing inputs USD'!$A$3:$A$255&amp;'Financing inputs USD'!$P$3:$P$255,0),MATCH('Gap analysis'!K$1,Yr_USD,0)))</f>
        <v>0</v>
      </c>
      <c r="L167" s="94">
        <f t="array" aca="1" ref="L167" ca="1">IF(INDEX(INDIRECT($B167),MATCH($Q167&amp;$A$163,'Financing inputs USD'!$A$3:$A$255&amp;'Financing inputs USD'!$P$3:$P$255,0),MATCH('Gap analysis'!L$1,Yr_USD,0))="",0,INDEX(INDIRECT($B167),MATCH($Q167&amp;$A$163,'Financing inputs USD'!$A$3:$A$255&amp;'Financing inputs USD'!$P$3:$P$255,0),MATCH('Gap analysis'!L$1,Yr_USD,0)))</f>
        <v>0</v>
      </c>
      <c r="M167" s="94">
        <f t="array" aca="1" ref="M167" ca="1">IF(INDEX(INDIRECT($B167),MATCH($Q167&amp;$A$163,'Financing inputs USD'!$A$3:$A$255&amp;'Financing inputs USD'!$P$3:$P$255,0),MATCH('Gap analysis'!M$1,Yr_USD,0))="",0,INDEX(INDIRECT($B167),MATCH($Q167&amp;$A$163,'Financing inputs USD'!$A$3:$A$255&amp;'Financing inputs USD'!$P$3:$P$255,0),MATCH('Gap analysis'!M$1,Yr_USD,0)))</f>
        <v>0</v>
      </c>
      <c r="N167" s="94">
        <f t="array" aca="1" ref="N167" ca="1">IF(INDEX(INDIRECT($B167),MATCH($Q167&amp;$A$163,'Financing inputs USD'!$A$3:$A$255&amp;'Financing inputs USD'!$P$3:$P$255,0),MATCH('Gap analysis'!N$1,Yr_USD,0))="",0,INDEX(INDIRECT($B167),MATCH($Q167&amp;$A$163,'Financing inputs USD'!$A$3:$A$255&amp;'Financing inputs USD'!$P$3:$P$255,0),MATCH('Gap analysis'!N$1,Yr_USD,0)))</f>
        <v>0</v>
      </c>
      <c r="O167" s="94">
        <f t="array" aca="1" ref="O167" ca="1">IF(INDEX(INDIRECT($B167),MATCH($Q167&amp;$A$163,'Financing inputs USD'!$A$3:$A$255&amp;'Financing inputs USD'!$P$3:$P$255,0),MATCH('Gap analysis'!O$1,Yr_USD,0))="",0,INDEX(INDIRECT($B167),MATCH($Q167&amp;$A$163,'Financing inputs USD'!$A$3:$A$255&amp;'Financing inputs USD'!$P$3:$P$255,0),MATCH('Gap analysis'!O$1,Yr_USD,0)))</f>
        <v>0</v>
      </c>
      <c r="P167" s="49" t="str">
        <f>A163</f>
        <v>Autre 10</v>
      </c>
      <c r="Q167" s="54" t="s">
        <v>42</v>
      </c>
      <c r="R167" s="53" t="str">
        <f t="shared" ca="1" si="108"/>
        <v>Okay</v>
      </c>
      <c r="S167" s="178"/>
      <c r="T167" s="108"/>
    </row>
    <row r="168" spans="1:35" s="12" customFormat="1" x14ac:dyDescent="0.25">
      <c r="A168" s="175"/>
      <c r="B168" s="1" t="s">
        <v>10</v>
      </c>
      <c r="C168" s="95">
        <f t="array" aca="1" ref="C168" ca="1">IF(INDEX(INDIRECT($B168),MATCH($Q168&amp;$A$163,'Financing inputs Euro'!$A$3:$A$255&amp;'Financing inputs Euro'!$P$3:$P$255,0),MATCH('Gap analysis'!C$1,Yr_Euro,0))="",0,INDEX(INDIRECT($B168),MATCH($Q168&amp;$A$163,'Financing inputs Euro'!$A$3:$A$255&amp;'Financing inputs Euro'!$P$3:$P$255,0),MATCH('Gap analysis'!C$1,Yr_Euro,0)))</f>
        <v>0</v>
      </c>
      <c r="D168" s="95">
        <f t="array" aca="1" ref="D168" ca="1">IF(INDEX(INDIRECT($B168),MATCH($Q168&amp;$A$163,'Financing inputs Euro'!$A$3:$A$255&amp;'Financing inputs Euro'!$P$3:$P$255,0),MATCH('Gap analysis'!D$1,Yr_Euro,0))="",0,INDEX(INDIRECT($B168),MATCH($Q168&amp;$A$163,'Financing inputs Euro'!$A$3:$A$255&amp;'Financing inputs Euro'!$P$3:$P$255,0),MATCH('Gap analysis'!D$1,Yr_Euro,0)))</f>
        <v>0</v>
      </c>
      <c r="E168" s="95">
        <f t="array" aca="1" ref="E168" ca="1">IF(INDEX(INDIRECT($B168),MATCH($Q168&amp;$A$163,'Financing inputs Euro'!$A$3:$A$255&amp;'Financing inputs Euro'!$P$3:$P$255,0),MATCH('Gap analysis'!E$1,Yr_Euro,0))="",0,INDEX(INDIRECT($B168),MATCH($Q168&amp;$A$163,'Financing inputs Euro'!$A$3:$A$255&amp;'Financing inputs Euro'!$P$3:$P$255,0),MATCH('Gap analysis'!E$1,Yr_Euro,0)))</f>
        <v>0</v>
      </c>
      <c r="F168" s="95">
        <f t="array" aca="1" ref="F168" ca="1">IF(INDEX(INDIRECT($B168),MATCH($Q168&amp;$A$163,'Financing inputs Euro'!$A$3:$A$255&amp;'Financing inputs Euro'!$P$3:$P$255,0),MATCH('Gap analysis'!F$1,Yr_Euro,0))="",0,INDEX(INDIRECT($B168),MATCH($Q168&amp;$A$163,'Financing inputs Euro'!$A$3:$A$255&amp;'Financing inputs Euro'!$P$3:$P$255,0),MATCH('Gap analysis'!F$1,Yr_Euro,0)))</f>
        <v>0</v>
      </c>
      <c r="G168" s="95">
        <f t="array" aca="1" ref="G168" ca="1">IF(INDEX(INDIRECT($B168),MATCH($Q168&amp;$A$163,'Financing inputs Euro'!$A$3:$A$255&amp;'Financing inputs Euro'!$P$3:$P$255,0),MATCH('Gap analysis'!G$1,Yr_Euro,0))="",0,INDEX(INDIRECT($B168),MATCH($Q168&amp;$A$163,'Financing inputs Euro'!$A$3:$A$255&amp;'Financing inputs Euro'!$P$3:$P$255,0),MATCH('Gap analysis'!G$1,Yr_Euro,0)))</f>
        <v>0</v>
      </c>
      <c r="H168" s="95">
        <f t="array" aca="1" ref="H168" ca="1">IF(INDEX(INDIRECT($B168),MATCH($Q168&amp;$A$163,'Financing inputs Euro'!$A$3:$A$255&amp;'Financing inputs Euro'!$P$3:$P$255,0),MATCH('Gap analysis'!H$1,Yr_Euro,0))="",0,INDEX(INDIRECT($B168),MATCH($Q168&amp;$A$163,'Financing inputs Euro'!$A$3:$A$255&amp;'Financing inputs Euro'!$P$3:$P$255,0),MATCH('Gap analysis'!H$1,Yr_Euro,0)))</f>
        <v>0</v>
      </c>
      <c r="I168" s="95">
        <f t="array" aca="1" ref="I168" ca="1">IF(INDEX(INDIRECT($B168),MATCH($Q168&amp;$A$163,'Financing inputs Euro'!$A$3:$A$255&amp;'Financing inputs Euro'!$P$3:$P$255,0),MATCH('Gap analysis'!I$1,Yr_Euro,0))="",0,INDEX(INDIRECT($B168),MATCH($Q168&amp;$A$163,'Financing inputs Euro'!$A$3:$A$255&amp;'Financing inputs Euro'!$P$3:$P$255,0),MATCH('Gap analysis'!I$1,Yr_Euro,0)))</f>
        <v>0</v>
      </c>
      <c r="J168" s="95">
        <f t="array" aca="1" ref="J168" ca="1">IF(INDEX(INDIRECT($B168),MATCH($Q168&amp;$A$163,'Financing inputs Euro'!$A$3:$A$255&amp;'Financing inputs Euro'!$P$3:$P$255,0),MATCH('Gap analysis'!J$1,Yr_Euro,0))="",0,INDEX(INDIRECT($B168),MATCH($Q168&amp;$A$163,'Financing inputs Euro'!$A$3:$A$255&amp;'Financing inputs Euro'!$P$3:$P$255,0),MATCH('Gap analysis'!J$1,Yr_Euro,0)))</f>
        <v>0</v>
      </c>
      <c r="K168" s="95">
        <f t="array" aca="1" ref="K168" ca="1">IF(INDEX(INDIRECT($B168),MATCH($Q168&amp;$A$163,'Financing inputs Euro'!$A$3:$A$255&amp;'Financing inputs Euro'!$P$3:$P$255,0),MATCH('Gap analysis'!K$1,Yr_Euro,0))="",0,INDEX(INDIRECT($B168),MATCH($Q168&amp;$A$163,'Financing inputs Euro'!$A$3:$A$255&amp;'Financing inputs Euro'!$P$3:$P$255,0),MATCH('Gap analysis'!K$1,Yr_Euro,0)))</f>
        <v>0</v>
      </c>
      <c r="L168" s="95">
        <f t="array" aca="1" ref="L168" ca="1">IF(INDEX(INDIRECT($B168),MATCH($Q168&amp;$A$163,'Financing inputs Euro'!$A$3:$A$255&amp;'Financing inputs Euro'!$P$3:$P$255,0),MATCH('Gap analysis'!L$1,Yr_Euro,0))="",0,INDEX(INDIRECT($B168),MATCH($Q168&amp;$A$163,'Financing inputs Euro'!$A$3:$A$255&amp;'Financing inputs Euro'!$P$3:$P$255,0),MATCH('Gap analysis'!L$1,Yr_Euro,0)))</f>
        <v>0</v>
      </c>
      <c r="M168" s="95">
        <f t="array" aca="1" ref="M168" ca="1">IF(INDEX(INDIRECT($B168),MATCH($Q168&amp;$A$163,'Financing inputs Euro'!$A$3:$A$255&amp;'Financing inputs Euro'!$P$3:$P$255,0),MATCH('Gap analysis'!M$1,Yr_Euro,0))="",0,INDEX(INDIRECT($B168),MATCH($Q168&amp;$A$163,'Financing inputs Euro'!$A$3:$A$255&amp;'Financing inputs Euro'!$P$3:$P$255,0),MATCH('Gap analysis'!M$1,Yr_Euro,0)))</f>
        <v>0</v>
      </c>
      <c r="N168" s="95">
        <f t="array" aca="1" ref="N168" ca="1">IF(INDEX(INDIRECT($B168),MATCH($Q168&amp;$A$163,'Financing inputs Euro'!$A$3:$A$255&amp;'Financing inputs Euro'!$P$3:$P$255,0),MATCH('Gap analysis'!N$1,Yr_Euro,0))="",0,INDEX(INDIRECT($B168),MATCH($Q168&amp;$A$163,'Financing inputs Euro'!$A$3:$A$255&amp;'Financing inputs Euro'!$P$3:$P$255,0),MATCH('Gap analysis'!N$1,Yr_Euro,0)))</f>
        <v>0</v>
      </c>
      <c r="O168" s="95">
        <f t="array" aca="1" ref="O168" ca="1">IF(INDEX(INDIRECT($B168),MATCH($Q168&amp;$A$163,'Financing inputs Euro'!$A$3:$A$255&amp;'Financing inputs Euro'!$P$3:$P$255,0),MATCH('Gap analysis'!O$1,Yr_Euro,0))="",0,INDEX(INDIRECT($B168),MATCH($Q168&amp;$A$163,'Financing inputs Euro'!$A$3:$A$255&amp;'Financing inputs Euro'!$P$3:$P$255,0),MATCH('Gap analysis'!O$1,Yr_Euro,0)))</f>
        <v>0</v>
      </c>
      <c r="P168" s="49" t="str">
        <f>A163</f>
        <v>Autre 10</v>
      </c>
      <c r="Q168" s="54" t="s">
        <v>42</v>
      </c>
      <c r="R168" s="53" t="str">
        <f t="shared" ca="1" si="108"/>
        <v>Okay</v>
      </c>
      <c r="S168" s="178"/>
      <c r="T168" s="108"/>
    </row>
    <row r="169" spans="1:35" x14ac:dyDescent="0.25">
      <c r="A169" s="175"/>
      <c r="B169" s="1" t="s">
        <v>53</v>
      </c>
      <c r="C169" s="160">
        <f t="array" aca="1" ref="C169" ca="1">IF(INDEX(INDIRECT($B169),MATCH($Q169&amp;$A$163,'Financing inputs locale'!$A$3:$A$255&amp;'Financing inputs locale'!$P$3:$P$255,0),MATCH('Gap analysis'!C$1,Yr_Local,0))="",0,INDEX(INDIRECT($B169),MATCH($Q169&amp;$A$163,'Financing inputs locale'!$A$3:$A$255&amp;'Financing inputs locale'!$P$3:$P$255,0),MATCH('Gap analysis'!C$1,Yr_Local,0)))</f>
        <v>0</v>
      </c>
      <c r="D169" s="160">
        <f t="array" aca="1" ref="D169" ca="1">IF(INDEX(INDIRECT($B169),MATCH($Q169&amp;$A$163,'Financing inputs locale'!$A$3:$A$255&amp;'Financing inputs locale'!$P$3:$P$255,0),MATCH('Gap analysis'!D$1,Yr_Local,0))="",0,INDEX(INDIRECT($B169),MATCH($Q169&amp;$A$163,'Financing inputs locale'!$A$3:$A$255&amp;'Financing inputs locale'!$P$3:$P$255,0),MATCH('Gap analysis'!D$1,Yr_Local,0)))</f>
        <v>0</v>
      </c>
      <c r="E169" s="160">
        <f t="array" aca="1" ref="E169" ca="1">IF(INDEX(INDIRECT($B169),MATCH($Q169&amp;$A$163,'Financing inputs locale'!$A$3:$A$255&amp;'Financing inputs locale'!$P$3:$P$255,0),MATCH('Gap analysis'!E$1,Yr_Local,0))="",0,INDEX(INDIRECT($B169),MATCH($Q169&amp;$A$163,'Financing inputs locale'!$A$3:$A$255&amp;'Financing inputs locale'!$P$3:$P$255,0),MATCH('Gap analysis'!E$1,Yr_Local,0)))</f>
        <v>0</v>
      </c>
      <c r="F169" s="160">
        <f t="array" aca="1" ref="F169" ca="1">IF(INDEX(INDIRECT($B169),MATCH($Q169&amp;$A$163,'Financing inputs locale'!$A$3:$A$255&amp;'Financing inputs locale'!$P$3:$P$255,0),MATCH('Gap analysis'!F$1,Yr_Local,0))="",0,INDEX(INDIRECT($B169),MATCH($Q169&amp;$A$163,'Financing inputs locale'!$A$3:$A$255&amp;'Financing inputs locale'!$P$3:$P$255,0),MATCH('Gap analysis'!F$1,Yr_Local,0)))</f>
        <v>0</v>
      </c>
      <c r="G169" s="160">
        <f t="array" aca="1" ref="G169" ca="1">IF(INDEX(INDIRECT($B169),MATCH($Q169&amp;$A$163,'Financing inputs locale'!$A$3:$A$255&amp;'Financing inputs locale'!$P$3:$P$255,0),MATCH('Gap analysis'!G$1,Yr_Local,0))="",0,INDEX(INDIRECT($B169),MATCH($Q169&amp;$A$163,'Financing inputs locale'!$A$3:$A$255&amp;'Financing inputs locale'!$P$3:$P$255,0),MATCH('Gap analysis'!G$1,Yr_Local,0)))</f>
        <v>0</v>
      </c>
      <c r="H169" s="160">
        <f t="array" aca="1" ref="H169" ca="1">IF(INDEX(INDIRECT($B169),MATCH($Q169&amp;$A$163,'Financing inputs locale'!$A$3:$A$255&amp;'Financing inputs locale'!$P$3:$P$255,0),MATCH('Gap analysis'!H$1,Yr_Local,0))="",0,INDEX(INDIRECT($B169),MATCH($Q169&amp;$A$163,'Financing inputs locale'!$A$3:$A$255&amp;'Financing inputs locale'!$P$3:$P$255,0),MATCH('Gap analysis'!H$1,Yr_Local,0)))</f>
        <v>0</v>
      </c>
      <c r="I169" s="160">
        <f t="array" aca="1" ref="I169" ca="1">IF(INDEX(INDIRECT($B169),MATCH($Q169&amp;$A$163,'Financing inputs locale'!$A$3:$A$255&amp;'Financing inputs locale'!$P$3:$P$255,0),MATCH('Gap analysis'!I$1,Yr_Local,0))="",0,INDEX(INDIRECT($B169),MATCH($Q169&amp;$A$163,'Financing inputs locale'!$A$3:$A$255&amp;'Financing inputs locale'!$P$3:$P$255,0),MATCH('Gap analysis'!I$1,Yr_Local,0)))</f>
        <v>0</v>
      </c>
      <c r="J169" s="160">
        <f t="array" aca="1" ref="J169" ca="1">IF(INDEX(INDIRECT($B169),MATCH($Q169&amp;$A$163,'Financing inputs locale'!$A$3:$A$255&amp;'Financing inputs locale'!$P$3:$P$255,0),MATCH('Gap analysis'!J$1,Yr_Local,0))="",0,INDEX(INDIRECT($B169),MATCH($Q169&amp;$A$163,'Financing inputs locale'!$A$3:$A$255&amp;'Financing inputs locale'!$P$3:$P$255,0),MATCH('Gap analysis'!J$1,Yr_Local,0)))</f>
        <v>0</v>
      </c>
      <c r="K169" s="160">
        <f t="array" aca="1" ref="K169" ca="1">IF(INDEX(INDIRECT($B169),MATCH($Q169&amp;$A$163,'Financing inputs locale'!$A$3:$A$255&amp;'Financing inputs locale'!$P$3:$P$255,0),MATCH('Gap analysis'!K$1,Yr_Local,0))="",0,INDEX(INDIRECT($B169),MATCH($Q169&amp;$A$163,'Financing inputs locale'!$A$3:$A$255&amp;'Financing inputs locale'!$P$3:$P$255,0),MATCH('Gap analysis'!K$1,Yr_Local,0)))</f>
        <v>0</v>
      </c>
      <c r="L169" s="160">
        <f t="array" aca="1" ref="L169" ca="1">IF(INDEX(INDIRECT($B169),MATCH($Q169&amp;$A$163,'Financing inputs locale'!$A$3:$A$255&amp;'Financing inputs locale'!$P$3:$P$255,0),MATCH('Gap analysis'!L$1,Yr_Local,0))="",0,INDEX(INDIRECT($B169),MATCH($Q169&amp;$A$163,'Financing inputs locale'!$A$3:$A$255&amp;'Financing inputs locale'!$P$3:$P$255,0),MATCH('Gap analysis'!L$1,Yr_Local,0)))</f>
        <v>0</v>
      </c>
      <c r="M169" s="160">
        <f t="array" aca="1" ref="M169" ca="1">IF(INDEX(INDIRECT($B169),MATCH($Q169&amp;$A$163,'Financing inputs locale'!$A$3:$A$255&amp;'Financing inputs locale'!$P$3:$P$255,0),MATCH('Gap analysis'!M$1,Yr_Local,0))="",0,INDEX(INDIRECT($B169),MATCH($Q169&amp;$A$163,'Financing inputs locale'!$A$3:$A$255&amp;'Financing inputs locale'!$P$3:$P$255,0),MATCH('Gap analysis'!M$1,Yr_Local,0)))</f>
        <v>0</v>
      </c>
      <c r="N169" s="160">
        <f t="array" aca="1" ref="N169" ca="1">IF(INDEX(INDIRECT($B169),MATCH($Q169&amp;$A$163,'Financing inputs locale'!$A$3:$A$255&amp;'Financing inputs locale'!$P$3:$P$255,0),MATCH('Gap analysis'!N$1,Yr_Local,0))="",0,INDEX(INDIRECT($B169),MATCH($Q169&amp;$A$163,'Financing inputs locale'!$A$3:$A$255&amp;'Financing inputs locale'!$P$3:$P$255,0),MATCH('Gap analysis'!N$1,Yr_Local,0)))</f>
        <v>0</v>
      </c>
      <c r="O169" s="160">
        <f t="array" aca="1" ref="O169" ca="1">IF(INDEX(INDIRECT($B169),MATCH($Q169&amp;$A$163,'Financing inputs locale'!$A$3:$A$255&amp;'Financing inputs locale'!$P$3:$P$255,0),MATCH('Gap analysis'!O$1,Yr_Local,0))="",0,INDEX(INDIRECT($B169),MATCH($Q169&amp;$A$163,'Financing inputs locale'!$A$3:$A$255&amp;'Financing inputs locale'!$P$3:$P$255,0),MATCH('Gap analysis'!O$1,Yr_Local,0)))</f>
        <v>0</v>
      </c>
      <c r="P169" s="49" t="str">
        <f>A163</f>
        <v>Autre 10</v>
      </c>
      <c r="Q169" s="54" t="s">
        <v>42</v>
      </c>
      <c r="R169" s="53" t="str">
        <f t="shared" ca="1" si="108"/>
        <v>Okay</v>
      </c>
      <c r="S169" s="178"/>
      <c r="T169" s="108"/>
    </row>
    <row r="170" spans="1:35" s="12" customFormat="1" x14ac:dyDescent="0.25">
      <c r="A170" s="175" t="s">
        <v>34</v>
      </c>
      <c r="B170" s="1" t="s">
        <v>2</v>
      </c>
      <c r="C170" s="94">
        <f t="array" aca="1" ref="C170" ca="1">IF(INDEX(INDIRECT($B170),MATCH($Q170&amp;$A$163,'Financing inputs USD'!$A$3:$A$255&amp;'Financing inputs USD'!$P$3:$P$255,0),MATCH('Gap analysis'!C$1,Yr_USD,0))="",0,INDEX(INDIRECT($B170),MATCH($Q170&amp;$A$163,'Financing inputs USD'!$A$3:$A$255&amp;'Financing inputs USD'!$P$3:$P$255,0),MATCH('Gap analysis'!C$1,Yr_USD,0)))</f>
        <v>0</v>
      </c>
      <c r="D170" s="94">
        <f t="array" aca="1" ref="D170" ca="1">IF(INDEX(INDIRECT($B170),MATCH($Q170&amp;$A$163,'Financing inputs USD'!$A$3:$A$255&amp;'Financing inputs USD'!$P$3:$P$255,0),MATCH('Gap analysis'!D$1,Yr_USD,0))="",0,INDEX(INDIRECT($B170),MATCH($Q170&amp;$A$163,'Financing inputs USD'!$A$3:$A$255&amp;'Financing inputs USD'!$P$3:$P$255,0),MATCH('Gap analysis'!D$1,Yr_USD,0)))</f>
        <v>0</v>
      </c>
      <c r="E170" s="94">
        <f t="array" aca="1" ref="E170" ca="1">IF(INDEX(INDIRECT($B170),MATCH($Q170&amp;$A$163,'Financing inputs USD'!$A$3:$A$255&amp;'Financing inputs USD'!$P$3:$P$255,0),MATCH('Gap analysis'!E$1,Yr_USD,0))="",0,INDEX(INDIRECT($B170),MATCH($Q170&amp;$A$163,'Financing inputs USD'!$A$3:$A$255&amp;'Financing inputs USD'!$P$3:$P$255,0),MATCH('Gap analysis'!E$1,Yr_USD,0)))</f>
        <v>0</v>
      </c>
      <c r="F170" s="94">
        <f t="array" aca="1" ref="F170" ca="1">IF(INDEX(INDIRECT($B170),MATCH($Q170&amp;$A$163,'Financing inputs USD'!$A$3:$A$255&amp;'Financing inputs USD'!$P$3:$P$255,0),MATCH('Gap analysis'!F$1,Yr_USD,0))="",0,INDEX(INDIRECT($B170),MATCH($Q170&amp;$A$163,'Financing inputs USD'!$A$3:$A$255&amp;'Financing inputs USD'!$P$3:$P$255,0),MATCH('Gap analysis'!F$1,Yr_USD,0)))</f>
        <v>0</v>
      </c>
      <c r="G170" s="94">
        <f t="array" aca="1" ref="G170" ca="1">IF(INDEX(INDIRECT($B170),MATCH($Q170&amp;$A$163,'Financing inputs USD'!$A$3:$A$255&amp;'Financing inputs USD'!$P$3:$P$255,0),MATCH('Gap analysis'!G$1,Yr_USD,0))="",0,INDEX(INDIRECT($B170),MATCH($Q170&amp;$A$163,'Financing inputs USD'!$A$3:$A$255&amp;'Financing inputs USD'!$P$3:$P$255,0),MATCH('Gap analysis'!G$1,Yr_USD,0)))</f>
        <v>0</v>
      </c>
      <c r="H170" s="94">
        <f t="array" aca="1" ref="H170" ca="1">IF(INDEX(INDIRECT($B170),MATCH($Q170&amp;$A$163,'Financing inputs USD'!$A$3:$A$255&amp;'Financing inputs USD'!$P$3:$P$255,0),MATCH('Gap analysis'!H$1,Yr_USD,0))="",0,INDEX(INDIRECT($B170),MATCH($Q170&amp;$A$163,'Financing inputs USD'!$A$3:$A$255&amp;'Financing inputs USD'!$P$3:$P$255,0),MATCH('Gap analysis'!H$1,Yr_USD,0)))</f>
        <v>0</v>
      </c>
      <c r="I170" s="94">
        <f t="array" aca="1" ref="I170" ca="1">IF(INDEX(INDIRECT($B170),MATCH($Q170&amp;$A$163,'Financing inputs USD'!$A$3:$A$255&amp;'Financing inputs USD'!$P$3:$P$255,0),MATCH('Gap analysis'!I$1,Yr_USD,0))="",0,INDEX(INDIRECT($B170),MATCH($Q170&amp;$A$163,'Financing inputs USD'!$A$3:$A$255&amp;'Financing inputs USD'!$P$3:$P$255,0),MATCH('Gap analysis'!I$1,Yr_USD,0)))</f>
        <v>0</v>
      </c>
      <c r="J170" s="94">
        <f t="array" aca="1" ref="J170" ca="1">IF(INDEX(INDIRECT($B170),MATCH($Q170&amp;$A$163,'Financing inputs USD'!$A$3:$A$255&amp;'Financing inputs USD'!$P$3:$P$255,0),MATCH('Gap analysis'!J$1,Yr_USD,0))="",0,INDEX(INDIRECT($B170),MATCH($Q170&amp;$A$163,'Financing inputs USD'!$A$3:$A$255&amp;'Financing inputs USD'!$P$3:$P$255,0),MATCH('Gap analysis'!J$1,Yr_USD,0)))</f>
        <v>0</v>
      </c>
      <c r="K170" s="94">
        <f t="array" aca="1" ref="K170" ca="1">IF(INDEX(INDIRECT($B170),MATCH($Q170&amp;$A$163,'Financing inputs USD'!$A$3:$A$255&amp;'Financing inputs USD'!$P$3:$P$255,0),MATCH('Gap analysis'!K$1,Yr_USD,0))="",0,INDEX(INDIRECT($B170),MATCH($Q170&amp;$A$163,'Financing inputs USD'!$A$3:$A$255&amp;'Financing inputs USD'!$P$3:$P$255,0),MATCH('Gap analysis'!K$1,Yr_USD,0)))</f>
        <v>0</v>
      </c>
      <c r="L170" s="94">
        <f t="array" aca="1" ref="L170" ca="1">IF(INDEX(INDIRECT($B170),MATCH($Q170&amp;$A$163,'Financing inputs USD'!$A$3:$A$255&amp;'Financing inputs USD'!$P$3:$P$255,0),MATCH('Gap analysis'!L$1,Yr_USD,0))="",0,INDEX(INDIRECT($B170),MATCH($Q170&amp;$A$163,'Financing inputs USD'!$A$3:$A$255&amp;'Financing inputs USD'!$P$3:$P$255,0),MATCH('Gap analysis'!L$1,Yr_USD,0)))</f>
        <v>0</v>
      </c>
      <c r="M170" s="94">
        <f t="array" aca="1" ref="M170" ca="1">IF(INDEX(INDIRECT($B170),MATCH($Q170&amp;$A$163,'Financing inputs USD'!$A$3:$A$255&amp;'Financing inputs USD'!$P$3:$P$255,0),MATCH('Gap analysis'!M$1,Yr_USD,0))="",0,INDEX(INDIRECT($B170),MATCH($Q170&amp;$A$163,'Financing inputs USD'!$A$3:$A$255&amp;'Financing inputs USD'!$P$3:$P$255,0),MATCH('Gap analysis'!M$1,Yr_USD,0)))</f>
        <v>0</v>
      </c>
      <c r="N170" s="94">
        <f t="array" aca="1" ref="N170" ca="1">IF(INDEX(INDIRECT($B170),MATCH($Q170&amp;$A$163,'Financing inputs USD'!$A$3:$A$255&amp;'Financing inputs USD'!$P$3:$P$255,0),MATCH('Gap analysis'!N$1,Yr_USD,0))="",0,INDEX(INDIRECT($B170),MATCH($Q170&amp;$A$163,'Financing inputs USD'!$A$3:$A$255&amp;'Financing inputs USD'!$P$3:$P$255,0),MATCH('Gap analysis'!N$1,Yr_USD,0)))</f>
        <v>0</v>
      </c>
      <c r="O170" s="94">
        <f t="array" aca="1" ref="O170" ca="1">IF(INDEX(INDIRECT($B170),MATCH($Q170&amp;$A$163,'Financing inputs USD'!$A$3:$A$255&amp;'Financing inputs USD'!$P$3:$P$255,0),MATCH('Gap analysis'!O$1,Yr_USD,0))="",0,INDEX(INDIRECT($B170),MATCH($Q170&amp;$A$163,'Financing inputs USD'!$A$3:$A$255&amp;'Financing inputs USD'!$P$3:$P$255,0),MATCH('Gap analysis'!O$1,Yr_USD,0)))</f>
        <v>0</v>
      </c>
      <c r="P170" s="49" t="str">
        <f>A163</f>
        <v>Autre 10</v>
      </c>
      <c r="Q170" s="54" t="s">
        <v>34</v>
      </c>
      <c r="R170" s="53" t="str">
        <f t="shared" ca="1" si="108"/>
        <v>Okay</v>
      </c>
      <c r="S170" s="178"/>
      <c r="T170" s="108"/>
    </row>
    <row r="171" spans="1:35" s="12" customFormat="1" x14ac:dyDescent="0.25">
      <c r="A171" s="175"/>
      <c r="B171" s="1" t="s">
        <v>10</v>
      </c>
      <c r="C171" s="95">
        <f t="array" aca="1" ref="C171" ca="1">IF(INDEX(INDIRECT($B171),MATCH($Q171&amp;$A$163,'Financing inputs Euro'!$A$3:$A$255&amp;'Financing inputs Euro'!$P$3:$P$255,0),MATCH('Gap analysis'!C$1,Yr_Euro,0))="",0,INDEX(INDIRECT($B171),MATCH($Q171&amp;$A$163,'Financing inputs Euro'!$A$3:$A$255&amp;'Financing inputs Euro'!$P$3:$P$255,0),MATCH('Gap analysis'!C$1,Yr_Euro,0)))</f>
        <v>0</v>
      </c>
      <c r="D171" s="95">
        <f t="array" aca="1" ref="D171" ca="1">IF(INDEX(INDIRECT($B171),MATCH($Q171&amp;$A$163,'Financing inputs Euro'!$A$3:$A$255&amp;'Financing inputs Euro'!$P$3:$P$255,0),MATCH('Gap analysis'!D$1,Yr_Euro,0))="",0,INDEX(INDIRECT($B171),MATCH($Q171&amp;$A$163,'Financing inputs Euro'!$A$3:$A$255&amp;'Financing inputs Euro'!$P$3:$P$255,0),MATCH('Gap analysis'!D$1,Yr_Euro,0)))</f>
        <v>0</v>
      </c>
      <c r="E171" s="95">
        <f t="array" aca="1" ref="E171" ca="1">IF(INDEX(INDIRECT($B171),MATCH($Q171&amp;$A$163,'Financing inputs Euro'!$A$3:$A$255&amp;'Financing inputs Euro'!$P$3:$P$255,0),MATCH('Gap analysis'!E$1,Yr_Euro,0))="",0,INDEX(INDIRECT($B171),MATCH($Q171&amp;$A$163,'Financing inputs Euro'!$A$3:$A$255&amp;'Financing inputs Euro'!$P$3:$P$255,0),MATCH('Gap analysis'!E$1,Yr_Euro,0)))</f>
        <v>0</v>
      </c>
      <c r="F171" s="95">
        <f t="array" aca="1" ref="F171" ca="1">IF(INDEX(INDIRECT($B171),MATCH($Q171&amp;$A$163,'Financing inputs Euro'!$A$3:$A$255&amp;'Financing inputs Euro'!$P$3:$P$255,0),MATCH('Gap analysis'!F$1,Yr_Euro,0))="",0,INDEX(INDIRECT($B171),MATCH($Q171&amp;$A$163,'Financing inputs Euro'!$A$3:$A$255&amp;'Financing inputs Euro'!$P$3:$P$255,0),MATCH('Gap analysis'!F$1,Yr_Euro,0)))</f>
        <v>0</v>
      </c>
      <c r="G171" s="95">
        <f t="array" aca="1" ref="G171" ca="1">IF(INDEX(INDIRECT($B171),MATCH($Q171&amp;$A$163,'Financing inputs Euro'!$A$3:$A$255&amp;'Financing inputs Euro'!$P$3:$P$255,0),MATCH('Gap analysis'!G$1,Yr_Euro,0))="",0,INDEX(INDIRECT($B171),MATCH($Q171&amp;$A$163,'Financing inputs Euro'!$A$3:$A$255&amp;'Financing inputs Euro'!$P$3:$P$255,0),MATCH('Gap analysis'!G$1,Yr_Euro,0)))</f>
        <v>0</v>
      </c>
      <c r="H171" s="95">
        <f t="array" aca="1" ref="H171" ca="1">IF(INDEX(INDIRECT($B171),MATCH($Q171&amp;$A$163,'Financing inputs Euro'!$A$3:$A$255&amp;'Financing inputs Euro'!$P$3:$P$255,0),MATCH('Gap analysis'!H$1,Yr_Euro,0))="",0,INDEX(INDIRECT($B171),MATCH($Q171&amp;$A$163,'Financing inputs Euro'!$A$3:$A$255&amp;'Financing inputs Euro'!$P$3:$P$255,0),MATCH('Gap analysis'!H$1,Yr_Euro,0)))</f>
        <v>0</v>
      </c>
      <c r="I171" s="95">
        <f t="array" aca="1" ref="I171" ca="1">IF(INDEX(INDIRECT($B171),MATCH($Q171&amp;$A$163,'Financing inputs Euro'!$A$3:$A$255&amp;'Financing inputs Euro'!$P$3:$P$255,0),MATCH('Gap analysis'!I$1,Yr_Euro,0))="",0,INDEX(INDIRECT($B171),MATCH($Q171&amp;$A$163,'Financing inputs Euro'!$A$3:$A$255&amp;'Financing inputs Euro'!$P$3:$P$255,0),MATCH('Gap analysis'!I$1,Yr_Euro,0)))</f>
        <v>0</v>
      </c>
      <c r="J171" s="95">
        <f t="array" aca="1" ref="J171" ca="1">IF(INDEX(INDIRECT($B171),MATCH($Q171&amp;$A$163,'Financing inputs Euro'!$A$3:$A$255&amp;'Financing inputs Euro'!$P$3:$P$255,0),MATCH('Gap analysis'!J$1,Yr_Euro,0))="",0,INDEX(INDIRECT($B171),MATCH($Q171&amp;$A$163,'Financing inputs Euro'!$A$3:$A$255&amp;'Financing inputs Euro'!$P$3:$P$255,0),MATCH('Gap analysis'!J$1,Yr_Euro,0)))</f>
        <v>0</v>
      </c>
      <c r="K171" s="95">
        <f t="array" aca="1" ref="K171" ca="1">IF(INDEX(INDIRECT($B171),MATCH($Q171&amp;$A$163,'Financing inputs Euro'!$A$3:$A$255&amp;'Financing inputs Euro'!$P$3:$P$255,0),MATCH('Gap analysis'!K$1,Yr_Euro,0))="",0,INDEX(INDIRECT($B171),MATCH($Q171&amp;$A$163,'Financing inputs Euro'!$A$3:$A$255&amp;'Financing inputs Euro'!$P$3:$P$255,0),MATCH('Gap analysis'!K$1,Yr_Euro,0)))</f>
        <v>0</v>
      </c>
      <c r="L171" s="95">
        <f t="array" aca="1" ref="L171" ca="1">IF(INDEX(INDIRECT($B171),MATCH($Q171&amp;$A$163,'Financing inputs Euro'!$A$3:$A$255&amp;'Financing inputs Euro'!$P$3:$P$255,0),MATCH('Gap analysis'!L$1,Yr_Euro,0))="",0,INDEX(INDIRECT($B171),MATCH($Q171&amp;$A$163,'Financing inputs Euro'!$A$3:$A$255&amp;'Financing inputs Euro'!$P$3:$P$255,0),MATCH('Gap analysis'!L$1,Yr_Euro,0)))</f>
        <v>0</v>
      </c>
      <c r="M171" s="95">
        <f t="array" aca="1" ref="M171" ca="1">IF(INDEX(INDIRECT($B171),MATCH($Q171&amp;$A$163,'Financing inputs Euro'!$A$3:$A$255&amp;'Financing inputs Euro'!$P$3:$P$255,0),MATCH('Gap analysis'!M$1,Yr_Euro,0))="",0,INDEX(INDIRECT($B171),MATCH($Q171&amp;$A$163,'Financing inputs Euro'!$A$3:$A$255&amp;'Financing inputs Euro'!$P$3:$P$255,0),MATCH('Gap analysis'!M$1,Yr_Euro,0)))</f>
        <v>0</v>
      </c>
      <c r="N171" s="95">
        <f t="array" aca="1" ref="N171" ca="1">IF(INDEX(INDIRECT($B171),MATCH($Q171&amp;$A$163,'Financing inputs Euro'!$A$3:$A$255&amp;'Financing inputs Euro'!$P$3:$P$255,0),MATCH('Gap analysis'!N$1,Yr_Euro,0))="",0,INDEX(INDIRECT($B171),MATCH($Q171&amp;$A$163,'Financing inputs Euro'!$A$3:$A$255&amp;'Financing inputs Euro'!$P$3:$P$255,0),MATCH('Gap analysis'!N$1,Yr_Euro,0)))</f>
        <v>0</v>
      </c>
      <c r="O171" s="95">
        <f t="array" aca="1" ref="O171" ca="1">IF(INDEX(INDIRECT($B171),MATCH($Q171&amp;$A$163,'Financing inputs Euro'!$A$3:$A$255&amp;'Financing inputs Euro'!$P$3:$P$255,0),MATCH('Gap analysis'!O$1,Yr_Euro,0))="",0,INDEX(INDIRECT($B171),MATCH($Q171&amp;$A$163,'Financing inputs Euro'!$A$3:$A$255&amp;'Financing inputs Euro'!$P$3:$P$255,0),MATCH('Gap analysis'!O$1,Yr_Euro,0)))</f>
        <v>0</v>
      </c>
      <c r="P171" s="49" t="str">
        <f>A163</f>
        <v>Autre 10</v>
      </c>
      <c r="Q171" s="54" t="s">
        <v>34</v>
      </c>
      <c r="R171" s="53" t="str">
        <f t="shared" ca="1" si="108"/>
        <v>Okay</v>
      </c>
      <c r="S171" s="178"/>
      <c r="T171" s="108"/>
    </row>
    <row r="172" spans="1:35" s="12" customFormat="1" x14ac:dyDescent="0.25">
      <c r="A172" s="175"/>
      <c r="B172" s="1" t="s">
        <v>53</v>
      </c>
      <c r="C172" s="160">
        <f t="array" aca="1" ref="C172" ca="1">IF(INDEX(INDIRECT($B172),MATCH($Q172&amp;$A$163,'Financing inputs locale'!$A$3:$A$255&amp;'Financing inputs locale'!$P$3:$P$255,0),MATCH('Gap analysis'!C$1,Yr_Local,0))="",0,INDEX(INDIRECT($B172),MATCH($Q172&amp;$A$163,'Financing inputs locale'!$A$3:$A$255&amp;'Financing inputs locale'!$P$3:$P$255,0),MATCH('Gap analysis'!C$1,Yr_Local,0)))</f>
        <v>0</v>
      </c>
      <c r="D172" s="160">
        <f t="array" aca="1" ref="D172" ca="1">IF(INDEX(INDIRECT($B172),MATCH($Q172&amp;$A$163,'Financing inputs locale'!$A$3:$A$255&amp;'Financing inputs locale'!$P$3:$P$255,0),MATCH('Gap analysis'!D$1,Yr_Local,0))="",0,INDEX(INDIRECT($B172),MATCH($Q172&amp;$A$163,'Financing inputs locale'!$A$3:$A$255&amp;'Financing inputs locale'!$P$3:$P$255,0),MATCH('Gap analysis'!D$1,Yr_Local,0)))</f>
        <v>0</v>
      </c>
      <c r="E172" s="160">
        <f t="array" aca="1" ref="E172" ca="1">IF(INDEX(INDIRECT($B172),MATCH($Q172&amp;$A$163,'Financing inputs locale'!$A$3:$A$255&amp;'Financing inputs locale'!$P$3:$P$255,0),MATCH('Gap analysis'!E$1,Yr_Local,0))="",0,INDEX(INDIRECT($B172),MATCH($Q172&amp;$A$163,'Financing inputs locale'!$A$3:$A$255&amp;'Financing inputs locale'!$P$3:$P$255,0),MATCH('Gap analysis'!E$1,Yr_Local,0)))</f>
        <v>0</v>
      </c>
      <c r="F172" s="160">
        <f t="array" aca="1" ref="F172" ca="1">IF(INDEX(INDIRECT($B172),MATCH($Q172&amp;$A$163,'Financing inputs locale'!$A$3:$A$255&amp;'Financing inputs locale'!$P$3:$P$255,0),MATCH('Gap analysis'!F$1,Yr_Local,0))="",0,INDEX(INDIRECT($B172),MATCH($Q172&amp;$A$163,'Financing inputs locale'!$A$3:$A$255&amp;'Financing inputs locale'!$P$3:$P$255,0),MATCH('Gap analysis'!F$1,Yr_Local,0)))</f>
        <v>0</v>
      </c>
      <c r="G172" s="160">
        <f t="array" aca="1" ref="G172" ca="1">IF(INDEX(INDIRECT($B172),MATCH($Q172&amp;$A$163,'Financing inputs locale'!$A$3:$A$255&amp;'Financing inputs locale'!$P$3:$P$255,0),MATCH('Gap analysis'!G$1,Yr_Local,0))="",0,INDEX(INDIRECT($B172),MATCH($Q172&amp;$A$163,'Financing inputs locale'!$A$3:$A$255&amp;'Financing inputs locale'!$P$3:$P$255,0),MATCH('Gap analysis'!G$1,Yr_Local,0)))</f>
        <v>0</v>
      </c>
      <c r="H172" s="160">
        <f t="array" aca="1" ref="H172" ca="1">IF(INDEX(INDIRECT($B172),MATCH($Q172&amp;$A$163,'Financing inputs locale'!$A$3:$A$255&amp;'Financing inputs locale'!$P$3:$P$255,0),MATCH('Gap analysis'!H$1,Yr_Local,0))="",0,INDEX(INDIRECT($B172),MATCH($Q172&amp;$A$163,'Financing inputs locale'!$A$3:$A$255&amp;'Financing inputs locale'!$P$3:$P$255,0),MATCH('Gap analysis'!H$1,Yr_Local,0)))</f>
        <v>0</v>
      </c>
      <c r="I172" s="160">
        <f t="array" aca="1" ref="I172" ca="1">IF(INDEX(INDIRECT($B172),MATCH($Q172&amp;$A$163,'Financing inputs locale'!$A$3:$A$255&amp;'Financing inputs locale'!$P$3:$P$255,0),MATCH('Gap analysis'!I$1,Yr_Local,0))="",0,INDEX(INDIRECT($B172),MATCH($Q172&amp;$A$163,'Financing inputs locale'!$A$3:$A$255&amp;'Financing inputs locale'!$P$3:$P$255,0),MATCH('Gap analysis'!I$1,Yr_Local,0)))</f>
        <v>0</v>
      </c>
      <c r="J172" s="160">
        <f t="array" aca="1" ref="J172" ca="1">IF(INDEX(INDIRECT($B172),MATCH($Q172&amp;$A$163,'Financing inputs locale'!$A$3:$A$255&amp;'Financing inputs locale'!$P$3:$P$255,0),MATCH('Gap analysis'!J$1,Yr_Local,0))="",0,INDEX(INDIRECT($B172),MATCH($Q172&amp;$A$163,'Financing inputs locale'!$A$3:$A$255&amp;'Financing inputs locale'!$P$3:$P$255,0),MATCH('Gap analysis'!J$1,Yr_Local,0)))</f>
        <v>0</v>
      </c>
      <c r="K172" s="160">
        <f t="array" aca="1" ref="K172" ca="1">IF(INDEX(INDIRECT($B172),MATCH($Q172&amp;$A$163,'Financing inputs locale'!$A$3:$A$255&amp;'Financing inputs locale'!$P$3:$P$255,0),MATCH('Gap analysis'!K$1,Yr_Local,0))="",0,INDEX(INDIRECT($B172),MATCH($Q172&amp;$A$163,'Financing inputs locale'!$A$3:$A$255&amp;'Financing inputs locale'!$P$3:$P$255,0),MATCH('Gap analysis'!K$1,Yr_Local,0)))</f>
        <v>0</v>
      </c>
      <c r="L172" s="160">
        <f t="array" aca="1" ref="L172" ca="1">IF(INDEX(INDIRECT($B172),MATCH($Q172&amp;$A$163,'Financing inputs locale'!$A$3:$A$255&amp;'Financing inputs locale'!$P$3:$P$255,0),MATCH('Gap analysis'!L$1,Yr_Local,0))="",0,INDEX(INDIRECT($B172),MATCH($Q172&amp;$A$163,'Financing inputs locale'!$A$3:$A$255&amp;'Financing inputs locale'!$P$3:$P$255,0),MATCH('Gap analysis'!L$1,Yr_Local,0)))</f>
        <v>0</v>
      </c>
      <c r="M172" s="160">
        <f t="array" aca="1" ref="M172" ca="1">IF(INDEX(INDIRECT($B172),MATCH($Q172&amp;$A$163,'Financing inputs locale'!$A$3:$A$255&amp;'Financing inputs locale'!$P$3:$P$255,0),MATCH('Gap analysis'!M$1,Yr_Local,0))="",0,INDEX(INDIRECT($B172),MATCH($Q172&amp;$A$163,'Financing inputs locale'!$A$3:$A$255&amp;'Financing inputs locale'!$P$3:$P$255,0),MATCH('Gap analysis'!M$1,Yr_Local,0)))</f>
        <v>0</v>
      </c>
      <c r="N172" s="160">
        <f t="array" aca="1" ref="N172" ca="1">IF(INDEX(INDIRECT($B172),MATCH($Q172&amp;$A$163,'Financing inputs locale'!$A$3:$A$255&amp;'Financing inputs locale'!$P$3:$P$255,0),MATCH('Gap analysis'!N$1,Yr_Local,0))="",0,INDEX(INDIRECT($B172),MATCH($Q172&amp;$A$163,'Financing inputs locale'!$A$3:$A$255&amp;'Financing inputs locale'!$P$3:$P$255,0),MATCH('Gap analysis'!N$1,Yr_Local,0)))</f>
        <v>0</v>
      </c>
      <c r="O172" s="160">
        <f t="array" aca="1" ref="O172" ca="1">IF(INDEX(INDIRECT($B172),MATCH($Q172&amp;$A$163,'Financing inputs locale'!$A$3:$A$255&amp;'Financing inputs locale'!$P$3:$P$255,0),MATCH('Gap analysis'!O$1,Yr_Local,0))="",0,INDEX(INDIRECT($B172),MATCH($Q172&amp;$A$163,'Financing inputs locale'!$A$3:$A$255&amp;'Financing inputs locale'!$P$3:$P$255,0),MATCH('Gap analysis'!O$1,Yr_Local,0)))</f>
        <v>0</v>
      </c>
      <c r="P172" s="49" t="str">
        <f>A163</f>
        <v>Autre 10</v>
      </c>
      <c r="Q172" s="54" t="s">
        <v>34</v>
      </c>
      <c r="R172" s="53" t="str">
        <f t="shared" ca="1" si="108"/>
        <v>Okay</v>
      </c>
      <c r="S172" s="178"/>
      <c r="T172" s="108"/>
    </row>
    <row r="173" spans="1:35" x14ac:dyDescent="0.25">
      <c r="A173" s="58"/>
      <c r="B173" s="35"/>
      <c r="C173" s="96"/>
      <c r="D173" s="96"/>
      <c r="E173" s="96"/>
      <c r="F173" s="96"/>
      <c r="G173" s="96"/>
      <c r="H173" s="96"/>
      <c r="I173" s="96"/>
      <c r="J173" s="96"/>
      <c r="K173" s="96"/>
      <c r="L173" s="96"/>
      <c r="M173" s="96"/>
      <c r="N173" s="96"/>
      <c r="O173" s="96"/>
      <c r="P173" s="49" t="str">
        <f>A163</f>
        <v>Autre 10</v>
      </c>
      <c r="Q173" s="50"/>
      <c r="R173" s="49"/>
      <c r="S173" s="178"/>
      <c r="T173" s="108"/>
    </row>
    <row r="174" spans="1:35" x14ac:dyDescent="0.25">
      <c r="A174" s="176" t="s">
        <v>1</v>
      </c>
      <c r="B174" s="1" t="s">
        <v>11</v>
      </c>
      <c r="C174" s="97">
        <f ca="1">C170-(C167+C164)</f>
        <v>0</v>
      </c>
      <c r="D174" s="97">
        <f t="shared" ref="D174:O174" ca="1" si="110">D170-(D167+D164)</f>
        <v>0</v>
      </c>
      <c r="E174" s="97">
        <f t="shared" ca="1" si="110"/>
        <v>0</v>
      </c>
      <c r="F174" s="97">
        <f t="shared" ca="1" si="110"/>
        <v>0</v>
      </c>
      <c r="G174" s="97">
        <f t="shared" ca="1" si="110"/>
        <v>0</v>
      </c>
      <c r="H174" s="97">
        <f t="shared" ca="1" si="110"/>
        <v>0</v>
      </c>
      <c r="I174" s="97">
        <f t="shared" ca="1" si="110"/>
        <v>0</v>
      </c>
      <c r="J174" s="97">
        <f t="shared" ca="1" si="110"/>
        <v>0</v>
      </c>
      <c r="K174" s="97">
        <f t="shared" ca="1" si="110"/>
        <v>0</v>
      </c>
      <c r="L174" s="97">
        <f t="shared" ca="1" si="110"/>
        <v>0</v>
      </c>
      <c r="M174" s="97">
        <f t="shared" ca="1" si="110"/>
        <v>0</v>
      </c>
      <c r="N174" s="97">
        <f t="shared" ca="1" si="110"/>
        <v>0</v>
      </c>
      <c r="O174" s="97">
        <f t="shared" ca="1" si="110"/>
        <v>0</v>
      </c>
      <c r="P174" s="49" t="str">
        <f>A163</f>
        <v>Autre 10</v>
      </c>
      <c r="Q174" s="54" t="s">
        <v>1</v>
      </c>
      <c r="R174" s="53" t="str">
        <f t="shared" ref="R174:R176" ca="1" si="111">IF(ROUND(SUM(C174:N174),2)=ROUND(O174,2),"Okay","Check")</f>
        <v>Okay</v>
      </c>
      <c r="S174" s="178"/>
      <c r="T174" s="108"/>
    </row>
    <row r="175" spans="1:35" s="12" customFormat="1" x14ac:dyDescent="0.25">
      <c r="A175" s="176"/>
      <c r="B175" s="1" t="s">
        <v>10</v>
      </c>
      <c r="C175" s="98">
        <f t="shared" ref="C175:G175" ca="1" si="112">C171-(C168+C165)</f>
        <v>0</v>
      </c>
      <c r="D175" s="98">
        <f t="shared" ca="1" si="112"/>
        <v>0</v>
      </c>
      <c r="E175" s="98">
        <f t="shared" ca="1" si="112"/>
        <v>0</v>
      </c>
      <c r="F175" s="98">
        <f t="shared" ca="1" si="112"/>
        <v>0</v>
      </c>
      <c r="G175" s="98">
        <f t="shared" ca="1" si="112"/>
        <v>0</v>
      </c>
      <c r="H175" s="98">
        <f t="shared" ref="H175:O175" ca="1" si="113">H171-(H168+H165)</f>
        <v>0</v>
      </c>
      <c r="I175" s="98">
        <f t="shared" ca="1" si="113"/>
        <v>0</v>
      </c>
      <c r="J175" s="98">
        <f t="shared" ca="1" si="113"/>
        <v>0</v>
      </c>
      <c r="K175" s="98">
        <f t="shared" ca="1" si="113"/>
        <v>0</v>
      </c>
      <c r="L175" s="98">
        <f t="shared" ca="1" si="113"/>
        <v>0</v>
      </c>
      <c r="M175" s="98">
        <f t="shared" ca="1" si="113"/>
        <v>0</v>
      </c>
      <c r="N175" s="98">
        <f t="shared" ca="1" si="113"/>
        <v>0</v>
      </c>
      <c r="O175" s="98">
        <f t="shared" ca="1" si="113"/>
        <v>0</v>
      </c>
      <c r="P175" s="49" t="str">
        <f>A163</f>
        <v>Autre 10</v>
      </c>
      <c r="Q175" s="54" t="s">
        <v>1</v>
      </c>
      <c r="R175" s="53" t="str">
        <f t="shared" ca="1" si="111"/>
        <v>Okay</v>
      </c>
      <c r="S175" s="178"/>
      <c r="T175" s="108"/>
    </row>
    <row r="176" spans="1:35" x14ac:dyDescent="0.25">
      <c r="A176" s="176"/>
      <c r="B176" s="1" t="s">
        <v>7</v>
      </c>
      <c r="C176" s="159">
        <f t="shared" ref="C176:G176" ca="1" si="114">C172-(C169+C166)</f>
        <v>0</v>
      </c>
      <c r="D176" s="159">
        <f t="shared" ca="1" si="114"/>
        <v>0</v>
      </c>
      <c r="E176" s="159">
        <f t="shared" ca="1" si="114"/>
        <v>0</v>
      </c>
      <c r="F176" s="159">
        <f t="shared" ca="1" si="114"/>
        <v>0</v>
      </c>
      <c r="G176" s="159">
        <f t="shared" ca="1" si="114"/>
        <v>0</v>
      </c>
      <c r="H176" s="159">
        <f t="shared" ref="H176:O176" ca="1" si="115">H172-(H169+H166)</f>
        <v>0</v>
      </c>
      <c r="I176" s="159">
        <f t="shared" ca="1" si="115"/>
        <v>0</v>
      </c>
      <c r="J176" s="159">
        <f t="shared" ca="1" si="115"/>
        <v>0</v>
      </c>
      <c r="K176" s="159">
        <f t="shared" ca="1" si="115"/>
        <v>0</v>
      </c>
      <c r="L176" s="159">
        <f t="shared" ca="1" si="115"/>
        <v>0</v>
      </c>
      <c r="M176" s="159">
        <f t="shared" ca="1" si="115"/>
        <v>0</v>
      </c>
      <c r="N176" s="159">
        <f t="shared" ca="1" si="115"/>
        <v>0</v>
      </c>
      <c r="O176" s="159">
        <f t="shared" ca="1" si="115"/>
        <v>0</v>
      </c>
      <c r="P176" s="49" t="str">
        <f>A163</f>
        <v>Autre 10</v>
      </c>
      <c r="Q176" s="54" t="s">
        <v>1</v>
      </c>
      <c r="R176" s="53" t="str">
        <f t="shared" ca="1" si="111"/>
        <v>Okay</v>
      </c>
      <c r="S176" s="178"/>
      <c r="T176" s="108"/>
    </row>
    <row r="177" spans="1:34" x14ac:dyDescent="0.25">
      <c r="A177" s="176"/>
      <c r="B177" s="1" t="s">
        <v>0</v>
      </c>
      <c r="C177" s="99">
        <f ca="1">IF(C170&gt;0,C174/C170,0)</f>
        <v>0</v>
      </c>
      <c r="D177" s="99">
        <f t="shared" ref="D177:O177" ca="1" si="116">IF(D170&gt;0,D174/D170,0)</f>
        <v>0</v>
      </c>
      <c r="E177" s="99">
        <f t="shared" ca="1" si="116"/>
        <v>0</v>
      </c>
      <c r="F177" s="99">
        <f t="shared" ca="1" si="116"/>
        <v>0</v>
      </c>
      <c r="G177" s="99">
        <f t="shared" ca="1" si="116"/>
        <v>0</v>
      </c>
      <c r="H177" s="99">
        <f t="shared" ca="1" si="116"/>
        <v>0</v>
      </c>
      <c r="I177" s="99">
        <f t="shared" ca="1" si="116"/>
        <v>0</v>
      </c>
      <c r="J177" s="99">
        <f t="shared" ca="1" si="116"/>
        <v>0</v>
      </c>
      <c r="K177" s="99">
        <f t="shared" ca="1" si="116"/>
        <v>0</v>
      </c>
      <c r="L177" s="99">
        <f t="shared" ca="1" si="116"/>
        <v>0</v>
      </c>
      <c r="M177" s="99">
        <f t="shared" ca="1" si="116"/>
        <v>0</v>
      </c>
      <c r="N177" s="99">
        <f t="shared" ca="1" si="116"/>
        <v>0</v>
      </c>
      <c r="O177" s="99">
        <f t="shared" ca="1" si="116"/>
        <v>0</v>
      </c>
      <c r="P177" s="49" t="str">
        <f>A163</f>
        <v>Autre 10</v>
      </c>
      <c r="Q177" s="54" t="s">
        <v>1</v>
      </c>
      <c r="R177" s="56"/>
      <c r="S177" s="179"/>
      <c r="T177" s="108"/>
    </row>
    <row r="178" spans="1:34" x14ac:dyDescent="0.25">
      <c r="A178" s="35"/>
      <c r="B178" s="35"/>
      <c r="C178" s="35"/>
      <c r="D178" s="35"/>
      <c r="E178" s="35"/>
      <c r="F178" s="35"/>
      <c r="G178" s="35"/>
      <c r="H178" s="35"/>
      <c r="I178" s="35"/>
      <c r="J178" s="35"/>
      <c r="K178" s="35"/>
      <c r="L178" s="35"/>
      <c r="M178" s="35"/>
      <c r="N178" s="35"/>
      <c r="O178" s="35"/>
      <c r="U178" t="s">
        <v>67</v>
      </c>
    </row>
    <row r="179" spans="1:34" x14ac:dyDescent="0.25">
      <c r="A179" s="172" t="str">
        <f>'Financing inputs'!A233:O233</f>
        <v>Autre 11</v>
      </c>
      <c r="B179" s="172"/>
      <c r="C179" s="172"/>
      <c r="D179" s="172"/>
      <c r="E179" s="172"/>
      <c r="F179" s="172"/>
      <c r="G179" s="172"/>
      <c r="H179" s="172"/>
      <c r="I179" s="172"/>
      <c r="J179" s="172"/>
      <c r="K179" s="172"/>
      <c r="L179" s="172"/>
      <c r="M179" s="172"/>
      <c r="N179" s="172"/>
      <c r="O179" s="172"/>
      <c r="P179" s="48"/>
      <c r="Q179" s="48"/>
      <c r="R179" s="48"/>
      <c r="S179" s="177" t="s">
        <v>4</v>
      </c>
      <c r="T179" s="110"/>
      <c r="U179" s="104" t="str">
        <f>A179</f>
        <v>Autre 11</v>
      </c>
      <c r="V179" s="4">
        <f>$C$1</f>
        <v>0</v>
      </c>
      <c r="W179" s="4">
        <f>$D$1</f>
        <v>1</v>
      </c>
      <c r="X179" s="4">
        <f>$E$1</f>
        <v>2</v>
      </c>
      <c r="Y179" s="4">
        <f>$F$1</f>
        <v>3</v>
      </c>
      <c r="Z179" s="4">
        <f>$G$1</f>
        <v>4</v>
      </c>
      <c r="AA179" s="4">
        <f>$H$1</f>
        <v>5</v>
      </c>
      <c r="AB179" s="4">
        <f>$I$1</f>
        <v>6</v>
      </c>
      <c r="AC179" s="4">
        <f>$J$1</f>
        <v>7</v>
      </c>
      <c r="AD179" s="4">
        <f>$K$1</f>
        <v>8</v>
      </c>
      <c r="AE179" s="4">
        <f>$L$1</f>
        <v>9</v>
      </c>
      <c r="AF179" s="4">
        <f>$M$1</f>
        <v>10</v>
      </c>
      <c r="AG179" s="4">
        <f>$N$1</f>
        <v>11</v>
      </c>
      <c r="AH179" s="4" t="str">
        <f>$O$1</f>
        <v>Total</v>
      </c>
    </row>
    <row r="180" spans="1:34" x14ac:dyDescent="0.25">
      <c r="A180" s="175" t="s">
        <v>36</v>
      </c>
      <c r="B180" s="1" t="s">
        <v>2</v>
      </c>
      <c r="C180" s="94">
        <f t="array" aca="1" ref="C180" ca="1">IF(INDEX(INDIRECT($B180),MATCH($Q180&amp;$A$179,'Financing inputs USD'!$A$3:$A$255&amp;'Financing inputs USD'!$P$3:$P$255,0),MATCH('Gap analysis'!C$1,Yr_USD,0))="",0,INDEX(INDIRECT($B180),MATCH($Q180&amp;$A$179,'Financing inputs USD'!$A$3:$A$255&amp;'Financing inputs USD'!$P$3:$P$255,0),MATCH('Gap analysis'!C$1,Yr_USD,0)))</f>
        <v>0</v>
      </c>
      <c r="D180" s="94">
        <f t="array" aca="1" ref="D180" ca="1">IF(INDEX(INDIRECT($B180),MATCH($Q180&amp;$A$179,'Financing inputs USD'!$A$3:$A$255&amp;'Financing inputs USD'!$P$3:$P$255,0),MATCH('Gap analysis'!D$1,Yr_USD,0))="",0,INDEX(INDIRECT($B180),MATCH($Q180&amp;$A$179,'Financing inputs USD'!$A$3:$A$255&amp;'Financing inputs USD'!$P$3:$P$255,0),MATCH('Gap analysis'!D$1,Yr_USD,0)))</f>
        <v>0</v>
      </c>
      <c r="E180" s="94">
        <f t="array" aca="1" ref="E180" ca="1">IF(INDEX(INDIRECT($B180),MATCH($Q180&amp;$A$179,'Financing inputs USD'!$A$3:$A$255&amp;'Financing inputs USD'!$P$3:$P$255,0),MATCH('Gap analysis'!E$1,Yr_USD,0))="",0,INDEX(INDIRECT($B180),MATCH($Q180&amp;$A$179,'Financing inputs USD'!$A$3:$A$255&amp;'Financing inputs USD'!$P$3:$P$255,0),MATCH('Gap analysis'!E$1,Yr_USD,0)))</f>
        <v>0</v>
      </c>
      <c r="F180" s="94">
        <f t="array" aca="1" ref="F180" ca="1">IF(INDEX(INDIRECT($B180),MATCH($Q180&amp;$A$179,'Financing inputs USD'!$A$3:$A$255&amp;'Financing inputs USD'!$P$3:$P$255,0),MATCH('Gap analysis'!F$1,Yr_USD,0))="",0,INDEX(INDIRECT($B180),MATCH($Q180&amp;$A$179,'Financing inputs USD'!$A$3:$A$255&amp;'Financing inputs USD'!$P$3:$P$255,0),MATCH('Gap analysis'!F$1,Yr_USD,0)))</f>
        <v>0</v>
      </c>
      <c r="G180" s="94">
        <f t="array" aca="1" ref="G180" ca="1">IF(INDEX(INDIRECT($B180),MATCH($Q180&amp;$A$179,'Financing inputs USD'!$A$3:$A$255&amp;'Financing inputs USD'!$P$3:$P$255,0),MATCH('Gap analysis'!G$1,Yr_USD,0))="",0,INDEX(INDIRECT($B180),MATCH($Q180&amp;$A$179,'Financing inputs USD'!$A$3:$A$255&amp;'Financing inputs USD'!$P$3:$P$255,0),MATCH('Gap analysis'!G$1,Yr_USD,0)))</f>
        <v>0</v>
      </c>
      <c r="H180" s="94">
        <f t="array" aca="1" ref="H180" ca="1">IF(INDEX(INDIRECT($B180),MATCH($Q180&amp;$A$179,'Financing inputs USD'!$A$3:$A$255&amp;'Financing inputs USD'!$P$3:$P$255,0),MATCH('Gap analysis'!H$1,Yr_USD,0))="",0,INDEX(INDIRECT($B180),MATCH($Q180&amp;$A$179,'Financing inputs USD'!$A$3:$A$255&amp;'Financing inputs USD'!$P$3:$P$255,0),MATCH('Gap analysis'!H$1,Yr_USD,0)))</f>
        <v>0</v>
      </c>
      <c r="I180" s="94">
        <f t="array" aca="1" ref="I180" ca="1">IF(INDEX(INDIRECT($B180),MATCH($Q180&amp;$A$179,'Financing inputs USD'!$A$3:$A$255&amp;'Financing inputs USD'!$P$3:$P$255,0),MATCH('Gap analysis'!I$1,Yr_USD,0))="",0,INDEX(INDIRECT($B180),MATCH($Q180&amp;$A$179,'Financing inputs USD'!$A$3:$A$255&amp;'Financing inputs USD'!$P$3:$P$255,0),MATCH('Gap analysis'!I$1,Yr_USD,0)))</f>
        <v>0</v>
      </c>
      <c r="J180" s="94">
        <f t="array" aca="1" ref="J180" ca="1">IF(INDEX(INDIRECT($B180),MATCH($Q180&amp;$A$179,'Financing inputs USD'!$A$3:$A$255&amp;'Financing inputs USD'!$P$3:$P$255,0),MATCH('Gap analysis'!J$1,Yr_USD,0))="",0,INDEX(INDIRECT($B180),MATCH($Q180&amp;$A$179,'Financing inputs USD'!$A$3:$A$255&amp;'Financing inputs USD'!$P$3:$P$255,0),MATCH('Gap analysis'!J$1,Yr_USD,0)))</f>
        <v>0</v>
      </c>
      <c r="K180" s="94">
        <f t="array" aca="1" ref="K180" ca="1">IF(INDEX(INDIRECT($B180),MATCH($Q180&amp;$A$179,'Financing inputs USD'!$A$3:$A$255&amp;'Financing inputs USD'!$P$3:$P$255,0),MATCH('Gap analysis'!K$1,Yr_USD,0))="",0,INDEX(INDIRECT($B180),MATCH($Q180&amp;$A$179,'Financing inputs USD'!$A$3:$A$255&amp;'Financing inputs USD'!$P$3:$P$255,0),MATCH('Gap analysis'!K$1,Yr_USD,0)))</f>
        <v>0</v>
      </c>
      <c r="L180" s="94">
        <f t="array" aca="1" ref="L180" ca="1">IF(INDEX(INDIRECT($B180),MATCH($Q180&amp;$A$179,'Financing inputs USD'!$A$3:$A$255&amp;'Financing inputs USD'!$P$3:$P$255,0),MATCH('Gap analysis'!L$1,Yr_USD,0))="",0,INDEX(INDIRECT($B180),MATCH($Q180&amp;$A$179,'Financing inputs USD'!$A$3:$A$255&amp;'Financing inputs USD'!$P$3:$P$255,0),MATCH('Gap analysis'!L$1,Yr_USD,0)))</f>
        <v>0</v>
      </c>
      <c r="M180" s="94">
        <f t="array" aca="1" ref="M180" ca="1">IF(INDEX(INDIRECT($B180),MATCH($Q180&amp;$A$179,'Financing inputs USD'!$A$3:$A$255&amp;'Financing inputs USD'!$P$3:$P$255,0),MATCH('Gap analysis'!M$1,Yr_USD,0))="",0,INDEX(INDIRECT($B180),MATCH($Q180&amp;$A$179,'Financing inputs USD'!$A$3:$A$255&amp;'Financing inputs USD'!$P$3:$P$255,0),MATCH('Gap analysis'!M$1,Yr_USD,0)))</f>
        <v>0</v>
      </c>
      <c r="N180" s="94">
        <f t="array" aca="1" ref="N180" ca="1">IF(INDEX(INDIRECT($B180),MATCH($Q180&amp;$A$179,'Financing inputs USD'!$A$3:$A$255&amp;'Financing inputs USD'!$P$3:$P$255,0),MATCH('Gap analysis'!N$1,Yr_USD,0))="",0,INDEX(INDIRECT($B180),MATCH($Q180&amp;$A$179,'Financing inputs USD'!$A$3:$A$255&amp;'Financing inputs USD'!$P$3:$P$255,0),MATCH('Gap analysis'!N$1,Yr_USD,0)))</f>
        <v>0</v>
      </c>
      <c r="O180" s="94">
        <f t="array" aca="1" ref="O180" ca="1">IF(INDEX(INDIRECT($B180),MATCH($Q180&amp;$A$179,'Financing inputs USD'!$A$3:$A$255&amp;'Financing inputs USD'!$P$3:$P$255,0),MATCH('Gap analysis'!O$1,Yr_USD,0))="",0,INDEX(INDIRECT($B180),MATCH($Q180&amp;$A$179,'Financing inputs USD'!$A$3:$A$255&amp;'Financing inputs USD'!$P$3:$P$255,0),MATCH('Gap analysis'!O$1,Yr_USD,0)))</f>
        <v>0</v>
      </c>
      <c r="P180" s="49" t="str">
        <f>A179</f>
        <v>Autre 11</v>
      </c>
      <c r="Q180" s="54" t="s">
        <v>52</v>
      </c>
      <c r="R180" s="53" t="str">
        <f ca="1">IF(ROUND(SUM(C180:N180),2)=ROUND(O180,2),"Okay","Check")</f>
        <v>Okay</v>
      </c>
      <c r="S180" s="178"/>
      <c r="T180" s="109"/>
      <c r="U180" s="104" t="str">
        <f>A180</f>
        <v>Apport du Gouvernement</v>
      </c>
      <c r="V180" s="75">
        <f t="shared" ref="V180:AH180" ca="1" si="117">IFERROR(C182/(C182+C185),0)</f>
        <v>0</v>
      </c>
      <c r="W180" s="75">
        <f t="shared" ca="1" si="117"/>
        <v>0</v>
      </c>
      <c r="X180" s="75">
        <f t="shared" ca="1" si="117"/>
        <v>0</v>
      </c>
      <c r="Y180" s="75">
        <f t="shared" ca="1" si="117"/>
        <v>0</v>
      </c>
      <c r="Z180" s="75">
        <f t="shared" ca="1" si="117"/>
        <v>0</v>
      </c>
      <c r="AA180" s="75">
        <f t="shared" ca="1" si="117"/>
        <v>0</v>
      </c>
      <c r="AB180" s="75">
        <f t="shared" ca="1" si="117"/>
        <v>0</v>
      </c>
      <c r="AC180" s="75">
        <f t="shared" ca="1" si="117"/>
        <v>0</v>
      </c>
      <c r="AD180" s="75">
        <f t="shared" ca="1" si="117"/>
        <v>0</v>
      </c>
      <c r="AE180" s="75">
        <f t="shared" ca="1" si="117"/>
        <v>0</v>
      </c>
      <c r="AF180" s="75">
        <f t="shared" ca="1" si="117"/>
        <v>0</v>
      </c>
      <c r="AG180" s="75">
        <f t="shared" ca="1" si="117"/>
        <v>0</v>
      </c>
      <c r="AH180" s="75">
        <f t="shared" ca="1" si="117"/>
        <v>0</v>
      </c>
    </row>
    <row r="181" spans="1:34" s="12" customFormat="1" x14ac:dyDescent="0.25">
      <c r="A181" s="175"/>
      <c r="B181" s="1" t="s">
        <v>10</v>
      </c>
      <c r="C181" s="95">
        <f t="array" aca="1" ref="C181" ca="1">IF(INDEX(INDIRECT($B181),MATCH($Q181&amp;$A$179,'Financing inputs Euro'!$A$3:$A$255&amp;'Financing inputs Euro'!$P$3:$P$255,0),MATCH('Gap analysis'!C$1,Yr_Euro,0))="",0,INDEX(INDIRECT($B181),MATCH($Q181&amp;$A$179,'Financing inputs Euro'!$A$3:$A$255&amp;'Financing inputs Euro'!$P$3:$P$255,0),MATCH('Gap analysis'!C$1,Yr_Euro,0)))</f>
        <v>0</v>
      </c>
      <c r="D181" s="95">
        <f t="array" aca="1" ref="D181" ca="1">IF(INDEX(INDIRECT($B181),MATCH($Q181&amp;$A$179,'Financing inputs Euro'!$A$3:$A$255&amp;'Financing inputs Euro'!$P$3:$P$255,0),MATCH('Gap analysis'!D$1,Yr_Euro,0))="",0,INDEX(INDIRECT($B181),MATCH($Q181&amp;$A$179,'Financing inputs Euro'!$A$3:$A$255&amp;'Financing inputs Euro'!$P$3:$P$255,0),MATCH('Gap analysis'!D$1,Yr_Euro,0)))</f>
        <v>0</v>
      </c>
      <c r="E181" s="95">
        <f t="array" aca="1" ref="E181" ca="1">IF(INDEX(INDIRECT($B181),MATCH($Q181&amp;$A$179,'Financing inputs Euro'!$A$3:$A$255&amp;'Financing inputs Euro'!$P$3:$P$255,0),MATCH('Gap analysis'!E$1,Yr_Euro,0))="",0,INDEX(INDIRECT($B181),MATCH($Q181&amp;$A$179,'Financing inputs Euro'!$A$3:$A$255&amp;'Financing inputs Euro'!$P$3:$P$255,0),MATCH('Gap analysis'!E$1,Yr_Euro,0)))</f>
        <v>0</v>
      </c>
      <c r="F181" s="95">
        <f t="array" aca="1" ref="F181" ca="1">IF(INDEX(INDIRECT($B181),MATCH($Q181&amp;$A$179,'Financing inputs Euro'!$A$3:$A$255&amp;'Financing inputs Euro'!$P$3:$P$255,0),MATCH('Gap analysis'!F$1,Yr_Euro,0))="",0,INDEX(INDIRECT($B181),MATCH($Q181&amp;$A$179,'Financing inputs Euro'!$A$3:$A$255&amp;'Financing inputs Euro'!$P$3:$P$255,0),MATCH('Gap analysis'!F$1,Yr_Euro,0)))</f>
        <v>0</v>
      </c>
      <c r="G181" s="95">
        <f t="array" aca="1" ref="G181" ca="1">IF(INDEX(INDIRECT($B181),MATCH($Q181&amp;$A$179,'Financing inputs Euro'!$A$3:$A$255&amp;'Financing inputs Euro'!$P$3:$P$255,0),MATCH('Gap analysis'!G$1,Yr_Euro,0))="",0,INDEX(INDIRECT($B181),MATCH($Q181&amp;$A$179,'Financing inputs Euro'!$A$3:$A$255&amp;'Financing inputs Euro'!$P$3:$P$255,0),MATCH('Gap analysis'!G$1,Yr_Euro,0)))</f>
        <v>0</v>
      </c>
      <c r="H181" s="95">
        <f t="array" aca="1" ref="H181" ca="1">IF(INDEX(INDIRECT($B181),MATCH($Q181&amp;$A$179,'Financing inputs Euro'!$A$3:$A$255&amp;'Financing inputs Euro'!$P$3:$P$255,0),MATCH('Gap analysis'!H$1,Yr_Euro,0))="",0,INDEX(INDIRECT($B181),MATCH($Q181&amp;$A$179,'Financing inputs Euro'!$A$3:$A$255&amp;'Financing inputs Euro'!$P$3:$P$255,0),MATCH('Gap analysis'!H$1,Yr_Euro,0)))</f>
        <v>0</v>
      </c>
      <c r="I181" s="95">
        <f t="array" aca="1" ref="I181" ca="1">IF(INDEX(INDIRECT($B181),MATCH($Q181&amp;$A$179,'Financing inputs Euro'!$A$3:$A$255&amp;'Financing inputs Euro'!$P$3:$P$255,0),MATCH('Gap analysis'!I$1,Yr_Euro,0))="",0,INDEX(INDIRECT($B181),MATCH($Q181&amp;$A$179,'Financing inputs Euro'!$A$3:$A$255&amp;'Financing inputs Euro'!$P$3:$P$255,0),MATCH('Gap analysis'!I$1,Yr_Euro,0)))</f>
        <v>0</v>
      </c>
      <c r="J181" s="95">
        <f t="array" aca="1" ref="J181" ca="1">IF(INDEX(INDIRECT($B181),MATCH($Q181&amp;$A$179,'Financing inputs Euro'!$A$3:$A$255&amp;'Financing inputs Euro'!$P$3:$P$255,0),MATCH('Gap analysis'!J$1,Yr_Euro,0))="",0,INDEX(INDIRECT($B181),MATCH($Q181&amp;$A$179,'Financing inputs Euro'!$A$3:$A$255&amp;'Financing inputs Euro'!$P$3:$P$255,0),MATCH('Gap analysis'!J$1,Yr_Euro,0)))</f>
        <v>0</v>
      </c>
      <c r="K181" s="95">
        <f t="array" aca="1" ref="K181" ca="1">IF(INDEX(INDIRECT($B181),MATCH($Q181&amp;$A$179,'Financing inputs Euro'!$A$3:$A$255&amp;'Financing inputs Euro'!$P$3:$P$255,0),MATCH('Gap analysis'!K$1,Yr_Euro,0))="",0,INDEX(INDIRECT($B181),MATCH($Q181&amp;$A$179,'Financing inputs Euro'!$A$3:$A$255&amp;'Financing inputs Euro'!$P$3:$P$255,0),MATCH('Gap analysis'!K$1,Yr_Euro,0)))</f>
        <v>0</v>
      </c>
      <c r="L181" s="95">
        <f t="array" aca="1" ref="L181" ca="1">IF(INDEX(INDIRECT($B181),MATCH($Q181&amp;$A$179,'Financing inputs Euro'!$A$3:$A$255&amp;'Financing inputs Euro'!$P$3:$P$255,0),MATCH('Gap analysis'!L$1,Yr_Euro,0))="",0,INDEX(INDIRECT($B181),MATCH($Q181&amp;$A$179,'Financing inputs Euro'!$A$3:$A$255&amp;'Financing inputs Euro'!$P$3:$P$255,0),MATCH('Gap analysis'!L$1,Yr_Euro,0)))</f>
        <v>0</v>
      </c>
      <c r="M181" s="95">
        <f t="array" aca="1" ref="M181" ca="1">IF(INDEX(INDIRECT($B181),MATCH($Q181&amp;$A$179,'Financing inputs Euro'!$A$3:$A$255&amp;'Financing inputs Euro'!$P$3:$P$255,0),MATCH('Gap analysis'!M$1,Yr_Euro,0))="",0,INDEX(INDIRECT($B181),MATCH($Q181&amp;$A$179,'Financing inputs Euro'!$A$3:$A$255&amp;'Financing inputs Euro'!$P$3:$P$255,0),MATCH('Gap analysis'!M$1,Yr_Euro,0)))</f>
        <v>0</v>
      </c>
      <c r="N181" s="95">
        <f t="array" aca="1" ref="N181" ca="1">IF(INDEX(INDIRECT($B181),MATCH($Q181&amp;$A$179,'Financing inputs Euro'!$A$3:$A$255&amp;'Financing inputs Euro'!$P$3:$P$255,0),MATCH('Gap analysis'!N$1,Yr_Euro,0))="",0,INDEX(INDIRECT($B181),MATCH($Q181&amp;$A$179,'Financing inputs Euro'!$A$3:$A$255&amp;'Financing inputs Euro'!$P$3:$P$255,0),MATCH('Gap analysis'!N$1,Yr_Euro,0)))</f>
        <v>0</v>
      </c>
      <c r="O181" s="95">
        <f t="array" aca="1" ref="O181" ca="1">IF(INDEX(INDIRECT($B181),MATCH($Q181&amp;$A$179,'Financing inputs Euro'!$A$3:$A$255&amp;'Financing inputs Euro'!$P$3:$P$255,0),MATCH('Gap analysis'!O$1,Yr_Euro,0))="",0,INDEX(INDIRECT($B181),MATCH($Q181&amp;$A$179,'Financing inputs Euro'!$A$3:$A$255&amp;'Financing inputs Euro'!$P$3:$P$255,0),MATCH('Gap analysis'!O$1,Yr_Euro,0)))</f>
        <v>0</v>
      </c>
      <c r="P181" s="49" t="str">
        <f>A179</f>
        <v>Autre 11</v>
      </c>
      <c r="Q181" s="54" t="s">
        <v>52</v>
      </c>
      <c r="R181" s="53" t="str">
        <f t="shared" ref="R181:R188" ca="1" si="118">IF(ROUND(SUM(C181:N181),2)=ROUND(O181,2),"Okay","Check")</f>
        <v>Okay</v>
      </c>
      <c r="S181" s="178"/>
      <c r="T181" s="109"/>
      <c r="U181" s="104" t="str">
        <f>A183</f>
        <v>Apport des Donateurs</v>
      </c>
      <c r="V181" s="75">
        <f t="shared" ref="V181:AH181" ca="1" si="119">IFERROR(C185/(C182+C185),0)</f>
        <v>0</v>
      </c>
      <c r="W181" s="75">
        <f t="shared" ca="1" si="119"/>
        <v>0</v>
      </c>
      <c r="X181" s="75">
        <f t="shared" ca="1" si="119"/>
        <v>0</v>
      </c>
      <c r="Y181" s="75">
        <f t="shared" ca="1" si="119"/>
        <v>0</v>
      </c>
      <c r="Z181" s="75">
        <f t="shared" ca="1" si="119"/>
        <v>0</v>
      </c>
      <c r="AA181" s="75">
        <f t="shared" ca="1" si="119"/>
        <v>0</v>
      </c>
      <c r="AB181" s="75">
        <f t="shared" ca="1" si="119"/>
        <v>0</v>
      </c>
      <c r="AC181" s="75">
        <f t="shared" ca="1" si="119"/>
        <v>0</v>
      </c>
      <c r="AD181" s="75">
        <f t="shared" ca="1" si="119"/>
        <v>0</v>
      </c>
      <c r="AE181" s="75">
        <f t="shared" ca="1" si="119"/>
        <v>0</v>
      </c>
      <c r="AF181" s="75">
        <f t="shared" ca="1" si="119"/>
        <v>0</v>
      </c>
      <c r="AG181" s="75">
        <f t="shared" ca="1" si="119"/>
        <v>0</v>
      </c>
      <c r="AH181" s="75">
        <f t="shared" ca="1" si="119"/>
        <v>0</v>
      </c>
    </row>
    <row r="182" spans="1:34" x14ac:dyDescent="0.25">
      <c r="A182" s="175"/>
      <c r="B182" s="1" t="s">
        <v>53</v>
      </c>
      <c r="C182" s="160">
        <f t="array" aca="1" ref="C182" ca="1">IF(INDEX(INDIRECT($B182),MATCH($Q182&amp;$A$179,'Financing inputs locale'!$A$3:$A$255&amp;'Financing inputs locale'!$P$3:$P$255,0),MATCH('Gap analysis'!C$1,Yr_Local,0))="",0,INDEX(INDIRECT($B182),MATCH($Q182&amp;$A$179,'Financing inputs locale'!$A$3:$A$255&amp;'Financing inputs locale'!$P$3:$P$255,0),MATCH('Gap analysis'!C$1,Yr_Local,0)))</f>
        <v>0</v>
      </c>
      <c r="D182" s="160">
        <f t="array" aca="1" ref="D182" ca="1">IF(INDEX(INDIRECT($B182),MATCH($Q182&amp;$A$179,'Financing inputs locale'!$A$3:$A$255&amp;'Financing inputs locale'!$P$3:$P$255,0),MATCH('Gap analysis'!D$1,Yr_Local,0))="",0,INDEX(INDIRECT($B182),MATCH($Q182&amp;$A$179,'Financing inputs locale'!$A$3:$A$255&amp;'Financing inputs locale'!$P$3:$P$255,0),MATCH('Gap analysis'!D$1,Yr_Local,0)))</f>
        <v>0</v>
      </c>
      <c r="E182" s="160">
        <f t="array" aca="1" ref="E182" ca="1">IF(INDEX(INDIRECT($B182),MATCH($Q182&amp;$A$179,'Financing inputs locale'!$A$3:$A$255&amp;'Financing inputs locale'!$P$3:$P$255,0),MATCH('Gap analysis'!E$1,Yr_Local,0))="",0,INDEX(INDIRECT($B182),MATCH($Q182&amp;$A$179,'Financing inputs locale'!$A$3:$A$255&amp;'Financing inputs locale'!$P$3:$P$255,0),MATCH('Gap analysis'!E$1,Yr_Local,0)))</f>
        <v>0</v>
      </c>
      <c r="F182" s="160">
        <f t="array" aca="1" ref="F182" ca="1">IF(INDEX(INDIRECT($B182),MATCH($Q182&amp;$A$179,'Financing inputs locale'!$A$3:$A$255&amp;'Financing inputs locale'!$P$3:$P$255,0),MATCH('Gap analysis'!F$1,Yr_Local,0))="",0,INDEX(INDIRECT($B182),MATCH($Q182&amp;$A$179,'Financing inputs locale'!$A$3:$A$255&amp;'Financing inputs locale'!$P$3:$P$255,0),MATCH('Gap analysis'!F$1,Yr_Local,0)))</f>
        <v>0</v>
      </c>
      <c r="G182" s="160">
        <f t="array" aca="1" ref="G182" ca="1">IF(INDEX(INDIRECT($B182),MATCH($Q182&amp;$A$179,'Financing inputs locale'!$A$3:$A$255&amp;'Financing inputs locale'!$P$3:$P$255,0),MATCH('Gap analysis'!G$1,Yr_Local,0))="",0,INDEX(INDIRECT($B182),MATCH($Q182&amp;$A$179,'Financing inputs locale'!$A$3:$A$255&amp;'Financing inputs locale'!$P$3:$P$255,0),MATCH('Gap analysis'!G$1,Yr_Local,0)))</f>
        <v>0</v>
      </c>
      <c r="H182" s="160">
        <f t="array" aca="1" ref="H182" ca="1">IF(INDEX(INDIRECT($B182),MATCH($Q182&amp;$A$179,'Financing inputs locale'!$A$3:$A$255&amp;'Financing inputs locale'!$P$3:$P$255,0),MATCH('Gap analysis'!H$1,Yr_Local,0))="",0,INDEX(INDIRECT($B182),MATCH($Q182&amp;$A$179,'Financing inputs locale'!$A$3:$A$255&amp;'Financing inputs locale'!$P$3:$P$255,0),MATCH('Gap analysis'!H$1,Yr_Local,0)))</f>
        <v>0</v>
      </c>
      <c r="I182" s="160">
        <f t="array" aca="1" ref="I182" ca="1">IF(INDEX(INDIRECT($B182),MATCH($Q182&amp;$A$179,'Financing inputs locale'!$A$3:$A$255&amp;'Financing inputs locale'!$P$3:$P$255,0),MATCH('Gap analysis'!I$1,Yr_Local,0))="",0,INDEX(INDIRECT($B182),MATCH($Q182&amp;$A$179,'Financing inputs locale'!$A$3:$A$255&amp;'Financing inputs locale'!$P$3:$P$255,0),MATCH('Gap analysis'!I$1,Yr_Local,0)))</f>
        <v>0</v>
      </c>
      <c r="J182" s="160">
        <f t="array" aca="1" ref="J182" ca="1">IF(INDEX(INDIRECT($B182),MATCH($Q182&amp;$A$179,'Financing inputs locale'!$A$3:$A$255&amp;'Financing inputs locale'!$P$3:$P$255,0),MATCH('Gap analysis'!J$1,Yr_Local,0))="",0,INDEX(INDIRECT($B182),MATCH($Q182&amp;$A$179,'Financing inputs locale'!$A$3:$A$255&amp;'Financing inputs locale'!$P$3:$P$255,0),MATCH('Gap analysis'!J$1,Yr_Local,0)))</f>
        <v>0</v>
      </c>
      <c r="K182" s="160">
        <f t="array" aca="1" ref="K182" ca="1">IF(INDEX(INDIRECT($B182),MATCH($Q182&amp;$A$179,'Financing inputs locale'!$A$3:$A$255&amp;'Financing inputs locale'!$P$3:$P$255,0),MATCH('Gap analysis'!K$1,Yr_Local,0))="",0,INDEX(INDIRECT($B182),MATCH($Q182&amp;$A$179,'Financing inputs locale'!$A$3:$A$255&amp;'Financing inputs locale'!$P$3:$P$255,0),MATCH('Gap analysis'!K$1,Yr_Local,0)))</f>
        <v>0</v>
      </c>
      <c r="L182" s="160">
        <f t="array" aca="1" ref="L182" ca="1">IF(INDEX(INDIRECT($B182),MATCH($Q182&amp;$A$179,'Financing inputs locale'!$A$3:$A$255&amp;'Financing inputs locale'!$P$3:$P$255,0),MATCH('Gap analysis'!L$1,Yr_Local,0))="",0,INDEX(INDIRECT($B182),MATCH($Q182&amp;$A$179,'Financing inputs locale'!$A$3:$A$255&amp;'Financing inputs locale'!$P$3:$P$255,0),MATCH('Gap analysis'!L$1,Yr_Local,0)))</f>
        <v>0</v>
      </c>
      <c r="M182" s="160">
        <f t="array" aca="1" ref="M182" ca="1">IF(INDEX(INDIRECT($B182),MATCH($Q182&amp;$A$179,'Financing inputs locale'!$A$3:$A$255&amp;'Financing inputs locale'!$P$3:$P$255,0),MATCH('Gap analysis'!M$1,Yr_Local,0))="",0,INDEX(INDIRECT($B182),MATCH($Q182&amp;$A$179,'Financing inputs locale'!$A$3:$A$255&amp;'Financing inputs locale'!$P$3:$P$255,0),MATCH('Gap analysis'!M$1,Yr_Local,0)))</f>
        <v>0</v>
      </c>
      <c r="N182" s="160">
        <f t="array" aca="1" ref="N182" ca="1">IF(INDEX(INDIRECT($B182),MATCH($Q182&amp;$A$179,'Financing inputs locale'!$A$3:$A$255&amp;'Financing inputs locale'!$P$3:$P$255,0),MATCH('Gap analysis'!N$1,Yr_Local,0))="",0,INDEX(INDIRECT($B182),MATCH($Q182&amp;$A$179,'Financing inputs locale'!$A$3:$A$255&amp;'Financing inputs locale'!$P$3:$P$255,0),MATCH('Gap analysis'!N$1,Yr_Local,0)))</f>
        <v>0</v>
      </c>
      <c r="O182" s="160">
        <f t="array" aca="1" ref="O182" ca="1">IF(INDEX(INDIRECT($B182),MATCH($Q182&amp;$A$179,'Financing inputs locale'!$A$3:$A$255&amp;'Financing inputs locale'!$P$3:$P$255,0),MATCH('Gap analysis'!O$1,Yr_Local,0))="",0,INDEX(INDIRECT($B182),MATCH($Q182&amp;$A$179,'Financing inputs locale'!$A$3:$A$255&amp;'Financing inputs locale'!$P$3:$P$255,0),MATCH('Gap analysis'!O$1,Yr_Local,0)))</f>
        <v>0</v>
      </c>
      <c r="P182" s="49" t="str">
        <f>A179</f>
        <v>Autre 11</v>
      </c>
      <c r="Q182" s="54" t="s">
        <v>52</v>
      </c>
      <c r="R182" s="53" t="str">
        <f t="shared" ca="1" si="118"/>
        <v>Okay</v>
      </c>
      <c r="S182" s="178"/>
      <c r="T182" s="108"/>
    </row>
    <row r="183" spans="1:34" x14ac:dyDescent="0.25">
      <c r="A183" s="175" t="s">
        <v>37</v>
      </c>
      <c r="B183" s="1" t="s">
        <v>2</v>
      </c>
      <c r="C183" s="94">
        <f t="array" aca="1" ref="C183" ca="1">IF(INDEX(INDIRECT($B183),MATCH($Q183&amp;$A$179,'Financing inputs USD'!$A$3:$A$255&amp;'Financing inputs USD'!$P$3:$P$255,0),MATCH('Gap analysis'!C$1,Yr_USD,0))="",0,INDEX(INDIRECT($B183),MATCH($Q183&amp;$A$179,'Financing inputs USD'!$A$3:$A$255&amp;'Financing inputs USD'!$P$3:$P$255,0),MATCH('Gap analysis'!C$1,Yr_USD,0)))</f>
        <v>0</v>
      </c>
      <c r="D183" s="94">
        <f t="array" aca="1" ref="D183" ca="1">IF(INDEX(INDIRECT($B183),MATCH($Q183&amp;$A$179,'Financing inputs USD'!$A$3:$A$255&amp;'Financing inputs USD'!$P$3:$P$255,0),MATCH('Gap analysis'!D$1,Yr_USD,0))="",0,INDEX(INDIRECT($B183),MATCH($Q183&amp;$A$179,'Financing inputs USD'!$A$3:$A$255&amp;'Financing inputs USD'!$P$3:$P$255,0),MATCH('Gap analysis'!D$1,Yr_USD,0)))</f>
        <v>0</v>
      </c>
      <c r="E183" s="94">
        <f t="array" aca="1" ref="E183" ca="1">IF(INDEX(INDIRECT($B183),MATCH($Q183&amp;$A$179,'Financing inputs USD'!$A$3:$A$255&amp;'Financing inputs USD'!$P$3:$P$255,0),MATCH('Gap analysis'!E$1,Yr_USD,0))="",0,INDEX(INDIRECT($B183),MATCH($Q183&amp;$A$179,'Financing inputs USD'!$A$3:$A$255&amp;'Financing inputs USD'!$P$3:$P$255,0),MATCH('Gap analysis'!E$1,Yr_USD,0)))</f>
        <v>0</v>
      </c>
      <c r="F183" s="94">
        <f t="array" aca="1" ref="F183" ca="1">IF(INDEX(INDIRECT($B183),MATCH($Q183&amp;$A$179,'Financing inputs USD'!$A$3:$A$255&amp;'Financing inputs USD'!$P$3:$P$255,0),MATCH('Gap analysis'!F$1,Yr_USD,0))="",0,INDEX(INDIRECT($B183),MATCH($Q183&amp;$A$179,'Financing inputs USD'!$A$3:$A$255&amp;'Financing inputs USD'!$P$3:$P$255,0),MATCH('Gap analysis'!F$1,Yr_USD,0)))</f>
        <v>0</v>
      </c>
      <c r="G183" s="94">
        <f t="array" aca="1" ref="G183" ca="1">IF(INDEX(INDIRECT($B183),MATCH($Q183&amp;$A$179,'Financing inputs USD'!$A$3:$A$255&amp;'Financing inputs USD'!$P$3:$P$255,0),MATCH('Gap analysis'!G$1,Yr_USD,0))="",0,INDEX(INDIRECT($B183),MATCH($Q183&amp;$A$179,'Financing inputs USD'!$A$3:$A$255&amp;'Financing inputs USD'!$P$3:$P$255,0),MATCH('Gap analysis'!G$1,Yr_USD,0)))</f>
        <v>0</v>
      </c>
      <c r="H183" s="94">
        <f t="array" aca="1" ref="H183" ca="1">IF(INDEX(INDIRECT($B183),MATCH($Q183&amp;$A$179,'Financing inputs USD'!$A$3:$A$255&amp;'Financing inputs USD'!$P$3:$P$255,0),MATCH('Gap analysis'!H$1,Yr_USD,0))="",0,INDEX(INDIRECT($B183),MATCH($Q183&amp;$A$179,'Financing inputs USD'!$A$3:$A$255&amp;'Financing inputs USD'!$P$3:$P$255,0),MATCH('Gap analysis'!H$1,Yr_USD,0)))</f>
        <v>0</v>
      </c>
      <c r="I183" s="94">
        <f t="array" aca="1" ref="I183" ca="1">IF(INDEX(INDIRECT($B183),MATCH($Q183&amp;$A$179,'Financing inputs USD'!$A$3:$A$255&amp;'Financing inputs USD'!$P$3:$P$255,0),MATCH('Gap analysis'!I$1,Yr_USD,0))="",0,INDEX(INDIRECT($B183),MATCH($Q183&amp;$A$179,'Financing inputs USD'!$A$3:$A$255&amp;'Financing inputs USD'!$P$3:$P$255,0),MATCH('Gap analysis'!I$1,Yr_USD,0)))</f>
        <v>0</v>
      </c>
      <c r="J183" s="94">
        <f t="array" aca="1" ref="J183" ca="1">IF(INDEX(INDIRECT($B183),MATCH($Q183&amp;$A$179,'Financing inputs USD'!$A$3:$A$255&amp;'Financing inputs USD'!$P$3:$P$255,0),MATCH('Gap analysis'!J$1,Yr_USD,0))="",0,INDEX(INDIRECT($B183),MATCH($Q183&amp;$A$179,'Financing inputs USD'!$A$3:$A$255&amp;'Financing inputs USD'!$P$3:$P$255,0),MATCH('Gap analysis'!J$1,Yr_USD,0)))</f>
        <v>0</v>
      </c>
      <c r="K183" s="94">
        <f t="array" aca="1" ref="K183" ca="1">IF(INDEX(INDIRECT($B183),MATCH($Q183&amp;$A$179,'Financing inputs USD'!$A$3:$A$255&amp;'Financing inputs USD'!$P$3:$P$255,0),MATCH('Gap analysis'!K$1,Yr_USD,0))="",0,INDEX(INDIRECT($B183),MATCH($Q183&amp;$A$179,'Financing inputs USD'!$A$3:$A$255&amp;'Financing inputs USD'!$P$3:$P$255,0),MATCH('Gap analysis'!K$1,Yr_USD,0)))</f>
        <v>0</v>
      </c>
      <c r="L183" s="94">
        <f t="array" aca="1" ref="L183" ca="1">IF(INDEX(INDIRECT($B183),MATCH($Q183&amp;$A$179,'Financing inputs USD'!$A$3:$A$255&amp;'Financing inputs USD'!$P$3:$P$255,0),MATCH('Gap analysis'!L$1,Yr_USD,0))="",0,INDEX(INDIRECT($B183),MATCH($Q183&amp;$A$179,'Financing inputs USD'!$A$3:$A$255&amp;'Financing inputs USD'!$P$3:$P$255,0),MATCH('Gap analysis'!L$1,Yr_USD,0)))</f>
        <v>0</v>
      </c>
      <c r="M183" s="94">
        <f t="array" aca="1" ref="M183" ca="1">IF(INDEX(INDIRECT($B183),MATCH($Q183&amp;$A$179,'Financing inputs USD'!$A$3:$A$255&amp;'Financing inputs USD'!$P$3:$P$255,0),MATCH('Gap analysis'!M$1,Yr_USD,0))="",0,INDEX(INDIRECT($B183),MATCH($Q183&amp;$A$179,'Financing inputs USD'!$A$3:$A$255&amp;'Financing inputs USD'!$P$3:$P$255,0),MATCH('Gap analysis'!M$1,Yr_USD,0)))</f>
        <v>0</v>
      </c>
      <c r="N183" s="94">
        <f t="array" aca="1" ref="N183" ca="1">IF(INDEX(INDIRECT($B183),MATCH($Q183&amp;$A$179,'Financing inputs USD'!$A$3:$A$255&amp;'Financing inputs USD'!$P$3:$P$255,0),MATCH('Gap analysis'!N$1,Yr_USD,0))="",0,INDEX(INDIRECT($B183),MATCH($Q183&amp;$A$179,'Financing inputs USD'!$A$3:$A$255&amp;'Financing inputs USD'!$P$3:$P$255,0),MATCH('Gap analysis'!N$1,Yr_USD,0)))</f>
        <v>0</v>
      </c>
      <c r="O183" s="94">
        <f t="array" aca="1" ref="O183" ca="1">IF(INDEX(INDIRECT($B183),MATCH($Q183&amp;$A$179,'Financing inputs USD'!$A$3:$A$255&amp;'Financing inputs USD'!$P$3:$P$255,0),MATCH('Gap analysis'!O$1,Yr_USD,0))="",0,INDEX(INDIRECT($B183),MATCH($Q183&amp;$A$179,'Financing inputs USD'!$A$3:$A$255&amp;'Financing inputs USD'!$P$3:$P$255,0),MATCH('Gap analysis'!O$1,Yr_USD,0)))</f>
        <v>0</v>
      </c>
      <c r="P183" s="49" t="str">
        <f>A179</f>
        <v>Autre 11</v>
      </c>
      <c r="Q183" s="54" t="s">
        <v>42</v>
      </c>
      <c r="R183" s="53" t="str">
        <f t="shared" ca="1" si="118"/>
        <v>Okay</v>
      </c>
      <c r="S183" s="178"/>
      <c r="T183" s="108"/>
    </row>
    <row r="184" spans="1:34" s="12" customFormat="1" x14ac:dyDescent="0.25">
      <c r="A184" s="175"/>
      <c r="B184" s="1" t="s">
        <v>10</v>
      </c>
      <c r="C184" s="95">
        <f t="array" aca="1" ref="C184" ca="1">IF(INDEX(INDIRECT($B184),MATCH($Q184&amp;$A$179,'Financing inputs Euro'!$A$3:$A$255&amp;'Financing inputs Euro'!$P$3:$P$255,0),MATCH('Gap analysis'!C$1,Yr_Euro,0))="",0,INDEX(INDIRECT($B184),MATCH($Q184&amp;$A$179,'Financing inputs Euro'!$A$3:$A$255&amp;'Financing inputs Euro'!$P$3:$P$255,0),MATCH('Gap analysis'!C$1,Yr_Euro,0)))</f>
        <v>0</v>
      </c>
      <c r="D184" s="95">
        <f t="array" aca="1" ref="D184" ca="1">IF(INDEX(INDIRECT($B184),MATCH($Q184&amp;$A$179,'Financing inputs Euro'!$A$3:$A$255&amp;'Financing inputs Euro'!$P$3:$P$255,0),MATCH('Gap analysis'!D$1,Yr_Euro,0))="",0,INDEX(INDIRECT($B184),MATCH($Q184&amp;$A$179,'Financing inputs Euro'!$A$3:$A$255&amp;'Financing inputs Euro'!$P$3:$P$255,0),MATCH('Gap analysis'!D$1,Yr_Euro,0)))</f>
        <v>0</v>
      </c>
      <c r="E184" s="95">
        <f t="array" aca="1" ref="E184" ca="1">IF(INDEX(INDIRECT($B184),MATCH($Q184&amp;$A$179,'Financing inputs Euro'!$A$3:$A$255&amp;'Financing inputs Euro'!$P$3:$P$255,0),MATCH('Gap analysis'!E$1,Yr_Euro,0))="",0,INDEX(INDIRECT($B184),MATCH($Q184&amp;$A$179,'Financing inputs Euro'!$A$3:$A$255&amp;'Financing inputs Euro'!$P$3:$P$255,0),MATCH('Gap analysis'!E$1,Yr_Euro,0)))</f>
        <v>0</v>
      </c>
      <c r="F184" s="95">
        <f t="array" aca="1" ref="F184" ca="1">IF(INDEX(INDIRECT($B184),MATCH($Q184&amp;$A$179,'Financing inputs Euro'!$A$3:$A$255&amp;'Financing inputs Euro'!$P$3:$P$255,0),MATCH('Gap analysis'!F$1,Yr_Euro,0))="",0,INDEX(INDIRECT($B184),MATCH($Q184&amp;$A$179,'Financing inputs Euro'!$A$3:$A$255&amp;'Financing inputs Euro'!$P$3:$P$255,0),MATCH('Gap analysis'!F$1,Yr_Euro,0)))</f>
        <v>0</v>
      </c>
      <c r="G184" s="95">
        <f t="array" aca="1" ref="G184" ca="1">IF(INDEX(INDIRECT($B184),MATCH($Q184&amp;$A$179,'Financing inputs Euro'!$A$3:$A$255&amp;'Financing inputs Euro'!$P$3:$P$255,0),MATCH('Gap analysis'!G$1,Yr_Euro,0))="",0,INDEX(INDIRECT($B184),MATCH($Q184&amp;$A$179,'Financing inputs Euro'!$A$3:$A$255&amp;'Financing inputs Euro'!$P$3:$P$255,0),MATCH('Gap analysis'!G$1,Yr_Euro,0)))</f>
        <v>0</v>
      </c>
      <c r="H184" s="95">
        <f t="array" aca="1" ref="H184" ca="1">IF(INDEX(INDIRECT($B184),MATCH($Q184&amp;$A$179,'Financing inputs Euro'!$A$3:$A$255&amp;'Financing inputs Euro'!$P$3:$P$255,0),MATCH('Gap analysis'!H$1,Yr_Euro,0))="",0,INDEX(INDIRECT($B184),MATCH($Q184&amp;$A$179,'Financing inputs Euro'!$A$3:$A$255&amp;'Financing inputs Euro'!$P$3:$P$255,0),MATCH('Gap analysis'!H$1,Yr_Euro,0)))</f>
        <v>0</v>
      </c>
      <c r="I184" s="95">
        <f t="array" aca="1" ref="I184" ca="1">IF(INDEX(INDIRECT($B184),MATCH($Q184&amp;$A$179,'Financing inputs Euro'!$A$3:$A$255&amp;'Financing inputs Euro'!$P$3:$P$255,0),MATCH('Gap analysis'!I$1,Yr_Euro,0))="",0,INDEX(INDIRECT($B184),MATCH($Q184&amp;$A$179,'Financing inputs Euro'!$A$3:$A$255&amp;'Financing inputs Euro'!$P$3:$P$255,0),MATCH('Gap analysis'!I$1,Yr_Euro,0)))</f>
        <v>0</v>
      </c>
      <c r="J184" s="95">
        <f t="array" aca="1" ref="J184" ca="1">IF(INDEX(INDIRECT($B184),MATCH($Q184&amp;$A$179,'Financing inputs Euro'!$A$3:$A$255&amp;'Financing inputs Euro'!$P$3:$P$255,0),MATCH('Gap analysis'!J$1,Yr_Euro,0))="",0,INDEX(INDIRECT($B184),MATCH($Q184&amp;$A$179,'Financing inputs Euro'!$A$3:$A$255&amp;'Financing inputs Euro'!$P$3:$P$255,0),MATCH('Gap analysis'!J$1,Yr_Euro,0)))</f>
        <v>0</v>
      </c>
      <c r="K184" s="95">
        <f t="array" aca="1" ref="K184" ca="1">IF(INDEX(INDIRECT($B184),MATCH($Q184&amp;$A$179,'Financing inputs Euro'!$A$3:$A$255&amp;'Financing inputs Euro'!$P$3:$P$255,0),MATCH('Gap analysis'!K$1,Yr_Euro,0))="",0,INDEX(INDIRECT($B184),MATCH($Q184&amp;$A$179,'Financing inputs Euro'!$A$3:$A$255&amp;'Financing inputs Euro'!$P$3:$P$255,0),MATCH('Gap analysis'!K$1,Yr_Euro,0)))</f>
        <v>0</v>
      </c>
      <c r="L184" s="95">
        <f t="array" aca="1" ref="L184" ca="1">IF(INDEX(INDIRECT($B184),MATCH($Q184&amp;$A$179,'Financing inputs Euro'!$A$3:$A$255&amp;'Financing inputs Euro'!$P$3:$P$255,0),MATCH('Gap analysis'!L$1,Yr_Euro,0))="",0,INDEX(INDIRECT($B184),MATCH($Q184&amp;$A$179,'Financing inputs Euro'!$A$3:$A$255&amp;'Financing inputs Euro'!$P$3:$P$255,0),MATCH('Gap analysis'!L$1,Yr_Euro,0)))</f>
        <v>0</v>
      </c>
      <c r="M184" s="95">
        <f t="array" aca="1" ref="M184" ca="1">IF(INDEX(INDIRECT($B184),MATCH($Q184&amp;$A$179,'Financing inputs Euro'!$A$3:$A$255&amp;'Financing inputs Euro'!$P$3:$P$255,0),MATCH('Gap analysis'!M$1,Yr_Euro,0))="",0,INDEX(INDIRECT($B184),MATCH($Q184&amp;$A$179,'Financing inputs Euro'!$A$3:$A$255&amp;'Financing inputs Euro'!$P$3:$P$255,0),MATCH('Gap analysis'!M$1,Yr_Euro,0)))</f>
        <v>0</v>
      </c>
      <c r="N184" s="95">
        <f t="array" aca="1" ref="N184" ca="1">IF(INDEX(INDIRECT($B184),MATCH($Q184&amp;$A$179,'Financing inputs Euro'!$A$3:$A$255&amp;'Financing inputs Euro'!$P$3:$P$255,0),MATCH('Gap analysis'!N$1,Yr_Euro,0))="",0,INDEX(INDIRECT($B184),MATCH($Q184&amp;$A$179,'Financing inputs Euro'!$A$3:$A$255&amp;'Financing inputs Euro'!$P$3:$P$255,0),MATCH('Gap analysis'!N$1,Yr_Euro,0)))</f>
        <v>0</v>
      </c>
      <c r="O184" s="95">
        <f t="array" aca="1" ref="O184" ca="1">IF(INDEX(INDIRECT($B184),MATCH($Q184&amp;$A$179,'Financing inputs Euro'!$A$3:$A$255&amp;'Financing inputs Euro'!$P$3:$P$255,0),MATCH('Gap analysis'!O$1,Yr_Euro,0))="",0,INDEX(INDIRECT($B184),MATCH($Q184&amp;$A$179,'Financing inputs Euro'!$A$3:$A$255&amp;'Financing inputs Euro'!$P$3:$P$255,0),MATCH('Gap analysis'!O$1,Yr_Euro,0)))</f>
        <v>0</v>
      </c>
      <c r="P184" s="49" t="str">
        <f>A179</f>
        <v>Autre 11</v>
      </c>
      <c r="Q184" s="54" t="s">
        <v>42</v>
      </c>
      <c r="R184" s="53" t="str">
        <f t="shared" ca="1" si="118"/>
        <v>Okay</v>
      </c>
      <c r="S184" s="178"/>
      <c r="T184" s="108"/>
    </row>
    <row r="185" spans="1:34" x14ac:dyDescent="0.25">
      <c r="A185" s="175"/>
      <c r="B185" s="1" t="s">
        <v>53</v>
      </c>
      <c r="C185" s="160">
        <f t="array" aca="1" ref="C185" ca="1">IF(INDEX(INDIRECT($B185),MATCH($Q185&amp;$A$179,'Financing inputs locale'!$A$3:$A$255&amp;'Financing inputs locale'!$P$3:$P$255,0),MATCH('Gap analysis'!C$1,Yr_Local,0))="",0,INDEX(INDIRECT($B185),MATCH($Q185&amp;$A$179,'Financing inputs locale'!$A$3:$A$255&amp;'Financing inputs locale'!$P$3:$P$255,0),MATCH('Gap analysis'!C$1,Yr_Local,0)))</f>
        <v>0</v>
      </c>
      <c r="D185" s="160">
        <f t="array" aca="1" ref="D185" ca="1">IF(INDEX(INDIRECT($B185),MATCH($Q185&amp;$A$179,'Financing inputs locale'!$A$3:$A$255&amp;'Financing inputs locale'!$P$3:$P$255,0),MATCH('Gap analysis'!D$1,Yr_Local,0))="",0,INDEX(INDIRECT($B185),MATCH($Q185&amp;$A$179,'Financing inputs locale'!$A$3:$A$255&amp;'Financing inputs locale'!$P$3:$P$255,0),MATCH('Gap analysis'!D$1,Yr_Local,0)))</f>
        <v>0</v>
      </c>
      <c r="E185" s="160">
        <f t="array" aca="1" ref="E185" ca="1">IF(INDEX(INDIRECT($B185),MATCH($Q185&amp;$A$179,'Financing inputs locale'!$A$3:$A$255&amp;'Financing inputs locale'!$P$3:$P$255,0),MATCH('Gap analysis'!E$1,Yr_Local,0))="",0,INDEX(INDIRECT($B185),MATCH($Q185&amp;$A$179,'Financing inputs locale'!$A$3:$A$255&amp;'Financing inputs locale'!$P$3:$P$255,0),MATCH('Gap analysis'!E$1,Yr_Local,0)))</f>
        <v>0</v>
      </c>
      <c r="F185" s="160">
        <f t="array" aca="1" ref="F185" ca="1">IF(INDEX(INDIRECT($B185),MATCH($Q185&amp;$A$179,'Financing inputs locale'!$A$3:$A$255&amp;'Financing inputs locale'!$P$3:$P$255,0),MATCH('Gap analysis'!F$1,Yr_Local,0))="",0,INDEX(INDIRECT($B185),MATCH($Q185&amp;$A$179,'Financing inputs locale'!$A$3:$A$255&amp;'Financing inputs locale'!$P$3:$P$255,0),MATCH('Gap analysis'!F$1,Yr_Local,0)))</f>
        <v>0</v>
      </c>
      <c r="G185" s="160">
        <f t="array" aca="1" ref="G185" ca="1">IF(INDEX(INDIRECT($B185),MATCH($Q185&amp;$A$179,'Financing inputs locale'!$A$3:$A$255&amp;'Financing inputs locale'!$P$3:$P$255,0),MATCH('Gap analysis'!G$1,Yr_Local,0))="",0,INDEX(INDIRECT($B185),MATCH($Q185&amp;$A$179,'Financing inputs locale'!$A$3:$A$255&amp;'Financing inputs locale'!$P$3:$P$255,0),MATCH('Gap analysis'!G$1,Yr_Local,0)))</f>
        <v>0</v>
      </c>
      <c r="H185" s="160">
        <f t="array" aca="1" ref="H185" ca="1">IF(INDEX(INDIRECT($B185),MATCH($Q185&amp;$A$179,'Financing inputs locale'!$A$3:$A$255&amp;'Financing inputs locale'!$P$3:$P$255,0),MATCH('Gap analysis'!H$1,Yr_Local,0))="",0,INDEX(INDIRECT($B185),MATCH($Q185&amp;$A$179,'Financing inputs locale'!$A$3:$A$255&amp;'Financing inputs locale'!$P$3:$P$255,0),MATCH('Gap analysis'!H$1,Yr_Local,0)))</f>
        <v>0</v>
      </c>
      <c r="I185" s="160">
        <f t="array" aca="1" ref="I185" ca="1">IF(INDEX(INDIRECT($B185),MATCH($Q185&amp;$A$179,'Financing inputs locale'!$A$3:$A$255&amp;'Financing inputs locale'!$P$3:$P$255,0),MATCH('Gap analysis'!I$1,Yr_Local,0))="",0,INDEX(INDIRECT($B185),MATCH($Q185&amp;$A$179,'Financing inputs locale'!$A$3:$A$255&amp;'Financing inputs locale'!$P$3:$P$255,0),MATCH('Gap analysis'!I$1,Yr_Local,0)))</f>
        <v>0</v>
      </c>
      <c r="J185" s="160">
        <f t="array" aca="1" ref="J185" ca="1">IF(INDEX(INDIRECT($B185),MATCH($Q185&amp;$A$179,'Financing inputs locale'!$A$3:$A$255&amp;'Financing inputs locale'!$P$3:$P$255,0),MATCH('Gap analysis'!J$1,Yr_Local,0))="",0,INDEX(INDIRECT($B185),MATCH($Q185&amp;$A$179,'Financing inputs locale'!$A$3:$A$255&amp;'Financing inputs locale'!$P$3:$P$255,0),MATCH('Gap analysis'!J$1,Yr_Local,0)))</f>
        <v>0</v>
      </c>
      <c r="K185" s="160">
        <f t="array" aca="1" ref="K185" ca="1">IF(INDEX(INDIRECT($B185),MATCH($Q185&amp;$A$179,'Financing inputs locale'!$A$3:$A$255&amp;'Financing inputs locale'!$P$3:$P$255,0),MATCH('Gap analysis'!K$1,Yr_Local,0))="",0,INDEX(INDIRECT($B185),MATCH($Q185&amp;$A$179,'Financing inputs locale'!$A$3:$A$255&amp;'Financing inputs locale'!$P$3:$P$255,0),MATCH('Gap analysis'!K$1,Yr_Local,0)))</f>
        <v>0</v>
      </c>
      <c r="L185" s="160">
        <f t="array" aca="1" ref="L185" ca="1">IF(INDEX(INDIRECT($B185),MATCH($Q185&amp;$A$179,'Financing inputs locale'!$A$3:$A$255&amp;'Financing inputs locale'!$P$3:$P$255,0),MATCH('Gap analysis'!L$1,Yr_Local,0))="",0,INDEX(INDIRECT($B185),MATCH($Q185&amp;$A$179,'Financing inputs locale'!$A$3:$A$255&amp;'Financing inputs locale'!$P$3:$P$255,0),MATCH('Gap analysis'!L$1,Yr_Local,0)))</f>
        <v>0</v>
      </c>
      <c r="M185" s="160">
        <f t="array" aca="1" ref="M185" ca="1">IF(INDEX(INDIRECT($B185),MATCH($Q185&amp;$A$179,'Financing inputs locale'!$A$3:$A$255&amp;'Financing inputs locale'!$P$3:$P$255,0),MATCH('Gap analysis'!M$1,Yr_Local,0))="",0,INDEX(INDIRECT($B185),MATCH($Q185&amp;$A$179,'Financing inputs locale'!$A$3:$A$255&amp;'Financing inputs locale'!$P$3:$P$255,0),MATCH('Gap analysis'!M$1,Yr_Local,0)))</f>
        <v>0</v>
      </c>
      <c r="N185" s="160">
        <f t="array" aca="1" ref="N185" ca="1">IF(INDEX(INDIRECT($B185),MATCH($Q185&amp;$A$179,'Financing inputs locale'!$A$3:$A$255&amp;'Financing inputs locale'!$P$3:$P$255,0),MATCH('Gap analysis'!N$1,Yr_Local,0))="",0,INDEX(INDIRECT($B185),MATCH($Q185&amp;$A$179,'Financing inputs locale'!$A$3:$A$255&amp;'Financing inputs locale'!$P$3:$P$255,0),MATCH('Gap analysis'!N$1,Yr_Local,0)))</f>
        <v>0</v>
      </c>
      <c r="O185" s="160">
        <f t="array" aca="1" ref="O185" ca="1">IF(INDEX(INDIRECT($B185),MATCH($Q185&amp;$A$179,'Financing inputs locale'!$A$3:$A$255&amp;'Financing inputs locale'!$P$3:$P$255,0),MATCH('Gap analysis'!O$1,Yr_Local,0))="",0,INDEX(INDIRECT($B185),MATCH($Q185&amp;$A$179,'Financing inputs locale'!$A$3:$A$255&amp;'Financing inputs locale'!$P$3:$P$255,0),MATCH('Gap analysis'!O$1,Yr_Local,0)))</f>
        <v>0</v>
      </c>
      <c r="P185" s="49" t="str">
        <f>A179</f>
        <v>Autre 11</v>
      </c>
      <c r="Q185" s="54" t="s">
        <v>42</v>
      </c>
      <c r="R185" s="53" t="str">
        <f t="shared" ca="1" si="118"/>
        <v>Okay</v>
      </c>
      <c r="S185" s="178"/>
      <c r="T185" s="108"/>
    </row>
    <row r="186" spans="1:34" s="12" customFormat="1" x14ac:dyDescent="0.25">
      <c r="A186" s="175" t="s">
        <v>34</v>
      </c>
      <c r="B186" s="1" t="s">
        <v>2</v>
      </c>
      <c r="C186" s="94">
        <f t="array" aca="1" ref="C186" ca="1">IF(INDEX(INDIRECT($B186),MATCH($Q186&amp;$A$179,'Financing inputs USD'!$A$3:$A$255&amp;'Financing inputs USD'!$P$3:$P$255,0),MATCH('Gap analysis'!C$1,Yr_USD,0))="",0,INDEX(INDIRECT($B186),MATCH($Q186&amp;$A$179,'Financing inputs USD'!$A$3:$A$255&amp;'Financing inputs USD'!$P$3:$P$255,0),MATCH('Gap analysis'!C$1,Yr_USD,0)))</f>
        <v>0</v>
      </c>
      <c r="D186" s="94">
        <f t="array" aca="1" ref="D186" ca="1">IF(INDEX(INDIRECT($B186),MATCH($Q186&amp;$A$179,'Financing inputs USD'!$A$3:$A$255&amp;'Financing inputs USD'!$P$3:$P$255,0),MATCH('Gap analysis'!D$1,Yr_USD,0))="",0,INDEX(INDIRECT($B186),MATCH($Q186&amp;$A$179,'Financing inputs USD'!$A$3:$A$255&amp;'Financing inputs USD'!$P$3:$P$255,0),MATCH('Gap analysis'!D$1,Yr_USD,0)))</f>
        <v>0</v>
      </c>
      <c r="E186" s="94">
        <f t="array" aca="1" ref="E186" ca="1">IF(INDEX(INDIRECT($B186),MATCH($Q186&amp;$A$179,'Financing inputs USD'!$A$3:$A$255&amp;'Financing inputs USD'!$P$3:$P$255,0),MATCH('Gap analysis'!E$1,Yr_USD,0))="",0,INDEX(INDIRECT($B186),MATCH($Q186&amp;$A$179,'Financing inputs USD'!$A$3:$A$255&amp;'Financing inputs USD'!$P$3:$P$255,0),MATCH('Gap analysis'!E$1,Yr_USD,0)))</f>
        <v>0</v>
      </c>
      <c r="F186" s="94">
        <f t="array" aca="1" ref="F186" ca="1">IF(INDEX(INDIRECT($B186),MATCH($Q186&amp;$A$179,'Financing inputs USD'!$A$3:$A$255&amp;'Financing inputs USD'!$P$3:$P$255,0),MATCH('Gap analysis'!F$1,Yr_USD,0))="",0,INDEX(INDIRECT($B186),MATCH($Q186&amp;$A$179,'Financing inputs USD'!$A$3:$A$255&amp;'Financing inputs USD'!$P$3:$P$255,0),MATCH('Gap analysis'!F$1,Yr_USD,0)))</f>
        <v>0</v>
      </c>
      <c r="G186" s="94">
        <f t="array" aca="1" ref="G186" ca="1">IF(INDEX(INDIRECT($B186),MATCH($Q186&amp;$A$179,'Financing inputs USD'!$A$3:$A$255&amp;'Financing inputs USD'!$P$3:$P$255,0),MATCH('Gap analysis'!G$1,Yr_USD,0))="",0,INDEX(INDIRECT($B186),MATCH($Q186&amp;$A$179,'Financing inputs USD'!$A$3:$A$255&amp;'Financing inputs USD'!$P$3:$P$255,0),MATCH('Gap analysis'!G$1,Yr_USD,0)))</f>
        <v>0</v>
      </c>
      <c r="H186" s="94">
        <f t="array" aca="1" ref="H186" ca="1">IF(INDEX(INDIRECT($B186),MATCH($Q186&amp;$A$179,'Financing inputs USD'!$A$3:$A$255&amp;'Financing inputs USD'!$P$3:$P$255,0),MATCH('Gap analysis'!H$1,Yr_USD,0))="",0,INDEX(INDIRECT($B186),MATCH($Q186&amp;$A$179,'Financing inputs USD'!$A$3:$A$255&amp;'Financing inputs USD'!$P$3:$P$255,0),MATCH('Gap analysis'!H$1,Yr_USD,0)))</f>
        <v>0</v>
      </c>
      <c r="I186" s="94">
        <f t="array" aca="1" ref="I186" ca="1">IF(INDEX(INDIRECT($B186),MATCH($Q186&amp;$A$179,'Financing inputs USD'!$A$3:$A$255&amp;'Financing inputs USD'!$P$3:$P$255,0),MATCH('Gap analysis'!I$1,Yr_USD,0))="",0,INDEX(INDIRECT($B186),MATCH($Q186&amp;$A$179,'Financing inputs USD'!$A$3:$A$255&amp;'Financing inputs USD'!$P$3:$P$255,0),MATCH('Gap analysis'!I$1,Yr_USD,0)))</f>
        <v>0</v>
      </c>
      <c r="J186" s="94">
        <f t="array" aca="1" ref="J186" ca="1">IF(INDEX(INDIRECT($B186),MATCH($Q186&amp;$A$179,'Financing inputs USD'!$A$3:$A$255&amp;'Financing inputs USD'!$P$3:$P$255,0),MATCH('Gap analysis'!J$1,Yr_USD,0))="",0,INDEX(INDIRECT($B186),MATCH($Q186&amp;$A$179,'Financing inputs USD'!$A$3:$A$255&amp;'Financing inputs USD'!$P$3:$P$255,0),MATCH('Gap analysis'!J$1,Yr_USD,0)))</f>
        <v>0</v>
      </c>
      <c r="K186" s="94">
        <f t="array" aca="1" ref="K186" ca="1">IF(INDEX(INDIRECT($B186),MATCH($Q186&amp;$A$179,'Financing inputs USD'!$A$3:$A$255&amp;'Financing inputs USD'!$P$3:$P$255,0),MATCH('Gap analysis'!K$1,Yr_USD,0))="",0,INDEX(INDIRECT($B186),MATCH($Q186&amp;$A$179,'Financing inputs USD'!$A$3:$A$255&amp;'Financing inputs USD'!$P$3:$P$255,0),MATCH('Gap analysis'!K$1,Yr_USD,0)))</f>
        <v>0</v>
      </c>
      <c r="L186" s="94">
        <f t="array" aca="1" ref="L186" ca="1">IF(INDEX(INDIRECT($B186),MATCH($Q186&amp;$A$179,'Financing inputs USD'!$A$3:$A$255&amp;'Financing inputs USD'!$P$3:$P$255,0),MATCH('Gap analysis'!L$1,Yr_USD,0))="",0,INDEX(INDIRECT($B186),MATCH($Q186&amp;$A$179,'Financing inputs USD'!$A$3:$A$255&amp;'Financing inputs USD'!$P$3:$P$255,0),MATCH('Gap analysis'!L$1,Yr_USD,0)))</f>
        <v>0</v>
      </c>
      <c r="M186" s="94">
        <f t="array" aca="1" ref="M186" ca="1">IF(INDEX(INDIRECT($B186),MATCH($Q186&amp;$A$179,'Financing inputs USD'!$A$3:$A$255&amp;'Financing inputs USD'!$P$3:$P$255,0),MATCH('Gap analysis'!M$1,Yr_USD,0))="",0,INDEX(INDIRECT($B186),MATCH($Q186&amp;$A$179,'Financing inputs USD'!$A$3:$A$255&amp;'Financing inputs USD'!$P$3:$P$255,0),MATCH('Gap analysis'!M$1,Yr_USD,0)))</f>
        <v>0</v>
      </c>
      <c r="N186" s="94">
        <f t="array" aca="1" ref="N186" ca="1">IF(INDEX(INDIRECT($B186),MATCH($Q186&amp;$A$179,'Financing inputs USD'!$A$3:$A$255&amp;'Financing inputs USD'!$P$3:$P$255,0),MATCH('Gap analysis'!N$1,Yr_USD,0))="",0,INDEX(INDIRECT($B186),MATCH($Q186&amp;$A$179,'Financing inputs USD'!$A$3:$A$255&amp;'Financing inputs USD'!$P$3:$P$255,0),MATCH('Gap analysis'!N$1,Yr_USD,0)))</f>
        <v>0</v>
      </c>
      <c r="O186" s="94">
        <f t="array" aca="1" ref="O186" ca="1">IF(INDEX(INDIRECT($B186),MATCH($Q186&amp;$A$179,'Financing inputs USD'!$A$3:$A$255&amp;'Financing inputs USD'!$P$3:$P$255,0),MATCH('Gap analysis'!O$1,Yr_USD,0))="",0,INDEX(INDIRECT($B186),MATCH($Q186&amp;$A$179,'Financing inputs USD'!$A$3:$A$255&amp;'Financing inputs USD'!$P$3:$P$255,0),MATCH('Gap analysis'!O$1,Yr_USD,0)))</f>
        <v>0</v>
      </c>
      <c r="P186" s="49" t="str">
        <f>A179</f>
        <v>Autre 11</v>
      </c>
      <c r="Q186" s="54" t="s">
        <v>34</v>
      </c>
      <c r="R186" s="53" t="str">
        <f t="shared" ca="1" si="118"/>
        <v>Okay</v>
      </c>
      <c r="S186" s="178"/>
      <c r="T186" s="108"/>
    </row>
    <row r="187" spans="1:34" s="12" customFormat="1" x14ac:dyDescent="0.25">
      <c r="A187" s="175"/>
      <c r="B187" s="1" t="s">
        <v>10</v>
      </c>
      <c r="C187" s="95">
        <f t="array" aca="1" ref="C187" ca="1">IF(INDEX(INDIRECT($B187),MATCH($Q187&amp;$A$179,'Financing inputs Euro'!$A$3:$A$255&amp;'Financing inputs Euro'!$P$3:$P$255,0),MATCH('Gap analysis'!C$1,Yr_Euro,0))="",0,INDEX(INDIRECT($B187),MATCH($Q187&amp;$A$179,'Financing inputs Euro'!$A$3:$A$255&amp;'Financing inputs Euro'!$P$3:$P$255,0),MATCH('Gap analysis'!C$1,Yr_Euro,0)))</f>
        <v>0</v>
      </c>
      <c r="D187" s="95">
        <f t="array" aca="1" ref="D187" ca="1">IF(INDEX(INDIRECT($B187),MATCH($Q187&amp;$A$179,'Financing inputs Euro'!$A$3:$A$255&amp;'Financing inputs Euro'!$P$3:$P$255,0),MATCH('Gap analysis'!D$1,Yr_Euro,0))="",0,INDEX(INDIRECT($B187),MATCH($Q187&amp;$A$179,'Financing inputs Euro'!$A$3:$A$255&amp;'Financing inputs Euro'!$P$3:$P$255,0),MATCH('Gap analysis'!D$1,Yr_Euro,0)))</f>
        <v>0</v>
      </c>
      <c r="E187" s="95">
        <f t="array" aca="1" ref="E187" ca="1">IF(INDEX(INDIRECT($B187),MATCH($Q187&amp;$A$179,'Financing inputs Euro'!$A$3:$A$255&amp;'Financing inputs Euro'!$P$3:$P$255,0),MATCH('Gap analysis'!E$1,Yr_Euro,0))="",0,INDEX(INDIRECT($B187),MATCH($Q187&amp;$A$179,'Financing inputs Euro'!$A$3:$A$255&amp;'Financing inputs Euro'!$P$3:$P$255,0),MATCH('Gap analysis'!E$1,Yr_Euro,0)))</f>
        <v>0</v>
      </c>
      <c r="F187" s="95">
        <f t="array" aca="1" ref="F187" ca="1">IF(INDEX(INDIRECT($B187),MATCH($Q187&amp;$A$179,'Financing inputs Euro'!$A$3:$A$255&amp;'Financing inputs Euro'!$P$3:$P$255,0),MATCH('Gap analysis'!F$1,Yr_Euro,0))="",0,INDEX(INDIRECT($B187),MATCH($Q187&amp;$A$179,'Financing inputs Euro'!$A$3:$A$255&amp;'Financing inputs Euro'!$P$3:$P$255,0),MATCH('Gap analysis'!F$1,Yr_Euro,0)))</f>
        <v>0</v>
      </c>
      <c r="G187" s="95">
        <f t="array" aca="1" ref="G187" ca="1">IF(INDEX(INDIRECT($B187),MATCH($Q187&amp;$A$179,'Financing inputs Euro'!$A$3:$A$255&amp;'Financing inputs Euro'!$P$3:$P$255,0),MATCH('Gap analysis'!G$1,Yr_Euro,0))="",0,INDEX(INDIRECT($B187),MATCH($Q187&amp;$A$179,'Financing inputs Euro'!$A$3:$A$255&amp;'Financing inputs Euro'!$P$3:$P$255,0),MATCH('Gap analysis'!G$1,Yr_Euro,0)))</f>
        <v>0</v>
      </c>
      <c r="H187" s="95">
        <f t="array" aca="1" ref="H187" ca="1">IF(INDEX(INDIRECT($B187),MATCH($Q187&amp;$A$179,'Financing inputs Euro'!$A$3:$A$255&amp;'Financing inputs Euro'!$P$3:$P$255,0),MATCH('Gap analysis'!H$1,Yr_Euro,0))="",0,INDEX(INDIRECT($B187),MATCH($Q187&amp;$A$179,'Financing inputs Euro'!$A$3:$A$255&amp;'Financing inputs Euro'!$P$3:$P$255,0),MATCH('Gap analysis'!H$1,Yr_Euro,0)))</f>
        <v>0</v>
      </c>
      <c r="I187" s="95">
        <f t="array" aca="1" ref="I187" ca="1">IF(INDEX(INDIRECT($B187),MATCH($Q187&amp;$A$179,'Financing inputs Euro'!$A$3:$A$255&amp;'Financing inputs Euro'!$P$3:$P$255,0),MATCH('Gap analysis'!I$1,Yr_Euro,0))="",0,INDEX(INDIRECT($B187),MATCH($Q187&amp;$A$179,'Financing inputs Euro'!$A$3:$A$255&amp;'Financing inputs Euro'!$P$3:$P$255,0),MATCH('Gap analysis'!I$1,Yr_Euro,0)))</f>
        <v>0</v>
      </c>
      <c r="J187" s="95">
        <f t="array" aca="1" ref="J187" ca="1">IF(INDEX(INDIRECT($B187),MATCH($Q187&amp;$A$179,'Financing inputs Euro'!$A$3:$A$255&amp;'Financing inputs Euro'!$P$3:$P$255,0),MATCH('Gap analysis'!J$1,Yr_Euro,0))="",0,INDEX(INDIRECT($B187),MATCH($Q187&amp;$A$179,'Financing inputs Euro'!$A$3:$A$255&amp;'Financing inputs Euro'!$P$3:$P$255,0),MATCH('Gap analysis'!J$1,Yr_Euro,0)))</f>
        <v>0</v>
      </c>
      <c r="K187" s="95">
        <f t="array" aca="1" ref="K187" ca="1">IF(INDEX(INDIRECT($B187),MATCH($Q187&amp;$A$179,'Financing inputs Euro'!$A$3:$A$255&amp;'Financing inputs Euro'!$P$3:$P$255,0),MATCH('Gap analysis'!K$1,Yr_Euro,0))="",0,INDEX(INDIRECT($B187),MATCH($Q187&amp;$A$179,'Financing inputs Euro'!$A$3:$A$255&amp;'Financing inputs Euro'!$P$3:$P$255,0),MATCH('Gap analysis'!K$1,Yr_Euro,0)))</f>
        <v>0</v>
      </c>
      <c r="L187" s="95">
        <f t="array" aca="1" ref="L187" ca="1">IF(INDEX(INDIRECT($B187),MATCH($Q187&amp;$A$179,'Financing inputs Euro'!$A$3:$A$255&amp;'Financing inputs Euro'!$P$3:$P$255,0),MATCH('Gap analysis'!L$1,Yr_Euro,0))="",0,INDEX(INDIRECT($B187),MATCH($Q187&amp;$A$179,'Financing inputs Euro'!$A$3:$A$255&amp;'Financing inputs Euro'!$P$3:$P$255,0),MATCH('Gap analysis'!L$1,Yr_Euro,0)))</f>
        <v>0</v>
      </c>
      <c r="M187" s="95">
        <f t="array" aca="1" ref="M187" ca="1">IF(INDEX(INDIRECT($B187),MATCH($Q187&amp;$A$179,'Financing inputs Euro'!$A$3:$A$255&amp;'Financing inputs Euro'!$P$3:$P$255,0),MATCH('Gap analysis'!M$1,Yr_Euro,0))="",0,INDEX(INDIRECT($B187),MATCH($Q187&amp;$A$179,'Financing inputs Euro'!$A$3:$A$255&amp;'Financing inputs Euro'!$P$3:$P$255,0),MATCH('Gap analysis'!M$1,Yr_Euro,0)))</f>
        <v>0</v>
      </c>
      <c r="N187" s="95">
        <f t="array" aca="1" ref="N187" ca="1">IF(INDEX(INDIRECT($B187),MATCH($Q187&amp;$A$179,'Financing inputs Euro'!$A$3:$A$255&amp;'Financing inputs Euro'!$P$3:$P$255,0),MATCH('Gap analysis'!N$1,Yr_Euro,0))="",0,INDEX(INDIRECT($B187),MATCH($Q187&amp;$A$179,'Financing inputs Euro'!$A$3:$A$255&amp;'Financing inputs Euro'!$P$3:$P$255,0),MATCH('Gap analysis'!N$1,Yr_Euro,0)))</f>
        <v>0</v>
      </c>
      <c r="O187" s="95">
        <f t="array" aca="1" ref="O187" ca="1">IF(INDEX(INDIRECT($B187),MATCH($Q187&amp;$A$179,'Financing inputs Euro'!$A$3:$A$255&amp;'Financing inputs Euro'!$P$3:$P$255,0),MATCH('Gap analysis'!O$1,Yr_Euro,0))="",0,INDEX(INDIRECT($B187),MATCH($Q187&amp;$A$179,'Financing inputs Euro'!$A$3:$A$255&amp;'Financing inputs Euro'!$P$3:$P$255,0),MATCH('Gap analysis'!O$1,Yr_Euro,0)))</f>
        <v>0</v>
      </c>
      <c r="P187" s="49" t="str">
        <f>A179</f>
        <v>Autre 11</v>
      </c>
      <c r="Q187" s="54" t="s">
        <v>34</v>
      </c>
      <c r="R187" s="53" t="str">
        <f t="shared" ca="1" si="118"/>
        <v>Okay</v>
      </c>
      <c r="S187" s="178"/>
      <c r="T187" s="108"/>
    </row>
    <row r="188" spans="1:34" s="12" customFormat="1" x14ac:dyDescent="0.25">
      <c r="A188" s="175"/>
      <c r="B188" s="1" t="s">
        <v>53</v>
      </c>
      <c r="C188" s="160">
        <f t="array" aca="1" ref="C188" ca="1">IF(INDEX(INDIRECT($B188),MATCH($Q188&amp;$A$179,'Financing inputs locale'!$A$3:$A$255&amp;'Financing inputs locale'!$P$3:$P$255,0),MATCH('Gap analysis'!C$1,Yr_Local,0))="",0,INDEX(INDIRECT($B188),MATCH($Q188&amp;$A$179,'Financing inputs locale'!$A$3:$A$255&amp;'Financing inputs locale'!$P$3:$P$255,0),MATCH('Gap analysis'!C$1,Yr_Local,0)))</f>
        <v>0</v>
      </c>
      <c r="D188" s="160">
        <f t="array" aca="1" ref="D188" ca="1">IF(INDEX(INDIRECT($B188),MATCH($Q188&amp;$A$179,'Financing inputs locale'!$A$3:$A$255&amp;'Financing inputs locale'!$P$3:$P$255,0),MATCH('Gap analysis'!D$1,Yr_Local,0))="",0,INDEX(INDIRECT($B188),MATCH($Q188&amp;$A$179,'Financing inputs locale'!$A$3:$A$255&amp;'Financing inputs locale'!$P$3:$P$255,0),MATCH('Gap analysis'!D$1,Yr_Local,0)))</f>
        <v>0</v>
      </c>
      <c r="E188" s="160">
        <f t="array" aca="1" ref="E188" ca="1">IF(INDEX(INDIRECT($B188),MATCH($Q188&amp;$A$179,'Financing inputs locale'!$A$3:$A$255&amp;'Financing inputs locale'!$P$3:$P$255,0),MATCH('Gap analysis'!E$1,Yr_Local,0))="",0,INDEX(INDIRECT($B188),MATCH($Q188&amp;$A$179,'Financing inputs locale'!$A$3:$A$255&amp;'Financing inputs locale'!$P$3:$P$255,0),MATCH('Gap analysis'!E$1,Yr_Local,0)))</f>
        <v>0</v>
      </c>
      <c r="F188" s="160">
        <f t="array" aca="1" ref="F188" ca="1">IF(INDEX(INDIRECT($B188),MATCH($Q188&amp;$A$179,'Financing inputs locale'!$A$3:$A$255&amp;'Financing inputs locale'!$P$3:$P$255,0),MATCH('Gap analysis'!F$1,Yr_Local,0))="",0,INDEX(INDIRECT($B188),MATCH($Q188&amp;$A$179,'Financing inputs locale'!$A$3:$A$255&amp;'Financing inputs locale'!$P$3:$P$255,0),MATCH('Gap analysis'!F$1,Yr_Local,0)))</f>
        <v>0</v>
      </c>
      <c r="G188" s="160">
        <f t="array" aca="1" ref="G188" ca="1">IF(INDEX(INDIRECT($B188),MATCH($Q188&amp;$A$179,'Financing inputs locale'!$A$3:$A$255&amp;'Financing inputs locale'!$P$3:$P$255,0),MATCH('Gap analysis'!G$1,Yr_Local,0))="",0,INDEX(INDIRECT($B188),MATCH($Q188&amp;$A$179,'Financing inputs locale'!$A$3:$A$255&amp;'Financing inputs locale'!$P$3:$P$255,0),MATCH('Gap analysis'!G$1,Yr_Local,0)))</f>
        <v>0</v>
      </c>
      <c r="H188" s="160">
        <f t="array" aca="1" ref="H188" ca="1">IF(INDEX(INDIRECT($B188),MATCH($Q188&amp;$A$179,'Financing inputs locale'!$A$3:$A$255&amp;'Financing inputs locale'!$P$3:$P$255,0),MATCH('Gap analysis'!H$1,Yr_Local,0))="",0,INDEX(INDIRECT($B188),MATCH($Q188&amp;$A$179,'Financing inputs locale'!$A$3:$A$255&amp;'Financing inputs locale'!$P$3:$P$255,0),MATCH('Gap analysis'!H$1,Yr_Local,0)))</f>
        <v>0</v>
      </c>
      <c r="I188" s="160">
        <f t="array" aca="1" ref="I188" ca="1">IF(INDEX(INDIRECT($B188),MATCH($Q188&amp;$A$179,'Financing inputs locale'!$A$3:$A$255&amp;'Financing inputs locale'!$P$3:$P$255,0),MATCH('Gap analysis'!I$1,Yr_Local,0))="",0,INDEX(INDIRECT($B188),MATCH($Q188&amp;$A$179,'Financing inputs locale'!$A$3:$A$255&amp;'Financing inputs locale'!$P$3:$P$255,0),MATCH('Gap analysis'!I$1,Yr_Local,0)))</f>
        <v>0</v>
      </c>
      <c r="J188" s="160">
        <f t="array" aca="1" ref="J188" ca="1">IF(INDEX(INDIRECT($B188),MATCH($Q188&amp;$A$179,'Financing inputs locale'!$A$3:$A$255&amp;'Financing inputs locale'!$P$3:$P$255,0),MATCH('Gap analysis'!J$1,Yr_Local,0))="",0,INDEX(INDIRECT($B188),MATCH($Q188&amp;$A$179,'Financing inputs locale'!$A$3:$A$255&amp;'Financing inputs locale'!$P$3:$P$255,0),MATCH('Gap analysis'!J$1,Yr_Local,0)))</f>
        <v>0</v>
      </c>
      <c r="K188" s="160">
        <f t="array" aca="1" ref="K188" ca="1">IF(INDEX(INDIRECT($B188),MATCH($Q188&amp;$A$179,'Financing inputs locale'!$A$3:$A$255&amp;'Financing inputs locale'!$P$3:$P$255,0),MATCH('Gap analysis'!K$1,Yr_Local,0))="",0,INDEX(INDIRECT($B188),MATCH($Q188&amp;$A$179,'Financing inputs locale'!$A$3:$A$255&amp;'Financing inputs locale'!$P$3:$P$255,0),MATCH('Gap analysis'!K$1,Yr_Local,0)))</f>
        <v>0</v>
      </c>
      <c r="L188" s="160">
        <f t="array" aca="1" ref="L188" ca="1">IF(INDEX(INDIRECT($B188),MATCH($Q188&amp;$A$179,'Financing inputs locale'!$A$3:$A$255&amp;'Financing inputs locale'!$P$3:$P$255,0),MATCH('Gap analysis'!L$1,Yr_Local,0))="",0,INDEX(INDIRECT($B188),MATCH($Q188&amp;$A$179,'Financing inputs locale'!$A$3:$A$255&amp;'Financing inputs locale'!$P$3:$P$255,0),MATCH('Gap analysis'!L$1,Yr_Local,0)))</f>
        <v>0</v>
      </c>
      <c r="M188" s="160">
        <f t="array" aca="1" ref="M188" ca="1">IF(INDEX(INDIRECT($B188),MATCH($Q188&amp;$A$179,'Financing inputs locale'!$A$3:$A$255&amp;'Financing inputs locale'!$P$3:$P$255,0),MATCH('Gap analysis'!M$1,Yr_Local,0))="",0,INDEX(INDIRECT($B188),MATCH($Q188&amp;$A$179,'Financing inputs locale'!$A$3:$A$255&amp;'Financing inputs locale'!$P$3:$P$255,0),MATCH('Gap analysis'!M$1,Yr_Local,0)))</f>
        <v>0</v>
      </c>
      <c r="N188" s="160">
        <f t="array" aca="1" ref="N188" ca="1">IF(INDEX(INDIRECT($B188),MATCH($Q188&amp;$A$179,'Financing inputs locale'!$A$3:$A$255&amp;'Financing inputs locale'!$P$3:$P$255,0),MATCH('Gap analysis'!N$1,Yr_Local,0))="",0,INDEX(INDIRECT($B188),MATCH($Q188&amp;$A$179,'Financing inputs locale'!$A$3:$A$255&amp;'Financing inputs locale'!$P$3:$P$255,0),MATCH('Gap analysis'!N$1,Yr_Local,0)))</f>
        <v>0</v>
      </c>
      <c r="O188" s="160">
        <f t="array" aca="1" ref="O188" ca="1">IF(INDEX(INDIRECT($B188),MATCH($Q188&amp;$A$179,'Financing inputs locale'!$A$3:$A$255&amp;'Financing inputs locale'!$P$3:$P$255,0),MATCH('Gap analysis'!O$1,Yr_Local,0))="",0,INDEX(INDIRECT($B188),MATCH($Q188&amp;$A$179,'Financing inputs locale'!$A$3:$A$255&amp;'Financing inputs locale'!$P$3:$P$255,0),MATCH('Gap analysis'!O$1,Yr_Local,0)))</f>
        <v>0</v>
      </c>
      <c r="P188" s="49" t="str">
        <f>A179</f>
        <v>Autre 11</v>
      </c>
      <c r="Q188" s="54" t="s">
        <v>34</v>
      </c>
      <c r="R188" s="53" t="str">
        <f t="shared" ca="1" si="118"/>
        <v>Okay</v>
      </c>
      <c r="S188" s="178"/>
      <c r="T188" s="108"/>
    </row>
    <row r="189" spans="1:34" x14ac:dyDescent="0.25">
      <c r="A189" s="58"/>
      <c r="B189" s="35"/>
      <c r="C189" s="96"/>
      <c r="D189" s="96"/>
      <c r="E189" s="96"/>
      <c r="F189" s="96"/>
      <c r="G189" s="96"/>
      <c r="H189" s="96"/>
      <c r="I189" s="96"/>
      <c r="J189" s="96"/>
      <c r="K189" s="96"/>
      <c r="L189" s="96"/>
      <c r="M189" s="96"/>
      <c r="N189" s="96"/>
      <c r="O189" s="96"/>
      <c r="P189" s="49" t="str">
        <f>A179</f>
        <v>Autre 11</v>
      </c>
      <c r="Q189" s="50"/>
      <c r="R189" s="49"/>
      <c r="S189" s="178"/>
      <c r="T189" s="108"/>
    </row>
    <row r="190" spans="1:34" x14ac:dyDescent="0.25">
      <c r="A190" s="176" t="s">
        <v>1</v>
      </c>
      <c r="B190" s="1" t="s">
        <v>11</v>
      </c>
      <c r="C190" s="97">
        <f ca="1">C186-(C183+C180)</f>
        <v>0</v>
      </c>
      <c r="D190" s="97">
        <f t="shared" ref="D190:O190" ca="1" si="120">D186-(D183+D180)</f>
        <v>0</v>
      </c>
      <c r="E190" s="97">
        <f t="shared" ca="1" si="120"/>
        <v>0</v>
      </c>
      <c r="F190" s="97">
        <f t="shared" ca="1" si="120"/>
        <v>0</v>
      </c>
      <c r="G190" s="97">
        <f t="shared" ca="1" si="120"/>
        <v>0</v>
      </c>
      <c r="H190" s="97">
        <f t="shared" ca="1" si="120"/>
        <v>0</v>
      </c>
      <c r="I190" s="97">
        <f t="shared" ca="1" si="120"/>
        <v>0</v>
      </c>
      <c r="J190" s="97">
        <f t="shared" ca="1" si="120"/>
        <v>0</v>
      </c>
      <c r="K190" s="97">
        <f t="shared" ca="1" si="120"/>
        <v>0</v>
      </c>
      <c r="L190" s="97">
        <f t="shared" ca="1" si="120"/>
        <v>0</v>
      </c>
      <c r="M190" s="97">
        <f t="shared" ca="1" si="120"/>
        <v>0</v>
      </c>
      <c r="N190" s="97">
        <f t="shared" ca="1" si="120"/>
        <v>0</v>
      </c>
      <c r="O190" s="97">
        <f t="shared" ca="1" si="120"/>
        <v>0</v>
      </c>
      <c r="P190" s="49" t="str">
        <f>A179</f>
        <v>Autre 11</v>
      </c>
      <c r="Q190" s="54" t="s">
        <v>1</v>
      </c>
      <c r="R190" s="53" t="str">
        <f t="shared" ref="R190:R192" ca="1" si="121">IF(ROUND(SUM(C190:N190),2)=ROUND(O190,2),"Okay","Check")</f>
        <v>Okay</v>
      </c>
      <c r="S190" s="178"/>
      <c r="T190" s="108"/>
    </row>
    <row r="191" spans="1:34" s="12" customFormat="1" x14ac:dyDescent="0.25">
      <c r="A191" s="176"/>
      <c r="B191" s="1" t="s">
        <v>10</v>
      </c>
      <c r="C191" s="98">
        <f t="shared" ref="C191:G191" ca="1" si="122">C187-(C184+C181)</f>
        <v>0</v>
      </c>
      <c r="D191" s="98">
        <f t="shared" ca="1" si="122"/>
        <v>0</v>
      </c>
      <c r="E191" s="98">
        <f t="shared" ca="1" si="122"/>
        <v>0</v>
      </c>
      <c r="F191" s="98">
        <f t="shared" ca="1" si="122"/>
        <v>0</v>
      </c>
      <c r="G191" s="98">
        <f t="shared" ca="1" si="122"/>
        <v>0</v>
      </c>
      <c r="H191" s="98">
        <f t="shared" ref="H191:O191" ca="1" si="123">H187-(H184+H181)</f>
        <v>0</v>
      </c>
      <c r="I191" s="98">
        <f t="shared" ca="1" si="123"/>
        <v>0</v>
      </c>
      <c r="J191" s="98">
        <f t="shared" ca="1" si="123"/>
        <v>0</v>
      </c>
      <c r="K191" s="98">
        <f t="shared" ca="1" si="123"/>
        <v>0</v>
      </c>
      <c r="L191" s="98">
        <f t="shared" ca="1" si="123"/>
        <v>0</v>
      </c>
      <c r="M191" s="98">
        <f t="shared" ca="1" si="123"/>
        <v>0</v>
      </c>
      <c r="N191" s="98">
        <f t="shared" ca="1" si="123"/>
        <v>0</v>
      </c>
      <c r="O191" s="98">
        <f t="shared" ca="1" si="123"/>
        <v>0</v>
      </c>
      <c r="P191" s="49" t="str">
        <f>A179</f>
        <v>Autre 11</v>
      </c>
      <c r="Q191" s="54" t="s">
        <v>1</v>
      </c>
      <c r="R191" s="53" t="str">
        <f t="shared" ca="1" si="121"/>
        <v>Okay</v>
      </c>
      <c r="S191" s="178"/>
      <c r="T191" s="108"/>
    </row>
    <row r="192" spans="1:34" x14ac:dyDescent="0.25">
      <c r="A192" s="176"/>
      <c r="B192" s="1" t="s">
        <v>7</v>
      </c>
      <c r="C192" s="159">
        <f t="shared" ref="C192:G192" ca="1" si="124">C188-(C185+C182)</f>
        <v>0</v>
      </c>
      <c r="D192" s="159">
        <f t="shared" ca="1" si="124"/>
        <v>0</v>
      </c>
      <c r="E192" s="159">
        <f t="shared" ca="1" si="124"/>
        <v>0</v>
      </c>
      <c r="F192" s="159">
        <f t="shared" ca="1" si="124"/>
        <v>0</v>
      </c>
      <c r="G192" s="159">
        <f t="shared" ca="1" si="124"/>
        <v>0</v>
      </c>
      <c r="H192" s="159">
        <f t="shared" ref="H192:O192" ca="1" si="125">H188-(H185+H182)</f>
        <v>0</v>
      </c>
      <c r="I192" s="159">
        <f t="shared" ca="1" si="125"/>
        <v>0</v>
      </c>
      <c r="J192" s="159">
        <f t="shared" ca="1" si="125"/>
        <v>0</v>
      </c>
      <c r="K192" s="159">
        <f t="shared" ca="1" si="125"/>
        <v>0</v>
      </c>
      <c r="L192" s="159">
        <f t="shared" ca="1" si="125"/>
        <v>0</v>
      </c>
      <c r="M192" s="159">
        <f t="shared" ca="1" si="125"/>
        <v>0</v>
      </c>
      <c r="N192" s="159">
        <f t="shared" ca="1" si="125"/>
        <v>0</v>
      </c>
      <c r="O192" s="159">
        <f t="shared" ca="1" si="125"/>
        <v>0</v>
      </c>
      <c r="P192" s="49" t="str">
        <f>A179</f>
        <v>Autre 11</v>
      </c>
      <c r="Q192" s="54" t="s">
        <v>1</v>
      </c>
      <c r="R192" s="53" t="str">
        <f t="shared" ca="1" si="121"/>
        <v>Okay</v>
      </c>
      <c r="S192" s="178"/>
      <c r="T192" s="108"/>
    </row>
    <row r="193" spans="1:22" x14ac:dyDescent="0.25">
      <c r="A193" s="176"/>
      <c r="B193" s="1" t="s">
        <v>0</v>
      </c>
      <c r="C193" s="99">
        <f ca="1">IF(C186&gt;0,C190/C186,0)</f>
        <v>0</v>
      </c>
      <c r="D193" s="99">
        <f t="shared" ref="D193:O193" ca="1" si="126">IF(D186&gt;0,D190/D186,0)</f>
        <v>0</v>
      </c>
      <c r="E193" s="99">
        <f t="shared" ca="1" si="126"/>
        <v>0</v>
      </c>
      <c r="F193" s="99">
        <f t="shared" ca="1" si="126"/>
        <v>0</v>
      </c>
      <c r="G193" s="99">
        <f t="shared" ca="1" si="126"/>
        <v>0</v>
      </c>
      <c r="H193" s="99">
        <f t="shared" ca="1" si="126"/>
        <v>0</v>
      </c>
      <c r="I193" s="99">
        <f t="shared" ca="1" si="126"/>
        <v>0</v>
      </c>
      <c r="J193" s="99">
        <f t="shared" ca="1" si="126"/>
        <v>0</v>
      </c>
      <c r="K193" s="99">
        <f t="shared" ca="1" si="126"/>
        <v>0</v>
      </c>
      <c r="L193" s="99">
        <f t="shared" ca="1" si="126"/>
        <v>0</v>
      </c>
      <c r="M193" s="99">
        <f t="shared" ca="1" si="126"/>
        <v>0</v>
      </c>
      <c r="N193" s="99">
        <f t="shared" ca="1" si="126"/>
        <v>0</v>
      </c>
      <c r="O193" s="99">
        <f t="shared" ca="1" si="126"/>
        <v>0</v>
      </c>
      <c r="P193" s="49" t="str">
        <f>A179</f>
        <v>Autre 11</v>
      </c>
      <c r="Q193" s="54" t="s">
        <v>1</v>
      </c>
      <c r="R193" s="56"/>
      <c r="S193" s="179"/>
      <c r="T193" s="108"/>
    </row>
    <row r="195" spans="1:22" x14ac:dyDescent="0.25">
      <c r="A195" s="29" t="s">
        <v>55</v>
      </c>
      <c r="P195" s="161"/>
      <c r="Q195" s="29"/>
      <c r="R195" s="39" t="s">
        <v>45</v>
      </c>
    </row>
    <row r="196" spans="1:22" s="12" customFormat="1" x14ac:dyDescent="0.25">
      <c r="A196" s="31" t="s">
        <v>1</v>
      </c>
      <c r="B196" s="31" t="s">
        <v>11</v>
      </c>
      <c r="C196" s="42">
        <f>'Financing inputs USD'!C263</f>
        <v>0</v>
      </c>
      <c r="D196" s="42">
        <f>'Financing inputs USD'!D263</f>
        <v>0</v>
      </c>
      <c r="E196" s="42">
        <f>'Financing inputs USD'!E263</f>
        <v>0</v>
      </c>
      <c r="F196" s="42">
        <f>'Financing inputs USD'!F263</f>
        <v>0</v>
      </c>
      <c r="G196" s="42">
        <f>'Financing inputs USD'!G263</f>
        <v>0</v>
      </c>
      <c r="H196" s="42">
        <f>'Financing inputs USD'!H263</f>
        <v>0</v>
      </c>
      <c r="I196" s="42">
        <f>'Financing inputs USD'!I263</f>
        <v>0</v>
      </c>
      <c r="J196" s="42">
        <f>'Financing inputs USD'!J263</f>
        <v>0</v>
      </c>
      <c r="K196" s="42">
        <f>'Financing inputs USD'!K263</f>
        <v>0</v>
      </c>
      <c r="L196" s="42">
        <f>'Financing inputs USD'!L263</f>
        <v>0</v>
      </c>
      <c r="M196" s="42">
        <f>'Financing inputs USD'!M263</f>
        <v>0</v>
      </c>
      <c r="N196" s="42">
        <f>'Financing inputs USD'!N263</f>
        <v>0</v>
      </c>
      <c r="O196" s="42">
        <f>'Financing inputs USD'!O263</f>
        <v>0</v>
      </c>
      <c r="P196" s="114"/>
      <c r="Q196" s="115">
        <f>SUM(C196:N196)</f>
        <v>0</v>
      </c>
      <c r="R196" s="40" t="str">
        <f>IF(Q196=O196,"Okay","Check")</f>
        <v>Okay</v>
      </c>
      <c r="T196" s="2"/>
    </row>
    <row r="197" spans="1:22" s="12" customFormat="1" x14ac:dyDescent="0.25">
      <c r="B197" s="38" t="s">
        <v>50</v>
      </c>
      <c r="C197" s="29" t="str">
        <f t="shared" ref="C197:O197" ca="1" si="127">IF(C196=C14,"Okay","Check")</f>
        <v>Okay</v>
      </c>
      <c r="D197" s="29" t="str">
        <f t="shared" ca="1" si="127"/>
        <v>Okay</v>
      </c>
      <c r="E197" s="29" t="str">
        <f t="shared" ca="1" si="127"/>
        <v>Okay</v>
      </c>
      <c r="F197" s="29" t="str">
        <f t="shared" ca="1" si="127"/>
        <v>Okay</v>
      </c>
      <c r="G197" s="29" t="str">
        <f t="shared" ca="1" si="127"/>
        <v>Okay</v>
      </c>
      <c r="H197" s="29" t="str">
        <f t="shared" ca="1" si="127"/>
        <v>Okay</v>
      </c>
      <c r="I197" s="29" t="str">
        <f t="shared" ca="1" si="127"/>
        <v>Okay</v>
      </c>
      <c r="J197" s="29" t="str">
        <f t="shared" ca="1" si="127"/>
        <v>Okay</v>
      </c>
      <c r="K197" s="29" t="str">
        <f t="shared" ca="1" si="127"/>
        <v>Okay</v>
      </c>
      <c r="L197" s="29" t="str">
        <f t="shared" ca="1" si="127"/>
        <v>Okay</v>
      </c>
      <c r="M197" s="29" t="str">
        <f t="shared" ca="1" si="127"/>
        <v>Okay</v>
      </c>
      <c r="N197" s="29" t="str">
        <f t="shared" ca="1" si="127"/>
        <v>Okay</v>
      </c>
      <c r="O197" s="29" t="str">
        <f t="shared" ca="1" si="127"/>
        <v>Okay</v>
      </c>
      <c r="P197" s="162"/>
      <c r="Q197" s="115"/>
      <c r="R197" s="40"/>
      <c r="T197" s="2"/>
    </row>
    <row r="198" spans="1:22" x14ac:dyDescent="0.25">
      <c r="A198" s="31" t="s">
        <v>1</v>
      </c>
      <c r="B198" s="31" t="s">
        <v>10</v>
      </c>
      <c r="C198" s="45">
        <f>'Financing inputs Euro'!C263</f>
        <v>0</v>
      </c>
      <c r="D198" s="45">
        <f>'Financing inputs Euro'!D263</f>
        <v>0</v>
      </c>
      <c r="E198" s="45">
        <f>'Financing inputs Euro'!E263</f>
        <v>0</v>
      </c>
      <c r="F198" s="45">
        <f>'Financing inputs Euro'!F263</f>
        <v>0</v>
      </c>
      <c r="G198" s="45">
        <f>'Financing inputs Euro'!G263</f>
        <v>0</v>
      </c>
      <c r="H198" s="45">
        <f>'Financing inputs Euro'!H263</f>
        <v>0</v>
      </c>
      <c r="I198" s="45">
        <f>'Financing inputs Euro'!I263</f>
        <v>0</v>
      </c>
      <c r="J198" s="45">
        <f>'Financing inputs Euro'!J263</f>
        <v>0</v>
      </c>
      <c r="K198" s="45">
        <f>'Financing inputs Euro'!K263</f>
        <v>0</v>
      </c>
      <c r="L198" s="45">
        <f>'Financing inputs Euro'!L263</f>
        <v>0</v>
      </c>
      <c r="M198" s="45">
        <f>'Financing inputs Euro'!M263</f>
        <v>0</v>
      </c>
      <c r="N198" s="45">
        <f>'Financing inputs Euro'!N263</f>
        <v>0</v>
      </c>
      <c r="O198" s="45">
        <f>'Financing inputs Euro'!O263</f>
        <v>0</v>
      </c>
      <c r="P198" s="114"/>
      <c r="Q198" s="115">
        <f>SUM(C198:N198)</f>
        <v>0</v>
      </c>
      <c r="R198" s="40" t="str">
        <f>IF(Q198=O198,"Okay","Check")</f>
        <v>Okay</v>
      </c>
    </row>
    <row r="199" spans="1:22" s="12" customFormat="1" x14ac:dyDescent="0.25">
      <c r="B199" s="38" t="s">
        <v>50</v>
      </c>
      <c r="C199" s="29" t="str">
        <f t="shared" ref="C199:O199" ca="1" si="128">IF(C198=C15,"Okay","Check")</f>
        <v>Okay</v>
      </c>
      <c r="D199" s="29" t="str">
        <f t="shared" ca="1" si="128"/>
        <v>Okay</v>
      </c>
      <c r="E199" s="29" t="str">
        <f t="shared" ca="1" si="128"/>
        <v>Okay</v>
      </c>
      <c r="F199" s="29" t="str">
        <f t="shared" ca="1" si="128"/>
        <v>Okay</v>
      </c>
      <c r="G199" s="29" t="str">
        <f t="shared" ca="1" si="128"/>
        <v>Okay</v>
      </c>
      <c r="H199" s="29" t="str">
        <f t="shared" ca="1" si="128"/>
        <v>Okay</v>
      </c>
      <c r="I199" s="29" t="str">
        <f t="shared" ca="1" si="128"/>
        <v>Okay</v>
      </c>
      <c r="J199" s="29" t="str">
        <f t="shared" ca="1" si="128"/>
        <v>Okay</v>
      </c>
      <c r="K199" s="29" t="str">
        <f t="shared" ca="1" si="128"/>
        <v>Okay</v>
      </c>
      <c r="L199" s="29" t="str">
        <f t="shared" ca="1" si="128"/>
        <v>Okay</v>
      </c>
      <c r="M199" s="29" t="str">
        <f t="shared" ca="1" si="128"/>
        <v>Okay</v>
      </c>
      <c r="N199" s="29" t="str">
        <f t="shared" ca="1" si="128"/>
        <v>Okay</v>
      </c>
      <c r="O199" s="29" t="str">
        <f t="shared" ca="1" si="128"/>
        <v>Okay</v>
      </c>
      <c r="P199" s="163"/>
      <c r="Q199" s="115"/>
      <c r="R199" s="40"/>
      <c r="T199" s="2"/>
    </row>
    <row r="200" spans="1:22" s="12" customFormat="1" x14ac:dyDescent="0.25">
      <c r="A200" s="31" t="s">
        <v>1</v>
      </c>
      <c r="B200" s="31" t="s">
        <v>7</v>
      </c>
      <c r="C200" s="138">
        <f>'Financing inputs locale'!C263</f>
        <v>0</v>
      </c>
      <c r="D200" s="138">
        <f>'Financing inputs locale'!D263</f>
        <v>0</v>
      </c>
      <c r="E200" s="138">
        <f>'Financing inputs locale'!E263</f>
        <v>0</v>
      </c>
      <c r="F200" s="138">
        <f>'Financing inputs locale'!F263</f>
        <v>0</v>
      </c>
      <c r="G200" s="138">
        <f>'Financing inputs locale'!G263</f>
        <v>0</v>
      </c>
      <c r="H200" s="138">
        <f>'Financing inputs locale'!H263</f>
        <v>0</v>
      </c>
      <c r="I200" s="138">
        <f>'Financing inputs locale'!I263</f>
        <v>0</v>
      </c>
      <c r="J200" s="138">
        <f>'Financing inputs locale'!J263</f>
        <v>0</v>
      </c>
      <c r="K200" s="138">
        <f>'Financing inputs locale'!K263</f>
        <v>0</v>
      </c>
      <c r="L200" s="138">
        <f>'Financing inputs locale'!L263</f>
        <v>0</v>
      </c>
      <c r="M200" s="138">
        <f>'Financing inputs locale'!M263</f>
        <v>0</v>
      </c>
      <c r="N200" s="138">
        <f>'Financing inputs locale'!N263</f>
        <v>0</v>
      </c>
      <c r="O200" s="138">
        <f>'Financing inputs locale'!O263</f>
        <v>0</v>
      </c>
      <c r="P200" s="114"/>
      <c r="Q200" s="115">
        <f>SUM(C200:N200)</f>
        <v>0</v>
      </c>
      <c r="R200" s="40" t="str">
        <f>IF(Q200=O200,"Okay","Check")</f>
        <v>Okay</v>
      </c>
      <c r="T200" s="2"/>
    </row>
    <row r="201" spans="1:22" x14ac:dyDescent="0.25">
      <c r="B201" s="38" t="s">
        <v>50</v>
      </c>
      <c r="C201" s="29" t="str">
        <f t="shared" ref="C201:O201" ca="1" si="129">IF(C200=C16,"Okay","Check")</f>
        <v>Okay</v>
      </c>
      <c r="D201" s="29" t="str">
        <f t="shared" ca="1" si="129"/>
        <v>Okay</v>
      </c>
      <c r="E201" s="29" t="str">
        <f t="shared" ca="1" si="129"/>
        <v>Okay</v>
      </c>
      <c r="F201" s="29" t="str">
        <f t="shared" ca="1" si="129"/>
        <v>Okay</v>
      </c>
      <c r="G201" s="29" t="str">
        <f t="shared" ca="1" si="129"/>
        <v>Okay</v>
      </c>
      <c r="H201" s="29" t="str">
        <f t="shared" ca="1" si="129"/>
        <v>Okay</v>
      </c>
      <c r="I201" s="29" t="str">
        <f t="shared" ca="1" si="129"/>
        <v>Okay</v>
      </c>
      <c r="J201" s="29" t="str">
        <f t="shared" ca="1" si="129"/>
        <v>Okay</v>
      </c>
      <c r="K201" s="29" t="str">
        <f t="shared" ca="1" si="129"/>
        <v>Okay</v>
      </c>
      <c r="L201" s="29" t="str">
        <f t="shared" ca="1" si="129"/>
        <v>Okay</v>
      </c>
      <c r="M201" s="29" t="str">
        <f t="shared" ca="1" si="129"/>
        <v>Okay</v>
      </c>
      <c r="N201" s="29" t="str">
        <f t="shared" ca="1" si="129"/>
        <v>Okay</v>
      </c>
      <c r="O201" s="29" t="str">
        <f t="shared" ca="1" si="129"/>
        <v>Okay</v>
      </c>
    </row>
    <row r="203" spans="1:22" x14ac:dyDescent="0.25">
      <c r="B203" t="s">
        <v>70</v>
      </c>
    </row>
    <row r="204" spans="1:22" x14ac:dyDescent="0.25">
      <c r="B204" s="35"/>
      <c r="C204" s="14">
        <f>$C$1</f>
        <v>0</v>
      </c>
      <c r="D204" s="14">
        <f>$D$1</f>
        <v>1</v>
      </c>
      <c r="E204" s="14">
        <f>$E$1</f>
        <v>2</v>
      </c>
      <c r="F204" s="14">
        <f>$F$1</f>
        <v>3</v>
      </c>
      <c r="G204" s="14">
        <f>$G$1</f>
        <v>4</v>
      </c>
      <c r="H204" s="14">
        <f>$H$1</f>
        <v>5</v>
      </c>
      <c r="I204" s="14">
        <f>$I$1</f>
        <v>6</v>
      </c>
      <c r="J204" s="14">
        <f>$J$1</f>
        <v>7</v>
      </c>
      <c r="K204" s="14">
        <f>$K$1</f>
        <v>8</v>
      </c>
      <c r="L204" s="14">
        <f>$L$1</f>
        <v>9</v>
      </c>
      <c r="M204" s="14">
        <f>$M$1</f>
        <v>10</v>
      </c>
      <c r="N204" s="14">
        <f>$N$1</f>
        <v>11</v>
      </c>
      <c r="O204" s="14" t="s">
        <v>68</v>
      </c>
      <c r="R204" s="105"/>
      <c r="S204" s="105"/>
      <c r="T204" s="111"/>
      <c r="U204" s="105"/>
      <c r="V204" s="105"/>
    </row>
    <row r="205" spans="1:22" x14ac:dyDescent="0.25">
      <c r="B205" s="35" t="str">
        <f>$A$19</f>
        <v>Autre 1</v>
      </c>
      <c r="C205" s="75">
        <f t="array" aca="1" ref="C205" ca="1">IFERROR(INDEX($A$1:$Q$193,MATCH($B205&amp;"Coûts du Plan PF Budgétisé",$P$1:$P$193&amp;$Q$1:$Q$193,0),MATCH(C$204,$A$1:$Q$1,0))/INDEX($A$1:$Q$193,MATCH("Le Plan PF-complet"&amp;"Coûts du Plan PF Budgétisé",$P$1:$P$193&amp;$Q$1:$Q$193,0),MATCH(C$204,$A$1:$Q$1,0)),0)</f>
        <v>0</v>
      </c>
      <c r="D205" s="75">
        <f t="array" aca="1" ref="D205" ca="1">IFERROR(INDEX($A$1:$Q$193,MATCH($B205&amp;"Coûts du Plan PF Budgétisé",$P$1:$P$193&amp;$Q$1:$Q$193,0),MATCH(D$204,$A$1:$Q$1,0))/INDEX($A$1:$Q$193,MATCH("Le Plan PF-complet"&amp;"Coûts du Plan PF Budgétisé",$P$1:$P$193&amp;$Q$1:$Q$193,0),MATCH(D$204,$A$1:$Q$1,0)),0)</f>
        <v>0</v>
      </c>
      <c r="E205" s="75">
        <f t="array" aca="1" ref="E205" ca="1">IFERROR(INDEX($A$1:$Q$193,MATCH($B205&amp;"Coûts du Plan PF Budgétisé",$P$1:$P$193&amp;$Q$1:$Q$193,0),MATCH(E$204,$A$1:$Q$1,0))/INDEX($A$1:$Q$193,MATCH("Le Plan PF-complet"&amp;"Coûts du Plan PF Budgétisé",$P$1:$P$193&amp;$Q$1:$Q$193,0),MATCH(E$204,$A$1:$Q$1,0)),0)</f>
        <v>0</v>
      </c>
      <c r="F205" s="75">
        <f t="array" aca="1" ref="F205" ca="1">IFERROR(INDEX($A$1:$Q$193,MATCH($B205&amp;"Coûts du Plan PF Budgétisé",$P$1:$P$193&amp;$Q$1:$Q$193,0),MATCH(F$204,$A$1:$Q$1,0))/INDEX($A$1:$Q$193,MATCH("Le Plan PF-complet"&amp;"Coûts du Plan PF Budgétisé",$P$1:$P$193&amp;$Q$1:$Q$193,0),MATCH(F$204,$A$1:$Q$1,0)),0)</f>
        <v>0</v>
      </c>
      <c r="G205" s="75">
        <f t="array" aca="1" ref="G205" ca="1">IFERROR(INDEX($A$1:$Q$193,MATCH($B205&amp;"Coûts du Plan PF Budgétisé",$P$1:$P$193&amp;$Q$1:$Q$193,0),MATCH(G$204,$A$1:$Q$1,0))/INDEX($A$1:$Q$193,MATCH("Le Plan PF-complet"&amp;"Coûts du Plan PF Budgétisé",$P$1:$P$193&amp;$Q$1:$Q$193,0),MATCH(G$204,$A$1:$Q$1,0)),0)</f>
        <v>0</v>
      </c>
      <c r="H205" s="75">
        <f t="array" aca="1" ref="H205" ca="1">IFERROR(INDEX($A$1:$Q$193,MATCH($B205&amp;"Coûts du Plan PF Budgétisé",$P$1:$P$193&amp;$Q$1:$Q$193,0),MATCH(H$204,$A$1:$Q$1,0))/INDEX($A$1:$Q$193,MATCH("Le Plan PF-complet"&amp;"Coûts du Plan PF Budgétisé",$P$1:$P$193&amp;$Q$1:$Q$193,0),MATCH(H$204,$A$1:$Q$1,0)),0)</f>
        <v>0</v>
      </c>
      <c r="I205" s="75">
        <f t="array" aca="1" ref="I205" ca="1">IFERROR(INDEX($A$1:$Q$193,MATCH($B205&amp;"Coûts du Plan PF Budgétisé",$P$1:$P$193&amp;$Q$1:$Q$193,0),MATCH(I$204,$A$1:$Q$1,0))/INDEX($A$1:$Q$193,MATCH("Le Plan PF-complet"&amp;"Coûts du Plan PF Budgétisé",$P$1:$P$193&amp;$Q$1:$Q$193,0),MATCH(I$204,$A$1:$Q$1,0)),0)</f>
        <v>0</v>
      </c>
      <c r="J205" s="75">
        <f t="array" aca="1" ref="J205" ca="1">IFERROR(INDEX($A$1:$Q$193,MATCH($B205&amp;"Coûts du Plan PF Budgétisé",$P$1:$P$193&amp;$Q$1:$Q$193,0),MATCH(J$204,$A$1:$Q$1,0))/INDEX($A$1:$Q$193,MATCH("Le Plan PF-complet"&amp;"Coûts du Plan PF Budgétisé",$P$1:$P$193&amp;$Q$1:$Q$193,0),MATCH(J$204,$A$1:$Q$1,0)),0)</f>
        <v>0</v>
      </c>
      <c r="K205" s="75">
        <f t="array" aca="1" ref="K205" ca="1">IFERROR(INDEX($A$1:$Q$193,MATCH($B205&amp;"Coûts du Plan PF Budgétisé",$P$1:$P$193&amp;$Q$1:$Q$193,0),MATCH(K$204,$A$1:$Q$1,0))/INDEX($A$1:$Q$193,MATCH("Le Plan PF-complet"&amp;"Coûts du Plan PF Budgétisé",$P$1:$P$193&amp;$Q$1:$Q$193,0),MATCH(K$204,$A$1:$Q$1,0)),0)</f>
        <v>0</v>
      </c>
      <c r="L205" s="75">
        <f t="array" aca="1" ref="L205" ca="1">IFERROR(INDEX($A$1:$Q$193,MATCH($B205&amp;"Coûts du Plan PF Budgétisé",$P$1:$P$193&amp;$Q$1:$Q$193,0),MATCH(L$204,$A$1:$Q$1,0))/INDEX($A$1:$Q$193,MATCH("Le Plan PF-complet"&amp;"Coûts du Plan PF Budgétisé",$P$1:$P$193&amp;$Q$1:$Q$193,0),MATCH(L$204,$A$1:$Q$1,0)),0)</f>
        <v>0</v>
      </c>
      <c r="M205" s="75">
        <f t="array" aca="1" ref="M205" ca="1">IFERROR(INDEX($A$1:$Q$193,MATCH($B205&amp;"Coûts du Plan PF Budgétisé",$P$1:$P$193&amp;$Q$1:$Q$193,0),MATCH(M$204,$A$1:$Q$1,0))/INDEX($A$1:$Q$193,MATCH("Le Plan PF-complet"&amp;"Coûts du Plan PF Budgétisé",$P$1:$P$193&amp;$Q$1:$Q$193,0),MATCH(M$204,$A$1:$Q$1,0)),0)</f>
        <v>0</v>
      </c>
      <c r="N205" s="75">
        <f t="array" aca="1" ref="N205" ca="1">IFERROR(INDEX($A$1:$Q$193,MATCH($B205&amp;"Coûts du Plan PF Budgétisé",$P$1:$P$193&amp;$Q$1:$Q$193,0),MATCH(N$204,$A$1:$Q$1,0))/INDEX($A$1:$Q$193,MATCH("Le Plan PF-complet"&amp;"Coûts du Plan PF Budgétisé",$P$1:$P$193&amp;$Q$1:$Q$193,0),MATCH(N$204,$A$1:$Q$1,0)),0)</f>
        <v>0</v>
      </c>
      <c r="O205" s="75">
        <f t="array" ref="O205">IFERROR(INDEX($A$1:$Q$193,MATCH($B205&amp;"Coûts du Plan PF Budgétisé",$P$1:$P$193&amp;$Q$1:$Q$193,0),MATCH(O$204,$A$1:$Q$1,0))/INDEX($A$1:$Q$193,MATCH("Le Plan PF-complet"&amp;"Coûts du Plan PF Budgétisé",$P$1:$P$193&amp;$Q$1:$Q$193,0),MATCH(O$204,$A$1:$Q$1,0)),0)</f>
        <v>0</v>
      </c>
    </row>
    <row r="206" spans="1:22" x14ac:dyDescent="0.25">
      <c r="B206" s="35" t="str">
        <f>$A$35</f>
        <v>Autre 2</v>
      </c>
      <c r="C206" s="75">
        <f t="array" aca="1" ref="C206" ca="1">IFERROR(INDEX($A$1:$Q$193,MATCH($B206&amp;"Coûts du Plan PF Budgétisé",$P$1:$P$193&amp;$Q$1:$Q$193,0),MATCH(C$204,$A$1:$Q$1,0))/INDEX($A$1:$Q$193,MATCH("Le Plan PF-complet"&amp;"Coûts du Plan PF Budgétisé",$P$1:$P$193&amp;$Q$1:$Q$193,0),MATCH(C$204,$A$1:$Q$1,0)),0)</f>
        <v>0</v>
      </c>
      <c r="D206" s="75">
        <f t="array" aca="1" ref="D206" ca="1">IFERROR(INDEX($A$1:$Q$193,MATCH($B206&amp;"Coûts du Plan PF Budgétisé",$P$1:$P$193&amp;$Q$1:$Q$193,0),MATCH(D$204,$A$1:$Q$1,0))/INDEX($A$1:$Q$193,MATCH("Le Plan PF-complet"&amp;"Coûts du Plan PF Budgétisé",$P$1:$P$193&amp;$Q$1:$Q$193,0),MATCH(D$204,$A$1:$Q$1,0)),0)</f>
        <v>0</v>
      </c>
      <c r="E206" s="75">
        <f t="array" aca="1" ref="E206" ca="1">IFERROR(INDEX($A$1:$Q$193,MATCH($B206&amp;"Coûts du Plan PF Budgétisé",$P$1:$P$193&amp;$Q$1:$Q$193,0),MATCH(E$204,$A$1:$Q$1,0))/INDEX($A$1:$Q$193,MATCH("Le Plan PF-complet"&amp;"Coûts du Plan PF Budgétisé",$P$1:$P$193&amp;$Q$1:$Q$193,0),MATCH(E$204,$A$1:$Q$1,0)),0)</f>
        <v>0</v>
      </c>
      <c r="F206" s="75">
        <f t="array" aca="1" ref="F206" ca="1">IFERROR(INDEX($A$1:$Q$193,MATCH($B206&amp;"Coûts du Plan PF Budgétisé",$P$1:$P$193&amp;$Q$1:$Q$193,0),MATCH(F$204,$A$1:$Q$1,0))/INDEX($A$1:$Q$193,MATCH("Le Plan PF-complet"&amp;"Coûts du Plan PF Budgétisé",$P$1:$P$193&amp;$Q$1:$Q$193,0),MATCH(F$204,$A$1:$Q$1,0)),0)</f>
        <v>0</v>
      </c>
      <c r="G206" s="75">
        <f t="array" aca="1" ref="G206" ca="1">IFERROR(INDEX($A$1:$Q$193,MATCH($B206&amp;"Coûts du Plan PF Budgétisé",$P$1:$P$193&amp;$Q$1:$Q$193,0),MATCH(G$204,$A$1:$Q$1,0))/INDEX($A$1:$Q$193,MATCH("Le Plan PF-complet"&amp;"Coûts du Plan PF Budgétisé",$P$1:$P$193&amp;$Q$1:$Q$193,0),MATCH(G$204,$A$1:$Q$1,0)),0)</f>
        <v>0</v>
      </c>
      <c r="H206" s="75">
        <f t="array" aca="1" ref="H206" ca="1">IFERROR(INDEX($A$1:$Q$193,MATCH($B206&amp;"Coûts du Plan PF Budgétisé",$P$1:$P$193&amp;$Q$1:$Q$193,0),MATCH(H$204,$A$1:$Q$1,0))/INDEX($A$1:$Q$193,MATCH("Le Plan PF-complet"&amp;"Coûts du Plan PF Budgétisé",$P$1:$P$193&amp;$Q$1:$Q$193,0),MATCH(H$204,$A$1:$Q$1,0)),0)</f>
        <v>0</v>
      </c>
      <c r="I206" s="75">
        <f t="array" aca="1" ref="I206" ca="1">IFERROR(INDEX($A$1:$Q$193,MATCH($B206&amp;"Coûts du Plan PF Budgétisé",$P$1:$P$193&amp;$Q$1:$Q$193,0),MATCH(I$204,$A$1:$Q$1,0))/INDEX($A$1:$Q$193,MATCH("Le Plan PF-complet"&amp;"Coûts du Plan PF Budgétisé",$P$1:$P$193&amp;$Q$1:$Q$193,0),MATCH(I$204,$A$1:$Q$1,0)),0)</f>
        <v>0</v>
      </c>
      <c r="J206" s="75">
        <f t="array" aca="1" ref="J206" ca="1">IFERROR(INDEX($A$1:$Q$193,MATCH($B206&amp;"Coûts du Plan PF Budgétisé",$P$1:$P$193&amp;$Q$1:$Q$193,0),MATCH(J$204,$A$1:$Q$1,0))/INDEX($A$1:$Q$193,MATCH("Le Plan PF-complet"&amp;"Coûts du Plan PF Budgétisé",$P$1:$P$193&amp;$Q$1:$Q$193,0),MATCH(J$204,$A$1:$Q$1,0)),0)</f>
        <v>0</v>
      </c>
      <c r="K206" s="75">
        <f t="array" aca="1" ref="K206" ca="1">IFERROR(INDEX($A$1:$Q$193,MATCH($B206&amp;"Coûts du Plan PF Budgétisé",$P$1:$P$193&amp;$Q$1:$Q$193,0),MATCH(K$204,$A$1:$Q$1,0))/INDEX($A$1:$Q$193,MATCH("Le Plan PF-complet"&amp;"Coûts du Plan PF Budgétisé",$P$1:$P$193&amp;$Q$1:$Q$193,0),MATCH(K$204,$A$1:$Q$1,0)),0)</f>
        <v>0</v>
      </c>
      <c r="L206" s="75">
        <f t="array" aca="1" ref="L206" ca="1">IFERROR(INDEX($A$1:$Q$193,MATCH($B206&amp;"Coûts du Plan PF Budgétisé",$P$1:$P$193&amp;$Q$1:$Q$193,0),MATCH(L$204,$A$1:$Q$1,0))/INDEX($A$1:$Q$193,MATCH("Le Plan PF-complet"&amp;"Coûts du Plan PF Budgétisé",$P$1:$P$193&amp;$Q$1:$Q$193,0),MATCH(L$204,$A$1:$Q$1,0)),0)</f>
        <v>0</v>
      </c>
      <c r="M206" s="75">
        <f t="array" aca="1" ref="M206" ca="1">IFERROR(INDEX($A$1:$Q$193,MATCH($B206&amp;"Coûts du Plan PF Budgétisé",$P$1:$P$193&amp;$Q$1:$Q$193,0),MATCH(M$204,$A$1:$Q$1,0))/INDEX($A$1:$Q$193,MATCH("Le Plan PF-complet"&amp;"Coûts du Plan PF Budgétisé",$P$1:$P$193&amp;$Q$1:$Q$193,0),MATCH(M$204,$A$1:$Q$1,0)),0)</f>
        <v>0</v>
      </c>
      <c r="N206" s="75">
        <f t="array" aca="1" ref="N206" ca="1">IFERROR(INDEX($A$1:$Q$193,MATCH($B206&amp;"Coûts du Plan PF Budgétisé",$P$1:$P$193&amp;$Q$1:$Q$193,0),MATCH(N$204,$A$1:$Q$1,0))/INDEX($A$1:$Q$193,MATCH("Le Plan PF-complet"&amp;"Coûts du Plan PF Budgétisé",$P$1:$P$193&amp;$Q$1:$Q$193,0),MATCH(N$204,$A$1:$Q$1,0)),0)</f>
        <v>0</v>
      </c>
      <c r="O206" s="75">
        <f t="array" ref="O206">IFERROR(INDEX($A$1:$Q$193,MATCH($B206&amp;"Coûts du Plan PF Budgétisé",$P$1:$P$193&amp;$Q$1:$Q$193,0),MATCH(O$204,$A$1:$Q$1,0))/INDEX($A$1:$Q$193,MATCH("Le Plan PF-complet"&amp;"Coûts du Plan PF Budgétisé",$P$1:$P$193&amp;$Q$1:$Q$193,0),MATCH(O$204,$A$1:$Q$1,0)),0)</f>
        <v>0</v>
      </c>
    </row>
    <row r="207" spans="1:22" x14ac:dyDescent="0.25">
      <c r="B207" s="35" t="str">
        <f>$A$51</f>
        <v>Autre 3</v>
      </c>
      <c r="C207" s="75">
        <f t="array" aca="1" ref="C207" ca="1">IFERROR(INDEX($A$1:$Q$193,MATCH($B207&amp;"Coûts du Plan PF Budgétisé",$P$1:$P$193&amp;$Q$1:$Q$193,0),MATCH(C$204,$A$1:$Q$1,0))/INDEX($A$1:$Q$193,MATCH("Le Plan PF-complet"&amp;"Coûts du Plan PF Budgétisé",$P$1:$P$193&amp;$Q$1:$Q$193,0),MATCH(C$204,$A$1:$Q$1,0)),0)</f>
        <v>0</v>
      </c>
      <c r="D207" s="75">
        <f t="array" aca="1" ref="D207" ca="1">IFERROR(INDEX($A$1:$Q$193,MATCH($B207&amp;"Coûts du Plan PF Budgétisé",$P$1:$P$193&amp;$Q$1:$Q$193,0),MATCH(D$204,$A$1:$Q$1,0))/INDEX($A$1:$Q$193,MATCH("Le Plan PF-complet"&amp;"Coûts du Plan PF Budgétisé",$P$1:$P$193&amp;$Q$1:$Q$193,0),MATCH(D$204,$A$1:$Q$1,0)),0)</f>
        <v>0</v>
      </c>
      <c r="E207" s="75">
        <f t="array" aca="1" ref="E207" ca="1">IFERROR(INDEX($A$1:$Q$193,MATCH($B207&amp;"Coûts du Plan PF Budgétisé",$P$1:$P$193&amp;$Q$1:$Q$193,0),MATCH(E$204,$A$1:$Q$1,0))/INDEX($A$1:$Q$193,MATCH("Le Plan PF-complet"&amp;"Coûts du Plan PF Budgétisé",$P$1:$P$193&amp;$Q$1:$Q$193,0),MATCH(E$204,$A$1:$Q$1,0)),0)</f>
        <v>0</v>
      </c>
      <c r="F207" s="75">
        <f t="array" aca="1" ref="F207" ca="1">IFERROR(INDEX($A$1:$Q$193,MATCH($B207&amp;"Coûts du Plan PF Budgétisé",$P$1:$P$193&amp;$Q$1:$Q$193,0),MATCH(F$204,$A$1:$Q$1,0))/INDEX($A$1:$Q$193,MATCH("Le Plan PF-complet"&amp;"Coûts du Plan PF Budgétisé",$P$1:$P$193&amp;$Q$1:$Q$193,0),MATCH(F$204,$A$1:$Q$1,0)),0)</f>
        <v>0</v>
      </c>
      <c r="G207" s="75">
        <f t="array" aca="1" ref="G207" ca="1">IFERROR(INDEX($A$1:$Q$193,MATCH($B207&amp;"Coûts du Plan PF Budgétisé",$P$1:$P$193&amp;$Q$1:$Q$193,0),MATCH(G$204,$A$1:$Q$1,0))/INDEX($A$1:$Q$193,MATCH("Le Plan PF-complet"&amp;"Coûts du Plan PF Budgétisé",$P$1:$P$193&amp;$Q$1:$Q$193,0),MATCH(G$204,$A$1:$Q$1,0)),0)</f>
        <v>0</v>
      </c>
      <c r="H207" s="75">
        <f t="array" aca="1" ref="H207" ca="1">IFERROR(INDEX($A$1:$Q$193,MATCH($B207&amp;"Coûts du Plan PF Budgétisé",$P$1:$P$193&amp;$Q$1:$Q$193,0),MATCH(H$204,$A$1:$Q$1,0))/INDEX($A$1:$Q$193,MATCH("Le Plan PF-complet"&amp;"Coûts du Plan PF Budgétisé",$P$1:$P$193&amp;$Q$1:$Q$193,0),MATCH(H$204,$A$1:$Q$1,0)),0)</f>
        <v>0</v>
      </c>
      <c r="I207" s="75">
        <f t="array" aca="1" ref="I207" ca="1">IFERROR(INDEX($A$1:$Q$193,MATCH($B207&amp;"Coûts du Plan PF Budgétisé",$P$1:$P$193&amp;$Q$1:$Q$193,0),MATCH(I$204,$A$1:$Q$1,0))/INDEX($A$1:$Q$193,MATCH("Le Plan PF-complet"&amp;"Coûts du Plan PF Budgétisé",$P$1:$P$193&amp;$Q$1:$Q$193,0),MATCH(I$204,$A$1:$Q$1,0)),0)</f>
        <v>0</v>
      </c>
      <c r="J207" s="75">
        <f t="array" aca="1" ref="J207" ca="1">IFERROR(INDEX($A$1:$Q$193,MATCH($B207&amp;"Coûts du Plan PF Budgétisé",$P$1:$P$193&amp;$Q$1:$Q$193,0),MATCH(J$204,$A$1:$Q$1,0))/INDEX($A$1:$Q$193,MATCH("Le Plan PF-complet"&amp;"Coûts du Plan PF Budgétisé",$P$1:$P$193&amp;$Q$1:$Q$193,0),MATCH(J$204,$A$1:$Q$1,0)),0)</f>
        <v>0</v>
      </c>
      <c r="K207" s="75">
        <f t="array" aca="1" ref="K207" ca="1">IFERROR(INDEX($A$1:$Q$193,MATCH($B207&amp;"Coûts du Plan PF Budgétisé",$P$1:$P$193&amp;$Q$1:$Q$193,0),MATCH(K$204,$A$1:$Q$1,0))/INDEX($A$1:$Q$193,MATCH("Le Plan PF-complet"&amp;"Coûts du Plan PF Budgétisé",$P$1:$P$193&amp;$Q$1:$Q$193,0),MATCH(K$204,$A$1:$Q$1,0)),0)</f>
        <v>0</v>
      </c>
      <c r="L207" s="75">
        <f t="array" aca="1" ref="L207" ca="1">IFERROR(INDEX($A$1:$Q$193,MATCH($B207&amp;"Coûts du Plan PF Budgétisé",$P$1:$P$193&amp;$Q$1:$Q$193,0),MATCH(L$204,$A$1:$Q$1,0))/INDEX($A$1:$Q$193,MATCH("Le Plan PF-complet"&amp;"Coûts du Plan PF Budgétisé",$P$1:$P$193&amp;$Q$1:$Q$193,0),MATCH(L$204,$A$1:$Q$1,0)),0)</f>
        <v>0</v>
      </c>
      <c r="M207" s="75">
        <f t="array" aca="1" ref="M207" ca="1">IFERROR(INDEX($A$1:$Q$193,MATCH($B207&amp;"Coûts du Plan PF Budgétisé",$P$1:$P$193&amp;$Q$1:$Q$193,0),MATCH(M$204,$A$1:$Q$1,0))/INDEX($A$1:$Q$193,MATCH("Le Plan PF-complet"&amp;"Coûts du Plan PF Budgétisé",$P$1:$P$193&amp;$Q$1:$Q$193,0),MATCH(M$204,$A$1:$Q$1,0)),0)</f>
        <v>0</v>
      </c>
      <c r="N207" s="75">
        <f t="array" aca="1" ref="N207" ca="1">IFERROR(INDEX($A$1:$Q$193,MATCH($B207&amp;"Coûts du Plan PF Budgétisé",$P$1:$P$193&amp;$Q$1:$Q$193,0),MATCH(N$204,$A$1:$Q$1,0))/INDEX($A$1:$Q$193,MATCH("Le Plan PF-complet"&amp;"Coûts du Plan PF Budgétisé",$P$1:$P$193&amp;$Q$1:$Q$193,0),MATCH(N$204,$A$1:$Q$1,0)),0)</f>
        <v>0</v>
      </c>
      <c r="O207" s="75">
        <f t="array" ref="O207">IFERROR(INDEX($A$1:$Q$193,MATCH($B207&amp;"Coûts du Plan PF Budgétisé",$P$1:$P$193&amp;$Q$1:$Q$193,0),MATCH(O$204,$A$1:$Q$1,0))/INDEX($A$1:$Q$193,MATCH("Le Plan PF-complet"&amp;"Coûts du Plan PF Budgétisé",$P$1:$P$193&amp;$Q$1:$Q$193,0),MATCH(O$204,$A$1:$Q$1,0)),0)</f>
        <v>0</v>
      </c>
    </row>
    <row r="208" spans="1:22" x14ac:dyDescent="0.25">
      <c r="B208" s="35" t="str">
        <f>$A$67</f>
        <v>Autre 4</v>
      </c>
      <c r="C208" s="75">
        <f t="array" aca="1" ref="C208" ca="1">IFERROR(INDEX($A$1:$Q$193,MATCH($B208&amp;"Coûts du Plan PF Budgétisé",$P$1:$P$193&amp;$Q$1:$Q$193,0),MATCH(C$204,$A$1:$Q$1,0))/INDEX($A$1:$Q$193,MATCH("Le Plan PF-complet"&amp;"Coûts du Plan PF Budgétisé",$P$1:$P$193&amp;$Q$1:$Q$193,0),MATCH(C$204,$A$1:$Q$1,0)),0)</f>
        <v>0</v>
      </c>
      <c r="D208" s="75">
        <f t="array" aca="1" ref="D208" ca="1">IFERROR(INDEX($A$1:$Q$193,MATCH($B208&amp;"Coûts du Plan PF Budgétisé",$P$1:$P$193&amp;$Q$1:$Q$193,0),MATCH(D$204,$A$1:$Q$1,0))/INDEX($A$1:$Q$193,MATCH("Le Plan PF-complet"&amp;"Coûts du Plan PF Budgétisé",$P$1:$P$193&amp;$Q$1:$Q$193,0),MATCH(D$204,$A$1:$Q$1,0)),0)</f>
        <v>0</v>
      </c>
      <c r="E208" s="75">
        <f t="array" aca="1" ref="E208" ca="1">IFERROR(INDEX($A$1:$Q$193,MATCH($B208&amp;"Coûts du Plan PF Budgétisé",$P$1:$P$193&amp;$Q$1:$Q$193,0),MATCH(E$204,$A$1:$Q$1,0))/INDEX($A$1:$Q$193,MATCH("Le Plan PF-complet"&amp;"Coûts du Plan PF Budgétisé",$P$1:$P$193&amp;$Q$1:$Q$193,0),MATCH(E$204,$A$1:$Q$1,0)),0)</f>
        <v>0</v>
      </c>
      <c r="F208" s="75">
        <f t="array" aca="1" ref="F208" ca="1">IFERROR(INDEX($A$1:$Q$193,MATCH($B208&amp;"Coûts du Plan PF Budgétisé",$P$1:$P$193&amp;$Q$1:$Q$193,0),MATCH(F$204,$A$1:$Q$1,0))/INDEX($A$1:$Q$193,MATCH("Le Plan PF-complet"&amp;"Coûts du Plan PF Budgétisé",$P$1:$P$193&amp;$Q$1:$Q$193,0),MATCH(F$204,$A$1:$Q$1,0)),0)</f>
        <v>0</v>
      </c>
      <c r="G208" s="75">
        <f t="array" aca="1" ref="G208" ca="1">IFERROR(INDEX($A$1:$Q$193,MATCH($B208&amp;"Coûts du Plan PF Budgétisé",$P$1:$P$193&amp;$Q$1:$Q$193,0),MATCH(G$204,$A$1:$Q$1,0))/INDEX($A$1:$Q$193,MATCH("Le Plan PF-complet"&amp;"Coûts du Plan PF Budgétisé",$P$1:$P$193&amp;$Q$1:$Q$193,0),MATCH(G$204,$A$1:$Q$1,0)),0)</f>
        <v>0</v>
      </c>
      <c r="H208" s="75">
        <f t="array" aca="1" ref="H208" ca="1">IFERROR(INDEX($A$1:$Q$193,MATCH($B208&amp;"Coûts du Plan PF Budgétisé",$P$1:$P$193&amp;$Q$1:$Q$193,0),MATCH(H$204,$A$1:$Q$1,0))/INDEX($A$1:$Q$193,MATCH("Le Plan PF-complet"&amp;"Coûts du Plan PF Budgétisé",$P$1:$P$193&amp;$Q$1:$Q$193,0),MATCH(H$204,$A$1:$Q$1,0)),0)</f>
        <v>0</v>
      </c>
      <c r="I208" s="75">
        <f t="array" aca="1" ref="I208" ca="1">IFERROR(INDEX($A$1:$Q$193,MATCH($B208&amp;"Coûts du Plan PF Budgétisé",$P$1:$P$193&amp;$Q$1:$Q$193,0),MATCH(I$204,$A$1:$Q$1,0))/INDEX($A$1:$Q$193,MATCH("Le Plan PF-complet"&amp;"Coûts du Plan PF Budgétisé",$P$1:$P$193&amp;$Q$1:$Q$193,0),MATCH(I$204,$A$1:$Q$1,0)),0)</f>
        <v>0</v>
      </c>
      <c r="J208" s="75">
        <f t="array" aca="1" ref="J208" ca="1">IFERROR(INDEX($A$1:$Q$193,MATCH($B208&amp;"Coûts du Plan PF Budgétisé",$P$1:$P$193&amp;$Q$1:$Q$193,0),MATCH(J$204,$A$1:$Q$1,0))/INDEX($A$1:$Q$193,MATCH("Le Plan PF-complet"&amp;"Coûts du Plan PF Budgétisé",$P$1:$P$193&amp;$Q$1:$Q$193,0),MATCH(J$204,$A$1:$Q$1,0)),0)</f>
        <v>0</v>
      </c>
      <c r="K208" s="75">
        <f t="array" aca="1" ref="K208" ca="1">IFERROR(INDEX($A$1:$Q$193,MATCH($B208&amp;"Coûts du Plan PF Budgétisé",$P$1:$P$193&amp;$Q$1:$Q$193,0),MATCH(K$204,$A$1:$Q$1,0))/INDEX($A$1:$Q$193,MATCH("Le Plan PF-complet"&amp;"Coûts du Plan PF Budgétisé",$P$1:$P$193&amp;$Q$1:$Q$193,0),MATCH(K$204,$A$1:$Q$1,0)),0)</f>
        <v>0</v>
      </c>
      <c r="L208" s="75">
        <f t="array" aca="1" ref="L208" ca="1">IFERROR(INDEX($A$1:$Q$193,MATCH($B208&amp;"Coûts du Plan PF Budgétisé",$P$1:$P$193&amp;$Q$1:$Q$193,0),MATCH(L$204,$A$1:$Q$1,0))/INDEX($A$1:$Q$193,MATCH("Le Plan PF-complet"&amp;"Coûts du Plan PF Budgétisé",$P$1:$P$193&amp;$Q$1:$Q$193,0),MATCH(L$204,$A$1:$Q$1,0)),0)</f>
        <v>0</v>
      </c>
      <c r="M208" s="75">
        <f t="array" aca="1" ref="M208" ca="1">IFERROR(INDEX($A$1:$Q$193,MATCH($B208&amp;"Coûts du Plan PF Budgétisé",$P$1:$P$193&amp;$Q$1:$Q$193,0),MATCH(M$204,$A$1:$Q$1,0))/INDEX($A$1:$Q$193,MATCH("Le Plan PF-complet"&amp;"Coûts du Plan PF Budgétisé",$P$1:$P$193&amp;$Q$1:$Q$193,0),MATCH(M$204,$A$1:$Q$1,0)),0)</f>
        <v>0</v>
      </c>
      <c r="N208" s="75">
        <f t="array" aca="1" ref="N208" ca="1">IFERROR(INDEX($A$1:$Q$193,MATCH($B208&amp;"Coûts du Plan PF Budgétisé",$P$1:$P$193&amp;$Q$1:$Q$193,0),MATCH(N$204,$A$1:$Q$1,0))/INDEX($A$1:$Q$193,MATCH("Le Plan PF-complet"&amp;"Coûts du Plan PF Budgétisé",$P$1:$P$193&amp;$Q$1:$Q$193,0),MATCH(N$204,$A$1:$Q$1,0)),0)</f>
        <v>0</v>
      </c>
      <c r="O208" s="75">
        <f t="array" ref="O208">IFERROR(INDEX($A$1:$Q$193,MATCH($B208&amp;"Coûts du Plan PF Budgétisé",$P$1:$P$193&amp;$Q$1:$Q$193,0),MATCH(O$204,$A$1:$Q$1,0))/INDEX($A$1:$Q$193,MATCH("Le Plan PF-complet"&amp;"Coûts du Plan PF Budgétisé",$P$1:$P$193&amp;$Q$1:$Q$193,0),MATCH(O$204,$A$1:$Q$1,0)),0)</f>
        <v>0</v>
      </c>
    </row>
    <row r="209" spans="2:15" x14ac:dyDescent="0.25">
      <c r="B209" s="35" t="str">
        <f>$A$83</f>
        <v>Autre 5</v>
      </c>
      <c r="C209" s="75">
        <f t="array" aca="1" ref="C209" ca="1">IFERROR(INDEX($A$1:$Q$193,MATCH($B209&amp;"Coûts du Plan PF Budgétisé",$P$1:$P$193&amp;$Q$1:$Q$193,0),MATCH(C$204,$A$1:$Q$1,0))/INDEX($A$1:$Q$193,MATCH("Le Plan PF-complet"&amp;"Coûts du Plan PF Budgétisé",$P$1:$P$193&amp;$Q$1:$Q$193,0),MATCH(C$204,$A$1:$Q$1,0)),0)</f>
        <v>0</v>
      </c>
      <c r="D209" s="75">
        <f t="array" aca="1" ref="D209" ca="1">IFERROR(INDEX($A$1:$Q$193,MATCH($B209&amp;"Coûts du Plan PF Budgétisé",$P$1:$P$193&amp;$Q$1:$Q$193,0),MATCH(D$204,$A$1:$Q$1,0))/INDEX($A$1:$Q$193,MATCH("Le Plan PF-complet"&amp;"Coûts du Plan PF Budgétisé",$P$1:$P$193&amp;$Q$1:$Q$193,0),MATCH(D$204,$A$1:$Q$1,0)),0)</f>
        <v>0</v>
      </c>
      <c r="E209" s="75">
        <f t="array" aca="1" ref="E209" ca="1">IFERROR(INDEX($A$1:$Q$193,MATCH($B209&amp;"Coûts du Plan PF Budgétisé",$P$1:$P$193&amp;$Q$1:$Q$193,0),MATCH(E$204,$A$1:$Q$1,0))/INDEX($A$1:$Q$193,MATCH("Le Plan PF-complet"&amp;"Coûts du Plan PF Budgétisé",$P$1:$P$193&amp;$Q$1:$Q$193,0),MATCH(E$204,$A$1:$Q$1,0)),0)</f>
        <v>0</v>
      </c>
      <c r="F209" s="75">
        <f t="array" aca="1" ref="F209" ca="1">IFERROR(INDEX($A$1:$Q$193,MATCH($B209&amp;"Coûts du Plan PF Budgétisé",$P$1:$P$193&amp;$Q$1:$Q$193,0),MATCH(F$204,$A$1:$Q$1,0))/INDEX($A$1:$Q$193,MATCH("Le Plan PF-complet"&amp;"Coûts du Plan PF Budgétisé",$P$1:$P$193&amp;$Q$1:$Q$193,0),MATCH(F$204,$A$1:$Q$1,0)),0)</f>
        <v>0</v>
      </c>
      <c r="G209" s="75">
        <f t="array" aca="1" ref="G209" ca="1">IFERROR(INDEX($A$1:$Q$193,MATCH($B209&amp;"Coûts du Plan PF Budgétisé",$P$1:$P$193&amp;$Q$1:$Q$193,0),MATCH(G$204,$A$1:$Q$1,0))/INDEX($A$1:$Q$193,MATCH("Le Plan PF-complet"&amp;"Coûts du Plan PF Budgétisé",$P$1:$P$193&amp;$Q$1:$Q$193,0),MATCH(G$204,$A$1:$Q$1,0)),0)</f>
        <v>0</v>
      </c>
      <c r="H209" s="75">
        <f t="array" aca="1" ref="H209" ca="1">IFERROR(INDEX($A$1:$Q$193,MATCH($B209&amp;"Coûts du Plan PF Budgétisé",$P$1:$P$193&amp;$Q$1:$Q$193,0),MATCH(H$204,$A$1:$Q$1,0))/INDEX($A$1:$Q$193,MATCH("Le Plan PF-complet"&amp;"Coûts du Plan PF Budgétisé",$P$1:$P$193&amp;$Q$1:$Q$193,0),MATCH(H$204,$A$1:$Q$1,0)),0)</f>
        <v>0</v>
      </c>
      <c r="I209" s="75">
        <f t="array" aca="1" ref="I209" ca="1">IFERROR(INDEX($A$1:$Q$193,MATCH($B209&amp;"Coûts du Plan PF Budgétisé",$P$1:$P$193&amp;$Q$1:$Q$193,0),MATCH(I$204,$A$1:$Q$1,0))/INDEX($A$1:$Q$193,MATCH("Le Plan PF-complet"&amp;"Coûts du Plan PF Budgétisé",$P$1:$P$193&amp;$Q$1:$Q$193,0),MATCH(I$204,$A$1:$Q$1,0)),0)</f>
        <v>0</v>
      </c>
      <c r="J209" s="75">
        <f t="array" aca="1" ref="J209" ca="1">IFERROR(INDEX($A$1:$Q$193,MATCH($B209&amp;"Coûts du Plan PF Budgétisé",$P$1:$P$193&amp;$Q$1:$Q$193,0),MATCH(J$204,$A$1:$Q$1,0))/INDEX($A$1:$Q$193,MATCH("Le Plan PF-complet"&amp;"Coûts du Plan PF Budgétisé",$P$1:$P$193&amp;$Q$1:$Q$193,0),MATCH(J$204,$A$1:$Q$1,0)),0)</f>
        <v>0</v>
      </c>
      <c r="K209" s="75">
        <f t="array" aca="1" ref="K209" ca="1">IFERROR(INDEX($A$1:$Q$193,MATCH($B209&amp;"Coûts du Plan PF Budgétisé",$P$1:$P$193&amp;$Q$1:$Q$193,0),MATCH(K$204,$A$1:$Q$1,0))/INDEX($A$1:$Q$193,MATCH("Le Plan PF-complet"&amp;"Coûts du Plan PF Budgétisé",$P$1:$P$193&amp;$Q$1:$Q$193,0),MATCH(K$204,$A$1:$Q$1,0)),0)</f>
        <v>0</v>
      </c>
      <c r="L209" s="75">
        <f t="array" aca="1" ref="L209" ca="1">IFERROR(INDEX($A$1:$Q$193,MATCH($B209&amp;"Coûts du Plan PF Budgétisé",$P$1:$P$193&amp;$Q$1:$Q$193,0),MATCH(L$204,$A$1:$Q$1,0))/INDEX($A$1:$Q$193,MATCH("Le Plan PF-complet"&amp;"Coûts du Plan PF Budgétisé",$P$1:$P$193&amp;$Q$1:$Q$193,0),MATCH(L$204,$A$1:$Q$1,0)),0)</f>
        <v>0</v>
      </c>
      <c r="M209" s="75">
        <f t="array" aca="1" ref="M209" ca="1">IFERROR(INDEX($A$1:$Q$193,MATCH($B209&amp;"Coûts du Plan PF Budgétisé",$P$1:$P$193&amp;$Q$1:$Q$193,0),MATCH(M$204,$A$1:$Q$1,0))/INDEX($A$1:$Q$193,MATCH("Le Plan PF-complet"&amp;"Coûts du Plan PF Budgétisé",$P$1:$P$193&amp;$Q$1:$Q$193,0),MATCH(M$204,$A$1:$Q$1,0)),0)</f>
        <v>0</v>
      </c>
      <c r="N209" s="75">
        <f t="array" aca="1" ref="N209" ca="1">IFERROR(INDEX($A$1:$Q$193,MATCH($B209&amp;"Coûts du Plan PF Budgétisé",$P$1:$P$193&amp;$Q$1:$Q$193,0),MATCH(N$204,$A$1:$Q$1,0))/INDEX($A$1:$Q$193,MATCH("Le Plan PF-complet"&amp;"Coûts du Plan PF Budgétisé",$P$1:$P$193&amp;$Q$1:$Q$193,0),MATCH(N$204,$A$1:$Q$1,0)),0)</f>
        <v>0</v>
      </c>
      <c r="O209" s="75">
        <f t="array" ref="O209">IFERROR(INDEX($A$1:$Q$193,MATCH($B209&amp;"Coûts du Plan PF Budgétisé",$P$1:$P$193&amp;$Q$1:$Q$193,0),MATCH(O$204,$A$1:$Q$1,0))/INDEX($A$1:$Q$193,MATCH("Le Plan PF-complet"&amp;"Coûts du Plan PF Budgétisé",$P$1:$P$193&amp;$Q$1:$Q$193,0),MATCH(O$204,$A$1:$Q$1,0)),0)</f>
        <v>0</v>
      </c>
    </row>
    <row r="210" spans="2:15" x14ac:dyDescent="0.25">
      <c r="B210" s="35" t="str">
        <f>$A$99</f>
        <v>Autre 6</v>
      </c>
      <c r="C210" s="75">
        <f t="array" aca="1" ref="C210" ca="1">IFERROR(INDEX($A$1:$Q$193,MATCH($B210&amp;"Coûts du Plan PF Budgétisé",$P$1:$P$193&amp;$Q$1:$Q$193,0),MATCH(C$204,$A$1:$Q$1,0))/INDEX($A$1:$Q$193,MATCH("Le Plan PF-complet"&amp;"Coûts du Plan PF Budgétisé",$P$1:$P$193&amp;$Q$1:$Q$193,0),MATCH(C$204,$A$1:$Q$1,0)),0)</f>
        <v>0</v>
      </c>
      <c r="D210" s="75">
        <f t="array" aca="1" ref="D210" ca="1">IFERROR(INDEX($A$1:$Q$193,MATCH($B210&amp;"Coûts du Plan PF Budgétisé",$P$1:$P$193&amp;$Q$1:$Q$193,0),MATCH(D$204,$A$1:$Q$1,0))/INDEX($A$1:$Q$193,MATCH("Le Plan PF-complet"&amp;"Coûts du Plan PF Budgétisé",$P$1:$P$193&amp;$Q$1:$Q$193,0),MATCH(D$204,$A$1:$Q$1,0)),0)</f>
        <v>0</v>
      </c>
      <c r="E210" s="75">
        <f t="array" aca="1" ref="E210" ca="1">IFERROR(INDEX($A$1:$Q$193,MATCH($B210&amp;"Coûts du Plan PF Budgétisé",$P$1:$P$193&amp;$Q$1:$Q$193,0),MATCH(E$204,$A$1:$Q$1,0))/INDEX($A$1:$Q$193,MATCH("Le Plan PF-complet"&amp;"Coûts du Plan PF Budgétisé",$P$1:$P$193&amp;$Q$1:$Q$193,0),MATCH(E$204,$A$1:$Q$1,0)),0)</f>
        <v>0</v>
      </c>
      <c r="F210" s="75">
        <f t="array" aca="1" ref="F210" ca="1">IFERROR(INDEX($A$1:$Q$193,MATCH($B210&amp;"Coûts du Plan PF Budgétisé",$P$1:$P$193&amp;$Q$1:$Q$193,0),MATCH(F$204,$A$1:$Q$1,0))/INDEX($A$1:$Q$193,MATCH("Le Plan PF-complet"&amp;"Coûts du Plan PF Budgétisé",$P$1:$P$193&amp;$Q$1:$Q$193,0),MATCH(F$204,$A$1:$Q$1,0)),0)</f>
        <v>0</v>
      </c>
      <c r="G210" s="75">
        <f t="array" aca="1" ref="G210" ca="1">IFERROR(INDEX($A$1:$Q$193,MATCH($B210&amp;"Coûts du Plan PF Budgétisé",$P$1:$P$193&amp;$Q$1:$Q$193,0),MATCH(G$204,$A$1:$Q$1,0))/INDEX($A$1:$Q$193,MATCH("Le Plan PF-complet"&amp;"Coûts du Plan PF Budgétisé",$P$1:$P$193&amp;$Q$1:$Q$193,0),MATCH(G$204,$A$1:$Q$1,0)),0)</f>
        <v>0</v>
      </c>
      <c r="H210" s="75">
        <f t="array" aca="1" ref="H210" ca="1">IFERROR(INDEX($A$1:$Q$193,MATCH($B210&amp;"Coûts du Plan PF Budgétisé",$P$1:$P$193&amp;$Q$1:$Q$193,0),MATCH(H$204,$A$1:$Q$1,0))/INDEX($A$1:$Q$193,MATCH("Le Plan PF-complet"&amp;"Coûts du Plan PF Budgétisé",$P$1:$P$193&amp;$Q$1:$Q$193,0),MATCH(H$204,$A$1:$Q$1,0)),0)</f>
        <v>0</v>
      </c>
      <c r="I210" s="75">
        <f t="array" aca="1" ref="I210" ca="1">IFERROR(INDEX($A$1:$Q$193,MATCH($B210&amp;"Coûts du Plan PF Budgétisé",$P$1:$P$193&amp;$Q$1:$Q$193,0),MATCH(I$204,$A$1:$Q$1,0))/INDEX($A$1:$Q$193,MATCH("Le Plan PF-complet"&amp;"Coûts du Plan PF Budgétisé",$P$1:$P$193&amp;$Q$1:$Q$193,0),MATCH(I$204,$A$1:$Q$1,0)),0)</f>
        <v>0</v>
      </c>
      <c r="J210" s="75">
        <f t="array" aca="1" ref="J210" ca="1">IFERROR(INDEX($A$1:$Q$193,MATCH($B210&amp;"Coûts du Plan PF Budgétisé",$P$1:$P$193&amp;$Q$1:$Q$193,0),MATCH(J$204,$A$1:$Q$1,0))/INDEX($A$1:$Q$193,MATCH("Le Plan PF-complet"&amp;"Coûts du Plan PF Budgétisé",$P$1:$P$193&amp;$Q$1:$Q$193,0),MATCH(J$204,$A$1:$Q$1,0)),0)</f>
        <v>0</v>
      </c>
      <c r="K210" s="75">
        <f t="array" aca="1" ref="K210" ca="1">IFERROR(INDEX($A$1:$Q$193,MATCH($B210&amp;"Coûts du Plan PF Budgétisé",$P$1:$P$193&amp;$Q$1:$Q$193,0),MATCH(K$204,$A$1:$Q$1,0))/INDEX($A$1:$Q$193,MATCH("Le Plan PF-complet"&amp;"Coûts du Plan PF Budgétisé",$P$1:$P$193&amp;$Q$1:$Q$193,0),MATCH(K$204,$A$1:$Q$1,0)),0)</f>
        <v>0</v>
      </c>
      <c r="L210" s="75">
        <f t="array" aca="1" ref="L210" ca="1">IFERROR(INDEX($A$1:$Q$193,MATCH($B210&amp;"Coûts du Plan PF Budgétisé",$P$1:$P$193&amp;$Q$1:$Q$193,0),MATCH(L$204,$A$1:$Q$1,0))/INDEX($A$1:$Q$193,MATCH("Le Plan PF-complet"&amp;"Coûts du Plan PF Budgétisé",$P$1:$P$193&amp;$Q$1:$Q$193,0),MATCH(L$204,$A$1:$Q$1,0)),0)</f>
        <v>0</v>
      </c>
      <c r="M210" s="75">
        <f t="array" aca="1" ref="M210" ca="1">IFERROR(INDEX($A$1:$Q$193,MATCH($B210&amp;"Coûts du Plan PF Budgétisé",$P$1:$P$193&amp;$Q$1:$Q$193,0),MATCH(M$204,$A$1:$Q$1,0))/INDEX($A$1:$Q$193,MATCH("Le Plan PF-complet"&amp;"Coûts du Plan PF Budgétisé",$P$1:$P$193&amp;$Q$1:$Q$193,0),MATCH(M$204,$A$1:$Q$1,0)),0)</f>
        <v>0</v>
      </c>
      <c r="N210" s="75">
        <f t="array" aca="1" ref="N210" ca="1">IFERROR(INDEX($A$1:$Q$193,MATCH($B210&amp;"Coûts du Plan PF Budgétisé",$P$1:$P$193&amp;$Q$1:$Q$193,0),MATCH(N$204,$A$1:$Q$1,0))/INDEX($A$1:$Q$193,MATCH("Le Plan PF-complet"&amp;"Coûts du Plan PF Budgétisé",$P$1:$P$193&amp;$Q$1:$Q$193,0),MATCH(N$204,$A$1:$Q$1,0)),0)</f>
        <v>0</v>
      </c>
      <c r="O210" s="75">
        <f t="array" ref="O210">IFERROR(INDEX($A$1:$Q$193,MATCH($B210&amp;"Coûts du Plan PF Budgétisé",$P$1:$P$193&amp;$Q$1:$Q$193,0),MATCH(O$204,$A$1:$Q$1,0))/INDEX($A$1:$Q$193,MATCH("Le Plan PF-complet"&amp;"Coûts du Plan PF Budgétisé",$P$1:$P$193&amp;$Q$1:$Q$193,0),MATCH(O$204,$A$1:$Q$1,0)),0)</f>
        <v>0</v>
      </c>
    </row>
    <row r="211" spans="2:15" x14ac:dyDescent="0.25">
      <c r="B211" s="35" t="str">
        <f>$A$115</f>
        <v>Autre 7</v>
      </c>
      <c r="C211" s="75">
        <f t="array" aca="1" ref="C211" ca="1">IFERROR(INDEX($A$1:$Q$193,MATCH($B211&amp;"Coûts du Plan PF Budgétisé",$P$1:$P$193&amp;$Q$1:$Q$193,0),MATCH(C$204,$A$1:$Q$1,0))/INDEX($A$1:$Q$193,MATCH("Le Plan PF-complet"&amp;"Coûts du Plan PF Budgétisé",$P$1:$P$193&amp;$Q$1:$Q$193,0),MATCH(C$204,$A$1:$Q$1,0)),0)</f>
        <v>0</v>
      </c>
      <c r="D211" s="75">
        <f t="array" aca="1" ref="D211" ca="1">IFERROR(INDEX($A$1:$Q$193,MATCH($B211&amp;"Coûts du Plan PF Budgétisé",$P$1:$P$193&amp;$Q$1:$Q$193,0),MATCH(D$204,$A$1:$Q$1,0))/INDEX($A$1:$Q$193,MATCH("Le Plan PF-complet"&amp;"Coûts du Plan PF Budgétisé",$P$1:$P$193&amp;$Q$1:$Q$193,0),MATCH(D$204,$A$1:$Q$1,0)),0)</f>
        <v>0</v>
      </c>
      <c r="E211" s="75">
        <f t="array" aca="1" ref="E211" ca="1">IFERROR(INDEX($A$1:$Q$193,MATCH($B211&amp;"Coûts du Plan PF Budgétisé",$P$1:$P$193&amp;$Q$1:$Q$193,0),MATCH(E$204,$A$1:$Q$1,0))/INDEX($A$1:$Q$193,MATCH("Le Plan PF-complet"&amp;"Coûts du Plan PF Budgétisé",$P$1:$P$193&amp;$Q$1:$Q$193,0),MATCH(E$204,$A$1:$Q$1,0)),0)</f>
        <v>0</v>
      </c>
      <c r="F211" s="75">
        <f t="array" aca="1" ref="F211" ca="1">IFERROR(INDEX($A$1:$Q$193,MATCH($B211&amp;"Coûts du Plan PF Budgétisé",$P$1:$P$193&amp;$Q$1:$Q$193,0),MATCH(F$204,$A$1:$Q$1,0))/INDEX($A$1:$Q$193,MATCH("Le Plan PF-complet"&amp;"Coûts du Plan PF Budgétisé",$P$1:$P$193&amp;$Q$1:$Q$193,0),MATCH(F$204,$A$1:$Q$1,0)),0)</f>
        <v>0</v>
      </c>
      <c r="G211" s="75">
        <f t="array" aca="1" ref="G211" ca="1">IFERROR(INDEX($A$1:$Q$193,MATCH($B211&amp;"Coûts du Plan PF Budgétisé",$P$1:$P$193&amp;$Q$1:$Q$193,0),MATCH(G$204,$A$1:$Q$1,0))/INDEX($A$1:$Q$193,MATCH("Le Plan PF-complet"&amp;"Coûts du Plan PF Budgétisé",$P$1:$P$193&amp;$Q$1:$Q$193,0),MATCH(G$204,$A$1:$Q$1,0)),0)</f>
        <v>0</v>
      </c>
      <c r="H211" s="75">
        <f t="array" aca="1" ref="H211" ca="1">IFERROR(INDEX($A$1:$Q$193,MATCH($B211&amp;"Coûts du Plan PF Budgétisé",$P$1:$P$193&amp;$Q$1:$Q$193,0),MATCH(H$204,$A$1:$Q$1,0))/INDEX($A$1:$Q$193,MATCH("Le Plan PF-complet"&amp;"Coûts du Plan PF Budgétisé",$P$1:$P$193&amp;$Q$1:$Q$193,0),MATCH(H$204,$A$1:$Q$1,0)),0)</f>
        <v>0</v>
      </c>
      <c r="I211" s="75">
        <f t="array" aca="1" ref="I211" ca="1">IFERROR(INDEX($A$1:$Q$193,MATCH($B211&amp;"Coûts du Plan PF Budgétisé",$P$1:$P$193&amp;$Q$1:$Q$193,0),MATCH(I$204,$A$1:$Q$1,0))/INDEX($A$1:$Q$193,MATCH("Le Plan PF-complet"&amp;"Coûts du Plan PF Budgétisé",$P$1:$P$193&amp;$Q$1:$Q$193,0),MATCH(I$204,$A$1:$Q$1,0)),0)</f>
        <v>0</v>
      </c>
      <c r="J211" s="75">
        <f t="array" aca="1" ref="J211" ca="1">IFERROR(INDEX($A$1:$Q$193,MATCH($B211&amp;"Coûts du Plan PF Budgétisé",$P$1:$P$193&amp;$Q$1:$Q$193,0),MATCH(J$204,$A$1:$Q$1,0))/INDEX($A$1:$Q$193,MATCH("Le Plan PF-complet"&amp;"Coûts du Plan PF Budgétisé",$P$1:$P$193&amp;$Q$1:$Q$193,0),MATCH(J$204,$A$1:$Q$1,0)),0)</f>
        <v>0</v>
      </c>
      <c r="K211" s="75">
        <f t="array" aca="1" ref="K211" ca="1">IFERROR(INDEX($A$1:$Q$193,MATCH($B211&amp;"Coûts du Plan PF Budgétisé",$P$1:$P$193&amp;$Q$1:$Q$193,0),MATCH(K$204,$A$1:$Q$1,0))/INDEX($A$1:$Q$193,MATCH("Le Plan PF-complet"&amp;"Coûts du Plan PF Budgétisé",$P$1:$P$193&amp;$Q$1:$Q$193,0),MATCH(K$204,$A$1:$Q$1,0)),0)</f>
        <v>0</v>
      </c>
      <c r="L211" s="75">
        <f t="array" aca="1" ref="L211" ca="1">IFERROR(INDEX($A$1:$Q$193,MATCH($B211&amp;"Coûts du Plan PF Budgétisé",$P$1:$P$193&amp;$Q$1:$Q$193,0),MATCH(L$204,$A$1:$Q$1,0))/INDEX($A$1:$Q$193,MATCH("Le Plan PF-complet"&amp;"Coûts du Plan PF Budgétisé",$P$1:$P$193&amp;$Q$1:$Q$193,0),MATCH(L$204,$A$1:$Q$1,0)),0)</f>
        <v>0</v>
      </c>
      <c r="M211" s="75">
        <f t="array" aca="1" ref="M211" ca="1">IFERROR(INDEX($A$1:$Q$193,MATCH($B211&amp;"Coûts du Plan PF Budgétisé",$P$1:$P$193&amp;$Q$1:$Q$193,0),MATCH(M$204,$A$1:$Q$1,0))/INDEX($A$1:$Q$193,MATCH("Le Plan PF-complet"&amp;"Coûts du Plan PF Budgétisé",$P$1:$P$193&amp;$Q$1:$Q$193,0),MATCH(M$204,$A$1:$Q$1,0)),0)</f>
        <v>0</v>
      </c>
      <c r="N211" s="75">
        <f t="array" aca="1" ref="N211" ca="1">IFERROR(INDEX($A$1:$Q$193,MATCH($B211&amp;"Coûts du Plan PF Budgétisé",$P$1:$P$193&amp;$Q$1:$Q$193,0),MATCH(N$204,$A$1:$Q$1,0))/INDEX($A$1:$Q$193,MATCH("Le Plan PF-complet"&amp;"Coûts du Plan PF Budgétisé",$P$1:$P$193&amp;$Q$1:$Q$193,0),MATCH(N$204,$A$1:$Q$1,0)),0)</f>
        <v>0</v>
      </c>
      <c r="O211" s="75">
        <f t="array" ref="O211">IFERROR(INDEX($A$1:$Q$193,MATCH($B211&amp;"Coûts du Plan PF Budgétisé",$P$1:$P$193&amp;$Q$1:$Q$193,0),MATCH(O$204,$A$1:$Q$1,0))/INDEX($A$1:$Q$193,MATCH("Le Plan PF-complet"&amp;"Coûts du Plan PF Budgétisé",$P$1:$P$193&amp;$Q$1:$Q$193,0),MATCH(O$204,$A$1:$Q$1,0)),0)</f>
        <v>0</v>
      </c>
    </row>
    <row r="212" spans="2:15" x14ac:dyDescent="0.25">
      <c r="B212" s="35" t="str">
        <f>$A$131</f>
        <v>Autre 8</v>
      </c>
      <c r="C212" s="75">
        <f t="array" aca="1" ref="C212" ca="1">IFERROR(INDEX($A$1:$Q$193,MATCH($B212&amp;"Coûts du Plan PF Budgétisé",$P$1:$P$193&amp;$Q$1:$Q$193,0),MATCH(C$204,$A$1:$Q$1,0))/INDEX($A$1:$Q$193,MATCH("Le Plan PF-complet"&amp;"Coûts du Plan PF Budgétisé",$P$1:$P$193&amp;$Q$1:$Q$193,0),MATCH(C$204,$A$1:$Q$1,0)),0)</f>
        <v>0</v>
      </c>
      <c r="D212" s="75">
        <f t="array" aca="1" ref="D212" ca="1">IFERROR(INDEX($A$1:$Q$193,MATCH($B212&amp;"Coûts du Plan PF Budgétisé",$P$1:$P$193&amp;$Q$1:$Q$193,0),MATCH(D$204,$A$1:$Q$1,0))/INDEX($A$1:$Q$193,MATCH("Le Plan PF-complet"&amp;"Coûts du Plan PF Budgétisé",$P$1:$P$193&amp;$Q$1:$Q$193,0),MATCH(D$204,$A$1:$Q$1,0)),0)</f>
        <v>0</v>
      </c>
      <c r="E212" s="75">
        <f t="array" aca="1" ref="E212" ca="1">IFERROR(INDEX($A$1:$Q$193,MATCH($B212&amp;"Coûts du Plan PF Budgétisé",$P$1:$P$193&amp;$Q$1:$Q$193,0),MATCH(E$204,$A$1:$Q$1,0))/INDEX($A$1:$Q$193,MATCH("Le Plan PF-complet"&amp;"Coûts du Plan PF Budgétisé",$P$1:$P$193&amp;$Q$1:$Q$193,0),MATCH(E$204,$A$1:$Q$1,0)),0)</f>
        <v>0</v>
      </c>
      <c r="F212" s="75">
        <f t="array" aca="1" ref="F212" ca="1">IFERROR(INDEX($A$1:$Q$193,MATCH($B212&amp;"Coûts du Plan PF Budgétisé",$P$1:$P$193&amp;$Q$1:$Q$193,0),MATCH(F$204,$A$1:$Q$1,0))/INDEX($A$1:$Q$193,MATCH("Le Plan PF-complet"&amp;"Coûts du Plan PF Budgétisé",$P$1:$P$193&amp;$Q$1:$Q$193,0),MATCH(F$204,$A$1:$Q$1,0)),0)</f>
        <v>0</v>
      </c>
      <c r="G212" s="75">
        <f t="array" aca="1" ref="G212" ca="1">IFERROR(INDEX($A$1:$Q$193,MATCH($B212&amp;"Coûts du Plan PF Budgétisé",$P$1:$P$193&amp;$Q$1:$Q$193,0),MATCH(G$204,$A$1:$Q$1,0))/INDEX($A$1:$Q$193,MATCH("Le Plan PF-complet"&amp;"Coûts du Plan PF Budgétisé",$P$1:$P$193&amp;$Q$1:$Q$193,0),MATCH(G$204,$A$1:$Q$1,0)),0)</f>
        <v>0</v>
      </c>
      <c r="H212" s="75">
        <f t="array" aca="1" ref="H212" ca="1">IFERROR(INDEX($A$1:$Q$193,MATCH($B212&amp;"Coûts du Plan PF Budgétisé",$P$1:$P$193&amp;$Q$1:$Q$193,0),MATCH(H$204,$A$1:$Q$1,0))/INDEX($A$1:$Q$193,MATCH("Le Plan PF-complet"&amp;"Coûts du Plan PF Budgétisé",$P$1:$P$193&amp;$Q$1:$Q$193,0),MATCH(H$204,$A$1:$Q$1,0)),0)</f>
        <v>0</v>
      </c>
      <c r="I212" s="75">
        <f t="array" aca="1" ref="I212" ca="1">IFERROR(INDEX($A$1:$Q$193,MATCH($B212&amp;"Coûts du Plan PF Budgétisé",$P$1:$P$193&amp;$Q$1:$Q$193,0),MATCH(I$204,$A$1:$Q$1,0))/INDEX($A$1:$Q$193,MATCH("Le Plan PF-complet"&amp;"Coûts du Plan PF Budgétisé",$P$1:$P$193&amp;$Q$1:$Q$193,0),MATCH(I$204,$A$1:$Q$1,0)),0)</f>
        <v>0</v>
      </c>
      <c r="J212" s="75">
        <f t="array" aca="1" ref="J212" ca="1">IFERROR(INDEX($A$1:$Q$193,MATCH($B212&amp;"Coûts du Plan PF Budgétisé",$P$1:$P$193&amp;$Q$1:$Q$193,0),MATCH(J$204,$A$1:$Q$1,0))/INDEX($A$1:$Q$193,MATCH("Le Plan PF-complet"&amp;"Coûts du Plan PF Budgétisé",$P$1:$P$193&amp;$Q$1:$Q$193,0),MATCH(J$204,$A$1:$Q$1,0)),0)</f>
        <v>0</v>
      </c>
      <c r="K212" s="75">
        <f t="array" aca="1" ref="K212" ca="1">IFERROR(INDEX($A$1:$Q$193,MATCH($B212&amp;"Coûts du Plan PF Budgétisé",$P$1:$P$193&amp;$Q$1:$Q$193,0),MATCH(K$204,$A$1:$Q$1,0))/INDEX($A$1:$Q$193,MATCH("Le Plan PF-complet"&amp;"Coûts du Plan PF Budgétisé",$P$1:$P$193&amp;$Q$1:$Q$193,0),MATCH(K$204,$A$1:$Q$1,0)),0)</f>
        <v>0</v>
      </c>
      <c r="L212" s="75">
        <f t="array" aca="1" ref="L212" ca="1">IFERROR(INDEX($A$1:$Q$193,MATCH($B212&amp;"Coûts du Plan PF Budgétisé",$P$1:$P$193&amp;$Q$1:$Q$193,0),MATCH(L$204,$A$1:$Q$1,0))/INDEX($A$1:$Q$193,MATCH("Le Plan PF-complet"&amp;"Coûts du Plan PF Budgétisé",$P$1:$P$193&amp;$Q$1:$Q$193,0),MATCH(L$204,$A$1:$Q$1,0)),0)</f>
        <v>0</v>
      </c>
      <c r="M212" s="75">
        <f t="array" aca="1" ref="M212" ca="1">IFERROR(INDEX($A$1:$Q$193,MATCH($B212&amp;"Coûts du Plan PF Budgétisé",$P$1:$P$193&amp;$Q$1:$Q$193,0),MATCH(M$204,$A$1:$Q$1,0))/INDEX($A$1:$Q$193,MATCH("Le Plan PF-complet"&amp;"Coûts du Plan PF Budgétisé",$P$1:$P$193&amp;$Q$1:$Q$193,0),MATCH(M$204,$A$1:$Q$1,0)),0)</f>
        <v>0</v>
      </c>
      <c r="N212" s="75">
        <f t="array" aca="1" ref="N212" ca="1">IFERROR(INDEX($A$1:$Q$193,MATCH($B212&amp;"Coûts du Plan PF Budgétisé",$P$1:$P$193&amp;$Q$1:$Q$193,0),MATCH(N$204,$A$1:$Q$1,0))/INDEX($A$1:$Q$193,MATCH("Le Plan PF-complet"&amp;"Coûts du Plan PF Budgétisé",$P$1:$P$193&amp;$Q$1:$Q$193,0),MATCH(N$204,$A$1:$Q$1,0)),0)</f>
        <v>0</v>
      </c>
      <c r="O212" s="75">
        <f t="array" ref="O212">IFERROR(INDEX($A$1:$Q$193,MATCH($B212&amp;"Coûts du Plan PF Budgétisé",$P$1:$P$193&amp;$Q$1:$Q$193,0),MATCH(O$204,$A$1:$Q$1,0))/INDEX($A$1:$Q$193,MATCH("Le Plan PF-complet"&amp;"Coûts du Plan PF Budgétisé",$P$1:$P$193&amp;$Q$1:$Q$193,0),MATCH(O$204,$A$1:$Q$1,0)),0)</f>
        <v>0</v>
      </c>
    </row>
    <row r="213" spans="2:15" x14ac:dyDescent="0.25">
      <c r="B213" s="35" t="str">
        <f>$A$147</f>
        <v>Autre 9</v>
      </c>
      <c r="C213" s="75">
        <f t="array" aca="1" ref="C213" ca="1">IFERROR(INDEX($A$1:$Q$193,MATCH($B213&amp;"Coûts du Plan PF Budgétisé",$P$1:$P$193&amp;$Q$1:$Q$193,0),MATCH(C$204,$A$1:$Q$1,0))/INDEX($A$1:$Q$193,MATCH("Le Plan PF-complet"&amp;"Coûts du Plan PF Budgétisé",$P$1:$P$193&amp;$Q$1:$Q$193,0),MATCH(C$204,$A$1:$Q$1,0)),0)</f>
        <v>0</v>
      </c>
      <c r="D213" s="75">
        <f t="array" aca="1" ref="D213" ca="1">IFERROR(INDEX($A$1:$Q$193,MATCH($B213&amp;"Coûts du Plan PF Budgétisé",$P$1:$P$193&amp;$Q$1:$Q$193,0),MATCH(D$204,$A$1:$Q$1,0))/INDEX($A$1:$Q$193,MATCH("Le Plan PF-complet"&amp;"Coûts du Plan PF Budgétisé",$P$1:$P$193&amp;$Q$1:$Q$193,0),MATCH(D$204,$A$1:$Q$1,0)),0)</f>
        <v>0</v>
      </c>
      <c r="E213" s="75">
        <f t="array" aca="1" ref="E213" ca="1">IFERROR(INDEX($A$1:$Q$193,MATCH($B213&amp;"Coûts du Plan PF Budgétisé",$P$1:$P$193&amp;$Q$1:$Q$193,0),MATCH(E$204,$A$1:$Q$1,0))/INDEX($A$1:$Q$193,MATCH("Le Plan PF-complet"&amp;"Coûts du Plan PF Budgétisé",$P$1:$P$193&amp;$Q$1:$Q$193,0),MATCH(E$204,$A$1:$Q$1,0)),0)</f>
        <v>0</v>
      </c>
      <c r="F213" s="75">
        <f t="array" aca="1" ref="F213" ca="1">IFERROR(INDEX($A$1:$Q$193,MATCH($B213&amp;"Coûts du Plan PF Budgétisé",$P$1:$P$193&amp;$Q$1:$Q$193,0),MATCH(F$204,$A$1:$Q$1,0))/INDEX($A$1:$Q$193,MATCH("Le Plan PF-complet"&amp;"Coûts du Plan PF Budgétisé",$P$1:$P$193&amp;$Q$1:$Q$193,0),MATCH(F$204,$A$1:$Q$1,0)),0)</f>
        <v>0</v>
      </c>
      <c r="G213" s="75">
        <f t="array" aca="1" ref="G213" ca="1">IFERROR(INDEX($A$1:$Q$193,MATCH($B213&amp;"Coûts du Plan PF Budgétisé",$P$1:$P$193&amp;$Q$1:$Q$193,0),MATCH(G$204,$A$1:$Q$1,0))/INDEX($A$1:$Q$193,MATCH("Le Plan PF-complet"&amp;"Coûts du Plan PF Budgétisé",$P$1:$P$193&amp;$Q$1:$Q$193,0),MATCH(G$204,$A$1:$Q$1,0)),0)</f>
        <v>0</v>
      </c>
      <c r="H213" s="75">
        <f t="array" aca="1" ref="H213" ca="1">IFERROR(INDEX($A$1:$Q$193,MATCH($B213&amp;"Coûts du Plan PF Budgétisé",$P$1:$P$193&amp;$Q$1:$Q$193,0),MATCH(H$204,$A$1:$Q$1,0))/INDEX($A$1:$Q$193,MATCH("Le Plan PF-complet"&amp;"Coûts du Plan PF Budgétisé",$P$1:$P$193&amp;$Q$1:$Q$193,0),MATCH(H$204,$A$1:$Q$1,0)),0)</f>
        <v>0</v>
      </c>
      <c r="I213" s="75">
        <f t="array" aca="1" ref="I213" ca="1">IFERROR(INDEX($A$1:$Q$193,MATCH($B213&amp;"Coûts du Plan PF Budgétisé",$P$1:$P$193&amp;$Q$1:$Q$193,0),MATCH(I$204,$A$1:$Q$1,0))/INDEX($A$1:$Q$193,MATCH("Le Plan PF-complet"&amp;"Coûts du Plan PF Budgétisé",$P$1:$P$193&amp;$Q$1:$Q$193,0),MATCH(I$204,$A$1:$Q$1,0)),0)</f>
        <v>0</v>
      </c>
      <c r="J213" s="75">
        <f t="array" aca="1" ref="J213" ca="1">IFERROR(INDEX($A$1:$Q$193,MATCH($B213&amp;"Coûts du Plan PF Budgétisé",$P$1:$P$193&amp;$Q$1:$Q$193,0),MATCH(J$204,$A$1:$Q$1,0))/INDEX($A$1:$Q$193,MATCH("Le Plan PF-complet"&amp;"Coûts du Plan PF Budgétisé",$P$1:$P$193&amp;$Q$1:$Q$193,0),MATCH(J$204,$A$1:$Q$1,0)),0)</f>
        <v>0</v>
      </c>
      <c r="K213" s="75">
        <f t="array" aca="1" ref="K213" ca="1">IFERROR(INDEX($A$1:$Q$193,MATCH($B213&amp;"Coûts du Plan PF Budgétisé",$P$1:$P$193&amp;$Q$1:$Q$193,0),MATCH(K$204,$A$1:$Q$1,0))/INDEX($A$1:$Q$193,MATCH("Le Plan PF-complet"&amp;"Coûts du Plan PF Budgétisé",$P$1:$P$193&amp;$Q$1:$Q$193,0),MATCH(K$204,$A$1:$Q$1,0)),0)</f>
        <v>0</v>
      </c>
      <c r="L213" s="75">
        <f t="array" aca="1" ref="L213" ca="1">IFERROR(INDEX($A$1:$Q$193,MATCH($B213&amp;"Coûts du Plan PF Budgétisé",$P$1:$P$193&amp;$Q$1:$Q$193,0),MATCH(L$204,$A$1:$Q$1,0))/INDEX($A$1:$Q$193,MATCH("Le Plan PF-complet"&amp;"Coûts du Plan PF Budgétisé",$P$1:$P$193&amp;$Q$1:$Q$193,0),MATCH(L$204,$A$1:$Q$1,0)),0)</f>
        <v>0</v>
      </c>
      <c r="M213" s="75">
        <f t="array" aca="1" ref="M213" ca="1">IFERROR(INDEX($A$1:$Q$193,MATCH($B213&amp;"Coûts du Plan PF Budgétisé",$P$1:$P$193&amp;$Q$1:$Q$193,0),MATCH(M$204,$A$1:$Q$1,0))/INDEX($A$1:$Q$193,MATCH("Le Plan PF-complet"&amp;"Coûts du Plan PF Budgétisé",$P$1:$P$193&amp;$Q$1:$Q$193,0),MATCH(M$204,$A$1:$Q$1,0)),0)</f>
        <v>0</v>
      </c>
      <c r="N213" s="75">
        <f t="array" aca="1" ref="N213" ca="1">IFERROR(INDEX($A$1:$Q$193,MATCH($B213&amp;"Coûts du Plan PF Budgétisé",$P$1:$P$193&amp;$Q$1:$Q$193,0),MATCH(N$204,$A$1:$Q$1,0))/INDEX($A$1:$Q$193,MATCH("Le Plan PF-complet"&amp;"Coûts du Plan PF Budgétisé",$P$1:$P$193&amp;$Q$1:$Q$193,0),MATCH(N$204,$A$1:$Q$1,0)),0)</f>
        <v>0</v>
      </c>
      <c r="O213" s="75">
        <f t="array" ref="O213">IFERROR(INDEX($A$1:$Q$193,MATCH($B213&amp;"Coûts du Plan PF Budgétisé",$P$1:$P$193&amp;$Q$1:$Q$193,0),MATCH(O$204,$A$1:$Q$1,0))/INDEX($A$1:$Q$193,MATCH("Le Plan PF-complet"&amp;"Coûts du Plan PF Budgétisé",$P$1:$P$193&amp;$Q$1:$Q$193,0),MATCH(O$204,$A$1:$Q$1,0)),0)</f>
        <v>0</v>
      </c>
    </row>
    <row r="214" spans="2:15" x14ac:dyDescent="0.25">
      <c r="B214" s="35" t="str">
        <f>$A$163</f>
        <v>Autre 10</v>
      </c>
      <c r="C214" s="75">
        <f t="array" aca="1" ref="C214" ca="1">IFERROR(INDEX($A$1:$Q$193,MATCH($B214&amp;"Coûts du Plan PF Budgétisé",$P$1:$P$193&amp;$Q$1:$Q$193,0),MATCH(C$204,$A$1:$Q$1,0))/INDEX($A$1:$Q$193,MATCH("Le Plan PF-complet"&amp;"Coûts du Plan PF Budgétisé",$P$1:$P$193&amp;$Q$1:$Q$193,0),MATCH(C$204,$A$1:$Q$1,0)),0)</f>
        <v>0</v>
      </c>
      <c r="D214" s="75">
        <f t="array" aca="1" ref="D214" ca="1">IFERROR(INDEX($A$1:$Q$193,MATCH($B214&amp;"Coûts du Plan PF Budgétisé",$P$1:$P$193&amp;$Q$1:$Q$193,0),MATCH(D$204,$A$1:$Q$1,0))/INDEX($A$1:$Q$193,MATCH("Le Plan PF-complet"&amp;"Coûts du Plan PF Budgétisé",$P$1:$P$193&amp;$Q$1:$Q$193,0),MATCH(D$204,$A$1:$Q$1,0)),0)</f>
        <v>0</v>
      </c>
      <c r="E214" s="75">
        <f t="array" aca="1" ref="E214" ca="1">IFERROR(INDEX($A$1:$Q$193,MATCH($B214&amp;"Coûts du Plan PF Budgétisé",$P$1:$P$193&amp;$Q$1:$Q$193,0),MATCH(E$204,$A$1:$Q$1,0))/INDEX($A$1:$Q$193,MATCH("Le Plan PF-complet"&amp;"Coûts du Plan PF Budgétisé",$P$1:$P$193&amp;$Q$1:$Q$193,0),MATCH(E$204,$A$1:$Q$1,0)),0)</f>
        <v>0</v>
      </c>
      <c r="F214" s="75">
        <f t="array" aca="1" ref="F214" ca="1">IFERROR(INDEX($A$1:$Q$193,MATCH($B214&amp;"Coûts du Plan PF Budgétisé",$P$1:$P$193&amp;$Q$1:$Q$193,0),MATCH(F$204,$A$1:$Q$1,0))/INDEX($A$1:$Q$193,MATCH("Le Plan PF-complet"&amp;"Coûts du Plan PF Budgétisé",$P$1:$P$193&amp;$Q$1:$Q$193,0),MATCH(F$204,$A$1:$Q$1,0)),0)</f>
        <v>0</v>
      </c>
      <c r="G214" s="75">
        <f t="array" aca="1" ref="G214" ca="1">IFERROR(INDEX($A$1:$Q$193,MATCH($B214&amp;"Coûts du Plan PF Budgétisé",$P$1:$P$193&amp;$Q$1:$Q$193,0),MATCH(G$204,$A$1:$Q$1,0))/INDEX($A$1:$Q$193,MATCH("Le Plan PF-complet"&amp;"Coûts du Plan PF Budgétisé",$P$1:$P$193&amp;$Q$1:$Q$193,0),MATCH(G$204,$A$1:$Q$1,0)),0)</f>
        <v>0</v>
      </c>
      <c r="H214" s="75">
        <f t="array" aca="1" ref="H214" ca="1">IFERROR(INDEX($A$1:$Q$193,MATCH($B214&amp;"Coûts du Plan PF Budgétisé",$P$1:$P$193&amp;$Q$1:$Q$193,0),MATCH(H$204,$A$1:$Q$1,0))/INDEX($A$1:$Q$193,MATCH("Le Plan PF-complet"&amp;"Coûts du Plan PF Budgétisé",$P$1:$P$193&amp;$Q$1:$Q$193,0),MATCH(H$204,$A$1:$Q$1,0)),0)</f>
        <v>0</v>
      </c>
      <c r="I214" s="75">
        <f t="array" aca="1" ref="I214" ca="1">IFERROR(INDEX($A$1:$Q$193,MATCH($B214&amp;"Coûts du Plan PF Budgétisé",$P$1:$P$193&amp;$Q$1:$Q$193,0),MATCH(I$204,$A$1:$Q$1,0))/INDEX($A$1:$Q$193,MATCH("Le Plan PF-complet"&amp;"Coûts du Plan PF Budgétisé",$P$1:$P$193&amp;$Q$1:$Q$193,0),MATCH(I$204,$A$1:$Q$1,0)),0)</f>
        <v>0</v>
      </c>
      <c r="J214" s="75">
        <f t="array" aca="1" ref="J214" ca="1">IFERROR(INDEX($A$1:$Q$193,MATCH($B214&amp;"Coûts du Plan PF Budgétisé",$P$1:$P$193&amp;$Q$1:$Q$193,0),MATCH(J$204,$A$1:$Q$1,0))/INDEX($A$1:$Q$193,MATCH("Le Plan PF-complet"&amp;"Coûts du Plan PF Budgétisé",$P$1:$P$193&amp;$Q$1:$Q$193,0),MATCH(J$204,$A$1:$Q$1,0)),0)</f>
        <v>0</v>
      </c>
      <c r="K214" s="75">
        <f t="array" aca="1" ref="K214" ca="1">IFERROR(INDEX($A$1:$Q$193,MATCH($B214&amp;"Coûts du Plan PF Budgétisé",$P$1:$P$193&amp;$Q$1:$Q$193,0),MATCH(K$204,$A$1:$Q$1,0))/INDEX($A$1:$Q$193,MATCH("Le Plan PF-complet"&amp;"Coûts du Plan PF Budgétisé",$P$1:$P$193&amp;$Q$1:$Q$193,0),MATCH(K$204,$A$1:$Q$1,0)),0)</f>
        <v>0</v>
      </c>
      <c r="L214" s="75">
        <f t="array" aca="1" ref="L214" ca="1">IFERROR(INDEX($A$1:$Q$193,MATCH($B214&amp;"Coûts du Plan PF Budgétisé",$P$1:$P$193&amp;$Q$1:$Q$193,0),MATCH(L$204,$A$1:$Q$1,0))/INDEX($A$1:$Q$193,MATCH("Le Plan PF-complet"&amp;"Coûts du Plan PF Budgétisé",$P$1:$P$193&amp;$Q$1:$Q$193,0),MATCH(L$204,$A$1:$Q$1,0)),0)</f>
        <v>0</v>
      </c>
      <c r="M214" s="75">
        <f t="array" aca="1" ref="M214" ca="1">IFERROR(INDEX($A$1:$Q$193,MATCH($B214&amp;"Coûts du Plan PF Budgétisé",$P$1:$P$193&amp;$Q$1:$Q$193,0),MATCH(M$204,$A$1:$Q$1,0))/INDEX($A$1:$Q$193,MATCH("Le Plan PF-complet"&amp;"Coûts du Plan PF Budgétisé",$P$1:$P$193&amp;$Q$1:$Q$193,0),MATCH(M$204,$A$1:$Q$1,0)),0)</f>
        <v>0</v>
      </c>
      <c r="N214" s="75">
        <f t="array" aca="1" ref="N214" ca="1">IFERROR(INDEX($A$1:$Q$193,MATCH($B214&amp;"Coûts du Plan PF Budgétisé",$P$1:$P$193&amp;$Q$1:$Q$193,0),MATCH(N$204,$A$1:$Q$1,0))/INDEX($A$1:$Q$193,MATCH("Le Plan PF-complet"&amp;"Coûts du Plan PF Budgétisé",$P$1:$P$193&amp;$Q$1:$Q$193,0),MATCH(N$204,$A$1:$Q$1,0)),0)</f>
        <v>0</v>
      </c>
      <c r="O214" s="75">
        <f t="array" ref="O214">IFERROR(INDEX($A$1:$Q$193,MATCH($B214&amp;"Coûts du Plan PF Budgétisé",$P$1:$P$193&amp;$Q$1:$Q$193,0),MATCH(O$204,$A$1:$Q$1,0))/INDEX($A$1:$Q$193,MATCH("Le Plan PF-complet"&amp;"Coûts du Plan PF Budgétisé",$P$1:$P$193&amp;$Q$1:$Q$193,0),MATCH(O$204,$A$1:$Q$1,0)),0)</f>
        <v>0</v>
      </c>
    </row>
    <row r="215" spans="2:15" x14ac:dyDescent="0.25">
      <c r="B215" s="35" t="str">
        <f>$A$179</f>
        <v>Autre 11</v>
      </c>
      <c r="C215" s="75">
        <f t="array" aca="1" ref="C215" ca="1">IFERROR(INDEX($A$1:$Q$193,MATCH($B215&amp;"Coûts du Plan PF Budgétisé",$P$1:$P$193&amp;$Q$1:$Q$193,0),MATCH(C$204,$A$1:$Q$1,0))/INDEX($A$1:$Q$193,MATCH("Le Plan PF-complet"&amp;"Coûts du Plan PF Budgétisé",$P$1:$P$193&amp;$Q$1:$Q$193,0),MATCH(C$204,$A$1:$Q$1,0)),0)</f>
        <v>0</v>
      </c>
      <c r="D215" s="75">
        <f t="array" aca="1" ref="D215" ca="1">IFERROR(INDEX($A$1:$Q$193,MATCH($B215&amp;"Coûts du Plan PF Budgétisé",$P$1:$P$193&amp;$Q$1:$Q$193,0),MATCH(D$204,$A$1:$Q$1,0))/INDEX($A$1:$Q$193,MATCH("Le Plan PF-complet"&amp;"Coûts du Plan PF Budgétisé",$P$1:$P$193&amp;$Q$1:$Q$193,0),MATCH(D$204,$A$1:$Q$1,0)),0)</f>
        <v>0</v>
      </c>
      <c r="E215" s="75">
        <f t="array" aca="1" ref="E215" ca="1">IFERROR(INDEX($A$1:$Q$193,MATCH($B215&amp;"Coûts du Plan PF Budgétisé",$P$1:$P$193&amp;$Q$1:$Q$193,0),MATCH(E$204,$A$1:$Q$1,0))/INDEX($A$1:$Q$193,MATCH("Le Plan PF-complet"&amp;"Coûts du Plan PF Budgétisé",$P$1:$P$193&amp;$Q$1:$Q$193,0),MATCH(E$204,$A$1:$Q$1,0)),0)</f>
        <v>0</v>
      </c>
      <c r="F215" s="75">
        <f t="array" aca="1" ref="F215" ca="1">IFERROR(INDEX($A$1:$Q$193,MATCH($B215&amp;"Coûts du Plan PF Budgétisé",$P$1:$P$193&amp;$Q$1:$Q$193,0),MATCH(F$204,$A$1:$Q$1,0))/INDEX($A$1:$Q$193,MATCH("Le Plan PF-complet"&amp;"Coûts du Plan PF Budgétisé",$P$1:$P$193&amp;$Q$1:$Q$193,0),MATCH(F$204,$A$1:$Q$1,0)),0)</f>
        <v>0</v>
      </c>
      <c r="G215" s="75">
        <f t="array" aca="1" ref="G215" ca="1">IFERROR(INDEX($A$1:$Q$193,MATCH($B215&amp;"Coûts du Plan PF Budgétisé",$P$1:$P$193&amp;$Q$1:$Q$193,0),MATCH(G$204,$A$1:$Q$1,0))/INDEX($A$1:$Q$193,MATCH("Le Plan PF-complet"&amp;"Coûts du Plan PF Budgétisé",$P$1:$P$193&amp;$Q$1:$Q$193,0),MATCH(G$204,$A$1:$Q$1,0)),0)</f>
        <v>0</v>
      </c>
      <c r="H215" s="75">
        <f t="array" aca="1" ref="H215" ca="1">IFERROR(INDEX($A$1:$Q$193,MATCH($B215&amp;"Coûts du Plan PF Budgétisé",$P$1:$P$193&amp;$Q$1:$Q$193,0),MATCH(H$204,$A$1:$Q$1,0))/INDEX($A$1:$Q$193,MATCH("Le Plan PF-complet"&amp;"Coûts du Plan PF Budgétisé",$P$1:$P$193&amp;$Q$1:$Q$193,0),MATCH(H$204,$A$1:$Q$1,0)),0)</f>
        <v>0</v>
      </c>
      <c r="I215" s="75">
        <f t="array" aca="1" ref="I215" ca="1">IFERROR(INDEX($A$1:$Q$193,MATCH($B215&amp;"Coûts du Plan PF Budgétisé",$P$1:$P$193&amp;$Q$1:$Q$193,0),MATCH(I$204,$A$1:$Q$1,0))/INDEX($A$1:$Q$193,MATCH("Le Plan PF-complet"&amp;"Coûts du Plan PF Budgétisé",$P$1:$P$193&amp;$Q$1:$Q$193,0),MATCH(I$204,$A$1:$Q$1,0)),0)</f>
        <v>0</v>
      </c>
      <c r="J215" s="75">
        <f t="array" aca="1" ref="J215" ca="1">IFERROR(INDEX($A$1:$Q$193,MATCH($B215&amp;"Coûts du Plan PF Budgétisé",$P$1:$P$193&amp;$Q$1:$Q$193,0),MATCH(J$204,$A$1:$Q$1,0))/INDEX($A$1:$Q$193,MATCH("Le Plan PF-complet"&amp;"Coûts du Plan PF Budgétisé",$P$1:$P$193&amp;$Q$1:$Q$193,0),MATCH(J$204,$A$1:$Q$1,0)),0)</f>
        <v>0</v>
      </c>
      <c r="K215" s="75">
        <f t="array" aca="1" ref="K215" ca="1">IFERROR(INDEX($A$1:$Q$193,MATCH($B215&amp;"Coûts du Plan PF Budgétisé",$P$1:$P$193&amp;$Q$1:$Q$193,0),MATCH(K$204,$A$1:$Q$1,0))/INDEX($A$1:$Q$193,MATCH("Le Plan PF-complet"&amp;"Coûts du Plan PF Budgétisé",$P$1:$P$193&amp;$Q$1:$Q$193,0),MATCH(K$204,$A$1:$Q$1,0)),0)</f>
        <v>0</v>
      </c>
      <c r="L215" s="75">
        <f t="array" aca="1" ref="L215" ca="1">IFERROR(INDEX($A$1:$Q$193,MATCH($B215&amp;"Coûts du Plan PF Budgétisé",$P$1:$P$193&amp;$Q$1:$Q$193,0),MATCH(L$204,$A$1:$Q$1,0))/INDEX($A$1:$Q$193,MATCH("Le Plan PF-complet"&amp;"Coûts du Plan PF Budgétisé",$P$1:$P$193&amp;$Q$1:$Q$193,0),MATCH(L$204,$A$1:$Q$1,0)),0)</f>
        <v>0</v>
      </c>
      <c r="M215" s="75">
        <f t="array" aca="1" ref="M215" ca="1">IFERROR(INDEX($A$1:$Q$193,MATCH($B215&amp;"Coûts du Plan PF Budgétisé",$P$1:$P$193&amp;$Q$1:$Q$193,0),MATCH(M$204,$A$1:$Q$1,0))/INDEX($A$1:$Q$193,MATCH("Le Plan PF-complet"&amp;"Coûts du Plan PF Budgétisé",$P$1:$P$193&amp;$Q$1:$Q$193,0),MATCH(M$204,$A$1:$Q$1,0)),0)</f>
        <v>0</v>
      </c>
      <c r="N215" s="75">
        <f t="array" aca="1" ref="N215" ca="1">IFERROR(INDEX($A$1:$Q$193,MATCH($B215&amp;"Coûts du Plan PF Budgétisé",$P$1:$P$193&amp;$Q$1:$Q$193,0),MATCH(N$204,$A$1:$Q$1,0))/INDEX($A$1:$Q$193,MATCH("Le Plan PF-complet"&amp;"Coûts du Plan PF Budgétisé",$P$1:$P$193&amp;$Q$1:$Q$193,0),MATCH(N$204,$A$1:$Q$1,0)),0)</f>
        <v>0</v>
      </c>
      <c r="O215" s="75">
        <f t="array" ref="O215">IFERROR(INDEX($A$1:$Q$193,MATCH($B215&amp;"Coûts du Plan PF Budgétisé",$P$1:$P$193&amp;$Q$1:$Q$193,0),MATCH(O$204,$A$1:$Q$1,0))/INDEX($A$1:$Q$193,MATCH("Le Plan PF-complet"&amp;"Coûts du Plan PF Budgétisé",$P$1:$P$193&amp;$Q$1:$Q$193,0),MATCH(O$204,$A$1:$Q$1,0)),0)</f>
        <v>0</v>
      </c>
    </row>
    <row r="217" spans="2:15" x14ac:dyDescent="0.25">
      <c r="B217" t="s">
        <v>88</v>
      </c>
    </row>
    <row r="218" spans="2:15" x14ac:dyDescent="0.25">
      <c r="B218" s="35"/>
      <c r="C218" s="14">
        <f>$C$1</f>
        <v>0</v>
      </c>
      <c r="D218" s="14">
        <f>$D$1</f>
        <v>1</v>
      </c>
      <c r="E218" s="14">
        <f>$E$1</f>
        <v>2</v>
      </c>
      <c r="F218" s="14">
        <f>$F$1</f>
        <v>3</v>
      </c>
      <c r="G218" s="14">
        <f>$G$1</f>
        <v>4</v>
      </c>
      <c r="H218" s="14">
        <f>$H$1</f>
        <v>5</v>
      </c>
      <c r="I218" s="14">
        <f>$I$1</f>
        <v>6</v>
      </c>
      <c r="J218" s="14">
        <f>$J$1</f>
        <v>7</v>
      </c>
      <c r="K218" s="14">
        <f>$K$1</f>
        <v>8</v>
      </c>
      <c r="L218" s="14">
        <f>$L$1</f>
        <v>9</v>
      </c>
      <c r="M218" s="14">
        <f>$M$1</f>
        <v>10</v>
      </c>
      <c r="N218" s="14">
        <f>$N$1</f>
        <v>11</v>
      </c>
      <c r="O218" s="14" t="s">
        <v>69</v>
      </c>
    </row>
    <row r="219" spans="2:15" x14ac:dyDescent="0.25">
      <c r="B219" s="35" t="str">
        <f>$A$19</f>
        <v>Autre 1</v>
      </c>
      <c r="C219" s="75">
        <f t="array" aca="1" ref="C219" ca="1">IFERROR(SUM(INDEX($A$1:$Q$193,MATCH($B219&amp;"Fonds alloués par le Gouvernement ",$P$1:$P$193&amp;$Q$1:$Q$193,0),MATCH(C$204,$A$1:$Q$1,0)),INDEX($A$1:$Q$193,MATCH($B219&amp;"Total donateur",$P$1:$P$193&amp;$Q$1:$Q$193,0),MATCH(C$204,$A$1:$Q$1,0)))/SUM(INDEX($A$1:$Q$193,MATCH("Le Plan PF-complet"&amp;"Fonds alloués par le Gouvernement ",$P$1:$P$193&amp;$Q$1:$Q$193,0),MATCH(C$204,$A$1:$Q$1,0)),INDEX($A$1:$Q$193,MATCH("Le Plan PF-complet"&amp;"Total donateur",$P$1:$P$193&amp;$Q$1:$Q$193,0),MATCH(C$204,$A$1:$Q$1,0))),0)</f>
        <v>0</v>
      </c>
      <c r="D219" s="75">
        <f t="array" aca="1" ref="D219" ca="1">IFERROR(SUM(INDEX($A$1:$Q$193,MATCH($B219&amp;"Fonds alloués par le Gouvernement ",$P$1:$P$193&amp;$Q$1:$Q$193,0),MATCH(D$204,$A$1:$Q$1,0)),INDEX($A$1:$Q$193,MATCH($B219&amp;"Total donateur",$P$1:$P$193&amp;$Q$1:$Q$193,0),MATCH(D$204,$A$1:$Q$1,0)))/SUM(INDEX($A$1:$Q$193,MATCH("Le Plan PF-complet"&amp;"Fonds alloués par le Gouvernement ",$P$1:$P$193&amp;$Q$1:$Q$193,0),MATCH(D$204,$A$1:$Q$1,0)),INDEX($A$1:$Q$193,MATCH("Le Plan PF-complet"&amp;"Total donateur",$P$1:$P$193&amp;$Q$1:$Q$193,0),MATCH(D$204,$A$1:$Q$1,0))),0)</f>
        <v>0</v>
      </c>
      <c r="E219" s="75">
        <f t="array" aca="1" ref="E219" ca="1">IFERROR(SUM(INDEX($A$1:$Q$193,MATCH($B219&amp;"Fonds alloués par le Gouvernement ",$P$1:$P$193&amp;$Q$1:$Q$193,0),MATCH(E$204,$A$1:$Q$1,0)),INDEX($A$1:$Q$193,MATCH($B219&amp;"Total donateur",$P$1:$P$193&amp;$Q$1:$Q$193,0),MATCH(E$204,$A$1:$Q$1,0)))/SUM(INDEX($A$1:$Q$193,MATCH("Le Plan PF-complet"&amp;"Fonds alloués par le Gouvernement ",$P$1:$P$193&amp;$Q$1:$Q$193,0),MATCH(E$204,$A$1:$Q$1,0)),INDEX($A$1:$Q$193,MATCH("Le Plan PF-complet"&amp;"Total donateur",$P$1:$P$193&amp;$Q$1:$Q$193,0),MATCH(E$204,$A$1:$Q$1,0))),0)</f>
        <v>0</v>
      </c>
      <c r="F219" s="75">
        <f t="array" aca="1" ref="F219" ca="1">IFERROR(SUM(INDEX($A$1:$Q$193,MATCH($B219&amp;"Fonds alloués par le Gouvernement ",$P$1:$P$193&amp;$Q$1:$Q$193,0),MATCH(F$204,$A$1:$Q$1,0)),INDEX($A$1:$Q$193,MATCH($B219&amp;"Total donateur",$P$1:$P$193&amp;$Q$1:$Q$193,0),MATCH(F$204,$A$1:$Q$1,0)))/SUM(INDEX($A$1:$Q$193,MATCH("Le Plan PF-complet"&amp;"Fonds alloués par le Gouvernement ",$P$1:$P$193&amp;$Q$1:$Q$193,0),MATCH(F$204,$A$1:$Q$1,0)),INDEX($A$1:$Q$193,MATCH("Le Plan PF-complet"&amp;"Total donateur",$P$1:$P$193&amp;$Q$1:$Q$193,0),MATCH(F$204,$A$1:$Q$1,0))),0)</f>
        <v>0</v>
      </c>
      <c r="G219" s="75">
        <f t="array" aca="1" ref="G219" ca="1">IFERROR(SUM(INDEX($A$1:$Q$193,MATCH($B219&amp;"Fonds alloués par le Gouvernement ",$P$1:$P$193&amp;$Q$1:$Q$193,0),MATCH(G$204,$A$1:$Q$1,0)),INDEX($A$1:$Q$193,MATCH($B219&amp;"Total donateur",$P$1:$P$193&amp;$Q$1:$Q$193,0),MATCH(G$204,$A$1:$Q$1,0)))/SUM(INDEX($A$1:$Q$193,MATCH("Le Plan PF-complet"&amp;"Fonds alloués par le Gouvernement ",$P$1:$P$193&amp;$Q$1:$Q$193,0),MATCH(G$204,$A$1:$Q$1,0)),INDEX($A$1:$Q$193,MATCH("Le Plan PF-complet"&amp;"Total donateur",$P$1:$P$193&amp;$Q$1:$Q$193,0),MATCH(G$204,$A$1:$Q$1,0))),0)</f>
        <v>0</v>
      </c>
      <c r="H219" s="75">
        <f t="array" aca="1" ref="H219" ca="1">IFERROR(SUM(INDEX($A$1:$Q$193,MATCH($B219&amp;"Fonds alloués par le Gouvernement ",$P$1:$P$193&amp;$Q$1:$Q$193,0),MATCH(H$204,$A$1:$Q$1,0)),INDEX($A$1:$Q$193,MATCH($B219&amp;"Total donateur",$P$1:$P$193&amp;$Q$1:$Q$193,0),MATCH(H$204,$A$1:$Q$1,0)))/SUM(INDEX($A$1:$Q$193,MATCH("Le Plan PF-complet"&amp;"Fonds alloués par le Gouvernement ",$P$1:$P$193&amp;$Q$1:$Q$193,0),MATCH(H$204,$A$1:$Q$1,0)),INDEX($A$1:$Q$193,MATCH("Le Plan PF-complet"&amp;"Total donateur",$P$1:$P$193&amp;$Q$1:$Q$193,0),MATCH(H$204,$A$1:$Q$1,0))),0)</f>
        <v>0</v>
      </c>
      <c r="I219" s="75">
        <f t="array" aca="1" ref="I219" ca="1">IFERROR(SUM(INDEX($A$1:$Q$193,MATCH($B219&amp;"Fonds alloués par le Gouvernement ",$P$1:$P$193&amp;$Q$1:$Q$193,0),MATCH(I$204,$A$1:$Q$1,0)),INDEX($A$1:$Q$193,MATCH($B219&amp;"Total donateur",$P$1:$P$193&amp;$Q$1:$Q$193,0),MATCH(I$204,$A$1:$Q$1,0)))/SUM(INDEX($A$1:$Q$193,MATCH("Le Plan PF-complet"&amp;"Fonds alloués par le Gouvernement ",$P$1:$P$193&amp;$Q$1:$Q$193,0),MATCH(I$204,$A$1:$Q$1,0)),INDEX($A$1:$Q$193,MATCH("Le Plan PF-complet"&amp;"Total donateur",$P$1:$P$193&amp;$Q$1:$Q$193,0),MATCH(I$204,$A$1:$Q$1,0))),0)</f>
        <v>0</v>
      </c>
      <c r="J219" s="75">
        <f t="array" aca="1" ref="J219" ca="1">IFERROR(SUM(INDEX($A$1:$Q$193,MATCH($B219&amp;"Fonds alloués par le Gouvernement ",$P$1:$P$193&amp;$Q$1:$Q$193,0),MATCH(J$204,$A$1:$Q$1,0)),INDEX($A$1:$Q$193,MATCH($B219&amp;"Total donateur",$P$1:$P$193&amp;$Q$1:$Q$193,0),MATCH(J$204,$A$1:$Q$1,0)))/SUM(INDEX($A$1:$Q$193,MATCH("Le Plan PF-complet"&amp;"Fonds alloués par le Gouvernement ",$P$1:$P$193&amp;$Q$1:$Q$193,0),MATCH(J$204,$A$1:$Q$1,0)),INDEX($A$1:$Q$193,MATCH("Le Plan PF-complet"&amp;"Total donateur",$P$1:$P$193&amp;$Q$1:$Q$193,0),MATCH(J$204,$A$1:$Q$1,0))),0)</f>
        <v>0</v>
      </c>
      <c r="K219" s="75">
        <f t="array" aca="1" ref="K219" ca="1">IFERROR(SUM(INDEX($A$1:$Q$193,MATCH($B219&amp;"Fonds alloués par le Gouvernement ",$P$1:$P$193&amp;$Q$1:$Q$193,0),MATCH(K$204,$A$1:$Q$1,0)),INDEX($A$1:$Q$193,MATCH($B219&amp;"Total donateur",$P$1:$P$193&amp;$Q$1:$Q$193,0),MATCH(K$204,$A$1:$Q$1,0)))/SUM(INDEX($A$1:$Q$193,MATCH("Le Plan PF-complet"&amp;"Fonds alloués par le Gouvernement ",$P$1:$P$193&amp;$Q$1:$Q$193,0),MATCH(K$204,$A$1:$Q$1,0)),INDEX($A$1:$Q$193,MATCH("Le Plan PF-complet"&amp;"Total donateur",$P$1:$P$193&amp;$Q$1:$Q$193,0),MATCH(K$204,$A$1:$Q$1,0))),0)</f>
        <v>0</v>
      </c>
      <c r="L219" s="75">
        <f t="array" aca="1" ref="L219" ca="1">IFERROR(SUM(INDEX($A$1:$Q$193,MATCH($B219&amp;"Fonds alloués par le Gouvernement ",$P$1:$P$193&amp;$Q$1:$Q$193,0),MATCH(L$204,$A$1:$Q$1,0)),INDEX($A$1:$Q$193,MATCH($B219&amp;"Total donateur",$P$1:$P$193&amp;$Q$1:$Q$193,0),MATCH(L$204,$A$1:$Q$1,0)))/SUM(INDEX($A$1:$Q$193,MATCH("Le Plan PF-complet"&amp;"Fonds alloués par le Gouvernement ",$P$1:$P$193&amp;$Q$1:$Q$193,0),MATCH(L$204,$A$1:$Q$1,0)),INDEX($A$1:$Q$193,MATCH("Le Plan PF-complet"&amp;"Total donateur",$P$1:$P$193&amp;$Q$1:$Q$193,0),MATCH(L$204,$A$1:$Q$1,0))),0)</f>
        <v>0</v>
      </c>
      <c r="M219" s="75">
        <f t="array" aca="1" ref="M219" ca="1">IFERROR(SUM(INDEX($A$1:$Q$193,MATCH($B219&amp;"Fonds alloués par le Gouvernement ",$P$1:$P$193&amp;$Q$1:$Q$193,0),MATCH(M$204,$A$1:$Q$1,0)),INDEX($A$1:$Q$193,MATCH($B219&amp;"Total donateur",$P$1:$P$193&amp;$Q$1:$Q$193,0),MATCH(M$204,$A$1:$Q$1,0)))/SUM(INDEX($A$1:$Q$193,MATCH("Le Plan PF-complet"&amp;"Fonds alloués par le Gouvernement ",$P$1:$P$193&amp;$Q$1:$Q$193,0),MATCH(M$204,$A$1:$Q$1,0)),INDEX($A$1:$Q$193,MATCH("Le Plan PF-complet"&amp;"Total donateur",$P$1:$P$193&amp;$Q$1:$Q$193,0),MATCH(M$204,$A$1:$Q$1,0))),0)</f>
        <v>0</v>
      </c>
      <c r="N219" s="75">
        <f t="array" aca="1" ref="N219" ca="1">IFERROR(SUM(INDEX($A$1:$Q$193,MATCH($B219&amp;"Fonds alloués par le Gouvernement ",$P$1:$P$193&amp;$Q$1:$Q$193,0),MATCH(N$204,$A$1:$Q$1,0)),INDEX($A$1:$Q$193,MATCH($B219&amp;"Total donateur",$P$1:$P$193&amp;$Q$1:$Q$193,0),MATCH(N$204,$A$1:$Q$1,0)))/SUM(INDEX($A$1:$Q$193,MATCH("Le Plan PF-complet"&amp;"Fonds alloués par le Gouvernement ",$P$1:$P$193&amp;$Q$1:$Q$193,0),MATCH(N$204,$A$1:$Q$1,0)),INDEX($A$1:$Q$193,MATCH("Le Plan PF-complet"&amp;"Total donateur",$P$1:$P$193&amp;$Q$1:$Q$193,0),MATCH(N$204,$A$1:$Q$1,0))),0)</f>
        <v>0</v>
      </c>
      <c r="O219" s="75">
        <f t="array" ref="O219">IFERROR(SUM(INDEX($A$1:$Q$193,MATCH($B219&amp;"Fonds alloués par le Gouvernement ",$P$1:$P$193&amp;$Q$1:$Q$193,0),MATCH(O$204,$A$1:$Q$1,0)),INDEX($A$1:$Q$193,MATCH($B219&amp;"Total donateur",$P$1:$P$193&amp;$Q$1:$Q$193,0),MATCH(O$204,$A$1:$Q$1,0)))/SUM(INDEX($A$1:$Q$193,MATCH("Le Plan PF-complet"&amp;"Fonds alloués par le Gouvernement ",$P$1:$P$193&amp;$Q$1:$Q$193,0),MATCH(O$204,$A$1:$Q$1,0)),INDEX($A$1:$Q$193,MATCH("Le Plan PF-complet"&amp;"Total donateur",$P$1:$P$193&amp;$Q$1:$Q$193,0),MATCH(O$204,$A$1:$Q$1,0))),0)</f>
        <v>0</v>
      </c>
    </row>
    <row r="220" spans="2:15" x14ac:dyDescent="0.25">
      <c r="B220" s="35" t="str">
        <f>$A$35</f>
        <v>Autre 2</v>
      </c>
      <c r="C220" s="75">
        <f t="array" aca="1" ref="C220" ca="1">IFERROR(SUM(INDEX($A$1:$Q$193,MATCH($B220&amp;"Fonds alloués par le Gouvernement ",$P$1:$P$193&amp;$Q$1:$Q$193,0),MATCH(C$204,$A$1:$Q$1,0)),INDEX($A$1:$Q$193,MATCH($B220&amp;"Total donateur",$P$1:$P$193&amp;$Q$1:$Q$193,0),MATCH(C$204,$A$1:$Q$1,0)))/SUM(INDEX($A$1:$Q$193,MATCH("Le Plan PF-complet"&amp;"Fonds alloués par le Gouvernement ",$P$1:$P$193&amp;$Q$1:$Q$193,0),MATCH(C$204,$A$1:$Q$1,0)),INDEX($A$1:$Q$193,MATCH("Le Plan PF-complet"&amp;"Total donateur",$P$1:$P$193&amp;$Q$1:$Q$193,0),MATCH(C$204,$A$1:$Q$1,0))),0)</f>
        <v>0</v>
      </c>
      <c r="D220" s="75">
        <f t="array" aca="1" ref="D220" ca="1">IFERROR(SUM(INDEX($A$1:$Q$193,MATCH($B220&amp;"Fonds alloués par le Gouvernement ",$P$1:$P$193&amp;$Q$1:$Q$193,0),MATCH(D$204,$A$1:$Q$1,0)),INDEX($A$1:$Q$193,MATCH($B220&amp;"Total donateur",$P$1:$P$193&amp;$Q$1:$Q$193,0),MATCH(D$204,$A$1:$Q$1,0)))/SUM(INDEX($A$1:$Q$193,MATCH("Le Plan PF-complet"&amp;"Fonds alloués par le Gouvernement ",$P$1:$P$193&amp;$Q$1:$Q$193,0),MATCH(D$204,$A$1:$Q$1,0)),INDEX($A$1:$Q$193,MATCH("Le Plan PF-complet"&amp;"Total donateur",$P$1:$P$193&amp;$Q$1:$Q$193,0),MATCH(D$204,$A$1:$Q$1,0))),0)</f>
        <v>0</v>
      </c>
      <c r="E220" s="75">
        <f t="array" aca="1" ref="E220" ca="1">IFERROR(SUM(INDEX($A$1:$Q$193,MATCH($B220&amp;"Fonds alloués par le Gouvernement ",$P$1:$P$193&amp;$Q$1:$Q$193,0),MATCH(E$204,$A$1:$Q$1,0)),INDEX($A$1:$Q$193,MATCH($B220&amp;"Total donateur",$P$1:$P$193&amp;$Q$1:$Q$193,0),MATCH(E$204,$A$1:$Q$1,0)))/SUM(INDEX($A$1:$Q$193,MATCH("Le Plan PF-complet"&amp;"Fonds alloués par le Gouvernement ",$P$1:$P$193&amp;$Q$1:$Q$193,0),MATCH(E$204,$A$1:$Q$1,0)),INDEX($A$1:$Q$193,MATCH("Le Plan PF-complet"&amp;"Total donateur",$P$1:$P$193&amp;$Q$1:$Q$193,0),MATCH(E$204,$A$1:$Q$1,0))),0)</f>
        <v>0</v>
      </c>
      <c r="F220" s="75">
        <f t="array" aca="1" ref="F220" ca="1">IFERROR(SUM(INDEX($A$1:$Q$193,MATCH($B220&amp;"Fonds alloués par le Gouvernement ",$P$1:$P$193&amp;$Q$1:$Q$193,0),MATCH(F$204,$A$1:$Q$1,0)),INDEX($A$1:$Q$193,MATCH($B220&amp;"Total donateur",$P$1:$P$193&amp;$Q$1:$Q$193,0),MATCH(F$204,$A$1:$Q$1,0)))/SUM(INDEX($A$1:$Q$193,MATCH("Le Plan PF-complet"&amp;"Fonds alloués par le Gouvernement ",$P$1:$P$193&amp;$Q$1:$Q$193,0),MATCH(F$204,$A$1:$Q$1,0)),INDEX($A$1:$Q$193,MATCH("Le Plan PF-complet"&amp;"Total donateur",$P$1:$P$193&amp;$Q$1:$Q$193,0),MATCH(F$204,$A$1:$Q$1,0))),0)</f>
        <v>0</v>
      </c>
      <c r="G220" s="75">
        <f t="array" aca="1" ref="G220" ca="1">IFERROR(SUM(INDEX($A$1:$Q$193,MATCH($B220&amp;"Fonds alloués par le Gouvernement ",$P$1:$P$193&amp;$Q$1:$Q$193,0),MATCH(G$204,$A$1:$Q$1,0)),INDEX($A$1:$Q$193,MATCH($B220&amp;"Total donateur",$P$1:$P$193&amp;$Q$1:$Q$193,0),MATCH(G$204,$A$1:$Q$1,0)))/SUM(INDEX($A$1:$Q$193,MATCH("Le Plan PF-complet"&amp;"Fonds alloués par le Gouvernement ",$P$1:$P$193&amp;$Q$1:$Q$193,0),MATCH(G$204,$A$1:$Q$1,0)),INDEX($A$1:$Q$193,MATCH("Le Plan PF-complet"&amp;"Total donateur",$P$1:$P$193&amp;$Q$1:$Q$193,0),MATCH(G$204,$A$1:$Q$1,0))),0)</f>
        <v>0</v>
      </c>
      <c r="H220" s="75">
        <f t="array" aca="1" ref="H220" ca="1">IFERROR(SUM(INDEX($A$1:$Q$193,MATCH($B220&amp;"Fonds alloués par le Gouvernement ",$P$1:$P$193&amp;$Q$1:$Q$193,0),MATCH(H$204,$A$1:$Q$1,0)),INDEX($A$1:$Q$193,MATCH($B220&amp;"Total donateur",$P$1:$P$193&amp;$Q$1:$Q$193,0),MATCH(H$204,$A$1:$Q$1,0)))/SUM(INDEX($A$1:$Q$193,MATCH("Le Plan PF-complet"&amp;"Fonds alloués par le Gouvernement ",$P$1:$P$193&amp;$Q$1:$Q$193,0),MATCH(H$204,$A$1:$Q$1,0)),INDEX($A$1:$Q$193,MATCH("Le Plan PF-complet"&amp;"Total donateur",$P$1:$P$193&amp;$Q$1:$Q$193,0),MATCH(H$204,$A$1:$Q$1,0))),0)</f>
        <v>0</v>
      </c>
      <c r="I220" s="75">
        <f t="array" aca="1" ref="I220" ca="1">IFERROR(SUM(INDEX($A$1:$Q$193,MATCH($B220&amp;"Fonds alloués par le Gouvernement ",$P$1:$P$193&amp;$Q$1:$Q$193,0),MATCH(I$204,$A$1:$Q$1,0)),INDEX($A$1:$Q$193,MATCH($B220&amp;"Total donateur",$P$1:$P$193&amp;$Q$1:$Q$193,0),MATCH(I$204,$A$1:$Q$1,0)))/SUM(INDEX($A$1:$Q$193,MATCH("Le Plan PF-complet"&amp;"Fonds alloués par le Gouvernement ",$P$1:$P$193&amp;$Q$1:$Q$193,0),MATCH(I$204,$A$1:$Q$1,0)),INDEX($A$1:$Q$193,MATCH("Le Plan PF-complet"&amp;"Total donateur",$P$1:$P$193&amp;$Q$1:$Q$193,0),MATCH(I$204,$A$1:$Q$1,0))),0)</f>
        <v>0</v>
      </c>
      <c r="J220" s="75">
        <f t="array" aca="1" ref="J220" ca="1">IFERROR(SUM(INDEX($A$1:$Q$193,MATCH($B220&amp;"Fonds alloués par le Gouvernement ",$P$1:$P$193&amp;$Q$1:$Q$193,0),MATCH(J$204,$A$1:$Q$1,0)),INDEX($A$1:$Q$193,MATCH($B220&amp;"Total donateur",$P$1:$P$193&amp;$Q$1:$Q$193,0),MATCH(J$204,$A$1:$Q$1,0)))/SUM(INDEX($A$1:$Q$193,MATCH("Le Plan PF-complet"&amp;"Fonds alloués par le Gouvernement ",$P$1:$P$193&amp;$Q$1:$Q$193,0),MATCH(J$204,$A$1:$Q$1,0)),INDEX($A$1:$Q$193,MATCH("Le Plan PF-complet"&amp;"Total donateur",$P$1:$P$193&amp;$Q$1:$Q$193,0),MATCH(J$204,$A$1:$Q$1,0))),0)</f>
        <v>0</v>
      </c>
      <c r="K220" s="75">
        <f t="array" aca="1" ref="K220" ca="1">IFERROR(SUM(INDEX($A$1:$Q$193,MATCH($B220&amp;"Fonds alloués par le Gouvernement ",$P$1:$P$193&amp;$Q$1:$Q$193,0),MATCH(K$204,$A$1:$Q$1,0)),INDEX($A$1:$Q$193,MATCH($B220&amp;"Total donateur",$P$1:$P$193&amp;$Q$1:$Q$193,0),MATCH(K$204,$A$1:$Q$1,0)))/SUM(INDEX($A$1:$Q$193,MATCH("Le Plan PF-complet"&amp;"Fonds alloués par le Gouvernement ",$P$1:$P$193&amp;$Q$1:$Q$193,0),MATCH(K$204,$A$1:$Q$1,0)),INDEX($A$1:$Q$193,MATCH("Le Plan PF-complet"&amp;"Total donateur",$P$1:$P$193&amp;$Q$1:$Q$193,0),MATCH(K$204,$A$1:$Q$1,0))),0)</f>
        <v>0</v>
      </c>
      <c r="L220" s="75">
        <f t="array" aca="1" ref="L220" ca="1">IFERROR(SUM(INDEX($A$1:$Q$193,MATCH($B220&amp;"Fonds alloués par le Gouvernement ",$P$1:$P$193&amp;$Q$1:$Q$193,0),MATCH(L$204,$A$1:$Q$1,0)),INDEX($A$1:$Q$193,MATCH($B220&amp;"Total donateur",$P$1:$P$193&amp;$Q$1:$Q$193,0),MATCH(L$204,$A$1:$Q$1,0)))/SUM(INDEX($A$1:$Q$193,MATCH("Le Plan PF-complet"&amp;"Fonds alloués par le Gouvernement ",$P$1:$P$193&amp;$Q$1:$Q$193,0),MATCH(L$204,$A$1:$Q$1,0)),INDEX($A$1:$Q$193,MATCH("Le Plan PF-complet"&amp;"Total donateur",$P$1:$P$193&amp;$Q$1:$Q$193,0),MATCH(L$204,$A$1:$Q$1,0))),0)</f>
        <v>0</v>
      </c>
      <c r="M220" s="75">
        <f t="array" aca="1" ref="M220" ca="1">IFERROR(SUM(INDEX($A$1:$Q$193,MATCH($B220&amp;"Fonds alloués par le Gouvernement ",$P$1:$P$193&amp;$Q$1:$Q$193,0),MATCH(M$204,$A$1:$Q$1,0)),INDEX($A$1:$Q$193,MATCH($B220&amp;"Total donateur",$P$1:$P$193&amp;$Q$1:$Q$193,0),MATCH(M$204,$A$1:$Q$1,0)))/SUM(INDEX($A$1:$Q$193,MATCH("Le Plan PF-complet"&amp;"Fonds alloués par le Gouvernement ",$P$1:$P$193&amp;$Q$1:$Q$193,0),MATCH(M$204,$A$1:$Q$1,0)),INDEX($A$1:$Q$193,MATCH("Le Plan PF-complet"&amp;"Total donateur",$P$1:$P$193&amp;$Q$1:$Q$193,0),MATCH(M$204,$A$1:$Q$1,0))),0)</f>
        <v>0</v>
      </c>
      <c r="N220" s="75">
        <f t="array" aca="1" ref="N220" ca="1">IFERROR(SUM(INDEX($A$1:$Q$193,MATCH($B220&amp;"Fonds alloués par le Gouvernement ",$P$1:$P$193&amp;$Q$1:$Q$193,0),MATCH(N$204,$A$1:$Q$1,0)),INDEX($A$1:$Q$193,MATCH($B220&amp;"Total donateur",$P$1:$P$193&amp;$Q$1:$Q$193,0),MATCH(N$204,$A$1:$Q$1,0)))/SUM(INDEX($A$1:$Q$193,MATCH("Le Plan PF-complet"&amp;"Fonds alloués par le Gouvernement ",$P$1:$P$193&amp;$Q$1:$Q$193,0),MATCH(N$204,$A$1:$Q$1,0)),INDEX($A$1:$Q$193,MATCH("Le Plan PF-complet"&amp;"Total donateur",$P$1:$P$193&amp;$Q$1:$Q$193,0),MATCH(N$204,$A$1:$Q$1,0))),0)</f>
        <v>0</v>
      </c>
      <c r="O220" s="75">
        <f t="array" ref="O220">IFERROR(SUM(INDEX($A$1:$Q$193,MATCH($B220&amp;"Fonds alloués par le Gouvernement ",$P$1:$P$193&amp;$Q$1:$Q$193,0),MATCH(O$204,$A$1:$Q$1,0)),INDEX($A$1:$Q$193,MATCH($B220&amp;"Total donateur",$P$1:$P$193&amp;$Q$1:$Q$193,0),MATCH(O$204,$A$1:$Q$1,0)))/SUM(INDEX($A$1:$Q$193,MATCH("Le Plan PF-complet"&amp;"Fonds alloués par le Gouvernement ",$P$1:$P$193&amp;$Q$1:$Q$193,0),MATCH(O$204,$A$1:$Q$1,0)),INDEX($A$1:$Q$193,MATCH("Le Plan PF-complet"&amp;"Total donateur",$P$1:$P$193&amp;$Q$1:$Q$193,0),MATCH(O$204,$A$1:$Q$1,0))),0)</f>
        <v>0</v>
      </c>
    </row>
    <row r="221" spans="2:15" x14ac:dyDescent="0.25">
      <c r="B221" s="35" t="str">
        <f>$A$51</f>
        <v>Autre 3</v>
      </c>
      <c r="C221" s="75">
        <f t="array" aca="1" ref="C221" ca="1">IFERROR(SUM(INDEX($A$1:$Q$193,MATCH($B221&amp;"Fonds alloués par le Gouvernement ",$P$1:$P$193&amp;$Q$1:$Q$193,0),MATCH(C$204,$A$1:$Q$1,0)),INDEX($A$1:$Q$193,MATCH($B221&amp;"Total donateur",$P$1:$P$193&amp;$Q$1:$Q$193,0),MATCH(C$204,$A$1:$Q$1,0)))/SUM(INDEX($A$1:$Q$193,MATCH("Le Plan PF-complet"&amp;"Fonds alloués par le Gouvernement ",$P$1:$P$193&amp;$Q$1:$Q$193,0),MATCH(C$204,$A$1:$Q$1,0)),INDEX($A$1:$Q$193,MATCH("Le Plan PF-complet"&amp;"Total donateur",$P$1:$P$193&amp;$Q$1:$Q$193,0),MATCH(C$204,$A$1:$Q$1,0))),0)</f>
        <v>0</v>
      </c>
      <c r="D221" s="75">
        <f t="array" aca="1" ref="D221" ca="1">IFERROR(SUM(INDEX($A$1:$Q$193,MATCH($B221&amp;"Fonds alloués par le Gouvernement ",$P$1:$P$193&amp;$Q$1:$Q$193,0),MATCH(D$204,$A$1:$Q$1,0)),INDEX($A$1:$Q$193,MATCH($B221&amp;"Total donateur",$P$1:$P$193&amp;$Q$1:$Q$193,0),MATCH(D$204,$A$1:$Q$1,0)))/SUM(INDEX($A$1:$Q$193,MATCH("Le Plan PF-complet"&amp;"Fonds alloués par le Gouvernement ",$P$1:$P$193&amp;$Q$1:$Q$193,0),MATCH(D$204,$A$1:$Q$1,0)),INDEX($A$1:$Q$193,MATCH("Le Plan PF-complet"&amp;"Total donateur",$P$1:$P$193&amp;$Q$1:$Q$193,0),MATCH(D$204,$A$1:$Q$1,0))),0)</f>
        <v>0</v>
      </c>
      <c r="E221" s="75">
        <f t="array" aca="1" ref="E221" ca="1">IFERROR(SUM(INDEX($A$1:$Q$193,MATCH($B221&amp;"Fonds alloués par le Gouvernement ",$P$1:$P$193&amp;$Q$1:$Q$193,0),MATCH(E$204,$A$1:$Q$1,0)),INDEX($A$1:$Q$193,MATCH($B221&amp;"Total donateur",$P$1:$P$193&amp;$Q$1:$Q$193,0),MATCH(E$204,$A$1:$Q$1,0)))/SUM(INDEX($A$1:$Q$193,MATCH("Le Plan PF-complet"&amp;"Fonds alloués par le Gouvernement ",$P$1:$P$193&amp;$Q$1:$Q$193,0),MATCH(E$204,$A$1:$Q$1,0)),INDEX($A$1:$Q$193,MATCH("Le Plan PF-complet"&amp;"Total donateur",$P$1:$P$193&amp;$Q$1:$Q$193,0),MATCH(E$204,$A$1:$Q$1,0))),0)</f>
        <v>0</v>
      </c>
      <c r="F221" s="75">
        <f t="array" aca="1" ref="F221" ca="1">IFERROR(SUM(INDEX($A$1:$Q$193,MATCH($B221&amp;"Fonds alloués par le Gouvernement ",$P$1:$P$193&amp;$Q$1:$Q$193,0),MATCH(F$204,$A$1:$Q$1,0)),INDEX($A$1:$Q$193,MATCH($B221&amp;"Total donateur",$P$1:$P$193&amp;$Q$1:$Q$193,0),MATCH(F$204,$A$1:$Q$1,0)))/SUM(INDEX($A$1:$Q$193,MATCH("Le Plan PF-complet"&amp;"Fonds alloués par le Gouvernement ",$P$1:$P$193&amp;$Q$1:$Q$193,0),MATCH(F$204,$A$1:$Q$1,0)),INDEX($A$1:$Q$193,MATCH("Le Plan PF-complet"&amp;"Total donateur",$P$1:$P$193&amp;$Q$1:$Q$193,0),MATCH(F$204,$A$1:$Q$1,0))),0)</f>
        <v>0</v>
      </c>
      <c r="G221" s="75">
        <f t="array" aca="1" ref="G221" ca="1">IFERROR(SUM(INDEX($A$1:$Q$193,MATCH($B221&amp;"Fonds alloués par le Gouvernement ",$P$1:$P$193&amp;$Q$1:$Q$193,0),MATCH(G$204,$A$1:$Q$1,0)),INDEX($A$1:$Q$193,MATCH($B221&amp;"Total donateur",$P$1:$P$193&amp;$Q$1:$Q$193,0),MATCH(G$204,$A$1:$Q$1,0)))/SUM(INDEX($A$1:$Q$193,MATCH("Le Plan PF-complet"&amp;"Fonds alloués par le Gouvernement ",$P$1:$P$193&amp;$Q$1:$Q$193,0),MATCH(G$204,$A$1:$Q$1,0)),INDEX($A$1:$Q$193,MATCH("Le Plan PF-complet"&amp;"Total donateur",$P$1:$P$193&amp;$Q$1:$Q$193,0),MATCH(G$204,$A$1:$Q$1,0))),0)</f>
        <v>0</v>
      </c>
      <c r="H221" s="75">
        <f t="array" aca="1" ref="H221" ca="1">IFERROR(SUM(INDEX($A$1:$Q$193,MATCH($B221&amp;"Fonds alloués par le Gouvernement ",$P$1:$P$193&amp;$Q$1:$Q$193,0),MATCH(H$204,$A$1:$Q$1,0)),INDEX($A$1:$Q$193,MATCH($B221&amp;"Total donateur",$P$1:$P$193&amp;$Q$1:$Q$193,0),MATCH(H$204,$A$1:$Q$1,0)))/SUM(INDEX($A$1:$Q$193,MATCH("Le Plan PF-complet"&amp;"Fonds alloués par le Gouvernement ",$P$1:$P$193&amp;$Q$1:$Q$193,0),MATCH(H$204,$A$1:$Q$1,0)),INDEX($A$1:$Q$193,MATCH("Le Plan PF-complet"&amp;"Total donateur",$P$1:$P$193&amp;$Q$1:$Q$193,0),MATCH(H$204,$A$1:$Q$1,0))),0)</f>
        <v>0</v>
      </c>
      <c r="I221" s="75">
        <f t="array" aca="1" ref="I221" ca="1">IFERROR(SUM(INDEX($A$1:$Q$193,MATCH($B221&amp;"Fonds alloués par le Gouvernement ",$P$1:$P$193&amp;$Q$1:$Q$193,0),MATCH(I$204,$A$1:$Q$1,0)),INDEX($A$1:$Q$193,MATCH($B221&amp;"Total donateur",$P$1:$P$193&amp;$Q$1:$Q$193,0),MATCH(I$204,$A$1:$Q$1,0)))/SUM(INDEX($A$1:$Q$193,MATCH("Le Plan PF-complet"&amp;"Fonds alloués par le Gouvernement ",$P$1:$P$193&amp;$Q$1:$Q$193,0),MATCH(I$204,$A$1:$Q$1,0)),INDEX($A$1:$Q$193,MATCH("Le Plan PF-complet"&amp;"Total donateur",$P$1:$P$193&amp;$Q$1:$Q$193,0),MATCH(I$204,$A$1:$Q$1,0))),0)</f>
        <v>0</v>
      </c>
      <c r="J221" s="75">
        <f t="array" aca="1" ref="J221" ca="1">IFERROR(SUM(INDEX($A$1:$Q$193,MATCH($B221&amp;"Fonds alloués par le Gouvernement ",$P$1:$P$193&amp;$Q$1:$Q$193,0),MATCH(J$204,$A$1:$Q$1,0)),INDEX($A$1:$Q$193,MATCH($B221&amp;"Total donateur",$P$1:$P$193&amp;$Q$1:$Q$193,0),MATCH(J$204,$A$1:$Q$1,0)))/SUM(INDEX($A$1:$Q$193,MATCH("Le Plan PF-complet"&amp;"Fonds alloués par le Gouvernement ",$P$1:$P$193&amp;$Q$1:$Q$193,0),MATCH(J$204,$A$1:$Q$1,0)),INDEX($A$1:$Q$193,MATCH("Le Plan PF-complet"&amp;"Total donateur",$P$1:$P$193&amp;$Q$1:$Q$193,0),MATCH(J$204,$A$1:$Q$1,0))),0)</f>
        <v>0</v>
      </c>
      <c r="K221" s="75">
        <f t="array" aca="1" ref="K221" ca="1">IFERROR(SUM(INDEX($A$1:$Q$193,MATCH($B221&amp;"Fonds alloués par le Gouvernement ",$P$1:$P$193&amp;$Q$1:$Q$193,0),MATCH(K$204,$A$1:$Q$1,0)),INDEX($A$1:$Q$193,MATCH($B221&amp;"Total donateur",$P$1:$P$193&amp;$Q$1:$Q$193,0),MATCH(K$204,$A$1:$Q$1,0)))/SUM(INDEX($A$1:$Q$193,MATCH("Le Plan PF-complet"&amp;"Fonds alloués par le Gouvernement ",$P$1:$P$193&amp;$Q$1:$Q$193,0),MATCH(K$204,$A$1:$Q$1,0)),INDEX($A$1:$Q$193,MATCH("Le Plan PF-complet"&amp;"Total donateur",$P$1:$P$193&amp;$Q$1:$Q$193,0),MATCH(K$204,$A$1:$Q$1,0))),0)</f>
        <v>0</v>
      </c>
      <c r="L221" s="75">
        <f t="array" aca="1" ref="L221" ca="1">IFERROR(SUM(INDEX($A$1:$Q$193,MATCH($B221&amp;"Fonds alloués par le Gouvernement ",$P$1:$P$193&amp;$Q$1:$Q$193,0),MATCH(L$204,$A$1:$Q$1,0)),INDEX($A$1:$Q$193,MATCH($B221&amp;"Total donateur",$P$1:$P$193&amp;$Q$1:$Q$193,0),MATCH(L$204,$A$1:$Q$1,0)))/SUM(INDEX($A$1:$Q$193,MATCH("Le Plan PF-complet"&amp;"Fonds alloués par le Gouvernement ",$P$1:$P$193&amp;$Q$1:$Q$193,0),MATCH(L$204,$A$1:$Q$1,0)),INDEX($A$1:$Q$193,MATCH("Le Plan PF-complet"&amp;"Total donateur",$P$1:$P$193&amp;$Q$1:$Q$193,0),MATCH(L$204,$A$1:$Q$1,0))),0)</f>
        <v>0</v>
      </c>
      <c r="M221" s="75">
        <f t="array" aca="1" ref="M221" ca="1">IFERROR(SUM(INDEX($A$1:$Q$193,MATCH($B221&amp;"Fonds alloués par le Gouvernement ",$P$1:$P$193&amp;$Q$1:$Q$193,0),MATCH(M$204,$A$1:$Q$1,0)),INDEX($A$1:$Q$193,MATCH($B221&amp;"Total donateur",$P$1:$P$193&amp;$Q$1:$Q$193,0),MATCH(M$204,$A$1:$Q$1,0)))/SUM(INDEX($A$1:$Q$193,MATCH("Le Plan PF-complet"&amp;"Fonds alloués par le Gouvernement ",$P$1:$P$193&amp;$Q$1:$Q$193,0),MATCH(M$204,$A$1:$Q$1,0)),INDEX($A$1:$Q$193,MATCH("Le Plan PF-complet"&amp;"Total donateur",$P$1:$P$193&amp;$Q$1:$Q$193,0),MATCH(M$204,$A$1:$Q$1,0))),0)</f>
        <v>0</v>
      </c>
      <c r="N221" s="75">
        <f t="array" aca="1" ref="N221" ca="1">IFERROR(SUM(INDEX($A$1:$Q$193,MATCH($B221&amp;"Fonds alloués par le Gouvernement ",$P$1:$P$193&amp;$Q$1:$Q$193,0),MATCH(N$204,$A$1:$Q$1,0)),INDEX($A$1:$Q$193,MATCH($B221&amp;"Total donateur",$P$1:$P$193&amp;$Q$1:$Q$193,0),MATCH(N$204,$A$1:$Q$1,0)))/SUM(INDEX($A$1:$Q$193,MATCH("Le Plan PF-complet"&amp;"Fonds alloués par le Gouvernement ",$P$1:$P$193&amp;$Q$1:$Q$193,0),MATCH(N$204,$A$1:$Q$1,0)),INDEX($A$1:$Q$193,MATCH("Le Plan PF-complet"&amp;"Total donateur",$P$1:$P$193&amp;$Q$1:$Q$193,0),MATCH(N$204,$A$1:$Q$1,0))),0)</f>
        <v>0</v>
      </c>
      <c r="O221" s="75">
        <f t="array" ref="O221">IFERROR(SUM(INDEX($A$1:$Q$193,MATCH($B221&amp;"Fonds alloués par le Gouvernement ",$P$1:$P$193&amp;$Q$1:$Q$193,0),MATCH(O$204,$A$1:$Q$1,0)),INDEX($A$1:$Q$193,MATCH($B221&amp;"Total donateur",$P$1:$P$193&amp;$Q$1:$Q$193,0),MATCH(O$204,$A$1:$Q$1,0)))/SUM(INDEX($A$1:$Q$193,MATCH("Le Plan PF-complet"&amp;"Fonds alloués par le Gouvernement ",$P$1:$P$193&amp;$Q$1:$Q$193,0),MATCH(O$204,$A$1:$Q$1,0)),INDEX($A$1:$Q$193,MATCH("Le Plan PF-complet"&amp;"Total donateur",$P$1:$P$193&amp;$Q$1:$Q$193,0),MATCH(O$204,$A$1:$Q$1,0))),0)</f>
        <v>0</v>
      </c>
    </row>
    <row r="222" spans="2:15" x14ac:dyDescent="0.25">
      <c r="B222" s="35" t="str">
        <f>$A$67</f>
        <v>Autre 4</v>
      </c>
      <c r="C222" s="75">
        <f t="array" aca="1" ref="C222" ca="1">IFERROR(SUM(INDEX($A$1:$Q$193,MATCH($B222&amp;"Fonds alloués par le Gouvernement ",$P$1:$P$193&amp;$Q$1:$Q$193,0),MATCH(C$204,$A$1:$Q$1,0)),INDEX($A$1:$Q$193,MATCH($B222&amp;"Total donateur",$P$1:$P$193&amp;$Q$1:$Q$193,0),MATCH(C$204,$A$1:$Q$1,0)))/SUM(INDEX($A$1:$Q$193,MATCH("Le Plan PF-complet"&amp;"Fonds alloués par le Gouvernement ",$P$1:$P$193&amp;$Q$1:$Q$193,0),MATCH(C$204,$A$1:$Q$1,0)),INDEX($A$1:$Q$193,MATCH("Le Plan PF-complet"&amp;"Total donateur",$P$1:$P$193&amp;$Q$1:$Q$193,0),MATCH(C$204,$A$1:$Q$1,0))),0)</f>
        <v>0</v>
      </c>
      <c r="D222" s="75">
        <f t="array" aca="1" ref="D222" ca="1">IFERROR(SUM(INDEX($A$1:$Q$193,MATCH($B222&amp;"Fonds alloués par le Gouvernement ",$P$1:$P$193&amp;$Q$1:$Q$193,0),MATCH(D$204,$A$1:$Q$1,0)),INDEX($A$1:$Q$193,MATCH($B222&amp;"Total donateur",$P$1:$P$193&amp;$Q$1:$Q$193,0),MATCH(D$204,$A$1:$Q$1,0)))/SUM(INDEX($A$1:$Q$193,MATCH("Le Plan PF-complet"&amp;"Fonds alloués par le Gouvernement ",$P$1:$P$193&amp;$Q$1:$Q$193,0),MATCH(D$204,$A$1:$Q$1,0)),INDEX($A$1:$Q$193,MATCH("Le Plan PF-complet"&amp;"Total donateur",$P$1:$P$193&amp;$Q$1:$Q$193,0),MATCH(D$204,$A$1:$Q$1,0))),0)</f>
        <v>0</v>
      </c>
      <c r="E222" s="75">
        <f t="array" aca="1" ref="E222" ca="1">IFERROR(SUM(INDEX($A$1:$Q$193,MATCH($B222&amp;"Fonds alloués par le Gouvernement ",$P$1:$P$193&amp;$Q$1:$Q$193,0),MATCH(E$204,$A$1:$Q$1,0)),INDEX($A$1:$Q$193,MATCH($B222&amp;"Total donateur",$P$1:$P$193&amp;$Q$1:$Q$193,0),MATCH(E$204,$A$1:$Q$1,0)))/SUM(INDEX($A$1:$Q$193,MATCH("Le Plan PF-complet"&amp;"Fonds alloués par le Gouvernement ",$P$1:$P$193&amp;$Q$1:$Q$193,0),MATCH(E$204,$A$1:$Q$1,0)),INDEX($A$1:$Q$193,MATCH("Le Plan PF-complet"&amp;"Total donateur",$P$1:$P$193&amp;$Q$1:$Q$193,0),MATCH(E$204,$A$1:$Q$1,0))),0)</f>
        <v>0</v>
      </c>
      <c r="F222" s="75">
        <f t="array" aca="1" ref="F222" ca="1">IFERROR(SUM(INDEX($A$1:$Q$193,MATCH($B222&amp;"Fonds alloués par le Gouvernement ",$P$1:$P$193&amp;$Q$1:$Q$193,0),MATCH(F$204,$A$1:$Q$1,0)),INDEX($A$1:$Q$193,MATCH($B222&amp;"Total donateur",$P$1:$P$193&amp;$Q$1:$Q$193,0),MATCH(F$204,$A$1:$Q$1,0)))/SUM(INDEX($A$1:$Q$193,MATCH("Le Plan PF-complet"&amp;"Fonds alloués par le Gouvernement ",$P$1:$P$193&amp;$Q$1:$Q$193,0),MATCH(F$204,$A$1:$Q$1,0)),INDEX($A$1:$Q$193,MATCH("Le Plan PF-complet"&amp;"Total donateur",$P$1:$P$193&amp;$Q$1:$Q$193,0),MATCH(F$204,$A$1:$Q$1,0))),0)</f>
        <v>0</v>
      </c>
      <c r="G222" s="75">
        <f t="array" aca="1" ref="G222" ca="1">IFERROR(SUM(INDEX($A$1:$Q$193,MATCH($B222&amp;"Fonds alloués par le Gouvernement ",$P$1:$P$193&amp;$Q$1:$Q$193,0),MATCH(G$204,$A$1:$Q$1,0)),INDEX($A$1:$Q$193,MATCH($B222&amp;"Total donateur",$P$1:$P$193&amp;$Q$1:$Q$193,0),MATCH(G$204,$A$1:$Q$1,0)))/SUM(INDEX($A$1:$Q$193,MATCH("Le Plan PF-complet"&amp;"Fonds alloués par le Gouvernement ",$P$1:$P$193&amp;$Q$1:$Q$193,0),MATCH(G$204,$A$1:$Q$1,0)),INDEX($A$1:$Q$193,MATCH("Le Plan PF-complet"&amp;"Total donateur",$P$1:$P$193&amp;$Q$1:$Q$193,0),MATCH(G$204,$A$1:$Q$1,0))),0)</f>
        <v>0</v>
      </c>
      <c r="H222" s="75">
        <f t="array" aca="1" ref="H222" ca="1">IFERROR(SUM(INDEX($A$1:$Q$193,MATCH($B222&amp;"Fonds alloués par le Gouvernement ",$P$1:$P$193&amp;$Q$1:$Q$193,0),MATCH(H$204,$A$1:$Q$1,0)),INDEX($A$1:$Q$193,MATCH($B222&amp;"Total donateur",$P$1:$P$193&amp;$Q$1:$Q$193,0),MATCH(H$204,$A$1:$Q$1,0)))/SUM(INDEX($A$1:$Q$193,MATCH("Le Plan PF-complet"&amp;"Fonds alloués par le Gouvernement ",$P$1:$P$193&amp;$Q$1:$Q$193,0),MATCH(H$204,$A$1:$Q$1,0)),INDEX($A$1:$Q$193,MATCH("Le Plan PF-complet"&amp;"Total donateur",$P$1:$P$193&amp;$Q$1:$Q$193,0),MATCH(H$204,$A$1:$Q$1,0))),0)</f>
        <v>0</v>
      </c>
      <c r="I222" s="75">
        <f t="array" aca="1" ref="I222" ca="1">IFERROR(SUM(INDEX($A$1:$Q$193,MATCH($B222&amp;"Fonds alloués par le Gouvernement ",$P$1:$P$193&amp;$Q$1:$Q$193,0),MATCH(I$204,$A$1:$Q$1,0)),INDEX($A$1:$Q$193,MATCH($B222&amp;"Total donateur",$P$1:$P$193&amp;$Q$1:$Q$193,0),MATCH(I$204,$A$1:$Q$1,0)))/SUM(INDEX($A$1:$Q$193,MATCH("Le Plan PF-complet"&amp;"Fonds alloués par le Gouvernement ",$P$1:$P$193&amp;$Q$1:$Q$193,0),MATCH(I$204,$A$1:$Q$1,0)),INDEX($A$1:$Q$193,MATCH("Le Plan PF-complet"&amp;"Total donateur",$P$1:$P$193&amp;$Q$1:$Q$193,0),MATCH(I$204,$A$1:$Q$1,0))),0)</f>
        <v>0</v>
      </c>
      <c r="J222" s="75">
        <f t="array" aca="1" ref="J222" ca="1">IFERROR(SUM(INDEX($A$1:$Q$193,MATCH($B222&amp;"Fonds alloués par le Gouvernement ",$P$1:$P$193&amp;$Q$1:$Q$193,0),MATCH(J$204,$A$1:$Q$1,0)),INDEX($A$1:$Q$193,MATCH($B222&amp;"Total donateur",$P$1:$P$193&amp;$Q$1:$Q$193,0),MATCH(J$204,$A$1:$Q$1,0)))/SUM(INDEX($A$1:$Q$193,MATCH("Le Plan PF-complet"&amp;"Fonds alloués par le Gouvernement ",$P$1:$P$193&amp;$Q$1:$Q$193,0),MATCH(J$204,$A$1:$Q$1,0)),INDEX($A$1:$Q$193,MATCH("Le Plan PF-complet"&amp;"Total donateur",$P$1:$P$193&amp;$Q$1:$Q$193,0),MATCH(J$204,$A$1:$Q$1,0))),0)</f>
        <v>0</v>
      </c>
      <c r="K222" s="75">
        <f t="array" aca="1" ref="K222" ca="1">IFERROR(SUM(INDEX($A$1:$Q$193,MATCH($B222&amp;"Fonds alloués par le Gouvernement ",$P$1:$P$193&amp;$Q$1:$Q$193,0),MATCH(K$204,$A$1:$Q$1,0)),INDEX($A$1:$Q$193,MATCH($B222&amp;"Total donateur",$P$1:$P$193&amp;$Q$1:$Q$193,0),MATCH(K$204,$A$1:$Q$1,0)))/SUM(INDEX($A$1:$Q$193,MATCH("Le Plan PF-complet"&amp;"Fonds alloués par le Gouvernement ",$P$1:$P$193&amp;$Q$1:$Q$193,0),MATCH(K$204,$A$1:$Q$1,0)),INDEX($A$1:$Q$193,MATCH("Le Plan PF-complet"&amp;"Total donateur",$P$1:$P$193&amp;$Q$1:$Q$193,0),MATCH(K$204,$A$1:$Q$1,0))),0)</f>
        <v>0</v>
      </c>
      <c r="L222" s="75">
        <f t="array" aca="1" ref="L222" ca="1">IFERROR(SUM(INDEX($A$1:$Q$193,MATCH($B222&amp;"Fonds alloués par le Gouvernement ",$P$1:$P$193&amp;$Q$1:$Q$193,0),MATCH(L$204,$A$1:$Q$1,0)),INDEX($A$1:$Q$193,MATCH($B222&amp;"Total donateur",$P$1:$P$193&amp;$Q$1:$Q$193,0),MATCH(L$204,$A$1:$Q$1,0)))/SUM(INDEX($A$1:$Q$193,MATCH("Le Plan PF-complet"&amp;"Fonds alloués par le Gouvernement ",$P$1:$P$193&amp;$Q$1:$Q$193,0),MATCH(L$204,$A$1:$Q$1,0)),INDEX($A$1:$Q$193,MATCH("Le Plan PF-complet"&amp;"Total donateur",$P$1:$P$193&amp;$Q$1:$Q$193,0),MATCH(L$204,$A$1:$Q$1,0))),0)</f>
        <v>0</v>
      </c>
      <c r="M222" s="75">
        <f t="array" aca="1" ref="M222" ca="1">IFERROR(SUM(INDEX($A$1:$Q$193,MATCH($B222&amp;"Fonds alloués par le Gouvernement ",$P$1:$P$193&amp;$Q$1:$Q$193,0),MATCH(M$204,$A$1:$Q$1,0)),INDEX($A$1:$Q$193,MATCH($B222&amp;"Total donateur",$P$1:$P$193&amp;$Q$1:$Q$193,0),MATCH(M$204,$A$1:$Q$1,0)))/SUM(INDEX($A$1:$Q$193,MATCH("Le Plan PF-complet"&amp;"Fonds alloués par le Gouvernement ",$P$1:$P$193&amp;$Q$1:$Q$193,0),MATCH(M$204,$A$1:$Q$1,0)),INDEX($A$1:$Q$193,MATCH("Le Plan PF-complet"&amp;"Total donateur",$P$1:$P$193&amp;$Q$1:$Q$193,0),MATCH(M$204,$A$1:$Q$1,0))),0)</f>
        <v>0</v>
      </c>
      <c r="N222" s="75">
        <f t="array" aca="1" ref="N222" ca="1">IFERROR(SUM(INDEX($A$1:$Q$193,MATCH($B222&amp;"Fonds alloués par le Gouvernement ",$P$1:$P$193&amp;$Q$1:$Q$193,0),MATCH(N$204,$A$1:$Q$1,0)),INDEX($A$1:$Q$193,MATCH($B222&amp;"Total donateur",$P$1:$P$193&amp;$Q$1:$Q$193,0),MATCH(N$204,$A$1:$Q$1,0)))/SUM(INDEX($A$1:$Q$193,MATCH("Le Plan PF-complet"&amp;"Fonds alloués par le Gouvernement ",$P$1:$P$193&amp;$Q$1:$Q$193,0),MATCH(N$204,$A$1:$Q$1,0)),INDEX($A$1:$Q$193,MATCH("Le Plan PF-complet"&amp;"Total donateur",$P$1:$P$193&amp;$Q$1:$Q$193,0),MATCH(N$204,$A$1:$Q$1,0))),0)</f>
        <v>0</v>
      </c>
      <c r="O222" s="75">
        <f t="array" ref="O222">IFERROR(SUM(INDEX($A$1:$Q$193,MATCH($B222&amp;"Fonds alloués par le Gouvernement ",$P$1:$P$193&amp;$Q$1:$Q$193,0),MATCH(O$204,$A$1:$Q$1,0)),INDEX($A$1:$Q$193,MATCH($B222&amp;"Total donateur",$P$1:$P$193&amp;$Q$1:$Q$193,0),MATCH(O$204,$A$1:$Q$1,0)))/SUM(INDEX($A$1:$Q$193,MATCH("Le Plan PF-complet"&amp;"Fonds alloués par le Gouvernement ",$P$1:$P$193&amp;$Q$1:$Q$193,0),MATCH(O$204,$A$1:$Q$1,0)),INDEX($A$1:$Q$193,MATCH("Le Plan PF-complet"&amp;"Total donateur",$P$1:$P$193&amp;$Q$1:$Q$193,0),MATCH(O$204,$A$1:$Q$1,0))),0)</f>
        <v>0</v>
      </c>
    </row>
    <row r="223" spans="2:15" x14ac:dyDescent="0.25">
      <c r="B223" s="35" t="str">
        <f>$A$83</f>
        <v>Autre 5</v>
      </c>
      <c r="C223" s="75">
        <f t="array" aca="1" ref="C223" ca="1">IFERROR(SUM(INDEX($A$1:$Q$193,MATCH($B223&amp;"Fonds alloués par le Gouvernement ",$P$1:$P$193&amp;$Q$1:$Q$193,0),MATCH(C$204,$A$1:$Q$1,0)),INDEX($A$1:$Q$193,MATCH($B223&amp;"Total donateur",$P$1:$P$193&amp;$Q$1:$Q$193,0),MATCH(C$204,$A$1:$Q$1,0)))/SUM(INDEX($A$1:$Q$193,MATCH("Le Plan PF-complet"&amp;"Fonds alloués par le Gouvernement ",$P$1:$P$193&amp;$Q$1:$Q$193,0),MATCH(C$204,$A$1:$Q$1,0)),INDEX($A$1:$Q$193,MATCH("Le Plan PF-complet"&amp;"Total donateur",$P$1:$P$193&amp;$Q$1:$Q$193,0),MATCH(C$204,$A$1:$Q$1,0))),0)</f>
        <v>0</v>
      </c>
      <c r="D223" s="75">
        <f t="array" aca="1" ref="D223" ca="1">IFERROR(SUM(INDEX($A$1:$Q$193,MATCH($B223&amp;"Fonds alloués par le Gouvernement ",$P$1:$P$193&amp;$Q$1:$Q$193,0),MATCH(D$204,$A$1:$Q$1,0)),INDEX($A$1:$Q$193,MATCH($B223&amp;"Total donateur",$P$1:$P$193&amp;$Q$1:$Q$193,0),MATCH(D$204,$A$1:$Q$1,0)))/SUM(INDEX($A$1:$Q$193,MATCH("Le Plan PF-complet"&amp;"Fonds alloués par le Gouvernement ",$P$1:$P$193&amp;$Q$1:$Q$193,0),MATCH(D$204,$A$1:$Q$1,0)),INDEX($A$1:$Q$193,MATCH("Le Plan PF-complet"&amp;"Total donateur",$P$1:$P$193&amp;$Q$1:$Q$193,0),MATCH(D$204,$A$1:$Q$1,0))),0)</f>
        <v>0</v>
      </c>
      <c r="E223" s="75">
        <f t="array" aca="1" ref="E223" ca="1">IFERROR(SUM(INDEX($A$1:$Q$193,MATCH($B223&amp;"Fonds alloués par le Gouvernement ",$P$1:$P$193&amp;$Q$1:$Q$193,0),MATCH(E$204,$A$1:$Q$1,0)),INDEX($A$1:$Q$193,MATCH($B223&amp;"Total donateur",$P$1:$P$193&amp;$Q$1:$Q$193,0),MATCH(E$204,$A$1:$Q$1,0)))/SUM(INDEX($A$1:$Q$193,MATCH("Le Plan PF-complet"&amp;"Fonds alloués par le Gouvernement ",$P$1:$P$193&amp;$Q$1:$Q$193,0),MATCH(E$204,$A$1:$Q$1,0)),INDEX($A$1:$Q$193,MATCH("Le Plan PF-complet"&amp;"Total donateur",$P$1:$P$193&amp;$Q$1:$Q$193,0),MATCH(E$204,$A$1:$Q$1,0))),0)</f>
        <v>0</v>
      </c>
      <c r="F223" s="75">
        <f t="array" aca="1" ref="F223" ca="1">IFERROR(SUM(INDEX($A$1:$Q$193,MATCH($B223&amp;"Fonds alloués par le Gouvernement ",$P$1:$P$193&amp;$Q$1:$Q$193,0),MATCH(F$204,$A$1:$Q$1,0)),INDEX($A$1:$Q$193,MATCH($B223&amp;"Total donateur",$P$1:$P$193&amp;$Q$1:$Q$193,0),MATCH(F$204,$A$1:$Q$1,0)))/SUM(INDEX($A$1:$Q$193,MATCH("Le Plan PF-complet"&amp;"Fonds alloués par le Gouvernement ",$P$1:$P$193&amp;$Q$1:$Q$193,0),MATCH(F$204,$A$1:$Q$1,0)),INDEX($A$1:$Q$193,MATCH("Le Plan PF-complet"&amp;"Total donateur",$P$1:$P$193&amp;$Q$1:$Q$193,0),MATCH(F$204,$A$1:$Q$1,0))),0)</f>
        <v>0</v>
      </c>
      <c r="G223" s="75">
        <f t="array" aca="1" ref="G223" ca="1">IFERROR(SUM(INDEX($A$1:$Q$193,MATCH($B223&amp;"Fonds alloués par le Gouvernement ",$P$1:$P$193&amp;$Q$1:$Q$193,0),MATCH(G$204,$A$1:$Q$1,0)),INDEX($A$1:$Q$193,MATCH($B223&amp;"Total donateur",$P$1:$P$193&amp;$Q$1:$Q$193,0),MATCH(G$204,$A$1:$Q$1,0)))/SUM(INDEX($A$1:$Q$193,MATCH("Le Plan PF-complet"&amp;"Fonds alloués par le Gouvernement ",$P$1:$P$193&amp;$Q$1:$Q$193,0),MATCH(G$204,$A$1:$Q$1,0)),INDEX($A$1:$Q$193,MATCH("Le Plan PF-complet"&amp;"Total donateur",$P$1:$P$193&amp;$Q$1:$Q$193,0),MATCH(G$204,$A$1:$Q$1,0))),0)</f>
        <v>0</v>
      </c>
      <c r="H223" s="75">
        <f t="array" aca="1" ref="H223" ca="1">IFERROR(SUM(INDEX($A$1:$Q$193,MATCH($B223&amp;"Fonds alloués par le Gouvernement ",$P$1:$P$193&amp;$Q$1:$Q$193,0),MATCH(H$204,$A$1:$Q$1,0)),INDEX($A$1:$Q$193,MATCH($B223&amp;"Total donateur",$P$1:$P$193&amp;$Q$1:$Q$193,0),MATCH(H$204,$A$1:$Q$1,0)))/SUM(INDEX($A$1:$Q$193,MATCH("Le Plan PF-complet"&amp;"Fonds alloués par le Gouvernement ",$P$1:$P$193&amp;$Q$1:$Q$193,0),MATCH(H$204,$A$1:$Q$1,0)),INDEX($A$1:$Q$193,MATCH("Le Plan PF-complet"&amp;"Total donateur",$P$1:$P$193&amp;$Q$1:$Q$193,0),MATCH(H$204,$A$1:$Q$1,0))),0)</f>
        <v>0</v>
      </c>
      <c r="I223" s="75">
        <f t="array" aca="1" ref="I223" ca="1">IFERROR(SUM(INDEX($A$1:$Q$193,MATCH($B223&amp;"Fonds alloués par le Gouvernement ",$P$1:$P$193&amp;$Q$1:$Q$193,0),MATCH(I$204,$A$1:$Q$1,0)),INDEX($A$1:$Q$193,MATCH($B223&amp;"Total donateur",$P$1:$P$193&amp;$Q$1:$Q$193,0),MATCH(I$204,$A$1:$Q$1,0)))/SUM(INDEX($A$1:$Q$193,MATCH("Le Plan PF-complet"&amp;"Fonds alloués par le Gouvernement ",$P$1:$P$193&amp;$Q$1:$Q$193,0),MATCH(I$204,$A$1:$Q$1,0)),INDEX($A$1:$Q$193,MATCH("Le Plan PF-complet"&amp;"Total donateur",$P$1:$P$193&amp;$Q$1:$Q$193,0),MATCH(I$204,$A$1:$Q$1,0))),0)</f>
        <v>0</v>
      </c>
      <c r="J223" s="75">
        <f t="array" aca="1" ref="J223" ca="1">IFERROR(SUM(INDEX($A$1:$Q$193,MATCH($B223&amp;"Fonds alloués par le Gouvernement ",$P$1:$P$193&amp;$Q$1:$Q$193,0),MATCH(J$204,$A$1:$Q$1,0)),INDEX($A$1:$Q$193,MATCH($B223&amp;"Total donateur",$P$1:$P$193&amp;$Q$1:$Q$193,0),MATCH(J$204,$A$1:$Q$1,0)))/SUM(INDEX($A$1:$Q$193,MATCH("Le Plan PF-complet"&amp;"Fonds alloués par le Gouvernement ",$P$1:$P$193&amp;$Q$1:$Q$193,0),MATCH(J$204,$A$1:$Q$1,0)),INDEX($A$1:$Q$193,MATCH("Le Plan PF-complet"&amp;"Total donateur",$P$1:$P$193&amp;$Q$1:$Q$193,0),MATCH(J$204,$A$1:$Q$1,0))),0)</f>
        <v>0</v>
      </c>
      <c r="K223" s="75">
        <f t="array" aca="1" ref="K223" ca="1">IFERROR(SUM(INDEX($A$1:$Q$193,MATCH($B223&amp;"Fonds alloués par le Gouvernement ",$P$1:$P$193&amp;$Q$1:$Q$193,0),MATCH(K$204,$A$1:$Q$1,0)),INDEX($A$1:$Q$193,MATCH($B223&amp;"Total donateur",$P$1:$P$193&amp;$Q$1:$Q$193,0),MATCH(K$204,$A$1:$Q$1,0)))/SUM(INDEX($A$1:$Q$193,MATCH("Le Plan PF-complet"&amp;"Fonds alloués par le Gouvernement ",$P$1:$P$193&amp;$Q$1:$Q$193,0),MATCH(K$204,$A$1:$Q$1,0)),INDEX($A$1:$Q$193,MATCH("Le Plan PF-complet"&amp;"Total donateur",$P$1:$P$193&amp;$Q$1:$Q$193,0),MATCH(K$204,$A$1:$Q$1,0))),0)</f>
        <v>0</v>
      </c>
      <c r="L223" s="75">
        <f t="array" aca="1" ref="L223" ca="1">IFERROR(SUM(INDEX($A$1:$Q$193,MATCH($B223&amp;"Fonds alloués par le Gouvernement ",$P$1:$P$193&amp;$Q$1:$Q$193,0),MATCH(L$204,$A$1:$Q$1,0)),INDEX($A$1:$Q$193,MATCH($B223&amp;"Total donateur",$P$1:$P$193&amp;$Q$1:$Q$193,0),MATCH(L$204,$A$1:$Q$1,0)))/SUM(INDEX($A$1:$Q$193,MATCH("Le Plan PF-complet"&amp;"Fonds alloués par le Gouvernement ",$P$1:$P$193&amp;$Q$1:$Q$193,0),MATCH(L$204,$A$1:$Q$1,0)),INDEX($A$1:$Q$193,MATCH("Le Plan PF-complet"&amp;"Total donateur",$P$1:$P$193&amp;$Q$1:$Q$193,0),MATCH(L$204,$A$1:$Q$1,0))),0)</f>
        <v>0</v>
      </c>
      <c r="M223" s="75">
        <f t="array" aca="1" ref="M223" ca="1">IFERROR(SUM(INDEX($A$1:$Q$193,MATCH($B223&amp;"Fonds alloués par le Gouvernement ",$P$1:$P$193&amp;$Q$1:$Q$193,0),MATCH(M$204,$A$1:$Q$1,0)),INDEX($A$1:$Q$193,MATCH($B223&amp;"Total donateur",$P$1:$P$193&amp;$Q$1:$Q$193,0),MATCH(M$204,$A$1:$Q$1,0)))/SUM(INDEX($A$1:$Q$193,MATCH("Le Plan PF-complet"&amp;"Fonds alloués par le Gouvernement ",$P$1:$P$193&amp;$Q$1:$Q$193,0),MATCH(M$204,$A$1:$Q$1,0)),INDEX($A$1:$Q$193,MATCH("Le Plan PF-complet"&amp;"Total donateur",$P$1:$P$193&amp;$Q$1:$Q$193,0),MATCH(M$204,$A$1:$Q$1,0))),0)</f>
        <v>0</v>
      </c>
      <c r="N223" s="75">
        <f t="array" aca="1" ref="N223" ca="1">IFERROR(SUM(INDEX($A$1:$Q$193,MATCH($B223&amp;"Fonds alloués par le Gouvernement ",$P$1:$P$193&amp;$Q$1:$Q$193,0),MATCH(N$204,$A$1:$Q$1,0)),INDEX($A$1:$Q$193,MATCH($B223&amp;"Total donateur",$P$1:$P$193&amp;$Q$1:$Q$193,0),MATCH(N$204,$A$1:$Q$1,0)))/SUM(INDEX($A$1:$Q$193,MATCH("Le Plan PF-complet"&amp;"Fonds alloués par le Gouvernement ",$P$1:$P$193&amp;$Q$1:$Q$193,0),MATCH(N$204,$A$1:$Q$1,0)),INDEX($A$1:$Q$193,MATCH("Le Plan PF-complet"&amp;"Total donateur",$P$1:$P$193&amp;$Q$1:$Q$193,0),MATCH(N$204,$A$1:$Q$1,0))),0)</f>
        <v>0</v>
      </c>
      <c r="O223" s="75">
        <f t="array" ref="O223">IFERROR(SUM(INDEX($A$1:$Q$193,MATCH($B223&amp;"Fonds alloués par le Gouvernement ",$P$1:$P$193&amp;$Q$1:$Q$193,0),MATCH(O$204,$A$1:$Q$1,0)),INDEX($A$1:$Q$193,MATCH($B223&amp;"Total donateur",$P$1:$P$193&amp;$Q$1:$Q$193,0),MATCH(O$204,$A$1:$Q$1,0)))/SUM(INDEX($A$1:$Q$193,MATCH("Le Plan PF-complet"&amp;"Fonds alloués par le Gouvernement ",$P$1:$P$193&amp;$Q$1:$Q$193,0),MATCH(O$204,$A$1:$Q$1,0)),INDEX($A$1:$Q$193,MATCH("Le Plan PF-complet"&amp;"Total donateur",$P$1:$P$193&amp;$Q$1:$Q$193,0),MATCH(O$204,$A$1:$Q$1,0))),0)</f>
        <v>0</v>
      </c>
    </row>
    <row r="224" spans="2:15" x14ac:dyDescent="0.25">
      <c r="B224" s="35" t="str">
        <f>$A$99</f>
        <v>Autre 6</v>
      </c>
      <c r="C224" s="75">
        <f t="array" aca="1" ref="C224" ca="1">IFERROR(SUM(INDEX($A$1:$Q$193,MATCH($B224&amp;"Fonds alloués par le Gouvernement ",$P$1:$P$193&amp;$Q$1:$Q$193,0),MATCH(C$204,$A$1:$Q$1,0)),INDEX($A$1:$Q$193,MATCH($B224&amp;"Total donateur",$P$1:$P$193&amp;$Q$1:$Q$193,0),MATCH(C$204,$A$1:$Q$1,0)))/SUM(INDEX($A$1:$Q$193,MATCH("Le Plan PF-complet"&amp;"Fonds alloués par le Gouvernement ",$P$1:$P$193&amp;$Q$1:$Q$193,0),MATCH(C$204,$A$1:$Q$1,0)),INDEX($A$1:$Q$193,MATCH("Le Plan PF-complet"&amp;"Total donateur",$P$1:$P$193&amp;$Q$1:$Q$193,0),MATCH(C$204,$A$1:$Q$1,0))),0)</f>
        <v>0</v>
      </c>
      <c r="D224" s="75">
        <f t="array" aca="1" ref="D224" ca="1">IFERROR(SUM(INDEX($A$1:$Q$193,MATCH($B224&amp;"Fonds alloués par le Gouvernement ",$P$1:$P$193&amp;$Q$1:$Q$193,0),MATCH(D$204,$A$1:$Q$1,0)),INDEX($A$1:$Q$193,MATCH($B224&amp;"Total donateur",$P$1:$P$193&amp;$Q$1:$Q$193,0),MATCH(D$204,$A$1:$Q$1,0)))/SUM(INDEX($A$1:$Q$193,MATCH("Le Plan PF-complet"&amp;"Fonds alloués par le Gouvernement ",$P$1:$P$193&amp;$Q$1:$Q$193,0),MATCH(D$204,$A$1:$Q$1,0)),INDEX($A$1:$Q$193,MATCH("Le Plan PF-complet"&amp;"Total donateur",$P$1:$P$193&amp;$Q$1:$Q$193,0),MATCH(D$204,$A$1:$Q$1,0))),0)</f>
        <v>0</v>
      </c>
      <c r="E224" s="75">
        <f t="array" aca="1" ref="E224" ca="1">IFERROR(SUM(INDEX($A$1:$Q$193,MATCH($B224&amp;"Fonds alloués par le Gouvernement ",$P$1:$P$193&amp;$Q$1:$Q$193,0),MATCH(E$204,$A$1:$Q$1,0)),INDEX($A$1:$Q$193,MATCH($B224&amp;"Total donateur",$P$1:$P$193&amp;$Q$1:$Q$193,0),MATCH(E$204,$A$1:$Q$1,0)))/SUM(INDEX($A$1:$Q$193,MATCH("Le Plan PF-complet"&amp;"Fonds alloués par le Gouvernement ",$P$1:$P$193&amp;$Q$1:$Q$193,0),MATCH(E$204,$A$1:$Q$1,0)),INDEX($A$1:$Q$193,MATCH("Le Plan PF-complet"&amp;"Total donateur",$P$1:$P$193&amp;$Q$1:$Q$193,0),MATCH(E$204,$A$1:$Q$1,0))),0)</f>
        <v>0</v>
      </c>
      <c r="F224" s="75">
        <f t="array" aca="1" ref="F224" ca="1">IFERROR(SUM(INDEX($A$1:$Q$193,MATCH($B224&amp;"Fonds alloués par le Gouvernement ",$P$1:$P$193&amp;$Q$1:$Q$193,0),MATCH(F$204,$A$1:$Q$1,0)),INDEX($A$1:$Q$193,MATCH($B224&amp;"Total donateur",$P$1:$P$193&amp;$Q$1:$Q$193,0),MATCH(F$204,$A$1:$Q$1,0)))/SUM(INDEX($A$1:$Q$193,MATCH("Le Plan PF-complet"&amp;"Fonds alloués par le Gouvernement ",$P$1:$P$193&amp;$Q$1:$Q$193,0),MATCH(F$204,$A$1:$Q$1,0)),INDEX($A$1:$Q$193,MATCH("Le Plan PF-complet"&amp;"Total donateur",$P$1:$P$193&amp;$Q$1:$Q$193,0),MATCH(F$204,$A$1:$Q$1,0))),0)</f>
        <v>0</v>
      </c>
      <c r="G224" s="75">
        <f t="array" aca="1" ref="G224" ca="1">IFERROR(SUM(INDEX($A$1:$Q$193,MATCH($B224&amp;"Fonds alloués par le Gouvernement ",$P$1:$P$193&amp;$Q$1:$Q$193,0),MATCH(G$204,$A$1:$Q$1,0)),INDEX($A$1:$Q$193,MATCH($B224&amp;"Total donateur",$P$1:$P$193&amp;$Q$1:$Q$193,0),MATCH(G$204,$A$1:$Q$1,0)))/SUM(INDEX($A$1:$Q$193,MATCH("Le Plan PF-complet"&amp;"Fonds alloués par le Gouvernement ",$P$1:$P$193&amp;$Q$1:$Q$193,0),MATCH(G$204,$A$1:$Q$1,0)),INDEX($A$1:$Q$193,MATCH("Le Plan PF-complet"&amp;"Total donateur",$P$1:$P$193&amp;$Q$1:$Q$193,0),MATCH(G$204,$A$1:$Q$1,0))),0)</f>
        <v>0</v>
      </c>
      <c r="H224" s="75">
        <f t="array" aca="1" ref="H224" ca="1">IFERROR(SUM(INDEX($A$1:$Q$193,MATCH($B224&amp;"Fonds alloués par le Gouvernement ",$P$1:$P$193&amp;$Q$1:$Q$193,0),MATCH(H$204,$A$1:$Q$1,0)),INDEX($A$1:$Q$193,MATCH($B224&amp;"Total donateur",$P$1:$P$193&amp;$Q$1:$Q$193,0),MATCH(H$204,$A$1:$Q$1,0)))/SUM(INDEX($A$1:$Q$193,MATCH("Le Plan PF-complet"&amp;"Fonds alloués par le Gouvernement ",$P$1:$P$193&amp;$Q$1:$Q$193,0),MATCH(H$204,$A$1:$Q$1,0)),INDEX($A$1:$Q$193,MATCH("Le Plan PF-complet"&amp;"Total donateur",$P$1:$P$193&amp;$Q$1:$Q$193,0),MATCH(H$204,$A$1:$Q$1,0))),0)</f>
        <v>0</v>
      </c>
      <c r="I224" s="75">
        <f t="array" aca="1" ref="I224" ca="1">IFERROR(SUM(INDEX($A$1:$Q$193,MATCH($B224&amp;"Fonds alloués par le Gouvernement ",$P$1:$P$193&amp;$Q$1:$Q$193,0),MATCH(I$204,$A$1:$Q$1,0)),INDEX($A$1:$Q$193,MATCH($B224&amp;"Total donateur",$P$1:$P$193&amp;$Q$1:$Q$193,0),MATCH(I$204,$A$1:$Q$1,0)))/SUM(INDEX($A$1:$Q$193,MATCH("Le Plan PF-complet"&amp;"Fonds alloués par le Gouvernement ",$P$1:$P$193&amp;$Q$1:$Q$193,0),MATCH(I$204,$A$1:$Q$1,0)),INDEX($A$1:$Q$193,MATCH("Le Plan PF-complet"&amp;"Total donateur",$P$1:$P$193&amp;$Q$1:$Q$193,0),MATCH(I$204,$A$1:$Q$1,0))),0)</f>
        <v>0</v>
      </c>
      <c r="J224" s="75">
        <f t="array" aca="1" ref="J224" ca="1">IFERROR(SUM(INDEX($A$1:$Q$193,MATCH($B224&amp;"Fonds alloués par le Gouvernement ",$P$1:$P$193&amp;$Q$1:$Q$193,0),MATCH(J$204,$A$1:$Q$1,0)),INDEX($A$1:$Q$193,MATCH($B224&amp;"Total donateur",$P$1:$P$193&amp;$Q$1:$Q$193,0),MATCH(J$204,$A$1:$Q$1,0)))/SUM(INDEX($A$1:$Q$193,MATCH("Le Plan PF-complet"&amp;"Fonds alloués par le Gouvernement ",$P$1:$P$193&amp;$Q$1:$Q$193,0),MATCH(J$204,$A$1:$Q$1,0)),INDEX($A$1:$Q$193,MATCH("Le Plan PF-complet"&amp;"Total donateur",$P$1:$P$193&amp;$Q$1:$Q$193,0),MATCH(J$204,$A$1:$Q$1,0))),0)</f>
        <v>0</v>
      </c>
      <c r="K224" s="75">
        <f t="array" aca="1" ref="K224" ca="1">IFERROR(SUM(INDEX($A$1:$Q$193,MATCH($B224&amp;"Fonds alloués par le Gouvernement ",$P$1:$P$193&amp;$Q$1:$Q$193,0),MATCH(K$204,$A$1:$Q$1,0)),INDEX($A$1:$Q$193,MATCH($B224&amp;"Total donateur",$P$1:$P$193&amp;$Q$1:$Q$193,0),MATCH(K$204,$A$1:$Q$1,0)))/SUM(INDEX($A$1:$Q$193,MATCH("Le Plan PF-complet"&amp;"Fonds alloués par le Gouvernement ",$P$1:$P$193&amp;$Q$1:$Q$193,0),MATCH(K$204,$A$1:$Q$1,0)),INDEX($A$1:$Q$193,MATCH("Le Plan PF-complet"&amp;"Total donateur",$P$1:$P$193&amp;$Q$1:$Q$193,0),MATCH(K$204,$A$1:$Q$1,0))),0)</f>
        <v>0</v>
      </c>
      <c r="L224" s="75">
        <f t="array" aca="1" ref="L224" ca="1">IFERROR(SUM(INDEX($A$1:$Q$193,MATCH($B224&amp;"Fonds alloués par le Gouvernement ",$P$1:$P$193&amp;$Q$1:$Q$193,0),MATCH(L$204,$A$1:$Q$1,0)),INDEX($A$1:$Q$193,MATCH($B224&amp;"Total donateur",$P$1:$P$193&amp;$Q$1:$Q$193,0),MATCH(L$204,$A$1:$Q$1,0)))/SUM(INDEX($A$1:$Q$193,MATCH("Le Plan PF-complet"&amp;"Fonds alloués par le Gouvernement ",$P$1:$P$193&amp;$Q$1:$Q$193,0),MATCH(L$204,$A$1:$Q$1,0)),INDEX($A$1:$Q$193,MATCH("Le Plan PF-complet"&amp;"Total donateur",$P$1:$P$193&amp;$Q$1:$Q$193,0),MATCH(L$204,$A$1:$Q$1,0))),0)</f>
        <v>0</v>
      </c>
      <c r="M224" s="75">
        <f t="array" aca="1" ref="M224" ca="1">IFERROR(SUM(INDEX($A$1:$Q$193,MATCH($B224&amp;"Fonds alloués par le Gouvernement ",$P$1:$P$193&amp;$Q$1:$Q$193,0),MATCH(M$204,$A$1:$Q$1,0)),INDEX($A$1:$Q$193,MATCH($B224&amp;"Total donateur",$P$1:$P$193&amp;$Q$1:$Q$193,0),MATCH(M$204,$A$1:$Q$1,0)))/SUM(INDEX($A$1:$Q$193,MATCH("Le Plan PF-complet"&amp;"Fonds alloués par le Gouvernement ",$P$1:$P$193&amp;$Q$1:$Q$193,0),MATCH(M$204,$A$1:$Q$1,0)),INDEX($A$1:$Q$193,MATCH("Le Plan PF-complet"&amp;"Total donateur",$P$1:$P$193&amp;$Q$1:$Q$193,0),MATCH(M$204,$A$1:$Q$1,0))),0)</f>
        <v>0</v>
      </c>
      <c r="N224" s="75">
        <f t="array" aca="1" ref="N224" ca="1">IFERROR(SUM(INDEX($A$1:$Q$193,MATCH($B224&amp;"Fonds alloués par le Gouvernement ",$P$1:$P$193&amp;$Q$1:$Q$193,0),MATCH(N$204,$A$1:$Q$1,0)),INDEX($A$1:$Q$193,MATCH($B224&amp;"Total donateur",$P$1:$P$193&amp;$Q$1:$Q$193,0),MATCH(N$204,$A$1:$Q$1,0)))/SUM(INDEX($A$1:$Q$193,MATCH("Le Plan PF-complet"&amp;"Fonds alloués par le Gouvernement ",$P$1:$P$193&amp;$Q$1:$Q$193,0),MATCH(N$204,$A$1:$Q$1,0)),INDEX($A$1:$Q$193,MATCH("Le Plan PF-complet"&amp;"Total donateur",$P$1:$P$193&amp;$Q$1:$Q$193,0),MATCH(N$204,$A$1:$Q$1,0))),0)</f>
        <v>0</v>
      </c>
      <c r="O224" s="75">
        <f t="array" ref="O224">IFERROR(SUM(INDEX($A$1:$Q$193,MATCH($B224&amp;"Fonds alloués par le Gouvernement ",$P$1:$P$193&amp;$Q$1:$Q$193,0),MATCH(O$204,$A$1:$Q$1,0)),INDEX($A$1:$Q$193,MATCH($B224&amp;"Total donateur",$P$1:$P$193&amp;$Q$1:$Q$193,0),MATCH(O$204,$A$1:$Q$1,0)))/SUM(INDEX($A$1:$Q$193,MATCH("Le Plan PF-complet"&amp;"Fonds alloués par le Gouvernement ",$P$1:$P$193&amp;$Q$1:$Q$193,0),MATCH(O$204,$A$1:$Q$1,0)),INDEX($A$1:$Q$193,MATCH("Le Plan PF-complet"&amp;"Total donateur",$P$1:$P$193&amp;$Q$1:$Q$193,0),MATCH(O$204,$A$1:$Q$1,0))),0)</f>
        <v>0</v>
      </c>
    </row>
    <row r="225" spans="2:15" x14ac:dyDescent="0.25">
      <c r="B225" s="35" t="str">
        <f>$A$115</f>
        <v>Autre 7</v>
      </c>
      <c r="C225" s="75">
        <f t="array" aca="1" ref="C225" ca="1">IFERROR(SUM(INDEX($A$1:$Q$193,MATCH($B225&amp;"Fonds alloués par le Gouvernement ",$P$1:$P$193&amp;$Q$1:$Q$193,0),MATCH(C$204,$A$1:$Q$1,0)),INDEX($A$1:$Q$193,MATCH($B225&amp;"Total donateur",$P$1:$P$193&amp;$Q$1:$Q$193,0),MATCH(C$204,$A$1:$Q$1,0)))/SUM(INDEX($A$1:$Q$193,MATCH("Le Plan PF-complet"&amp;"Fonds alloués par le Gouvernement ",$P$1:$P$193&amp;$Q$1:$Q$193,0),MATCH(C$204,$A$1:$Q$1,0)),INDEX($A$1:$Q$193,MATCH("Le Plan PF-complet"&amp;"Total donateur",$P$1:$P$193&amp;$Q$1:$Q$193,0),MATCH(C$204,$A$1:$Q$1,0))),0)</f>
        <v>0</v>
      </c>
      <c r="D225" s="75">
        <f t="array" aca="1" ref="D225" ca="1">IFERROR(SUM(INDEX($A$1:$Q$193,MATCH($B225&amp;"Fonds alloués par le Gouvernement ",$P$1:$P$193&amp;$Q$1:$Q$193,0),MATCH(D$204,$A$1:$Q$1,0)),INDEX($A$1:$Q$193,MATCH($B225&amp;"Total donateur",$P$1:$P$193&amp;$Q$1:$Q$193,0),MATCH(D$204,$A$1:$Q$1,0)))/SUM(INDEX($A$1:$Q$193,MATCH("Le Plan PF-complet"&amp;"Fonds alloués par le Gouvernement ",$P$1:$P$193&amp;$Q$1:$Q$193,0),MATCH(D$204,$A$1:$Q$1,0)),INDEX($A$1:$Q$193,MATCH("Le Plan PF-complet"&amp;"Total donateur",$P$1:$P$193&amp;$Q$1:$Q$193,0),MATCH(D$204,$A$1:$Q$1,0))),0)</f>
        <v>0</v>
      </c>
      <c r="E225" s="75">
        <f t="array" aca="1" ref="E225" ca="1">IFERROR(SUM(INDEX($A$1:$Q$193,MATCH($B225&amp;"Fonds alloués par le Gouvernement ",$P$1:$P$193&amp;$Q$1:$Q$193,0),MATCH(E$204,$A$1:$Q$1,0)),INDEX($A$1:$Q$193,MATCH($B225&amp;"Total donateur",$P$1:$P$193&amp;$Q$1:$Q$193,0),MATCH(E$204,$A$1:$Q$1,0)))/SUM(INDEX($A$1:$Q$193,MATCH("Le Plan PF-complet"&amp;"Fonds alloués par le Gouvernement ",$P$1:$P$193&amp;$Q$1:$Q$193,0),MATCH(E$204,$A$1:$Q$1,0)),INDEX($A$1:$Q$193,MATCH("Le Plan PF-complet"&amp;"Total donateur",$P$1:$P$193&amp;$Q$1:$Q$193,0),MATCH(E$204,$A$1:$Q$1,0))),0)</f>
        <v>0</v>
      </c>
      <c r="F225" s="75">
        <f t="array" aca="1" ref="F225" ca="1">IFERROR(SUM(INDEX($A$1:$Q$193,MATCH($B225&amp;"Fonds alloués par le Gouvernement ",$P$1:$P$193&amp;$Q$1:$Q$193,0),MATCH(F$204,$A$1:$Q$1,0)),INDEX($A$1:$Q$193,MATCH($B225&amp;"Total donateur",$P$1:$P$193&amp;$Q$1:$Q$193,0),MATCH(F$204,$A$1:$Q$1,0)))/SUM(INDEX($A$1:$Q$193,MATCH("Le Plan PF-complet"&amp;"Fonds alloués par le Gouvernement ",$P$1:$P$193&amp;$Q$1:$Q$193,0),MATCH(F$204,$A$1:$Q$1,0)),INDEX($A$1:$Q$193,MATCH("Le Plan PF-complet"&amp;"Total donateur",$P$1:$P$193&amp;$Q$1:$Q$193,0),MATCH(F$204,$A$1:$Q$1,0))),0)</f>
        <v>0</v>
      </c>
      <c r="G225" s="75">
        <f t="array" aca="1" ref="G225" ca="1">IFERROR(SUM(INDEX($A$1:$Q$193,MATCH($B225&amp;"Fonds alloués par le Gouvernement ",$P$1:$P$193&amp;$Q$1:$Q$193,0),MATCH(G$204,$A$1:$Q$1,0)),INDEX($A$1:$Q$193,MATCH($B225&amp;"Total donateur",$P$1:$P$193&amp;$Q$1:$Q$193,0),MATCH(G$204,$A$1:$Q$1,0)))/SUM(INDEX($A$1:$Q$193,MATCH("Le Plan PF-complet"&amp;"Fonds alloués par le Gouvernement ",$P$1:$P$193&amp;$Q$1:$Q$193,0),MATCH(G$204,$A$1:$Q$1,0)),INDEX($A$1:$Q$193,MATCH("Le Plan PF-complet"&amp;"Total donateur",$P$1:$P$193&amp;$Q$1:$Q$193,0),MATCH(G$204,$A$1:$Q$1,0))),0)</f>
        <v>0</v>
      </c>
      <c r="H225" s="75">
        <f t="array" aca="1" ref="H225" ca="1">IFERROR(SUM(INDEX($A$1:$Q$193,MATCH($B225&amp;"Fonds alloués par le Gouvernement ",$P$1:$P$193&amp;$Q$1:$Q$193,0),MATCH(H$204,$A$1:$Q$1,0)),INDEX($A$1:$Q$193,MATCH($B225&amp;"Total donateur",$P$1:$P$193&amp;$Q$1:$Q$193,0),MATCH(H$204,$A$1:$Q$1,0)))/SUM(INDEX($A$1:$Q$193,MATCH("Le Plan PF-complet"&amp;"Fonds alloués par le Gouvernement ",$P$1:$P$193&amp;$Q$1:$Q$193,0),MATCH(H$204,$A$1:$Q$1,0)),INDEX($A$1:$Q$193,MATCH("Le Plan PF-complet"&amp;"Total donateur",$P$1:$P$193&amp;$Q$1:$Q$193,0),MATCH(H$204,$A$1:$Q$1,0))),0)</f>
        <v>0</v>
      </c>
      <c r="I225" s="75">
        <f t="array" aca="1" ref="I225" ca="1">IFERROR(SUM(INDEX($A$1:$Q$193,MATCH($B225&amp;"Fonds alloués par le Gouvernement ",$P$1:$P$193&amp;$Q$1:$Q$193,0),MATCH(I$204,$A$1:$Q$1,0)),INDEX($A$1:$Q$193,MATCH($B225&amp;"Total donateur",$P$1:$P$193&amp;$Q$1:$Q$193,0),MATCH(I$204,$A$1:$Q$1,0)))/SUM(INDEX($A$1:$Q$193,MATCH("Le Plan PF-complet"&amp;"Fonds alloués par le Gouvernement ",$P$1:$P$193&amp;$Q$1:$Q$193,0),MATCH(I$204,$A$1:$Q$1,0)),INDEX($A$1:$Q$193,MATCH("Le Plan PF-complet"&amp;"Total donateur",$P$1:$P$193&amp;$Q$1:$Q$193,0),MATCH(I$204,$A$1:$Q$1,0))),0)</f>
        <v>0</v>
      </c>
      <c r="J225" s="75">
        <f t="array" aca="1" ref="J225" ca="1">IFERROR(SUM(INDEX($A$1:$Q$193,MATCH($B225&amp;"Fonds alloués par le Gouvernement ",$P$1:$P$193&amp;$Q$1:$Q$193,0),MATCH(J$204,$A$1:$Q$1,0)),INDEX($A$1:$Q$193,MATCH($B225&amp;"Total donateur",$P$1:$P$193&amp;$Q$1:$Q$193,0),MATCH(J$204,$A$1:$Q$1,0)))/SUM(INDEX($A$1:$Q$193,MATCH("Le Plan PF-complet"&amp;"Fonds alloués par le Gouvernement ",$P$1:$P$193&amp;$Q$1:$Q$193,0),MATCH(J$204,$A$1:$Q$1,0)),INDEX($A$1:$Q$193,MATCH("Le Plan PF-complet"&amp;"Total donateur",$P$1:$P$193&amp;$Q$1:$Q$193,0),MATCH(J$204,$A$1:$Q$1,0))),0)</f>
        <v>0</v>
      </c>
      <c r="K225" s="75">
        <f t="array" aca="1" ref="K225" ca="1">IFERROR(SUM(INDEX($A$1:$Q$193,MATCH($B225&amp;"Fonds alloués par le Gouvernement ",$P$1:$P$193&amp;$Q$1:$Q$193,0),MATCH(K$204,$A$1:$Q$1,0)),INDEX($A$1:$Q$193,MATCH($B225&amp;"Total donateur",$P$1:$P$193&amp;$Q$1:$Q$193,0),MATCH(K$204,$A$1:$Q$1,0)))/SUM(INDEX($A$1:$Q$193,MATCH("Le Plan PF-complet"&amp;"Fonds alloués par le Gouvernement ",$P$1:$P$193&amp;$Q$1:$Q$193,0),MATCH(K$204,$A$1:$Q$1,0)),INDEX($A$1:$Q$193,MATCH("Le Plan PF-complet"&amp;"Total donateur",$P$1:$P$193&amp;$Q$1:$Q$193,0),MATCH(K$204,$A$1:$Q$1,0))),0)</f>
        <v>0</v>
      </c>
      <c r="L225" s="75">
        <f t="array" aca="1" ref="L225" ca="1">IFERROR(SUM(INDEX($A$1:$Q$193,MATCH($B225&amp;"Fonds alloués par le Gouvernement ",$P$1:$P$193&amp;$Q$1:$Q$193,0),MATCH(L$204,$A$1:$Q$1,0)),INDEX($A$1:$Q$193,MATCH($B225&amp;"Total donateur",$P$1:$P$193&amp;$Q$1:$Q$193,0),MATCH(L$204,$A$1:$Q$1,0)))/SUM(INDEX($A$1:$Q$193,MATCH("Le Plan PF-complet"&amp;"Fonds alloués par le Gouvernement ",$P$1:$P$193&amp;$Q$1:$Q$193,0),MATCH(L$204,$A$1:$Q$1,0)),INDEX($A$1:$Q$193,MATCH("Le Plan PF-complet"&amp;"Total donateur",$P$1:$P$193&amp;$Q$1:$Q$193,0),MATCH(L$204,$A$1:$Q$1,0))),0)</f>
        <v>0</v>
      </c>
      <c r="M225" s="75">
        <f t="array" aca="1" ref="M225" ca="1">IFERROR(SUM(INDEX($A$1:$Q$193,MATCH($B225&amp;"Fonds alloués par le Gouvernement ",$P$1:$P$193&amp;$Q$1:$Q$193,0),MATCH(M$204,$A$1:$Q$1,0)),INDEX($A$1:$Q$193,MATCH($B225&amp;"Total donateur",$P$1:$P$193&amp;$Q$1:$Q$193,0),MATCH(M$204,$A$1:$Q$1,0)))/SUM(INDEX($A$1:$Q$193,MATCH("Le Plan PF-complet"&amp;"Fonds alloués par le Gouvernement ",$P$1:$P$193&amp;$Q$1:$Q$193,0),MATCH(M$204,$A$1:$Q$1,0)),INDEX($A$1:$Q$193,MATCH("Le Plan PF-complet"&amp;"Total donateur",$P$1:$P$193&amp;$Q$1:$Q$193,0),MATCH(M$204,$A$1:$Q$1,0))),0)</f>
        <v>0</v>
      </c>
      <c r="N225" s="75">
        <f t="array" aca="1" ref="N225" ca="1">IFERROR(SUM(INDEX($A$1:$Q$193,MATCH($B225&amp;"Fonds alloués par le Gouvernement ",$P$1:$P$193&amp;$Q$1:$Q$193,0),MATCH(N$204,$A$1:$Q$1,0)),INDEX($A$1:$Q$193,MATCH($B225&amp;"Total donateur",$P$1:$P$193&amp;$Q$1:$Q$193,0),MATCH(N$204,$A$1:$Q$1,0)))/SUM(INDEX($A$1:$Q$193,MATCH("Le Plan PF-complet"&amp;"Fonds alloués par le Gouvernement ",$P$1:$P$193&amp;$Q$1:$Q$193,0),MATCH(N$204,$A$1:$Q$1,0)),INDEX($A$1:$Q$193,MATCH("Le Plan PF-complet"&amp;"Total donateur",$P$1:$P$193&amp;$Q$1:$Q$193,0),MATCH(N$204,$A$1:$Q$1,0))),0)</f>
        <v>0</v>
      </c>
      <c r="O225" s="75">
        <f t="array" ref="O225">IFERROR(SUM(INDEX($A$1:$Q$193,MATCH($B225&amp;"Fonds alloués par le Gouvernement ",$P$1:$P$193&amp;$Q$1:$Q$193,0),MATCH(O$204,$A$1:$Q$1,0)),INDEX($A$1:$Q$193,MATCH($B225&amp;"Total donateur",$P$1:$P$193&amp;$Q$1:$Q$193,0),MATCH(O$204,$A$1:$Q$1,0)))/SUM(INDEX($A$1:$Q$193,MATCH("Le Plan PF-complet"&amp;"Fonds alloués par le Gouvernement ",$P$1:$P$193&amp;$Q$1:$Q$193,0),MATCH(O$204,$A$1:$Q$1,0)),INDEX($A$1:$Q$193,MATCH("Le Plan PF-complet"&amp;"Total donateur",$P$1:$P$193&amp;$Q$1:$Q$193,0),MATCH(O$204,$A$1:$Q$1,0))),0)</f>
        <v>0</v>
      </c>
    </row>
    <row r="226" spans="2:15" x14ac:dyDescent="0.25">
      <c r="B226" s="35" t="str">
        <f>$A$131</f>
        <v>Autre 8</v>
      </c>
      <c r="C226" s="75">
        <f t="array" aca="1" ref="C226" ca="1">IFERROR(SUM(INDEX($A$1:$Q$193,MATCH($B226&amp;"Fonds alloués par le Gouvernement ",$P$1:$P$193&amp;$Q$1:$Q$193,0),MATCH(C$204,$A$1:$Q$1,0)),INDEX($A$1:$Q$193,MATCH($B226&amp;"Total donateur",$P$1:$P$193&amp;$Q$1:$Q$193,0),MATCH(C$204,$A$1:$Q$1,0)))/SUM(INDEX($A$1:$Q$193,MATCH("Le Plan PF-complet"&amp;"Fonds alloués par le Gouvernement ",$P$1:$P$193&amp;$Q$1:$Q$193,0),MATCH(C$204,$A$1:$Q$1,0)),INDEX($A$1:$Q$193,MATCH("Le Plan PF-complet"&amp;"Total donateur",$P$1:$P$193&amp;$Q$1:$Q$193,0),MATCH(C$204,$A$1:$Q$1,0))),0)</f>
        <v>0</v>
      </c>
      <c r="D226" s="75">
        <f t="array" aca="1" ref="D226" ca="1">IFERROR(SUM(INDEX($A$1:$Q$193,MATCH($B226&amp;"Fonds alloués par le Gouvernement ",$P$1:$P$193&amp;$Q$1:$Q$193,0),MATCH(D$204,$A$1:$Q$1,0)),INDEX($A$1:$Q$193,MATCH($B226&amp;"Total donateur",$P$1:$P$193&amp;$Q$1:$Q$193,0),MATCH(D$204,$A$1:$Q$1,0)))/SUM(INDEX($A$1:$Q$193,MATCH("Le Plan PF-complet"&amp;"Fonds alloués par le Gouvernement ",$P$1:$P$193&amp;$Q$1:$Q$193,0),MATCH(D$204,$A$1:$Q$1,0)),INDEX($A$1:$Q$193,MATCH("Le Plan PF-complet"&amp;"Total donateur",$P$1:$P$193&amp;$Q$1:$Q$193,0),MATCH(D$204,$A$1:$Q$1,0))),0)</f>
        <v>0</v>
      </c>
      <c r="E226" s="75">
        <f t="array" aca="1" ref="E226" ca="1">IFERROR(SUM(INDEX($A$1:$Q$193,MATCH($B226&amp;"Fonds alloués par le Gouvernement ",$P$1:$P$193&amp;$Q$1:$Q$193,0),MATCH(E$204,$A$1:$Q$1,0)),INDEX($A$1:$Q$193,MATCH($B226&amp;"Total donateur",$P$1:$P$193&amp;$Q$1:$Q$193,0),MATCH(E$204,$A$1:$Q$1,0)))/SUM(INDEX($A$1:$Q$193,MATCH("Le Plan PF-complet"&amp;"Fonds alloués par le Gouvernement ",$P$1:$P$193&amp;$Q$1:$Q$193,0),MATCH(E$204,$A$1:$Q$1,0)),INDEX($A$1:$Q$193,MATCH("Le Plan PF-complet"&amp;"Total donateur",$P$1:$P$193&amp;$Q$1:$Q$193,0),MATCH(E$204,$A$1:$Q$1,0))),0)</f>
        <v>0</v>
      </c>
      <c r="F226" s="75">
        <f t="array" aca="1" ref="F226" ca="1">IFERROR(SUM(INDEX($A$1:$Q$193,MATCH($B226&amp;"Fonds alloués par le Gouvernement ",$P$1:$P$193&amp;$Q$1:$Q$193,0),MATCH(F$204,$A$1:$Q$1,0)),INDEX($A$1:$Q$193,MATCH($B226&amp;"Total donateur",$P$1:$P$193&amp;$Q$1:$Q$193,0),MATCH(F$204,$A$1:$Q$1,0)))/SUM(INDEX($A$1:$Q$193,MATCH("Le Plan PF-complet"&amp;"Fonds alloués par le Gouvernement ",$P$1:$P$193&amp;$Q$1:$Q$193,0),MATCH(F$204,$A$1:$Q$1,0)),INDEX($A$1:$Q$193,MATCH("Le Plan PF-complet"&amp;"Total donateur",$P$1:$P$193&amp;$Q$1:$Q$193,0),MATCH(F$204,$A$1:$Q$1,0))),0)</f>
        <v>0</v>
      </c>
      <c r="G226" s="75">
        <f t="array" aca="1" ref="G226" ca="1">IFERROR(SUM(INDEX($A$1:$Q$193,MATCH($B226&amp;"Fonds alloués par le Gouvernement ",$P$1:$P$193&amp;$Q$1:$Q$193,0),MATCH(G$204,$A$1:$Q$1,0)),INDEX($A$1:$Q$193,MATCH($B226&amp;"Total donateur",$P$1:$P$193&amp;$Q$1:$Q$193,0),MATCH(G$204,$A$1:$Q$1,0)))/SUM(INDEX($A$1:$Q$193,MATCH("Le Plan PF-complet"&amp;"Fonds alloués par le Gouvernement ",$P$1:$P$193&amp;$Q$1:$Q$193,0),MATCH(G$204,$A$1:$Q$1,0)),INDEX($A$1:$Q$193,MATCH("Le Plan PF-complet"&amp;"Total donateur",$P$1:$P$193&amp;$Q$1:$Q$193,0),MATCH(G$204,$A$1:$Q$1,0))),0)</f>
        <v>0</v>
      </c>
      <c r="H226" s="75">
        <f t="array" aca="1" ref="H226" ca="1">IFERROR(SUM(INDEX($A$1:$Q$193,MATCH($B226&amp;"Fonds alloués par le Gouvernement ",$P$1:$P$193&amp;$Q$1:$Q$193,0),MATCH(H$204,$A$1:$Q$1,0)),INDEX($A$1:$Q$193,MATCH($B226&amp;"Total donateur",$P$1:$P$193&amp;$Q$1:$Q$193,0),MATCH(H$204,$A$1:$Q$1,0)))/SUM(INDEX($A$1:$Q$193,MATCH("Le Plan PF-complet"&amp;"Fonds alloués par le Gouvernement ",$P$1:$P$193&amp;$Q$1:$Q$193,0),MATCH(H$204,$A$1:$Q$1,0)),INDEX($A$1:$Q$193,MATCH("Le Plan PF-complet"&amp;"Total donateur",$P$1:$P$193&amp;$Q$1:$Q$193,0),MATCH(H$204,$A$1:$Q$1,0))),0)</f>
        <v>0</v>
      </c>
      <c r="I226" s="75">
        <f t="array" aca="1" ref="I226" ca="1">IFERROR(SUM(INDEX($A$1:$Q$193,MATCH($B226&amp;"Fonds alloués par le Gouvernement ",$P$1:$P$193&amp;$Q$1:$Q$193,0),MATCH(I$204,$A$1:$Q$1,0)),INDEX($A$1:$Q$193,MATCH($B226&amp;"Total donateur",$P$1:$P$193&amp;$Q$1:$Q$193,0),MATCH(I$204,$A$1:$Q$1,0)))/SUM(INDEX($A$1:$Q$193,MATCH("Le Plan PF-complet"&amp;"Fonds alloués par le Gouvernement ",$P$1:$P$193&amp;$Q$1:$Q$193,0),MATCH(I$204,$A$1:$Q$1,0)),INDEX($A$1:$Q$193,MATCH("Le Plan PF-complet"&amp;"Total donateur",$P$1:$P$193&amp;$Q$1:$Q$193,0),MATCH(I$204,$A$1:$Q$1,0))),0)</f>
        <v>0</v>
      </c>
      <c r="J226" s="75">
        <f t="array" aca="1" ref="J226" ca="1">IFERROR(SUM(INDEX($A$1:$Q$193,MATCH($B226&amp;"Fonds alloués par le Gouvernement ",$P$1:$P$193&amp;$Q$1:$Q$193,0),MATCH(J$204,$A$1:$Q$1,0)),INDEX($A$1:$Q$193,MATCH($B226&amp;"Total donateur",$P$1:$P$193&amp;$Q$1:$Q$193,0),MATCH(J$204,$A$1:$Q$1,0)))/SUM(INDEX($A$1:$Q$193,MATCH("Le Plan PF-complet"&amp;"Fonds alloués par le Gouvernement ",$P$1:$P$193&amp;$Q$1:$Q$193,0),MATCH(J$204,$A$1:$Q$1,0)),INDEX($A$1:$Q$193,MATCH("Le Plan PF-complet"&amp;"Total donateur",$P$1:$P$193&amp;$Q$1:$Q$193,0),MATCH(J$204,$A$1:$Q$1,0))),0)</f>
        <v>0</v>
      </c>
      <c r="K226" s="75">
        <f t="array" aca="1" ref="K226" ca="1">IFERROR(SUM(INDEX($A$1:$Q$193,MATCH($B226&amp;"Fonds alloués par le Gouvernement ",$P$1:$P$193&amp;$Q$1:$Q$193,0),MATCH(K$204,$A$1:$Q$1,0)),INDEX($A$1:$Q$193,MATCH($B226&amp;"Total donateur",$P$1:$P$193&amp;$Q$1:$Q$193,0),MATCH(K$204,$A$1:$Q$1,0)))/SUM(INDEX($A$1:$Q$193,MATCH("Le Plan PF-complet"&amp;"Fonds alloués par le Gouvernement ",$P$1:$P$193&amp;$Q$1:$Q$193,0),MATCH(K$204,$A$1:$Q$1,0)),INDEX($A$1:$Q$193,MATCH("Le Plan PF-complet"&amp;"Total donateur",$P$1:$P$193&amp;$Q$1:$Q$193,0),MATCH(K$204,$A$1:$Q$1,0))),0)</f>
        <v>0</v>
      </c>
      <c r="L226" s="75">
        <f t="array" aca="1" ref="L226" ca="1">IFERROR(SUM(INDEX($A$1:$Q$193,MATCH($B226&amp;"Fonds alloués par le Gouvernement ",$P$1:$P$193&amp;$Q$1:$Q$193,0),MATCH(L$204,$A$1:$Q$1,0)),INDEX($A$1:$Q$193,MATCH($B226&amp;"Total donateur",$P$1:$P$193&amp;$Q$1:$Q$193,0),MATCH(L$204,$A$1:$Q$1,0)))/SUM(INDEX($A$1:$Q$193,MATCH("Le Plan PF-complet"&amp;"Fonds alloués par le Gouvernement ",$P$1:$P$193&amp;$Q$1:$Q$193,0),MATCH(L$204,$A$1:$Q$1,0)),INDEX($A$1:$Q$193,MATCH("Le Plan PF-complet"&amp;"Total donateur",$P$1:$P$193&amp;$Q$1:$Q$193,0),MATCH(L$204,$A$1:$Q$1,0))),0)</f>
        <v>0</v>
      </c>
      <c r="M226" s="75">
        <f t="array" aca="1" ref="M226" ca="1">IFERROR(SUM(INDEX($A$1:$Q$193,MATCH($B226&amp;"Fonds alloués par le Gouvernement ",$P$1:$P$193&amp;$Q$1:$Q$193,0),MATCH(M$204,$A$1:$Q$1,0)),INDEX($A$1:$Q$193,MATCH($B226&amp;"Total donateur",$P$1:$P$193&amp;$Q$1:$Q$193,0),MATCH(M$204,$A$1:$Q$1,0)))/SUM(INDEX($A$1:$Q$193,MATCH("Le Plan PF-complet"&amp;"Fonds alloués par le Gouvernement ",$P$1:$P$193&amp;$Q$1:$Q$193,0),MATCH(M$204,$A$1:$Q$1,0)),INDEX($A$1:$Q$193,MATCH("Le Plan PF-complet"&amp;"Total donateur",$P$1:$P$193&amp;$Q$1:$Q$193,0),MATCH(M$204,$A$1:$Q$1,0))),0)</f>
        <v>0</v>
      </c>
      <c r="N226" s="75">
        <f t="array" aca="1" ref="N226" ca="1">IFERROR(SUM(INDEX($A$1:$Q$193,MATCH($B226&amp;"Fonds alloués par le Gouvernement ",$P$1:$P$193&amp;$Q$1:$Q$193,0),MATCH(N$204,$A$1:$Q$1,0)),INDEX($A$1:$Q$193,MATCH($B226&amp;"Total donateur",$P$1:$P$193&amp;$Q$1:$Q$193,0),MATCH(N$204,$A$1:$Q$1,0)))/SUM(INDEX($A$1:$Q$193,MATCH("Le Plan PF-complet"&amp;"Fonds alloués par le Gouvernement ",$P$1:$P$193&amp;$Q$1:$Q$193,0),MATCH(N$204,$A$1:$Q$1,0)),INDEX($A$1:$Q$193,MATCH("Le Plan PF-complet"&amp;"Total donateur",$P$1:$P$193&amp;$Q$1:$Q$193,0),MATCH(N$204,$A$1:$Q$1,0))),0)</f>
        <v>0</v>
      </c>
      <c r="O226" s="75">
        <f t="array" ref="O226">IFERROR(SUM(INDEX($A$1:$Q$193,MATCH($B226&amp;"Fonds alloués par le Gouvernement ",$P$1:$P$193&amp;$Q$1:$Q$193,0),MATCH(O$204,$A$1:$Q$1,0)),INDEX($A$1:$Q$193,MATCH($B226&amp;"Total donateur",$P$1:$P$193&amp;$Q$1:$Q$193,0),MATCH(O$204,$A$1:$Q$1,0)))/SUM(INDEX($A$1:$Q$193,MATCH("Le Plan PF-complet"&amp;"Fonds alloués par le Gouvernement ",$P$1:$P$193&amp;$Q$1:$Q$193,0),MATCH(O$204,$A$1:$Q$1,0)),INDEX($A$1:$Q$193,MATCH("Le Plan PF-complet"&amp;"Total donateur",$P$1:$P$193&amp;$Q$1:$Q$193,0),MATCH(O$204,$A$1:$Q$1,0))),0)</f>
        <v>0</v>
      </c>
    </row>
    <row r="227" spans="2:15" x14ac:dyDescent="0.25">
      <c r="B227" s="35" t="str">
        <f>$A$147</f>
        <v>Autre 9</v>
      </c>
      <c r="C227" s="75">
        <f t="array" aca="1" ref="C227" ca="1">IFERROR(SUM(INDEX($A$1:$Q$193,MATCH($B227&amp;"Fonds alloués par le Gouvernement ",$P$1:$P$193&amp;$Q$1:$Q$193,0),MATCH(C$204,$A$1:$Q$1,0)),INDEX($A$1:$Q$193,MATCH($B227&amp;"Total donateur",$P$1:$P$193&amp;$Q$1:$Q$193,0),MATCH(C$204,$A$1:$Q$1,0)))/SUM(INDEX($A$1:$Q$193,MATCH("Le Plan PF-complet"&amp;"Fonds alloués par le Gouvernement ",$P$1:$P$193&amp;$Q$1:$Q$193,0),MATCH(C$204,$A$1:$Q$1,0)),INDEX($A$1:$Q$193,MATCH("Le Plan PF-complet"&amp;"Total donateur",$P$1:$P$193&amp;$Q$1:$Q$193,0),MATCH(C$204,$A$1:$Q$1,0))),0)</f>
        <v>0</v>
      </c>
      <c r="D227" s="75">
        <f t="array" aca="1" ref="D227" ca="1">IFERROR(SUM(INDEX($A$1:$Q$193,MATCH($B227&amp;"Fonds alloués par le Gouvernement ",$P$1:$P$193&amp;$Q$1:$Q$193,0),MATCH(D$204,$A$1:$Q$1,0)),INDEX($A$1:$Q$193,MATCH($B227&amp;"Total donateur",$P$1:$P$193&amp;$Q$1:$Q$193,0),MATCH(D$204,$A$1:$Q$1,0)))/SUM(INDEX($A$1:$Q$193,MATCH("Le Plan PF-complet"&amp;"Fonds alloués par le Gouvernement ",$P$1:$P$193&amp;$Q$1:$Q$193,0),MATCH(D$204,$A$1:$Q$1,0)),INDEX($A$1:$Q$193,MATCH("Le Plan PF-complet"&amp;"Total donateur",$P$1:$P$193&amp;$Q$1:$Q$193,0),MATCH(D$204,$A$1:$Q$1,0))),0)</f>
        <v>0</v>
      </c>
      <c r="E227" s="75">
        <f t="array" aca="1" ref="E227" ca="1">IFERROR(SUM(INDEX($A$1:$Q$193,MATCH($B227&amp;"Fonds alloués par le Gouvernement ",$P$1:$P$193&amp;$Q$1:$Q$193,0),MATCH(E$204,$A$1:$Q$1,0)),INDEX($A$1:$Q$193,MATCH($B227&amp;"Total donateur",$P$1:$P$193&amp;$Q$1:$Q$193,0),MATCH(E$204,$A$1:$Q$1,0)))/SUM(INDEX($A$1:$Q$193,MATCH("Le Plan PF-complet"&amp;"Fonds alloués par le Gouvernement ",$P$1:$P$193&amp;$Q$1:$Q$193,0),MATCH(E$204,$A$1:$Q$1,0)),INDEX($A$1:$Q$193,MATCH("Le Plan PF-complet"&amp;"Total donateur",$P$1:$P$193&amp;$Q$1:$Q$193,0),MATCH(E$204,$A$1:$Q$1,0))),0)</f>
        <v>0</v>
      </c>
      <c r="F227" s="75">
        <f t="array" aca="1" ref="F227" ca="1">IFERROR(SUM(INDEX($A$1:$Q$193,MATCH($B227&amp;"Fonds alloués par le Gouvernement ",$P$1:$P$193&amp;$Q$1:$Q$193,0),MATCH(F$204,$A$1:$Q$1,0)),INDEX($A$1:$Q$193,MATCH($B227&amp;"Total donateur",$P$1:$P$193&amp;$Q$1:$Q$193,0),MATCH(F$204,$A$1:$Q$1,0)))/SUM(INDEX($A$1:$Q$193,MATCH("Le Plan PF-complet"&amp;"Fonds alloués par le Gouvernement ",$P$1:$P$193&amp;$Q$1:$Q$193,0),MATCH(F$204,$A$1:$Q$1,0)),INDEX($A$1:$Q$193,MATCH("Le Plan PF-complet"&amp;"Total donateur",$P$1:$P$193&amp;$Q$1:$Q$193,0),MATCH(F$204,$A$1:$Q$1,0))),0)</f>
        <v>0</v>
      </c>
      <c r="G227" s="75">
        <f t="array" aca="1" ref="G227" ca="1">IFERROR(SUM(INDEX($A$1:$Q$193,MATCH($B227&amp;"Fonds alloués par le Gouvernement ",$P$1:$P$193&amp;$Q$1:$Q$193,0),MATCH(G$204,$A$1:$Q$1,0)),INDEX($A$1:$Q$193,MATCH($B227&amp;"Total donateur",$P$1:$P$193&amp;$Q$1:$Q$193,0),MATCH(G$204,$A$1:$Q$1,0)))/SUM(INDEX($A$1:$Q$193,MATCH("Le Plan PF-complet"&amp;"Fonds alloués par le Gouvernement ",$P$1:$P$193&amp;$Q$1:$Q$193,0),MATCH(G$204,$A$1:$Q$1,0)),INDEX($A$1:$Q$193,MATCH("Le Plan PF-complet"&amp;"Total donateur",$P$1:$P$193&amp;$Q$1:$Q$193,0),MATCH(G$204,$A$1:$Q$1,0))),0)</f>
        <v>0</v>
      </c>
      <c r="H227" s="75">
        <f t="array" aca="1" ref="H227" ca="1">IFERROR(SUM(INDEX($A$1:$Q$193,MATCH($B227&amp;"Fonds alloués par le Gouvernement ",$P$1:$P$193&amp;$Q$1:$Q$193,0),MATCH(H$204,$A$1:$Q$1,0)),INDEX($A$1:$Q$193,MATCH($B227&amp;"Total donateur",$P$1:$P$193&amp;$Q$1:$Q$193,0),MATCH(H$204,$A$1:$Q$1,0)))/SUM(INDEX($A$1:$Q$193,MATCH("Le Plan PF-complet"&amp;"Fonds alloués par le Gouvernement ",$P$1:$P$193&amp;$Q$1:$Q$193,0),MATCH(H$204,$A$1:$Q$1,0)),INDEX($A$1:$Q$193,MATCH("Le Plan PF-complet"&amp;"Total donateur",$P$1:$P$193&amp;$Q$1:$Q$193,0),MATCH(H$204,$A$1:$Q$1,0))),0)</f>
        <v>0</v>
      </c>
      <c r="I227" s="75">
        <f t="array" aca="1" ref="I227" ca="1">IFERROR(SUM(INDEX($A$1:$Q$193,MATCH($B227&amp;"Fonds alloués par le Gouvernement ",$P$1:$P$193&amp;$Q$1:$Q$193,0),MATCH(I$204,$A$1:$Q$1,0)),INDEX($A$1:$Q$193,MATCH($B227&amp;"Total donateur",$P$1:$P$193&amp;$Q$1:$Q$193,0),MATCH(I$204,$A$1:$Q$1,0)))/SUM(INDEX($A$1:$Q$193,MATCH("Le Plan PF-complet"&amp;"Fonds alloués par le Gouvernement ",$P$1:$P$193&amp;$Q$1:$Q$193,0),MATCH(I$204,$A$1:$Q$1,0)),INDEX($A$1:$Q$193,MATCH("Le Plan PF-complet"&amp;"Total donateur",$P$1:$P$193&amp;$Q$1:$Q$193,0),MATCH(I$204,$A$1:$Q$1,0))),0)</f>
        <v>0</v>
      </c>
      <c r="J227" s="75">
        <f t="array" aca="1" ref="J227" ca="1">IFERROR(SUM(INDEX($A$1:$Q$193,MATCH($B227&amp;"Fonds alloués par le Gouvernement ",$P$1:$P$193&amp;$Q$1:$Q$193,0),MATCH(J$204,$A$1:$Q$1,0)),INDEX($A$1:$Q$193,MATCH($B227&amp;"Total donateur",$P$1:$P$193&amp;$Q$1:$Q$193,0),MATCH(J$204,$A$1:$Q$1,0)))/SUM(INDEX($A$1:$Q$193,MATCH("Le Plan PF-complet"&amp;"Fonds alloués par le Gouvernement ",$P$1:$P$193&amp;$Q$1:$Q$193,0),MATCH(J$204,$A$1:$Q$1,0)),INDEX($A$1:$Q$193,MATCH("Le Plan PF-complet"&amp;"Total donateur",$P$1:$P$193&amp;$Q$1:$Q$193,0),MATCH(J$204,$A$1:$Q$1,0))),0)</f>
        <v>0</v>
      </c>
      <c r="K227" s="75">
        <f t="array" aca="1" ref="K227" ca="1">IFERROR(SUM(INDEX($A$1:$Q$193,MATCH($B227&amp;"Fonds alloués par le Gouvernement ",$P$1:$P$193&amp;$Q$1:$Q$193,0),MATCH(K$204,$A$1:$Q$1,0)),INDEX($A$1:$Q$193,MATCH($B227&amp;"Total donateur",$P$1:$P$193&amp;$Q$1:$Q$193,0),MATCH(K$204,$A$1:$Q$1,0)))/SUM(INDEX($A$1:$Q$193,MATCH("Le Plan PF-complet"&amp;"Fonds alloués par le Gouvernement ",$P$1:$P$193&amp;$Q$1:$Q$193,0),MATCH(K$204,$A$1:$Q$1,0)),INDEX($A$1:$Q$193,MATCH("Le Plan PF-complet"&amp;"Total donateur",$P$1:$P$193&amp;$Q$1:$Q$193,0),MATCH(K$204,$A$1:$Q$1,0))),0)</f>
        <v>0</v>
      </c>
      <c r="L227" s="75">
        <f t="array" aca="1" ref="L227" ca="1">IFERROR(SUM(INDEX($A$1:$Q$193,MATCH($B227&amp;"Fonds alloués par le Gouvernement ",$P$1:$P$193&amp;$Q$1:$Q$193,0),MATCH(L$204,$A$1:$Q$1,0)),INDEX($A$1:$Q$193,MATCH($B227&amp;"Total donateur",$P$1:$P$193&amp;$Q$1:$Q$193,0),MATCH(L$204,$A$1:$Q$1,0)))/SUM(INDEX($A$1:$Q$193,MATCH("Le Plan PF-complet"&amp;"Fonds alloués par le Gouvernement ",$P$1:$P$193&amp;$Q$1:$Q$193,0),MATCH(L$204,$A$1:$Q$1,0)),INDEX($A$1:$Q$193,MATCH("Le Plan PF-complet"&amp;"Total donateur",$P$1:$P$193&amp;$Q$1:$Q$193,0),MATCH(L$204,$A$1:$Q$1,0))),0)</f>
        <v>0</v>
      </c>
      <c r="M227" s="75">
        <f t="array" aca="1" ref="M227" ca="1">IFERROR(SUM(INDEX($A$1:$Q$193,MATCH($B227&amp;"Fonds alloués par le Gouvernement ",$P$1:$P$193&amp;$Q$1:$Q$193,0),MATCH(M$204,$A$1:$Q$1,0)),INDEX($A$1:$Q$193,MATCH($B227&amp;"Total donateur",$P$1:$P$193&amp;$Q$1:$Q$193,0),MATCH(M$204,$A$1:$Q$1,0)))/SUM(INDEX($A$1:$Q$193,MATCH("Le Plan PF-complet"&amp;"Fonds alloués par le Gouvernement ",$P$1:$P$193&amp;$Q$1:$Q$193,0),MATCH(M$204,$A$1:$Q$1,0)),INDEX($A$1:$Q$193,MATCH("Le Plan PF-complet"&amp;"Total donateur",$P$1:$P$193&amp;$Q$1:$Q$193,0),MATCH(M$204,$A$1:$Q$1,0))),0)</f>
        <v>0</v>
      </c>
      <c r="N227" s="75">
        <f t="array" aca="1" ref="N227" ca="1">IFERROR(SUM(INDEX($A$1:$Q$193,MATCH($B227&amp;"Fonds alloués par le Gouvernement ",$P$1:$P$193&amp;$Q$1:$Q$193,0),MATCH(N$204,$A$1:$Q$1,0)),INDEX($A$1:$Q$193,MATCH($B227&amp;"Total donateur",$P$1:$P$193&amp;$Q$1:$Q$193,0),MATCH(N$204,$A$1:$Q$1,0)))/SUM(INDEX($A$1:$Q$193,MATCH("Le Plan PF-complet"&amp;"Fonds alloués par le Gouvernement ",$P$1:$P$193&amp;$Q$1:$Q$193,0),MATCH(N$204,$A$1:$Q$1,0)),INDEX($A$1:$Q$193,MATCH("Le Plan PF-complet"&amp;"Total donateur",$P$1:$P$193&amp;$Q$1:$Q$193,0),MATCH(N$204,$A$1:$Q$1,0))),0)</f>
        <v>0</v>
      </c>
      <c r="O227" s="75">
        <f t="array" ref="O227">IFERROR(SUM(INDEX($A$1:$Q$193,MATCH($B227&amp;"Fonds alloués par le Gouvernement ",$P$1:$P$193&amp;$Q$1:$Q$193,0),MATCH(O$204,$A$1:$Q$1,0)),INDEX($A$1:$Q$193,MATCH($B227&amp;"Total donateur",$P$1:$P$193&amp;$Q$1:$Q$193,0),MATCH(O$204,$A$1:$Q$1,0)))/SUM(INDEX($A$1:$Q$193,MATCH("Le Plan PF-complet"&amp;"Fonds alloués par le Gouvernement ",$P$1:$P$193&amp;$Q$1:$Q$193,0),MATCH(O$204,$A$1:$Q$1,0)),INDEX($A$1:$Q$193,MATCH("Le Plan PF-complet"&amp;"Total donateur",$P$1:$P$193&amp;$Q$1:$Q$193,0),MATCH(O$204,$A$1:$Q$1,0))),0)</f>
        <v>0</v>
      </c>
    </row>
    <row r="228" spans="2:15" x14ac:dyDescent="0.25">
      <c r="B228" s="35" t="str">
        <f>$A$163</f>
        <v>Autre 10</v>
      </c>
      <c r="C228" s="75">
        <f t="array" aca="1" ref="C228" ca="1">IFERROR(SUM(INDEX($A$1:$Q$193,MATCH($B228&amp;"Fonds alloués par le Gouvernement ",$P$1:$P$193&amp;$Q$1:$Q$193,0),MATCH(C$204,$A$1:$Q$1,0)),INDEX($A$1:$Q$193,MATCH($B228&amp;"Total donateur",$P$1:$P$193&amp;$Q$1:$Q$193,0),MATCH(C$204,$A$1:$Q$1,0)))/SUM(INDEX($A$1:$Q$193,MATCH("Le Plan PF-complet"&amp;"Fonds alloués par le Gouvernement ",$P$1:$P$193&amp;$Q$1:$Q$193,0),MATCH(C$204,$A$1:$Q$1,0)),INDEX($A$1:$Q$193,MATCH("Le Plan PF-complet"&amp;"Total donateur",$P$1:$P$193&amp;$Q$1:$Q$193,0),MATCH(C$204,$A$1:$Q$1,0))),0)</f>
        <v>0</v>
      </c>
      <c r="D228" s="75">
        <f t="array" aca="1" ref="D228" ca="1">IFERROR(SUM(INDEX($A$1:$Q$193,MATCH($B228&amp;"Fonds alloués par le Gouvernement ",$P$1:$P$193&amp;$Q$1:$Q$193,0),MATCH(D$204,$A$1:$Q$1,0)),INDEX($A$1:$Q$193,MATCH($B228&amp;"Total donateur",$P$1:$P$193&amp;$Q$1:$Q$193,0),MATCH(D$204,$A$1:$Q$1,0)))/SUM(INDEX($A$1:$Q$193,MATCH("Le Plan PF-complet"&amp;"Fonds alloués par le Gouvernement ",$P$1:$P$193&amp;$Q$1:$Q$193,0),MATCH(D$204,$A$1:$Q$1,0)),INDEX($A$1:$Q$193,MATCH("Le Plan PF-complet"&amp;"Total donateur",$P$1:$P$193&amp;$Q$1:$Q$193,0),MATCH(D$204,$A$1:$Q$1,0))),0)</f>
        <v>0</v>
      </c>
      <c r="E228" s="75">
        <f t="array" aca="1" ref="E228" ca="1">IFERROR(SUM(INDEX($A$1:$Q$193,MATCH($B228&amp;"Fonds alloués par le Gouvernement ",$P$1:$P$193&amp;$Q$1:$Q$193,0),MATCH(E$204,$A$1:$Q$1,0)),INDEX($A$1:$Q$193,MATCH($B228&amp;"Total donateur",$P$1:$P$193&amp;$Q$1:$Q$193,0),MATCH(E$204,$A$1:$Q$1,0)))/SUM(INDEX($A$1:$Q$193,MATCH("Le Plan PF-complet"&amp;"Fonds alloués par le Gouvernement ",$P$1:$P$193&amp;$Q$1:$Q$193,0),MATCH(E$204,$A$1:$Q$1,0)),INDEX($A$1:$Q$193,MATCH("Le Plan PF-complet"&amp;"Total donateur",$P$1:$P$193&amp;$Q$1:$Q$193,0),MATCH(E$204,$A$1:$Q$1,0))),0)</f>
        <v>0</v>
      </c>
      <c r="F228" s="75">
        <f t="array" aca="1" ref="F228" ca="1">IFERROR(SUM(INDEX($A$1:$Q$193,MATCH($B228&amp;"Fonds alloués par le Gouvernement ",$P$1:$P$193&amp;$Q$1:$Q$193,0),MATCH(F$204,$A$1:$Q$1,0)),INDEX($A$1:$Q$193,MATCH($B228&amp;"Total donateur",$P$1:$P$193&amp;$Q$1:$Q$193,0),MATCH(F$204,$A$1:$Q$1,0)))/SUM(INDEX($A$1:$Q$193,MATCH("Le Plan PF-complet"&amp;"Fonds alloués par le Gouvernement ",$P$1:$P$193&amp;$Q$1:$Q$193,0),MATCH(F$204,$A$1:$Q$1,0)),INDEX($A$1:$Q$193,MATCH("Le Plan PF-complet"&amp;"Total donateur",$P$1:$P$193&amp;$Q$1:$Q$193,0),MATCH(F$204,$A$1:$Q$1,0))),0)</f>
        <v>0</v>
      </c>
      <c r="G228" s="75">
        <f t="array" aca="1" ref="G228" ca="1">IFERROR(SUM(INDEX($A$1:$Q$193,MATCH($B228&amp;"Fonds alloués par le Gouvernement ",$P$1:$P$193&amp;$Q$1:$Q$193,0),MATCH(G$204,$A$1:$Q$1,0)),INDEX($A$1:$Q$193,MATCH($B228&amp;"Total donateur",$P$1:$P$193&amp;$Q$1:$Q$193,0),MATCH(G$204,$A$1:$Q$1,0)))/SUM(INDEX($A$1:$Q$193,MATCH("Le Plan PF-complet"&amp;"Fonds alloués par le Gouvernement ",$P$1:$P$193&amp;$Q$1:$Q$193,0),MATCH(G$204,$A$1:$Q$1,0)),INDEX($A$1:$Q$193,MATCH("Le Plan PF-complet"&amp;"Total donateur",$P$1:$P$193&amp;$Q$1:$Q$193,0),MATCH(G$204,$A$1:$Q$1,0))),0)</f>
        <v>0</v>
      </c>
      <c r="H228" s="75">
        <f t="array" aca="1" ref="H228" ca="1">IFERROR(SUM(INDEX($A$1:$Q$193,MATCH($B228&amp;"Fonds alloués par le Gouvernement ",$P$1:$P$193&amp;$Q$1:$Q$193,0),MATCH(H$204,$A$1:$Q$1,0)),INDEX($A$1:$Q$193,MATCH($B228&amp;"Total donateur",$P$1:$P$193&amp;$Q$1:$Q$193,0),MATCH(H$204,$A$1:$Q$1,0)))/SUM(INDEX($A$1:$Q$193,MATCH("Le Plan PF-complet"&amp;"Fonds alloués par le Gouvernement ",$P$1:$P$193&amp;$Q$1:$Q$193,0),MATCH(H$204,$A$1:$Q$1,0)),INDEX($A$1:$Q$193,MATCH("Le Plan PF-complet"&amp;"Total donateur",$P$1:$P$193&amp;$Q$1:$Q$193,0),MATCH(H$204,$A$1:$Q$1,0))),0)</f>
        <v>0</v>
      </c>
      <c r="I228" s="75">
        <f t="array" aca="1" ref="I228" ca="1">IFERROR(SUM(INDEX($A$1:$Q$193,MATCH($B228&amp;"Fonds alloués par le Gouvernement ",$P$1:$P$193&amp;$Q$1:$Q$193,0),MATCH(I$204,$A$1:$Q$1,0)),INDEX($A$1:$Q$193,MATCH($B228&amp;"Total donateur",$P$1:$P$193&amp;$Q$1:$Q$193,0),MATCH(I$204,$A$1:$Q$1,0)))/SUM(INDEX($A$1:$Q$193,MATCH("Le Plan PF-complet"&amp;"Fonds alloués par le Gouvernement ",$P$1:$P$193&amp;$Q$1:$Q$193,0),MATCH(I$204,$A$1:$Q$1,0)),INDEX($A$1:$Q$193,MATCH("Le Plan PF-complet"&amp;"Total donateur",$P$1:$P$193&amp;$Q$1:$Q$193,0),MATCH(I$204,$A$1:$Q$1,0))),0)</f>
        <v>0</v>
      </c>
      <c r="J228" s="75">
        <f t="array" aca="1" ref="J228" ca="1">IFERROR(SUM(INDEX($A$1:$Q$193,MATCH($B228&amp;"Fonds alloués par le Gouvernement ",$P$1:$P$193&amp;$Q$1:$Q$193,0),MATCH(J$204,$A$1:$Q$1,0)),INDEX($A$1:$Q$193,MATCH($B228&amp;"Total donateur",$P$1:$P$193&amp;$Q$1:$Q$193,0),MATCH(J$204,$A$1:$Q$1,0)))/SUM(INDEX($A$1:$Q$193,MATCH("Le Plan PF-complet"&amp;"Fonds alloués par le Gouvernement ",$P$1:$P$193&amp;$Q$1:$Q$193,0),MATCH(J$204,$A$1:$Q$1,0)),INDEX($A$1:$Q$193,MATCH("Le Plan PF-complet"&amp;"Total donateur",$P$1:$P$193&amp;$Q$1:$Q$193,0),MATCH(J$204,$A$1:$Q$1,0))),0)</f>
        <v>0</v>
      </c>
      <c r="K228" s="75">
        <f t="array" aca="1" ref="K228" ca="1">IFERROR(SUM(INDEX($A$1:$Q$193,MATCH($B228&amp;"Fonds alloués par le Gouvernement ",$P$1:$P$193&amp;$Q$1:$Q$193,0),MATCH(K$204,$A$1:$Q$1,0)),INDEX($A$1:$Q$193,MATCH($B228&amp;"Total donateur",$P$1:$P$193&amp;$Q$1:$Q$193,0),MATCH(K$204,$A$1:$Q$1,0)))/SUM(INDEX($A$1:$Q$193,MATCH("Le Plan PF-complet"&amp;"Fonds alloués par le Gouvernement ",$P$1:$P$193&amp;$Q$1:$Q$193,0),MATCH(K$204,$A$1:$Q$1,0)),INDEX($A$1:$Q$193,MATCH("Le Plan PF-complet"&amp;"Total donateur",$P$1:$P$193&amp;$Q$1:$Q$193,0),MATCH(K$204,$A$1:$Q$1,0))),0)</f>
        <v>0</v>
      </c>
      <c r="L228" s="75">
        <f t="array" aca="1" ref="L228" ca="1">IFERROR(SUM(INDEX($A$1:$Q$193,MATCH($B228&amp;"Fonds alloués par le Gouvernement ",$P$1:$P$193&amp;$Q$1:$Q$193,0),MATCH(L$204,$A$1:$Q$1,0)),INDEX($A$1:$Q$193,MATCH($B228&amp;"Total donateur",$P$1:$P$193&amp;$Q$1:$Q$193,0),MATCH(L$204,$A$1:$Q$1,0)))/SUM(INDEX($A$1:$Q$193,MATCH("Le Plan PF-complet"&amp;"Fonds alloués par le Gouvernement ",$P$1:$P$193&amp;$Q$1:$Q$193,0),MATCH(L$204,$A$1:$Q$1,0)),INDEX($A$1:$Q$193,MATCH("Le Plan PF-complet"&amp;"Total donateur",$P$1:$P$193&amp;$Q$1:$Q$193,0),MATCH(L$204,$A$1:$Q$1,0))),0)</f>
        <v>0</v>
      </c>
      <c r="M228" s="75">
        <f t="array" aca="1" ref="M228" ca="1">IFERROR(SUM(INDEX($A$1:$Q$193,MATCH($B228&amp;"Fonds alloués par le Gouvernement ",$P$1:$P$193&amp;$Q$1:$Q$193,0),MATCH(M$204,$A$1:$Q$1,0)),INDEX($A$1:$Q$193,MATCH($B228&amp;"Total donateur",$P$1:$P$193&amp;$Q$1:$Q$193,0),MATCH(M$204,$A$1:$Q$1,0)))/SUM(INDEX($A$1:$Q$193,MATCH("Le Plan PF-complet"&amp;"Fonds alloués par le Gouvernement ",$P$1:$P$193&amp;$Q$1:$Q$193,0),MATCH(M$204,$A$1:$Q$1,0)),INDEX($A$1:$Q$193,MATCH("Le Plan PF-complet"&amp;"Total donateur",$P$1:$P$193&amp;$Q$1:$Q$193,0),MATCH(M$204,$A$1:$Q$1,0))),0)</f>
        <v>0</v>
      </c>
      <c r="N228" s="75">
        <f t="array" aca="1" ref="N228" ca="1">IFERROR(SUM(INDEX($A$1:$Q$193,MATCH($B228&amp;"Fonds alloués par le Gouvernement ",$P$1:$P$193&amp;$Q$1:$Q$193,0),MATCH(N$204,$A$1:$Q$1,0)),INDEX($A$1:$Q$193,MATCH($B228&amp;"Total donateur",$P$1:$P$193&amp;$Q$1:$Q$193,0),MATCH(N$204,$A$1:$Q$1,0)))/SUM(INDEX($A$1:$Q$193,MATCH("Le Plan PF-complet"&amp;"Fonds alloués par le Gouvernement ",$P$1:$P$193&amp;$Q$1:$Q$193,0),MATCH(N$204,$A$1:$Q$1,0)),INDEX($A$1:$Q$193,MATCH("Le Plan PF-complet"&amp;"Total donateur",$P$1:$P$193&amp;$Q$1:$Q$193,0),MATCH(N$204,$A$1:$Q$1,0))),0)</f>
        <v>0</v>
      </c>
      <c r="O228" s="75">
        <f t="array" ref="O228">IFERROR(SUM(INDEX($A$1:$Q$193,MATCH($B228&amp;"Fonds alloués par le Gouvernement ",$P$1:$P$193&amp;$Q$1:$Q$193,0),MATCH(O$204,$A$1:$Q$1,0)),INDEX($A$1:$Q$193,MATCH($B228&amp;"Total donateur",$P$1:$P$193&amp;$Q$1:$Q$193,0),MATCH(O$204,$A$1:$Q$1,0)))/SUM(INDEX($A$1:$Q$193,MATCH("Le Plan PF-complet"&amp;"Fonds alloués par le Gouvernement ",$P$1:$P$193&amp;$Q$1:$Q$193,0),MATCH(O$204,$A$1:$Q$1,0)),INDEX($A$1:$Q$193,MATCH("Le Plan PF-complet"&amp;"Total donateur",$P$1:$P$193&amp;$Q$1:$Q$193,0),MATCH(O$204,$A$1:$Q$1,0))),0)</f>
        <v>0</v>
      </c>
    </row>
    <row r="229" spans="2:15" x14ac:dyDescent="0.25">
      <c r="B229" s="35" t="str">
        <f>$A$179</f>
        <v>Autre 11</v>
      </c>
      <c r="C229" s="75">
        <f t="array" aca="1" ref="C229" ca="1">IFERROR(SUM(INDEX($A$1:$Q$193,MATCH($B229&amp;"Fonds alloués par le Gouvernement ",$P$1:$P$193&amp;$Q$1:$Q$193,0),MATCH(C$204,$A$1:$Q$1,0)),INDEX($A$1:$Q$193,MATCH($B229&amp;"Total donateur",$P$1:$P$193&amp;$Q$1:$Q$193,0),MATCH(C$204,$A$1:$Q$1,0)))/SUM(INDEX($A$1:$Q$193,MATCH("Le Plan PF-complet"&amp;"Fonds alloués par le Gouvernement ",$P$1:$P$193&amp;$Q$1:$Q$193,0),MATCH(C$204,$A$1:$Q$1,0)),INDEX($A$1:$Q$193,MATCH("Le Plan PF-complet"&amp;"Total donateur",$P$1:$P$193&amp;$Q$1:$Q$193,0),MATCH(C$204,$A$1:$Q$1,0))),0)</f>
        <v>0</v>
      </c>
      <c r="D229" s="75">
        <f t="array" aca="1" ref="D229" ca="1">IFERROR(SUM(INDEX($A$1:$Q$193,MATCH($B229&amp;"Fonds alloués par le Gouvernement ",$P$1:$P$193&amp;$Q$1:$Q$193,0),MATCH(D$204,$A$1:$Q$1,0)),INDEX($A$1:$Q$193,MATCH($B229&amp;"Total donateur",$P$1:$P$193&amp;$Q$1:$Q$193,0),MATCH(D$204,$A$1:$Q$1,0)))/SUM(INDEX($A$1:$Q$193,MATCH("Le Plan PF-complet"&amp;"Fonds alloués par le Gouvernement ",$P$1:$P$193&amp;$Q$1:$Q$193,0),MATCH(D$204,$A$1:$Q$1,0)),INDEX($A$1:$Q$193,MATCH("Le Plan PF-complet"&amp;"Total donateur",$P$1:$P$193&amp;$Q$1:$Q$193,0),MATCH(D$204,$A$1:$Q$1,0))),0)</f>
        <v>0</v>
      </c>
      <c r="E229" s="75">
        <f t="array" aca="1" ref="E229" ca="1">IFERROR(SUM(INDEX($A$1:$Q$193,MATCH($B229&amp;"Fonds alloués par le Gouvernement ",$P$1:$P$193&amp;$Q$1:$Q$193,0),MATCH(E$204,$A$1:$Q$1,0)),INDEX($A$1:$Q$193,MATCH($B229&amp;"Total donateur",$P$1:$P$193&amp;$Q$1:$Q$193,0),MATCH(E$204,$A$1:$Q$1,0)))/SUM(INDEX($A$1:$Q$193,MATCH("Le Plan PF-complet"&amp;"Fonds alloués par le Gouvernement ",$P$1:$P$193&amp;$Q$1:$Q$193,0),MATCH(E$204,$A$1:$Q$1,0)),INDEX($A$1:$Q$193,MATCH("Le Plan PF-complet"&amp;"Total donateur",$P$1:$P$193&amp;$Q$1:$Q$193,0),MATCH(E$204,$A$1:$Q$1,0))),0)</f>
        <v>0</v>
      </c>
      <c r="F229" s="75">
        <f t="array" aca="1" ref="F229" ca="1">IFERROR(SUM(INDEX($A$1:$Q$193,MATCH($B229&amp;"Fonds alloués par le Gouvernement ",$P$1:$P$193&amp;$Q$1:$Q$193,0),MATCH(F$204,$A$1:$Q$1,0)),INDEX($A$1:$Q$193,MATCH($B229&amp;"Total donateur",$P$1:$P$193&amp;$Q$1:$Q$193,0),MATCH(F$204,$A$1:$Q$1,0)))/SUM(INDEX($A$1:$Q$193,MATCH("Le Plan PF-complet"&amp;"Fonds alloués par le Gouvernement ",$P$1:$P$193&amp;$Q$1:$Q$193,0),MATCH(F$204,$A$1:$Q$1,0)),INDEX($A$1:$Q$193,MATCH("Le Plan PF-complet"&amp;"Total donateur",$P$1:$P$193&amp;$Q$1:$Q$193,0),MATCH(F$204,$A$1:$Q$1,0))),0)</f>
        <v>0</v>
      </c>
      <c r="G229" s="75">
        <f t="array" aca="1" ref="G229" ca="1">IFERROR(SUM(INDEX($A$1:$Q$193,MATCH($B229&amp;"Fonds alloués par le Gouvernement ",$P$1:$P$193&amp;$Q$1:$Q$193,0),MATCH(G$204,$A$1:$Q$1,0)),INDEX($A$1:$Q$193,MATCH($B229&amp;"Total donateur",$P$1:$P$193&amp;$Q$1:$Q$193,0),MATCH(G$204,$A$1:$Q$1,0)))/SUM(INDEX($A$1:$Q$193,MATCH("Le Plan PF-complet"&amp;"Fonds alloués par le Gouvernement ",$P$1:$P$193&amp;$Q$1:$Q$193,0),MATCH(G$204,$A$1:$Q$1,0)),INDEX($A$1:$Q$193,MATCH("Le Plan PF-complet"&amp;"Total donateur",$P$1:$P$193&amp;$Q$1:$Q$193,0),MATCH(G$204,$A$1:$Q$1,0))),0)</f>
        <v>0</v>
      </c>
      <c r="H229" s="75">
        <f t="array" aca="1" ref="H229" ca="1">IFERROR(SUM(INDEX($A$1:$Q$193,MATCH($B229&amp;"Fonds alloués par le Gouvernement ",$P$1:$P$193&amp;$Q$1:$Q$193,0),MATCH(H$204,$A$1:$Q$1,0)),INDEX($A$1:$Q$193,MATCH($B229&amp;"Total donateur",$P$1:$P$193&amp;$Q$1:$Q$193,0),MATCH(H$204,$A$1:$Q$1,0)))/SUM(INDEX($A$1:$Q$193,MATCH("Le Plan PF-complet"&amp;"Fonds alloués par le Gouvernement ",$P$1:$P$193&amp;$Q$1:$Q$193,0),MATCH(H$204,$A$1:$Q$1,0)),INDEX($A$1:$Q$193,MATCH("Le Plan PF-complet"&amp;"Total donateur",$P$1:$P$193&amp;$Q$1:$Q$193,0),MATCH(H$204,$A$1:$Q$1,0))),0)</f>
        <v>0</v>
      </c>
      <c r="I229" s="75">
        <f t="array" aca="1" ref="I229" ca="1">IFERROR(SUM(INDEX($A$1:$Q$193,MATCH($B229&amp;"Fonds alloués par le Gouvernement ",$P$1:$P$193&amp;$Q$1:$Q$193,0),MATCH(I$204,$A$1:$Q$1,0)),INDEX($A$1:$Q$193,MATCH($B229&amp;"Total donateur",$P$1:$P$193&amp;$Q$1:$Q$193,0),MATCH(I$204,$A$1:$Q$1,0)))/SUM(INDEX($A$1:$Q$193,MATCH("Le Plan PF-complet"&amp;"Fonds alloués par le Gouvernement ",$P$1:$P$193&amp;$Q$1:$Q$193,0),MATCH(I$204,$A$1:$Q$1,0)),INDEX($A$1:$Q$193,MATCH("Le Plan PF-complet"&amp;"Total donateur",$P$1:$P$193&amp;$Q$1:$Q$193,0),MATCH(I$204,$A$1:$Q$1,0))),0)</f>
        <v>0</v>
      </c>
      <c r="J229" s="75">
        <f t="array" aca="1" ref="J229" ca="1">IFERROR(SUM(INDEX($A$1:$Q$193,MATCH($B229&amp;"Fonds alloués par le Gouvernement ",$P$1:$P$193&amp;$Q$1:$Q$193,0),MATCH(J$204,$A$1:$Q$1,0)),INDEX($A$1:$Q$193,MATCH($B229&amp;"Total donateur",$P$1:$P$193&amp;$Q$1:$Q$193,0),MATCH(J$204,$A$1:$Q$1,0)))/SUM(INDEX($A$1:$Q$193,MATCH("Le Plan PF-complet"&amp;"Fonds alloués par le Gouvernement ",$P$1:$P$193&amp;$Q$1:$Q$193,0),MATCH(J$204,$A$1:$Q$1,0)),INDEX($A$1:$Q$193,MATCH("Le Plan PF-complet"&amp;"Total donateur",$P$1:$P$193&amp;$Q$1:$Q$193,0),MATCH(J$204,$A$1:$Q$1,0))),0)</f>
        <v>0</v>
      </c>
      <c r="K229" s="75">
        <f t="array" aca="1" ref="K229" ca="1">IFERROR(SUM(INDEX($A$1:$Q$193,MATCH($B229&amp;"Fonds alloués par le Gouvernement ",$P$1:$P$193&amp;$Q$1:$Q$193,0),MATCH(K$204,$A$1:$Q$1,0)),INDEX($A$1:$Q$193,MATCH($B229&amp;"Total donateur",$P$1:$P$193&amp;$Q$1:$Q$193,0),MATCH(K$204,$A$1:$Q$1,0)))/SUM(INDEX($A$1:$Q$193,MATCH("Le Plan PF-complet"&amp;"Fonds alloués par le Gouvernement ",$P$1:$P$193&amp;$Q$1:$Q$193,0),MATCH(K$204,$A$1:$Q$1,0)),INDEX($A$1:$Q$193,MATCH("Le Plan PF-complet"&amp;"Total donateur",$P$1:$P$193&amp;$Q$1:$Q$193,0),MATCH(K$204,$A$1:$Q$1,0))),0)</f>
        <v>0</v>
      </c>
      <c r="L229" s="75">
        <f t="array" aca="1" ref="L229" ca="1">IFERROR(SUM(INDEX($A$1:$Q$193,MATCH($B229&amp;"Fonds alloués par le Gouvernement ",$P$1:$P$193&amp;$Q$1:$Q$193,0),MATCH(L$204,$A$1:$Q$1,0)),INDEX($A$1:$Q$193,MATCH($B229&amp;"Total donateur",$P$1:$P$193&amp;$Q$1:$Q$193,0),MATCH(L$204,$A$1:$Q$1,0)))/SUM(INDEX($A$1:$Q$193,MATCH("Le Plan PF-complet"&amp;"Fonds alloués par le Gouvernement ",$P$1:$P$193&amp;$Q$1:$Q$193,0),MATCH(L$204,$A$1:$Q$1,0)),INDEX($A$1:$Q$193,MATCH("Le Plan PF-complet"&amp;"Total donateur",$P$1:$P$193&amp;$Q$1:$Q$193,0),MATCH(L$204,$A$1:$Q$1,0))),0)</f>
        <v>0</v>
      </c>
      <c r="M229" s="75">
        <f t="array" aca="1" ref="M229" ca="1">IFERROR(SUM(INDEX($A$1:$Q$193,MATCH($B229&amp;"Fonds alloués par le Gouvernement ",$P$1:$P$193&amp;$Q$1:$Q$193,0),MATCH(M$204,$A$1:$Q$1,0)),INDEX($A$1:$Q$193,MATCH($B229&amp;"Total donateur",$P$1:$P$193&amp;$Q$1:$Q$193,0),MATCH(M$204,$A$1:$Q$1,0)))/SUM(INDEX($A$1:$Q$193,MATCH("Le Plan PF-complet"&amp;"Fonds alloués par le Gouvernement ",$P$1:$P$193&amp;$Q$1:$Q$193,0),MATCH(M$204,$A$1:$Q$1,0)),INDEX($A$1:$Q$193,MATCH("Le Plan PF-complet"&amp;"Total donateur",$P$1:$P$193&amp;$Q$1:$Q$193,0),MATCH(M$204,$A$1:$Q$1,0))),0)</f>
        <v>0</v>
      </c>
      <c r="N229" s="75">
        <f t="array" aca="1" ref="N229" ca="1">IFERROR(SUM(INDEX($A$1:$Q$193,MATCH($B229&amp;"Fonds alloués par le Gouvernement ",$P$1:$P$193&amp;$Q$1:$Q$193,0),MATCH(N$204,$A$1:$Q$1,0)),INDEX($A$1:$Q$193,MATCH($B229&amp;"Total donateur",$P$1:$P$193&amp;$Q$1:$Q$193,0),MATCH(N$204,$A$1:$Q$1,0)))/SUM(INDEX($A$1:$Q$193,MATCH("Le Plan PF-complet"&amp;"Fonds alloués par le Gouvernement ",$P$1:$P$193&amp;$Q$1:$Q$193,0),MATCH(N$204,$A$1:$Q$1,0)),INDEX($A$1:$Q$193,MATCH("Le Plan PF-complet"&amp;"Total donateur",$P$1:$P$193&amp;$Q$1:$Q$193,0),MATCH(N$204,$A$1:$Q$1,0))),0)</f>
        <v>0</v>
      </c>
      <c r="O229" s="75">
        <f t="array" ref="O229">IFERROR(SUM(INDEX($A$1:$Q$193,MATCH($B229&amp;"Fonds alloués par le Gouvernement ",$P$1:$P$193&amp;$Q$1:$Q$193,0),MATCH(O$204,$A$1:$Q$1,0)),INDEX($A$1:$Q$193,MATCH($B229&amp;"Total donateur",$P$1:$P$193&amp;$Q$1:$Q$193,0),MATCH(O$204,$A$1:$Q$1,0)))/SUM(INDEX($A$1:$Q$193,MATCH("Le Plan PF-complet"&amp;"Fonds alloués par le Gouvernement ",$P$1:$P$193&amp;$Q$1:$Q$193,0),MATCH(O$204,$A$1:$Q$1,0)),INDEX($A$1:$Q$193,MATCH("Le Plan PF-complet"&amp;"Total donateur",$P$1:$P$193&amp;$Q$1:$Q$193,0),MATCH(O$204,$A$1:$Q$1,0))),0)</f>
        <v>0</v>
      </c>
    </row>
  </sheetData>
  <sheetProtection password="CC82" sheet="1" scenarios="1" formatCells="0" formatColumns="0" formatRows="0"/>
  <mergeCells count="72">
    <mergeCell ref="A154:A156"/>
    <mergeCell ref="A142:A145"/>
    <mergeCell ref="A135:A137"/>
    <mergeCell ref="A132:A134"/>
    <mergeCell ref="A51:O51"/>
    <mergeCell ref="A58:A60"/>
    <mergeCell ref="A83:O83"/>
    <mergeCell ref="A99:O99"/>
    <mergeCell ref="A115:O115"/>
    <mergeCell ref="A84:A86"/>
    <mergeCell ref="A87:A89"/>
    <mergeCell ref="A94:A97"/>
    <mergeCell ref="A100:A102"/>
    <mergeCell ref="A103:A105"/>
    <mergeCell ref="A46:A49"/>
    <mergeCell ref="A36:A38"/>
    <mergeCell ref="A39:A41"/>
    <mergeCell ref="S3:S17"/>
    <mergeCell ref="A4:A6"/>
    <mergeCell ref="A7:A9"/>
    <mergeCell ref="A3:O3"/>
    <mergeCell ref="A35:O35"/>
    <mergeCell ref="A14:A17"/>
    <mergeCell ref="A23:A25"/>
    <mergeCell ref="A30:A33"/>
    <mergeCell ref="A19:O19"/>
    <mergeCell ref="A10:A12"/>
    <mergeCell ref="A26:A28"/>
    <mergeCell ref="A42:A44"/>
    <mergeCell ref="A190:A193"/>
    <mergeCell ref="A163:O163"/>
    <mergeCell ref="A20:A22"/>
    <mergeCell ref="A148:A150"/>
    <mergeCell ref="A151:A153"/>
    <mergeCell ref="A52:A54"/>
    <mergeCell ref="A55:A57"/>
    <mergeCell ref="A62:A65"/>
    <mergeCell ref="A68:A70"/>
    <mergeCell ref="A71:A73"/>
    <mergeCell ref="A67:O67"/>
    <mergeCell ref="A78:A81"/>
    <mergeCell ref="A110:A113"/>
    <mergeCell ref="A147:O147"/>
    <mergeCell ref="A131:O131"/>
    <mergeCell ref="A116:A118"/>
    <mergeCell ref="S179:S193"/>
    <mergeCell ref="S19:S33"/>
    <mergeCell ref="S35:S49"/>
    <mergeCell ref="S51:S65"/>
    <mergeCell ref="S67:S81"/>
    <mergeCell ref="S163:S177"/>
    <mergeCell ref="S83:S97"/>
    <mergeCell ref="S99:S113"/>
    <mergeCell ref="S115:S129"/>
    <mergeCell ref="S131:S145"/>
    <mergeCell ref="S147:S161"/>
    <mergeCell ref="A170:A172"/>
    <mergeCell ref="A186:A188"/>
    <mergeCell ref="A74:A76"/>
    <mergeCell ref="A90:A92"/>
    <mergeCell ref="A106:A108"/>
    <mergeCell ref="A122:A124"/>
    <mergeCell ref="A138:A140"/>
    <mergeCell ref="A180:A182"/>
    <mergeCell ref="A183:A185"/>
    <mergeCell ref="A119:A121"/>
    <mergeCell ref="A126:A129"/>
    <mergeCell ref="A174:A177"/>
    <mergeCell ref="A179:O179"/>
    <mergeCell ref="A167:A169"/>
    <mergeCell ref="A164:A166"/>
    <mergeCell ref="A158:A161"/>
  </mergeCells>
  <conditionalFormatting sqref="R4:R12">
    <cfRule type="cellIs" dxfId="31" priority="32" operator="equal">
      <formula>"Check"</formula>
    </cfRule>
  </conditionalFormatting>
  <conditionalFormatting sqref="R14:R16">
    <cfRule type="cellIs" dxfId="30" priority="31" operator="equal">
      <formula>"Check"</formula>
    </cfRule>
  </conditionalFormatting>
  <conditionalFormatting sqref="R20:R28">
    <cfRule type="cellIs" dxfId="29" priority="30" operator="equal">
      <formula>"Check"</formula>
    </cfRule>
  </conditionalFormatting>
  <conditionalFormatting sqref="R30:R32">
    <cfRule type="cellIs" dxfId="28" priority="29" operator="equal">
      <formula>"Check"</formula>
    </cfRule>
  </conditionalFormatting>
  <conditionalFormatting sqref="R36:R44">
    <cfRule type="cellIs" dxfId="27" priority="28" operator="equal">
      <formula>"Check"</formula>
    </cfRule>
  </conditionalFormatting>
  <conditionalFormatting sqref="R46:R48">
    <cfRule type="cellIs" dxfId="26" priority="27" operator="equal">
      <formula>"Check"</formula>
    </cfRule>
  </conditionalFormatting>
  <conditionalFormatting sqref="R52:R60">
    <cfRule type="cellIs" dxfId="25" priority="26" operator="equal">
      <formula>"Check"</formula>
    </cfRule>
  </conditionalFormatting>
  <conditionalFormatting sqref="R62:R64">
    <cfRule type="cellIs" dxfId="24" priority="25" operator="equal">
      <formula>"Check"</formula>
    </cfRule>
  </conditionalFormatting>
  <conditionalFormatting sqref="R68:R76">
    <cfRule type="cellIs" dxfId="23" priority="24" operator="equal">
      <formula>"Check"</formula>
    </cfRule>
  </conditionalFormatting>
  <conditionalFormatting sqref="R78:R80">
    <cfRule type="cellIs" dxfId="22" priority="23" operator="equal">
      <formula>"Check"</formula>
    </cfRule>
  </conditionalFormatting>
  <conditionalFormatting sqref="R84:R92">
    <cfRule type="cellIs" dxfId="21" priority="22" operator="equal">
      <formula>"Check"</formula>
    </cfRule>
  </conditionalFormatting>
  <conditionalFormatting sqref="R94:R96">
    <cfRule type="cellIs" dxfId="20" priority="21" operator="equal">
      <formula>"Check"</formula>
    </cfRule>
  </conditionalFormatting>
  <conditionalFormatting sqref="R100:R108">
    <cfRule type="cellIs" dxfId="19" priority="20" operator="equal">
      <formula>"Check"</formula>
    </cfRule>
  </conditionalFormatting>
  <conditionalFormatting sqref="R110:R112">
    <cfRule type="cellIs" dxfId="18" priority="19" operator="equal">
      <formula>"Check"</formula>
    </cfRule>
  </conditionalFormatting>
  <conditionalFormatting sqref="R116:R124">
    <cfRule type="cellIs" dxfId="17" priority="18" operator="equal">
      <formula>"Check"</formula>
    </cfRule>
  </conditionalFormatting>
  <conditionalFormatting sqref="R126:R128">
    <cfRule type="cellIs" dxfId="16" priority="17" operator="equal">
      <formula>"Check"</formula>
    </cfRule>
  </conditionalFormatting>
  <conditionalFormatting sqref="R132:R140">
    <cfRule type="cellIs" dxfId="15" priority="16" operator="equal">
      <formula>"Check"</formula>
    </cfRule>
  </conditionalFormatting>
  <conditionalFormatting sqref="R142:R144">
    <cfRule type="cellIs" dxfId="14" priority="15" operator="equal">
      <formula>"Check"</formula>
    </cfRule>
  </conditionalFormatting>
  <conditionalFormatting sqref="R148:R156">
    <cfRule type="cellIs" dxfId="13" priority="14" operator="equal">
      <formula>"Check"</formula>
    </cfRule>
  </conditionalFormatting>
  <conditionalFormatting sqref="R158:R160">
    <cfRule type="cellIs" dxfId="12" priority="13" operator="equal">
      <formula>"Check"</formula>
    </cfRule>
  </conditionalFormatting>
  <conditionalFormatting sqref="R164:R172">
    <cfRule type="cellIs" dxfId="11" priority="12" operator="equal">
      <formula>"Check"</formula>
    </cfRule>
  </conditionalFormatting>
  <conditionalFormatting sqref="R174:R176">
    <cfRule type="cellIs" dxfId="10" priority="11" operator="equal">
      <formula>"Check"</formula>
    </cfRule>
  </conditionalFormatting>
  <conditionalFormatting sqref="R180:R188">
    <cfRule type="cellIs" dxfId="9" priority="10" operator="equal">
      <formula>"Check"</formula>
    </cfRule>
  </conditionalFormatting>
  <conditionalFormatting sqref="R190:R192">
    <cfRule type="cellIs" dxfId="8" priority="9" operator="equal">
      <formula>"Check"</formula>
    </cfRule>
  </conditionalFormatting>
  <conditionalFormatting sqref="C197:O197">
    <cfRule type="cellIs" dxfId="7" priority="8" operator="equal">
      <formula>"Check"</formula>
    </cfRule>
  </conditionalFormatting>
  <conditionalFormatting sqref="C199:O199">
    <cfRule type="cellIs" dxfId="6" priority="7" operator="equal">
      <formula>"Check"</formula>
    </cfRule>
  </conditionalFormatting>
  <conditionalFormatting sqref="C201:O201">
    <cfRule type="cellIs" dxfId="5" priority="6" operator="equal">
      <formula>"Check"</formula>
    </cfRule>
  </conditionalFormatting>
  <conditionalFormatting sqref="P196">
    <cfRule type="cellIs" dxfId="4" priority="5" operator="equal">
      <formula>"Check"</formula>
    </cfRule>
  </conditionalFormatting>
  <conditionalFormatting sqref="P198">
    <cfRule type="cellIs" dxfId="3" priority="4" operator="equal">
      <formula>"Check"</formula>
    </cfRule>
  </conditionalFormatting>
  <conditionalFormatting sqref="P200">
    <cfRule type="cellIs" dxfId="2" priority="3" operator="equal">
      <formula>"Check"</formula>
    </cfRule>
  </conditionalFormatting>
  <conditionalFormatting sqref="R196:R197">
    <cfRule type="cellIs" dxfId="1" priority="2" operator="equal">
      <formula>"Check"</formula>
    </cfRule>
  </conditionalFormatting>
  <conditionalFormatting sqref="R198:R200">
    <cfRule type="cellIs" dxfId="0" priority="1" operator="equal">
      <formula>"Check"</formula>
    </cfRule>
  </conditionalFormatting>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topLeftCell="A25" zoomScale="85" zoomScaleNormal="85" zoomScalePageLayoutView="75" workbookViewId="0">
      <selection activeCell="A45" sqref="A45:XFD47"/>
    </sheetView>
  </sheetViews>
  <sheetFormatPr defaultColWidth="8.85546875" defaultRowHeight="15" x14ac:dyDescent="0.25"/>
  <cols>
    <col min="1" max="1" width="31.140625" customWidth="1"/>
    <col min="2" max="2" width="20.7109375" style="12" customWidth="1"/>
    <col min="3" max="3" width="20.7109375" customWidth="1"/>
    <col min="4" max="4" width="20.7109375" style="12" customWidth="1"/>
    <col min="5" max="5" width="20.7109375" customWidth="1"/>
    <col min="6" max="6" width="20.7109375" style="12" customWidth="1"/>
    <col min="7" max="7" width="20.7109375" customWidth="1"/>
    <col min="8" max="8" width="20.7109375" style="12" customWidth="1"/>
    <col min="9" max="9" width="20.7109375" customWidth="1"/>
    <col min="10" max="10" width="20.7109375" style="12" customWidth="1"/>
    <col min="11" max="11" width="20.7109375" customWidth="1"/>
    <col min="12" max="12" width="20.7109375" style="12" customWidth="1"/>
    <col min="13" max="13" width="20.7109375" customWidth="1"/>
    <col min="14" max="14" width="20.7109375" style="12" customWidth="1"/>
    <col min="15" max="15" width="20.7109375" customWidth="1"/>
    <col min="16" max="16" width="20.7109375" style="12" customWidth="1"/>
    <col min="17" max="17" width="20.7109375" customWidth="1"/>
    <col min="18" max="18" width="20.7109375" style="12" customWidth="1"/>
    <col min="19" max="19" width="20.7109375" customWidth="1"/>
    <col min="20" max="20" width="20.7109375" style="12" customWidth="1"/>
    <col min="21" max="21" width="20.7109375" customWidth="1"/>
    <col min="22" max="22" width="20.7109375" style="12" customWidth="1"/>
    <col min="23" max="23" width="20.7109375" customWidth="1"/>
    <col min="24" max="24" width="20.7109375" style="12" customWidth="1"/>
    <col min="25" max="25" width="20.7109375" customWidth="1"/>
    <col min="26" max="26" width="20.7109375" style="12" customWidth="1"/>
    <col min="27" max="27" width="20.7109375" customWidth="1"/>
  </cols>
  <sheetData>
    <row r="1" spans="1:27" x14ac:dyDescent="0.25">
      <c r="A1" s="183" t="s">
        <v>2</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row>
    <row r="2" spans="1:27" x14ac:dyDescent="0.25">
      <c r="B2" s="181">
        <f>Yr_Start</f>
        <v>0</v>
      </c>
      <c r="C2" s="182"/>
      <c r="D2" s="181">
        <f>B2+1</f>
        <v>1</v>
      </c>
      <c r="E2" s="182"/>
      <c r="F2" s="181">
        <f t="shared" ref="F2" si="0">D2+1</f>
        <v>2</v>
      </c>
      <c r="G2" s="182"/>
      <c r="H2" s="181">
        <f t="shared" ref="H2" si="1">F2+1</f>
        <v>3</v>
      </c>
      <c r="I2" s="182"/>
      <c r="J2" s="181">
        <f t="shared" ref="J2" si="2">H2+1</f>
        <v>4</v>
      </c>
      <c r="K2" s="182"/>
      <c r="L2" s="181">
        <f t="shared" ref="L2" si="3">J2+1</f>
        <v>5</v>
      </c>
      <c r="M2" s="182"/>
      <c r="N2" s="181">
        <f t="shared" ref="N2" si="4">L2+1</f>
        <v>6</v>
      </c>
      <c r="O2" s="182"/>
      <c r="P2" s="181">
        <f t="shared" ref="P2" si="5">N2+1</f>
        <v>7</v>
      </c>
      <c r="Q2" s="182"/>
      <c r="R2" s="181">
        <f t="shared" ref="R2" si="6">P2+1</f>
        <v>8</v>
      </c>
      <c r="S2" s="182"/>
      <c r="T2" s="181">
        <f t="shared" ref="T2" si="7">R2+1</f>
        <v>9</v>
      </c>
      <c r="U2" s="182"/>
      <c r="V2" s="181">
        <f t="shared" ref="V2" si="8">T2+1</f>
        <v>10</v>
      </c>
      <c r="W2" s="182"/>
      <c r="X2" s="181">
        <f t="shared" ref="X2" si="9">V2+1</f>
        <v>11</v>
      </c>
      <c r="Y2" s="182"/>
      <c r="Z2" s="181" t="s">
        <v>3</v>
      </c>
      <c r="AA2" s="182"/>
    </row>
    <row r="3" spans="1:27" s="12" customFormat="1" ht="45" x14ac:dyDescent="0.25">
      <c r="B3" s="72" t="s">
        <v>34</v>
      </c>
      <c r="C3" s="23" t="s">
        <v>39</v>
      </c>
      <c r="D3" s="73" t="s">
        <v>34</v>
      </c>
      <c r="E3" s="23" t="s">
        <v>39</v>
      </c>
      <c r="F3" s="73" t="s">
        <v>34</v>
      </c>
      <c r="G3" s="23" t="s">
        <v>39</v>
      </c>
      <c r="H3" s="73" t="s">
        <v>34</v>
      </c>
      <c r="I3" s="23" t="s">
        <v>39</v>
      </c>
      <c r="J3" s="73" t="s">
        <v>34</v>
      </c>
      <c r="K3" s="23" t="s">
        <v>39</v>
      </c>
      <c r="L3" s="73" t="s">
        <v>34</v>
      </c>
      <c r="M3" s="23" t="s">
        <v>39</v>
      </c>
      <c r="N3" s="73" t="s">
        <v>34</v>
      </c>
      <c r="O3" s="23" t="s">
        <v>39</v>
      </c>
      <c r="P3" s="73" t="s">
        <v>34</v>
      </c>
      <c r="Q3" s="23" t="s">
        <v>39</v>
      </c>
      <c r="R3" s="73" t="s">
        <v>34</v>
      </c>
      <c r="S3" s="23" t="s">
        <v>39</v>
      </c>
      <c r="T3" s="73" t="s">
        <v>34</v>
      </c>
      <c r="U3" s="23" t="s">
        <v>39</v>
      </c>
      <c r="V3" s="73" t="s">
        <v>34</v>
      </c>
      <c r="W3" s="23" t="s">
        <v>39</v>
      </c>
      <c r="X3" s="73" t="s">
        <v>34</v>
      </c>
      <c r="Y3" s="23" t="s">
        <v>39</v>
      </c>
      <c r="Z3" s="73" t="s">
        <v>34</v>
      </c>
      <c r="AA3" s="23" t="s">
        <v>39</v>
      </c>
    </row>
    <row r="4" spans="1:27" x14ac:dyDescent="0.25">
      <c r="A4" s="6" t="str">
        <f>'Gap analysis'!$A$19:$O$19</f>
        <v>Autre 1</v>
      </c>
      <c r="B4" s="21" t="str">
        <f t="array" ref="B4">IFERROR(INDEX(USD,MATCH(B$46&amp;$A4,'Financing inputs USD'!$A$3:$A$255&amp;'Financing inputs USD'!$P$3:$P$255,0),MATCH(B$45,Yr_USD,0)),0)</f>
        <v/>
      </c>
      <c r="C4" s="21">
        <f t="array" ref="C4">IFERROR(INDEX(USD,MATCH(C$46&amp;$A4,'Financing inputs USD'!$A$3:$A$255&amp;'Financing inputs USD'!$P$3:$P$255,0),MATCH(C$45,Yr_USD,0))+INDEX(USD,MATCH(C$47&amp;$A4,'Financing inputs USD'!$A$3:$A$255&amp;'Financing inputs USD'!$P$3:$P$255,0),MATCH(C$45,Yr_USD,0)),0)</f>
        <v>0</v>
      </c>
      <c r="D4" s="21" t="str">
        <f t="array" ref="D4">IFERROR(INDEX(USD,MATCH(D$46&amp;$A4,'Financing inputs USD'!$A$3:$A$255&amp;'Financing inputs USD'!$P$3:$P$255,0),MATCH(D$45,Yr_USD,0)),0)</f>
        <v/>
      </c>
      <c r="E4" s="21">
        <f t="array" ref="E4">IFERROR(INDEX(USD,MATCH(E$46&amp;$A4,'Financing inputs USD'!$A$3:$A$255&amp;'Financing inputs USD'!$P$3:$P$255,0),MATCH(E$45,Yr_USD,0))+INDEX(USD,MATCH(E$47&amp;$A4,'Financing inputs USD'!$A$3:$A$255&amp;'Financing inputs USD'!$P$3:$P$255,0),MATCH(E$45,Yr_USD,0)),0)</f>
        <v>0</v>
      </c>
      <c r="F4" s="21" t="str">
        <f t="array" ref="F4">IFERROR(INDEX(USD,MATCH(F$46&amp;$A4,'Financing inputs USD'!$A$3:$A$255&amp;'Financing inputs USD'!$P$3:$P$255,0),MATCH(F$45,Yr_USD,0)),0)</f>
        <v/>
      </c>
      <c r="G4" s="21">
        <f t="array" ref="G4">IFERROR(INDEX(USD,MATCH(G$46&amp;$A4,'Financing inputs USD'!$A$3:$A$255&amp;'Financing inputs USD'!$P$3:$P$255,0),MATCH(G$45,Yr_USD,0))+INDEX(USD,MATCH(G$47&amp;$A4,'Financing inputs USD'!$A$3:$A$255&amp;'Financing inputs USD'!$P$3:$P$255,0),MATCH(G$45,Yr_USD,0)),0)</f>
        <v>0</v>
      </c>
      <c r="H4" s="21" t="str">
        <f t="array" ref="H4">IFERROR(INDEX(USD,MATCH(H$46&amp;$A4,'Financing inputs USD'!$A$3:$A$255&amp;'Financing inputs USD'!$P$3:$P$255,0),MATCH(H$45,Yr_USD,0)),0)</f>
        <v/>
      </c>
      <c r="I4" s="21">
        <f t="array" ref="I4">IFERROR(INDEX(USD,MATCH(I$46&amp;$A4,'Financing inputs USD'!$A$3:$A$255&amp;'Financing inputs USD'!$P$3:$P$255,0),MATCH(I$45,Yr_USD,0))+INDEX(USD,MATCH(I$47&amp;$A4,'Financing inputs USD'!$A$3:$A$255&amp;'Financing inputs USD'!$P$3:$P$255,0),MATCH(I$45,Yr_USD,0)),0)</f>
        <v>0</v>
      </c>
      <c r="J4" s="21" t="str">
        <f t="array" ref="J4">IFERROR(INDEX(USD,MATCH(J$46&amp;$A4,'Financing inputs USD'!$A$3:$A$255&amp;'Financing inputs USD'!$P$3:$P$255,0),MATCH(J$45,Yr_USD,0)),0)</f>
        <v/>
      </c>
      <c r="K4" s="21">
        <f t="array" ref="K4">IFERROR(INDEX(USD,MATCH(K$46&amp;$A4,'Financing inputs USD'!$A$3:$A$255&amp;'Financing inputs USD'!$P$3:$P$255,0),MATCH(K$45,Yr_USD,0))+INDEX(USD,MATCH(K$47&amp;$A4,'Financing inputs USD'!$A$3:$A$255&amp;'Financing inputs USD'!$P$3:$P$255,0),MATCH(K$45,Yr_USD,0)),0)</f>
        <v>0</v>
      </c>
      <c r="L4" s="21" t="str">
        <f t="array" ref="L4">IFERROR(INDEX(USD,MATCH(L$46&amp;$A4,'Financing inputs USD'!$A$3:$A$255&amp;'Financing inputs USD'!$P$3:$P$255,0),MATCH(L$45,Yr_USD,0)),0)</f>
        <v/>
      </c>
      <c r="M4" s="21">
        <f t="array" ref="M4">IFERROR(INDEX(USD,MATCH(M$46&amp;$A4,'Financing inputs USD'!$A$3:$A$255&amp;'Financing inputs USD'!$P$3:$P$255,0),MATCH(M$45,Yr_USD,0))+INDEX(USD,MATCH(M$47&amp;$A4,'Financing inputs USD'!$A$3:$A$255&amp;'Financing inputs USD'!$P$3:$P$255,0),MATCH(M$45,Yr_USD,0)),0)</f>
        <v>0</v>
      </c>
      <c r="N4" s="21" t="str">
        <f t="array" ref="N4">IFERROR(INDEX(USD,MATCH(N$46&amp;$A4,'Financing inputs USD'!$A$3:$A$255&amp;'Financing inputs USD'!$P$3:$P$255,0),MATCH(N$45,Yr_USD,0)),0)</f>
        <v/>
      </c>
      <c r="O4" s="21">
        <f t="array" ref="O4">IFERROR(INDEX(USD,MATCH(O$46&amp;$A4,'Financing inputs USD'!$A$3:$A$255&amp;'Financing inputs USD'!$P$3:$P$255,0),MATCH(O$45,Yr_USD,0))+INDEX(USD,MATCH(O$47&amp;$A4,'Financing inputs USD'!$A$3:$A$255&amp;'Financing inputs USD'!$P$3:$P$255,0),MATCH(O$45,Yr_USD,0)),0)</f>
        <v>0</v>
      </c>
      <c r="P4" s="21" t="str">
        <f t="array" ref="P4">IFERROR(INDEX(USD,MATCH(P$46&amp;$A4,'Financing inputs USD'!$A$3:$A$255&amp;'Financing inputs USD'!$P$3:$P$255,0),MATCH(P$45,Yr_USD,0)),0)</f>
        <v/>
      </c>
      <c r="Q4" s="21">
        <f t="array" ref="Q4">IFERROR(INDEX(USD,MATCH(Q$46&amp;$A4,'Financing inputs USD'!$A$3:$A$255&amp;'Financing inputs USD'!$P$3:$P$255,0),MATCH(Q$45,Yr_USD,0))+INDEX(USD,MATCH(Q$47&amp;$A4,'Financing inputs USD'!$A$3:$A$255&amp;'Financing inputs USD'!$P$3:$P$255,0),MATCH(Q$45,Yr_USD,0)),0)</f>
        <v>0</v>
      </c>
      <c r="R4" s="21" t="str">
        <f t="array" ref="R4">IFERROR(INDEX(USD,MATCH(R$46&amp;$A4,'Financing inputs USD'!$A$3:$A$255&amp;'Financing inputs USD'!$P$3:$P$255,0),MATCH(R$45,Yr_USD,0)),0)</f>
        <v/>
      </c>
      <c r="S4" s="21">
        <f t="array" ref="S4">IFERROR(INDEX(USD,MATCH(S$46&amp;$A4,'Financing inputs USD'!$A$3:$A$255&amp;'Financing inputs USD'!$P$3:$P$255,0),MATCH(S$45,Yr_USD,0))+INDEX(USD,MATCH(S$47&amp;$A4,'Financing inputs USD'!$A$3:$A$255&amp;'Financing inputs USD'!$P$3:$P$255,0),MATCH(S$45,Yr_USD,0)),0)</f>
        <v>0</v>
      </c>
      <c r="T4" s="21" t="str">
        <f t="array" ref="T4">IFERROR(INDEX(USD,MATCH(T$46&amp;$A4,'Financing inputs USD'!$A$3:$A$255&amp;'Financing inputs USD'!$P$3:$P$255,0),MATCH(T$45,Yr_USD,0)),0)</f>
        <v/>
      </c>
      <c r="U4" s="21">
        <f t="array" ref="U4">IFERROR(INDEX(USD,MATCH(U$46&amp;$A4,'Financing inputs USD'!$A$3:$A$255&amp;'Financing inputs USD'!$P$3:$P$255,0),MATCH(U$45,Yr_USD,0))+INDEX(USD,MATCH(U$47&amp;$A4,'Financing inputs USD'!$A$3:$A$255&amp;'Financing inputs USD'!$P$3:$P$255,0),MATCH(U$45,Yr_USD,0)),0)</f>
        <v>0</v>
      </c>
      <c r="V4" s="21" t="str">
        <f t="array" ref="V4">IFERROR(INDEX(USD,MATCH(V$46&amp;$A4,'Financing inputs USD'!$A$3:$A$255&amp;'Financing inputs USD'!$P$3:$P$255,0),MATCH(V$45,Yr_USD,0)),0)</f>
        <v/>
      </c>
      <c r="W4" s="21">
        <f t="array" ref="W4">IFERROR(INDEX(USD,MATCH(W$46&amp;$A4,'Financing inputs USD'!$A$3:$A$255&amp;'Financing inputs USD'!$P$3:$P$255,0),MATCH(W$45,Yr_USD,0))+INDEX(USD,MATCH(W$47&amp;$A4,'Financing inputs USD'!$A$3:$A$255&amp;'Financing inputs USD'!$P$3:$P$255,0),MATCH(W$45,Yr_USD,0)),0)</f>
        <v>0</v>
      </c>
      <c r="X4" s="21" t="str">
        <f t="array" ref="X4">IFERROR(INDEX(USD,MATCH(X$46&amp;$A4,'Financing inputs USD'!$A$3:$A$255&amp;'Financing inputs USD'!$P$3:$P$255,0),MATCH(X$45,Yr_USD,0)),0)</f>
        <v/>
      </c>
      <c r="Y4" s="21">
        <f t="array" ref="Y4">IFERROR(INDEX(USD,MATCH(Y$46&amp;$A4,'Financing inputs USD'!$A$3:$A$255&amp;'Financing inputs USD'!$P$3:$P$255,0),MATCH(Y$45,Yr_USD,0))+INDEX(USD,MATCH(Y$47&amp;$A4,'Financing inputs USD'!$A$3:$A$255&amp;'Financing inputs USD'!$P$3:$P$255,0),MATCH(Y$45,Yr_USD,0)),0)</f>
        <v>0</v>
      </c>
      <c r="Z4" s="21">
        <f t="array" ref="Z4">IFERROR(INDEX(USD,MATCH(Z$46&amp;$A4,'Financing inputs USD'!$A$3:$A$255&amp;'Financing inputs USD'!$P$3:$P$255,0),MATCH(Z$45,Yr_USD,0)),0)</f>
        <v>0</v>
      </c>
      <c r="AA4" s="21">
        <f t="array" ref="AA4">IFERROR(INDEX(USD,MATCH(AA$46&amp;$A4,'Financing inputs USD'!$A$3:$A$255&amp;'Financing inputs USD'!$P$3:$P$255,0),MATCH(AA$45,Yr_USD,0))+INDEX(USD,MATCH(AA$47&amp;$A4,'Financing inputs USD'!$A$3:$A$255&amp;'Financing inputs USD'!$P$3:$P$255,0),MATCH(AA$45,Yr_USD,0)),0)</f>
        <v>0</v>
      </c>
    </row>
    <row r="5" spans="1:27" x14ac:dyDescent="0.25">
      <c r="A5" s="6" t="str">
        <f>'Gap analysis'!$A$35:$O$35</f>
        <v>Autre 2</v>
      </c>
      <c r="B5" s="21" t="str">
        <f t="array" ref="B5">IFERROR(INDEX(USD,MATCH(B$46&amp;$A5,'Financing inputs USD'!$A$3:$A$255&amp;'Financing inputs USD'!$P$3:$P$255,0),MATCH(B$45,Yr_USD,0)),0)</f>
        <v/>
      </c>
      <c r="C5" s="21">
        <f t="array" ref="C5">IFERROR(INDEX(USD,MATCH(C$46&amp;$A5,'Financing inputs USD'!$A$3:$A$255&amp;'Financing inputs USD'!$P$3:$P$255,0),MATCH(C$45,Yr_USD,0))+INDEX(USD,MATCH(C$47&amp;$A5,'Financing inputs USD'!$A$3:$A$255&amp;'Financing inputs USD'!$P$3:$P$255,0),MATCH(C$45,Yr_USD,0)),0)</f>
        <v>0</v>
      </c>
      <c r="D5" s="21" t="str">
        <f t="array" ref="D5">IFERROR(INDEX(USD,MATCH(D$46&amp;$A5,'Financing inputs USD'!$A$3:$A$255&amp;'Financing inputs USD'!$P$3:$P$255,0),MATCH(D$45,Yr_USD,0)),0)</f>
        <v/>
      </c>
      <c r="E5" s="21">
        <f t="array" ref="E5">IFERROR(INDEX(USD,MATCH(E$46&amp;$A5,'Financing inputs USD'!$A$3:$A$255&amp;'Financing inputs USD'!$P$3:$P$255,0),MATCH(E$45,Yr_USD,0))+INDEX(USD,MATCH(E$47&amp;$A5,'Financing inputs USD'!$A$3:$A$255&amp;'Financing inputs USD'!$P$3:$P$255,0),MATCH(E$45,Yr_USD,0)),0)</f>
        <v>0</v>
      </c>
      <c r="F5" s="21" t="str">
        <f t="array" ref="F5">IFERROR(INDEX(USD,MATCH(F$46&amp;$A5,'Financing inputs USD'!$A$3:$A$255&amp;'Financing inputs USD'!$P$3:$P$255,0),MATCH(F$45,Yr_USD,0)),0)</f>
        <v/>
      </c>
      <c r="G5" s="21">
        <f t="array" ref="G5">IFERROR(INDEX(USD,MATCH(G$46&amp;$A5,'Financing inputs USD'!$A$3:$A$255&amp;'Financing inputs USD'!$P$3:$P$255,0),MATCH(G$45,Yr_USD,0))+INDEX(USD,MATCH(G$47&amp;$A5,'Financing inputs USD'!$A$3:$A$255&amp;'Financing inputs USD'!$P$3:$P$255,0),MATCH(G$45,Yr_USD,0)),0)</f>
        <v>0</v>
      </c>
      <c r="H5" s="21" t="str">
        <f t="array" ref="H5">IFERROR(INDEX(USD,MATCH(H$46&amp;$A5,'Financing inputs USD'!$A$3:$A$255&amp;'Financing inputs USD'!$P$3:$P$255,0),MATCH(H$45,Yr_USD,0)),0)</f>
        <v/>
      </c>
      <c r="I5" s="21">
        <f t="array" ref="I5">IFERROR(INDEX(USD,MATCH(I$46&amp;$A5,'Financing inputs USD'!$A$3:$A$255&amp;'Financing inputs USD'!$P$3:$P$255,0),MATCH(I$45,Yr_USD,0))+INDEX(USD,MATCH(I$47&amp;$A5,'Financing inputs USD'!$A$3:$A$255&amp;'Financing inputs USD'!$P$3:$P$255,0),MATCH(I$45,Yr_USD,0)),0)</f>
        <v>0</v>
      </c>
      <c r="J5" s="21" t="str">
        <f t="array" ref="J5">IFERROR(INDEX(USD,MATCH(J$46&amp;$A5,'Financing inputs USD'!$A$3:$A$255&amp;'Financing inputs USD'!$P$3:$P$255,0),MATCH(J$45,Yr_USD,0)),0)</f>
        <v/>
      </c>
      <c r="K5" s="21">
        <f t="array" ref="K5">IFERROR(INDEX(USD,MATCH(K$46&amp;$A5,'Financing inputs USD'!$A$3:$A$255&amp;'Financing inputs USD'!$P$3:$P$255,0),MATCH(K$45,Yr_USD,0))+INDEX(USD,MATCH(K$47&amp;$A5,'Financing inputs USD'!$A$3:$A$255&amp;'Financing inputs USD'!$P$3:$P$255,0),MATCH(K$45,Yr_USD,0)),0)</f>
        <v>0</v>
      </c>
      <c r="L5" s="21" t="str">
        <f t="array" ref="L5">IFERROR(INDEX(USD,MATCH(L$46&amp;$A5,'Financing inputs USD'!$A$3:$A$255&amp;'Financing inputs USD'!$P$3:$P$255,0),MATCH(L$45,Yr_USD,0)),0)</f>
        <v/>
      </c>
      <c r="M5" s="21">
        <f t="array" ref="M5">IFERROR(INDEX(USD,MATCH(M$46&amp;$A5,'Financing inputs USD'!$A$3:$A$255&amp;'Financing inputs USD'!$P$3:$P$255,0),MATCH(M$45,Yr_USD,0))+INDEX(USD,MATCH(M$47&amp;$A5,'Financing inputs USD'!$A$3:$A$255&amp;'Financing inputs USD'!$P$3:$P$255,0),MATCH(M$45,Yr_USD,0)),0)</f>
        <v>0</v>
      </c>
      <c r="N5" s="21" t="str">
        <f t="array" ref="N5">IFERROR(INDEX(USD,MATCH(N$46&amp;$A5,'Financing inputs USD'!$A$3:$A$255&amp;'Financing inputs USD'!$P$3:$P$255,0),MATCH(N$45,Yr_USD,0)),0)</f>
        <v/>
      </c>
      <c r="O5" s="21">
        <f t="array" ref="O5">IFERROR(INDEX(USD,MATCH(O$46&amp;$A5,'Financing inputs USD'!$A$3:$A$255&amp;'Financing inputs USD'!$P$3:$P$255,0),MATCH(O$45,Yr_USD,0))+INDEX(USD,MATCH(O$47&amp;$A5,'Financing inputs USD'!$A$3:$A$255&amp;'Financing inputs USD'!$P$3:$P$255,0),MATCH(O$45,Yr_USD,0)),0)</f>
        <v>0</v>
      </c>
      <c r="P5" s="21" t="str">
        <f t="array" ref="P5">IFERROR(INDEX(USD,MATCH(P$46&amp;$A5,'Financing inputs USD'!$A$3:$A$255&amp;'Financing inputs USD'!$P$3:$P$255,0),MATCH(P$45,Yr_USD,0)),0)</f>
        <v/>
      </c>
      <c r="Q5" s="21">
        <f t="array" ref="Q5">IFERROR(INDEX(USD,MATCH(Q$46&amp;$A5,'Financing inputs USD'!$A$3:$A$255&amp;'Financing inputs USD'!$P$3:$P$255,0),MATCH(Q$45,Yr_USD,0))+INDEX(USD,MATCH(Q$47&amp;$A5,'Financing inputs USD'!$A$3:$A$255&amp;'Financing inputs USD'!$P$3:$P$255,0),MATCH(Q$45,Yr_USD,0)),0)</f>
        <v>0</v>
      </c>
      <c r="R5" s="21" t="str">
        <f t="array" ref="R5">IFERROR(INDEX(USD,MATCH(R$46&amp;$A5,'Financing inputs USD'!$A$3:$A$255&amp;'Financing inputs USD'!$P$3:$P$255,0),MATCH(R$45,Yr_USD,0)),0)</f>
        <v/>
      </c>
      <c r="S5" s="21">
        <f t="array" ref="S5">IFERROR(INDEX(USD,MATCH(S$46&amp;$A5,'Financing inputs USD'!$A$3:$A$255&amp;'Financing inputs USD'!$P$3:$P$255,0),MATCH(S$45,Yr_USD,0))+INDEX(USD,MATCH(S$47&amp;$A5,'Financing inputs USD'!$A$3:$A$255&amp;'Financing inputs USD'!$P$3:$P$255,0),MATCH(S$45,Yr_USD,0)),0)</f>
        <v>0</v>
      </c>
      <c r="T5" s="21" t="str">
        <f t="array" ref="T5">IFERROR(INDEX(USD,MATCH(T$46&amp;$A5,'Financing inputs USD'!$A$3:$A$255&amp;'Financing inputs USD'!$P$3:$P$255,0),MATCH(T$45,Yr_USD,0)),0)</f>
        <v/>
      </c>
      <c r="U5" s="21">
        <f t="array" ref="U5">IFERROR(INDEX(USD,MATCH(U$46&amp;$A5,'Financing inputs USD'!$A$3:$A$255&amp;'Financing inputs USD'!$P$3:$P$255,0),MATCH(U$45,Yr_USD,0))+INDEX(USD,MATCH(U$47&amp;$A5,'Financing inputs USD'!$A$3:$A$255&amp;'Financing inputs USD'!$P$3:$P$255,0),MATCH(U$45,Yr_USD,0)),0)</f>
        <v>0</v>
      </c>
      <c r="V5" s="21" t="str">
        <f t="array" ref="V5">IFERROR(INDEX(USD,MATCH(V$46&amp;$A5,'Financing inputs USD'!$A$3:$A$255&amp;'Financing inputs USD'!$P$3:$P$255,0),MATCH(V$45,Yr_USD,0)),0)</f>
        <v/>
      </c>
      <c r="W5" s="21">
        <f t="array" ref="W5">IFERROR(INDEX(USD,MATCH(W$46&amp;$A5,'Financing inputs USD'!$A$3:$A$255&amp;'Financing inputs USD'!$P$3:$P$255,0),MATCH(W$45,Yr_USD,0))+INDEX(USD,MATCH(W$47&amp;$A5,'Financing inputs USD'!$A$3:$A$255&amp;'Financing inputs USD'!$P$3:$P$255,0),MATCH(W$45,Yr_USD,0)),0)</f>
        <v>0</v>
      </c>
      <c r="X5" s="21" t="str">
        <f t="array" ref="X5">IFERROR(INDEX(USD,MATCH(X$46&amp;$A5,'Financing inputs USD'!$A$3:$A$255&amp;'Financing inputs USD'!$P$3:$P$255,0),MATCH(X$45,Yr_USD,0)),0)</f>
        <v/>
      </c>
      <c r="Y5" s="21">
        <f t="array" ref="Y5">IFERROR(INDEX(USD,MATCH(Y$46&amp;$A5,'Financing inputs USD'!$A$3:$A$255&amp;'Financing inputs USD'!$P$3:$P$255,0),MATCH(Y$45,Yr_USD,0))+INDEX(USD,MATCH(Y$47&amp;$A5,'Financing inputs USD'!$A$3:$A$255&amp;'Financing inputs USD'!$P$3:$P$255,0),MATCH(Y$45,Yr_USD,0)),0)</f>
        <v>0</v>
      </c>
      <c r="Z5" s="21">
        <f t="array" ref="Z5">IFERROR(INDEX(USD,MATCH(Z$46&amp;$A5,'Financing inputs USD'!$A$3:$A$255&amp;'Financing inputs USD'!$P$3:$P$255,0),MATCH(Z$45,Yr_USD,0)),0)</f>
        <v>0</v>
      </c>
      <c r="AA5" s="21">
        <f t="array" ref="AA5">IFERROR(INDEX(USD,MATCH(AA$46&amp;$A5,'Financing inputs USD'!$A$3:$A$255&amp;'Financing inputs USD'!$P$3:$P$255,0),MATCH(AA$45,Yr_USD,0))+INDEX(USD,MATCH(AA$47&amp;$A5,'Financing inputs USD'!$A$3:$A$255&amp;'Financing inputs USD'!$P$3:$P$255,0),MATCH(AA$45,Yr_USD,0)),0)</f>
        <v>0</v>
      </c>
    </row>
    <row r="6" spans="1:27" x14ac:dyDescent="0.25">
      <c r="A6" s="6" t="str">
        <f>'Gap analysis'!$A$51:$O$51</f>
        <v>Autre 3</v>
      </c>
      <c r="B6" s="21" t="str">
        <f t="array" ref="B6">IFERROR(INDEX(USD,MATCH(B$46&amp;$A6,'Financing inputs USD'!$A$3:$A$255&amp;'Financing inputs USD'!$P$3:$P$255,0),MATCH(B$45,Yr_USD,0)),0)</f>
        <v/>
      </c>
      <c r="C6" s="21">
        <f t="array" ref="C6">IFERROR(INDEX(USD,MATCH(C$46&amp;$A6,'Financing inputs USD'!$A$3:$A$255&amp;'Financing inputs USD'!$P$3:$P$255,0),MATCH(C$45,Yr_USD,0))+INDEX(USD,MATCH(C$47&amp;$A6,'Financing inputs USD'!$A$3:$A$255&amp;'Financing inputs USD'!$P$3:$P$255,0),MATCH(C$45,Yr_USD,0)),0)</f>
        <v>0</v>
      </c>
      <c r="D6" s="21" t="str">
        <f t="array" ref="D6">IFERROR(INDEX(USD,MATCH(D$46&amp;$A6,'Financing inputs USD'!$A$3:$A$255&amp;'Financing inputs USD'!$P$3:$P$255,0),MATCH(D$45,Yr_USD,0)),0)</f>
        <v/>
      </c>
      <c r="E6" s="21">
        <f t="array" ref="E6">IFERROR(INDEX(USD,MATCH(E$46&amp;$A6,'Financing inputs USD'!$A$3:$A$255&amp;'Financing inputs USD'!$P$3:$P$255,0),MATCH(E$45,Yr_USD,0))+INDEX(USD,MATCH(E$47&amp;$A6,'Financing inputs USD'!$A$3:$A$255&amp;'Financing inputs USD'!$P$3:$P$255,0),MATCH(E$45,Yr_USD,0)),0)</f>
        <v>0</v>
      </c>
      <c r="F6" s="21" t="str">
        <f t="array" ref="F6">IFERROR(INDEX(USD,MATCH(F$46&amp;$A6,'Financing inputs USD'!$A$3:$A$255&amp;'Financing inputs USD'!$P$3:$P$255,0),MATCH(F$45,Yr_USD,0)),0)</f>
        <v/>
      </c>
      <c r="G6" s="21">
        <f t="array" ref="G6">IFERROR(INDEX(USD,MATCH(G$46&amp;$A6,'Financing inputs USD'!$A$3:$A$255&amp;'Financing inputs USD'!$P$3:$P$255,0),MATCH(G$45,Yr_USD,0))+INDEX(USD,MATCH(G$47&amp;$A6,'Financing inputs USD'!$A$3:$A$255&amp;'Financing inputs USD'!$P$3:$P$255,0),MATCH(G$45,Yr_USD,0)),0)</f>
        <v>0</v>
      </c>
      <c r="H6" s="21" t="str">
        <f t="array" ref="H6">IFERROR(INDEX(USD,MATCH(H$46&amp;$A6,'Financing inputs USD'!$A$3:$A$255&amp;'Financing inputs USD'!$P$3:$P$255,0),MATCH(H$45,Yr_USD,0)),0)</f>
        <v/>
      </c>
      <c r="I6" s="21">
        <f t="array" ref="I6">IFERROR(INDEX(USD,MATCH(I$46&amp;$A6,'Financing inputs USD'!$A$3:$A$255&amp;'Financing inputs USD'!$P$3:$P$255,0),MATCH(I$45,Yr_USD,0))+INDEX(USD,MATCH(I$47&amp;$A6,'Financing inputs USD'!$A$3:$A$255&amp;'Financing inputs USD'!$P$3:$P$255,0),MATCH(I$45,Yr_USD,0)),0)</f>
        <v>0</v>
      </c>
      <c r="J6" s="21" t="str">
        <f t="array" ref="J6">IFERROR(INDEX(USD,MATCH(J$46&amp;$A6,'Financing inputs USD'!$A$3:$A$255&amp;'Financing inputs USD'!$P$3:$P$255,0),MATCH(J$45,Yr_USD,0)),0)</f>
        <v/>
      </c>
      <c r="K6" s="21">
        <f t="array" ref="K6">IFERROR(INDEX(USD,MATCH(K$46&amp;$A6,'Financing inputs USD'!$A$3:$A$255&amp;'Financing inputs USD'!$P$3:$P$255,0),MATCH(K$45,Yr_USD,0))+INDEX(USD,MATCH(K$47&amp;$A6,'Financing inputs USD'!$A$3:$A$255&amp;'Financing inputs USD'!$P$3:$P$255,0),MATCH(K$45,Yr_USD,0)),0)</f>
        <v>0</v>
      </c>
      <c r="L6" s="21" t="str">
        <f t="array" ref="L6">IFERROR(INDEX(USD,MATCH(L$46&amp;$A6,'Financing inputs USD'!$A$3:$A$255&amp;'Financing inputs USD'!$P$3:$P$255,0),MATCH(L$45,Yr_USD,0)),0)</f>
        <v/>
      </c>
      <c r="M6" s="21">
        <f t="array" ref="M6">IFERROR(INDEX(USD,MATCH(M$46&amp;$A6,'Financing inputs USD'!$A$3:$A$255&amp;'Financing inputs USD'!$P$3:$P$255,0),MATCH(M$45,Yr_USD,0))+INDEX(USD,MATCH(M$47&amp;$A6,'Financing inputs USD'!$A$3:$A$255&amp;'Financing inputs USD'!$P$3:$P$255,0),MATCH(M$45,Yr_USD,0)),0)</f>
        <v>0</v>
      </c>
      <c r="N6" s="21" t="str">
        <f t="array" ref="N6">IFERROR(INDEX(USD,MATCH(N$46&amp;$A6,'Financing inputs USD'!$A$3:$A$255&amp;'Financing inputs USD'!$P$3:$P$255,0),MATCH(N$45,Yr_USD,0)),0)</f>
        <v/>
      </c>
      <c r="O6" s="21">
        <f t="array" ref="O6">IFERROR(INDEX(USD,MATCH(O$46&amp;$A6,'Financing inputs USD'!$A$3:$A$255&amp;'Financing inputs USD'!$P$3:$P$255,0),MATCH(O$45,Yr_USD,0))+INDEX(USD,MATCH(O$47&amp;$A6,'Financing inputs USD'!$A$3:$A$255&amp;'Financing inputs USD'!$P$3:$P$255,0),MATCH(O$45,Yr_USD,0)),0)</f>
        <v>0</v>
      </c>
      <c r="P6" s="21" t="str">
        <f t="array" ref="P6">IFERROR(INDEX(USD,MATCH(P$46&amp;$A6,'Financing inputs USD'!$A$3:$A$255&amp;'Financing inputs USD'!$P$3:$P$255,0),MATCH(P$45,Yr_USD,0)),0)</f>
        <v/>
      </c>
      <c r="Q6" s="21">
        <f t="array" ref="Q6">IFERROR(INDEX(USD,MATCH(Q$46&amp;$A6,'Financing inputs USD'!$A$3:$A$255&amp;'Financing inputs USD'!$P$3:$P$255,0),MATCH(Q$45,Yr_USD,0))+INDEX(USD,MATCH(Q$47&amp;$A6,'Financing inputs USD'!$A$3:$A$255&amp;'Financing inputs USD'!$P$3:$P$255,0),MATCH(Q$45,Yr_USD,0)),0)</f>
        <v>0</v>
      </c>
      <c r="R6" s="21" t="str">
        <f t="array" ref="R6">IFERROR(INDEX(USD,MATCH(R$46&amp;$A6,'Financing inputs USD'!$A$3:$A$255&amp;'Financing inputs USD'!$P$3:$P$255,0),MATCH(R$45,Yr_USD,0)),0)</f>
        <v/>
      </c>
      <c r="S6" s="21">
        <f t="array" ref="S6">IFERROR(INDEX(USD,MATCH(S$46&amp;$A6,'Financing inputs USD'!$A$3:$A$255&amp;'Financing inputs USD'!$P$3:$P$255,0),MATCH(S$45,Yr_USD,0))+INDEX(USD,MATCH(S$47&amp;$A6,'Financing inputs USD'!$A$3:$A$255&amp;'Financing inputs USD'!$P$3:$P$255,0),MATCH(S$45,Yr_USD,0)),0)</f>
        <v>0</v>
      </c>
      <c r="T6" s="21" t="str">
        <f t="array" ref="T6">IFERROR(INDEX(USD,MATCH(T$46&amp;$A6,'Financing inputs USD'!$A$3:$A$255&amp;'Financing inputs USD'!$P$3:$P$255,0),MATCH(T$45,Yr_USD,0)),0)</f>
        <v/>
      </c>
      <c r="U6" s="21">
        <f t="array" ref="U6">IFERROR(INDEX(USD,MATCH(U$46&amp;$A6,'Financing inputs USD'!$A$3:$A$255&amp;'Financing inputs USD'!$P$3:$P$255,0),MATCH(U$45,Yr_USD,0))+INDEX(USD,MATCH(U$47&amp;$A6,'Financing inputs USD'!$A$3:$A$255&amp;'Financing inputs USD'!$P$3:$P$255,0),MATCH(U$45,Yr_USD,0)),0)</f>
        <v>0</v>
      </c>
      <c r="V6" s="21" t="str">
        <f t="array" ref="V6">IFERROR(INDEX(USD,MATCH(V$46&amp;$A6,'Financing inputs USD'!$A$3:$A$255&amp;'Financing inputs USD'!$P$3:$P$255,0),MATCH(V$45,Yr_USD,0)),0)</f>
        <v/>
      </c>
      <c r="W6" s="21">
        <f t="array" ref="W6">IFERROR(INDEX(USD,MATCH(W$46&amp;$A6,'Financing inputs USD'!$A$3:$A$255&amp;'Financing inputs USD'!$P$3:$P$255,0),MATCH(W$45,Yr_USD,0))+INDEX(USD,MATCH(W$47&amp;$A6,'Financing inputs USD'!$A$3:$A$255&amp;'Financing inputs USD'!$P$3:$P$255,0),MATCH(W$45,Yr_USD,0)),0)</f>
        <v>0</v>
      </c>
      <c r="X6" s="21" t="str">
        <f t="array" ref="X6">IFERROR(INDEX(USD,MATCH(X$46&amp;$A6,'Financing inputs USD'!$A$3:$A$255&amp;'Financing inputs USD'!$P$3:$P$255,0),MATCH(X$45,Yr_USD,0)),0)</f>
        <v/>
      </c>
      <c r="Y6" s="21">
        <f t="array" ref="Y6">IFERROR(INDEX(USD,MATCH(Y$46&amp;$A6,'Financing inputs USD'!$A$3:$A$255&amp;'Financing inputs USD'!$P$3:$P$255,0),MATCH(Y$45,Yr_USD,0))+INDEX(USD,MATCH(Y$47&amp;$A6,'Financing inputs USD'!$A$3:$A$255&amp;'Financing inputs USD'!$P$3:$P$255,0),MATCH(Y$45,Yr_USD,0)),0)</f>
        <v>0</v>
      </c>
      <c r="Z6" s="21">
        <f t="array" ref="Z6">IFERROR(INDEX(USD,MATCH(Z$46&amp;$A6,'Financing inputs USD'!$A$3:$A$255&amp;'Financing inputs USD'!$P$3:$P$255,0),MATCH(Z$45,Yr_USD,0)),0)</f>
        <v>0</v>
      </c>
      <c r="AA6" s="21">
        <f t="array" ref="AA6">IFERROR(INDEX(USD,MATCH(AA$46&amp;$A6,'Financing inputs USD'!$A$3:$A$255&amp;'Financing inputs USD'!$P$3:$P$255,0),MATCH(AA$45,Yr_USD,0))+INDEX(USD,MATCH(AA$47&amp;$A6,'Financing inputs USD'!$A$3:$A$255&amp;'Financing inputs USD'!$P$3:$P$255,0),MATCH(AA$45,Yr_USD,0)),0)</f>
        <v>0</v>
      </c>
    </row>
    <row r="7" spans="1:27" x14ac:dyDescent="0.25">
      <c r="A7" s="6" t="str">
        <f>'Gap analysis'!$A$67:$O$67</f>
        <v>Autre 4</v>
      </c>
      <c r="B7" s="21" t="str">
        <f t="array" ref="B7">IFERROR(INDEX(USD,MATCH(B$46&amp;$A7,'Financing inputs USD'!$A$3:$A$255&amp;'Financing inputs USD'!$P$3:$P$255,0),MATCH(B$45,Yr_USD,0)),0)</f>
        <v/>
      </c>
      <c r="C7" s="21">
        <f t="array" ref="C7">IFERROR(INDEX(USD,MATCH(C$46&amp;$A7,'Financing inputs USD'!$A$3:$A$255&amp;'Financing inputs USD'!$P$3:$P$255,0),MATCH(C$45,Yr_USD,0))+INDEX(USD,MATCH(C$47&amp;$A7,'Financing inputs USD'!$A$3:$A$255&amp;'Financing inputs USD'!$P$3:$P$255,0),MATCH(C$45,Yr_USD,0)),0)</f>
        <v>0</v>
      </c>
      <c r="D7" s="21" t="str">
        <f t="array" ref="D7">IFERROR(INDEX(USD,MATCH(D$46&amp;$A7,'Financing inputs USD'!$A$3:$A$255&amp;'Financing inputs USD'!$P$3:$P$255,0),MATCH(D$45,Yr_USD,0)),0)</f>
        <v/>
      </c>
      <c r="E7" s="21">
        <f t="array" ref="E7">IFERROR(INDEX(USD,MATCH(E$46&amp;$A7,'Financing inputs USD'!$A$3:$A$255&amp;'Financing inputs USD'!$P$3:$P$255,0),MATCH(E$45,Yr_USD,0))+INDEX(USD,MATCH(E$47&amp;$A7,'Financing inputs USD'!$A$3:$A$255&amp;'Financing inputs USD'!$P$3:$P$255,0),MATCH(E$45,Yr_USD,0)),0)</f>
        <v>0</v>
      </c>
      <c r="F7" s="21" t="str">
        <f t="array" ref="F7">IFERROR(INDEX(USD,MATCH(F$46&amp;$A7,'Financing inputs USD'!$A$3:$A$255&amp;'Financing inputs USD'!$P$3:$P$255,0),MATCH(F$45,Yr_USD,0)),0)</f>
        <v/>
      </c>
      <c r="G7" s="21">
        <f t="array" ref="G7">IFERROR(INDEX(USD,MATCH(G$46&amp;$A7,'Financing inputs USD'!$A$3:$A$255&amp;'Financing inputs USD'!$P$3:$P$255,0),MATCH(G$45,Yr_USD,0))+INDEX(USD,MATCH(G$47&amp;$A7,'Financing inputs USD'!$A$3:$A$255&amp;'Financing inputs USD'!$P$3:$P$255,0),MATCH(G$45,Yr_USD,0)),0)</f>
        <v>0</v>
      </c>
      <c r="H7" s="21" t="str">
        <f t="array" ref="H7">IFERROR(INDEX(USD,MATCH(H$46&amp;$A7,'Financing inputs USD'!$A$3:$A$255&amp;'Financing inputs USD'!$P$3:$P$255,0),MATCH(H$45,Yr_USD,0)),0)</f>
        <v/>
      </c>
      <c r="I7" s="21">
        <f t="array" ref="I7">IFERROR(INDEX(USD,MATCH(I$46&amp;$A7,'Financing inputs USD'!$A$3:$A$255&amp;'Financing inputs USD'!$P$3:$P$255,0),MATCH(I$45,Yr_USD,0))+INDEX(USD,MATCH(I$47&amp;$A7,'Financing inputs USD'!$A$3:$A$255&amp;'Financing inputs USD'!$P$3:$P$255,0),MATCH(I$45,Yr_USD,0)),0)</f>
        <v>0</v>
      </c>
      <c r="J7" s="21" t="str">
        <f t="array" ref="J7">IFERROR(INDEX(USD,MATCH(J$46&amp;$A7,'Financing inputs USD'!$A$3:$A$255&amp;'Financing inputs USD'!$P$3:$P$255,0),MATCH(J$45,Yr_USD,0)),0)</f>
        <v/>
      </c>
      <c r="K7" s="21">
        <f t="array" ref="K7">IFERROR(INDEX(USD,MATCH(K$46&amp;$A7,'Financing inputs USD'!$A$3:$A$255&amp;'Financing inputs USD'!$P$3:$P$255,0),MATCH(K$45,Yr_USD,0))+INDEX(USD,MATCH(K$47&amp;$A7,'Financing inputs USD'!$A$3:$A$255&amp;'Financing inputs USD'!$P$3:$P$255,0),MATCH(K$45,Yr_USD,0)),0)</f>
        <v>0</v>
      </c>
      <c r="L7" s="21" t="str">
        <f t="array" ref="L7">IFERROR(INDEX(USD,MATCH(L$46&amp;$A7,'Financing inputs USD'!$A$3:$A$255&amp;'Financing inputs USD'!$P$3:$P$255,0),MATCH(L$45,Yr_USD,0)),0)</f>
        <v/>
      </c>
      <c r="M7" s="21">
        <f t="array" ref="M7">IFERROR(INDEX(USD,MATCH(M$46&amp;$A7,'Financing inputs USD'!$A$3:$A$255&amp;'Financing inputs USD'!$P$3:$P$255,0),MATCH(M$45,Yr_USD,0))+INDEX(USD,MATCH(M$47&amp;$A7,'Financing inputs USD'!$A$3:$A$255&amp;'Financing inputs USD'!$P$3:$P$255,0),MATCH(M$45,Yr_USD,0)),0)</f>
        <v>0</v>
      </c>
      <c r="N7" s="21" t="str">
        <f t="array" ref="N7">IFERROR(INDEX(USD,MATCH(N$46&amp;$A7,'Financing inputs USD'!$A$3:$A$255&amp;'Financing inputs USD'!$P$3:$P$255,0),MATCH(N$45,Yr_USD,0)),0)</f>
        <v/>
      </c>
      <c r="O7" s="21">
        <f t="array" ref="O7">IFERROR(INDEX(USD,MATCH(O$46&amp;$A7,'Financing inputs USD'!$A$3:$A$255&amp;'Financing inputs USD'!$P$3:$P$255,0),MATCH(O$45,Yr_USD,0))+INDEX(USD,MATCH(O$47&amp;$A7,'Financing inputs USD'!$A$3:$A$255&amp;'Financing inputs USD'!$P$3:$P$255,0),MATCH(O$45,Yr_USD,0)),0)</f>
        <v>0</v>
      </c>
      <c r="P7" s="21" t="str">
        <f t="array" ref="P7">IFERROR(INDEX(USD,MATCH(P$46&amp;$A7,'Financing inputs USD'!$A$3:$A$255&amp;'Financing inputs USD'!$P$3:$P$255,0),MATCH(P$45,Yr_USD,0)),0)</f>
        <v/>
      </c>
      <c r="Q7" s="21">
        <f t="array" ref="Q7">IFERROR(INDEX(USD,MATCH(Q$46&amp;$A7,'Financing inputs USD'!$A$3:$A$255&amp;'Financing inputs USD'!$P$3:$P$255,0),MATCH(Q$45,Yr_USD,0))+INDEX(USD,MATCH(Q$47&amp;$A7,'Financing inputs USD'!$A$3:$A$255&amp;'Financing inputs USD'!$P$3:$P$255,0),MATCH(Q$45,Yr_USD,0)),0)</f>
        <v>0</v>
      </c>
      <c r="R7" s="21" t="str">
        <f t="array" ref="R7">IFERROR(INDEX(USD,MATCH(R$46&amp;$A7,'Financing inputs USD'!$A$3:$A$255&amp;'Financing inputs USD'!$P$3:$P$255,0),MATCH(R$45,Yr_USD,0)),0)</f>
        <v/>
      </c>
      <c r="S7" s="21">
        <f t="array" ref="S7">IFERROR(INDEX(USD,MATCH(S$46&amp;$A7,'Financing inputs USD'!$A$3:$A$255&amp;'Financing inputs USD'!$P$3:$P$255,0),MATCH(S$45,Yr_USD,0))+INDEX(USD,MATCH(S$47&amp;$A7,'Financing inputs USD'!$A$3:$A$255&amp;'Financing inputs USD'!$P$3:$P$255,0),MATCH(S$45,Yr_USD,0)),0)</f>
        <v>0</v>
      </c>
      <c r="T7" s="21" t="str">
        <f t="array" ref="T7">IFERROR(INDEX(USD,MATCH(T$46&amp;$A7,'Financing inputs USD'!$A$3:$A$255&amp;'Financing inputs USD'!$P$3:$P$255,0),MATCH(T$45,Yr_USD,0)),0)</f>
        <v/>
      </c>
      <c r="U7" s="21">
        <f t="array" ref="U7">IFERROR(INDEX(USD,MATCH(U$46&amp;$A7,'Financing inputs USD'!$A$3:$A$255&amp;'Financing inputs USD'!$P$3:$P$255,0),MATCH(U$45,Yr_USD,0))+INDEX(USD,MATCH(U$47&amp;$A7,'Financing inputs USD'!$A$3:$A$255&amp;'Financing inputs USD'!$P$3:$P$255,0),MATCH(U$45,Yr_USD,0)),0)</f>
        <v>0</v>
      </c>
      <c r="V7" s="21" t="str">
        <f t="array" ref="V7">IFERROR(INDEX(USD,MATCH(V$46&amp;$A7,'Financing inputs USD'!$A$3:$A$255&amp;'Financing inputs USD'!$P$3:$P$255,0),MATCH(V$45,Yr_USD,0)),0)</f>
        <v/>
      </c>
      <c r="W7" s="21">
        <f t="array" ref="W7">IFERROR(INDEX(USD,MATCH(W$46&amp;$A7,'Financing inputs USD'!$A$3:$A$255&amp;'Financing inputs USD'!$P$3:$P$255,0),MATCH(W$45,Yr_USD,0))+INDEX(USD,MATCH(W$47&amp;$A7,'Financing inputs USD'!$A$3:$A$255&amp;'Financing inputs USD'!$P$3:$P$255,0),MATCH(W$45,Yr_USD,0)),0)</f>
        <v>0</v>
      </c>
      <c r="X7" s="21" t="str">
        <f t="array" ref="X7">IFERROR(INDEX(USD,MATCH(X$46&amp;$A7,'Financing inputs USD'!$A$3:$A$255&amp;'Financing inputs USD'!$P$3:$P$255,0),MATCH(X$45,Yr_USD,0)),0)</f>
        <v/>
      </c>
      <c r="Y7" s="21">
        <f t="array" ref="Y7">IFERROR(INDEX(USD,MATCH(Y$46&amp;$A7,'Financing inputs USD'!$A$3:$A$255&amp;'Financing inputs USD'!$P$3:$P$255,0),MATCH(Y$45,Yr_USD,0))+INDEX(USD,MATCH(Y$47&amp;$A7,'Financing inputs USD'!$A$3:$A$255&amp;'Financing inputs USD'!$P$3:$P$255,0),MATCH(Y$45,Yr_USD,0)),0)</f>
        <v>0</v>
      </c>
      <c r="Z7" s="21">
        <f t="array" ref="Z7">IFERROR(INDEX(USD,MATCH(Z$46&amp;$A7,'Financing inputs USD'!$A$3:$A$255&amp;'Financing inputs USD'!$P$3:$P$255,0),MATCH(Z$45,Yr_USD,0)),0)</f>
        <v>0</v>
      </c>
      <c r="AA7" s="21">
        <f t="array" ref="AA7">IFERROR(INDEX(USD,MATCH(AA$46&amp;$A7,'Financing inputs USD'!$A$3:$A$255&amp;'Financing inputs USD'!$P$3:$P$255,0),MATCH(AA$45,Yr_USD,0))+INDEX(USD,MATCH(AA$47&amp;$A7,'Financing inputs USD'!$A$3:$A$255&amp;'Financing inputs USD'!$P$3:$P$255,0),MATCH(AA$45,Yr_USD,0)),0)</f>
        <v>0</v>
      </c>
    </row>
    <row r="8" spans="1:27" x14ac:dyDescent="0.25">
      <c r="A8" s="6" t="str">
        <f>'Gap analysis'!$A$83:$O$83</f>
        <v>Autre 5</v>
      </c>
      <c r="B8" s="21" t="str">
        <f t="array" ref="B8">IFERROR(INDEX(USD,MATCH(B$46&amp;$A8,'Financing inputs USD'!$A$3:$A$255&amp;'Financing inputs USD'!$P$3:$P$255,0),MATCH(B$45,Yr_USD,0)),0)</f>
        <v/>
      </c>
      <c r="C8" s="21">
        <f t="array" ref="C8">IFERROR(INDEX(USD,MATCH(C$46&amp;$A8,'Financing inputs USD'!$A$3:$A$255&amp;'Financing inputs USD'!$P$3:$P$255,0),MATCH(C$45,Yr_USD,0))+INDEX(USD,MATCH(C$47&amp;$A8,'Financing inputs USD'!$A$3:$A$255&amp;'Financing inputs USD'!$P$3:$P$255,0),MATCH(C$45,Yr_USD,0)),0)</f>
        <v>0</v>
      </c>
      <c r="D8" s="21" t="str">
        <f t="array" ref="D8">IFERROR(INDEX(USD,MATCH(D$46&amp;$A8,'Financing inputs USD'!$A$3:$A$255&amp;'Financing inputs USD'!$P$3:$P$255,0),MATCH(D$45,Yr_USD,0)),0)</f>
        <v/>
      </c>
      <c r="E8" s="21">
        <f t="array" ref="E8">IFERROR(INDEX(USD,MATCH(E$46&amp;$A8,'Financing inputs USD'!$A$3:$A$255&amp;'Financing inputs USD'!$P$3:$P$255,0),MATCH(E$45,Yr_USD,0))+INDEX(USD,MATCH(E$47&amp;$A8,'Financing inputs USD'!$A$3:$A$255&amp;'Financing inputs USD'!$P$3:$P$255,0),MATCH(E$45,Yr_USD,0)),0)</f>
        <v>0</v>
      </c>
      <c r="F8" s="21" t="str">
        <f t="array" ref="F8">IFERROR(INDEX(USD,MATCH(F$46&amp;$A8,'Financing inputs USD'!$A$3:$A$255&amp;'Financing inputs USD'!$P$3:$P$255,0),MATCH(F$45,Yr_USD,0)),0)</f>
        <v/>
      </c>
      <c r="G8" s="21">
        <f t="array" ref="G8">IFERROR(INDEX(USD,MATCH(G$46&amp;$A8,'Financing inputs USD'!$A$3:$A$255&amp;'Financing inputs USD'!$P$3:$P$255,0),MATCH(G$45,Yr_USD,0))+INDEX(USD,MATCH(G$47&amp;$A8,'Financing inputs USD'!$A$3:$A$255&amp;'Financing inputs USD'!$P$3:$P$255,0),MATCH(G$45,Yr_USD,0)),0)</f>
        <v>0</v>
      </c>
      <c r="H8" s="21" t="str">
        <f t="array" ref="H8">IFERROR(INDEX(USD,MATCH(H$46&amp;$A8,'Financing inputs USD'!$A$3:$A$255&amp;'Financing inputs USD'!$P$3:$P$255,0),MATCH(H$45,Yr_USD,0)),0)</f>
        <v/>
      </c>
      <c r="I8" s="21">
        <f t="array" ref="I8">IFERROR(INDEX(USD,MATCH(I$46&amp;$A8,'Financing inputs USD'!$A$3:$A$255&amp;'Financing inputs USD'!$P$3:$P$255,0),MATCH(I$45,Yr_USD,0))+INDEX(USD,MATCH(I$47&amp;$A8,'Financing inputs USD'!$A$3:$A$255&amp;'Financing inputs USD'!$P$3:$P$255,0),MATCH(I$45,Yr_USD,0)),0)</f>
        <v>0</v>
      </c>
      <c r="J8" s="21" t="str">
        <f t="array" ref="J8">IFERROR(INDEX(USD,MATCH(J$46&amp;$A8,'Financing inputs USD'!$A$3:$A$255&amp;'Financing inputs USD'!$P$3:$P$255,0),MATCH(J$45,Yr_USD,0)),0)</f>
        <v/>
      </c>
      <c r="K8" s="21">
        <f t="array" ref="K8">IFERROR(INDEX(USD,MATCH(K$46&amp;$A8,'Financing inputs USD'!$A$3:$A$255&amp;'Financing inputs USD'!$P$3:$P$255,0),MATCH(K$45,Yr_USD,0))+INDEX(USD,MATCH(K$47&amp;$A8,'Financing inputs USD'!$A$3:$A$255&amp;'Financing inputs USD'!$P$3:$P$255,0),MATCH(K$45,Yr_USD,0)),0)</f>
        <v>0</v>
      </c>
      <c r="L8" s="21" t="str">
        <f t="array" ref="L8">IFERROR(INDEX(USD,MATCH(L$46&amp;$A8,'Financing inputs USD'!$A$3:$A$255&amp;'Financing inputs USD'!$P$3:$P$255,0),MATCH(L$45,Yr_USD,0)),0)</f>
        <v/>
      </c>
      <c r="M8" s="21">
        <f t="array" ref="M8">IFERROR(INDEX(USD,MATCH(M$46&amp;$A8,'Financing inputs USD'!$A$3:$A$255&amp;'Financing inputs USD'!$P$3:$P$255,0),MATCH(M$45,Yr_USD,0))+INDEX(USD,MATCH(M$47&amp;$A8,'Financing inputs USD'!$A$3:$A$255&amp;'Financing inputs USD'!$P$3:$P$255,0),MATCH(M$45,Yr_USD,0)),0)</f>
        <v>0</v>
      </c>
      <c r="N8" s="21" t="str">
        <f t="array" ref="N8">IFERROR(INDEX(USD,MATCH(N$46&amp;$A8,'Financing inputs USD'!$A$3:$A$255&amp;'Financing inputs USD'!$P$3:$P$255,0),MATCH(N$45,Yr_USD,0)),0)</f>
        <v/>
      </c>
      <c r="O8" s="21">
        <f t="array" ref="O8">IFERROR(INDEX(USD,MATCH(O$46&amp;$A8,'Financing inputs USD'!$A$3:$A$255&amp;'Financing inputs USD'!$P$3:$P$255,0),MATCH(O$45,Yr_USD,0))+INDEX(USD,MATCH(O$47&amp;$A8,'Financing inputs USD'!$A$3:$A$255&amp;'Financing inputs USD'!$P$3:$P$255,0),MATCH(O$45,Yr_USD,0)),0)</f>
        <v>0</v>
      </c>
      <c r="P8" s="21" t="str">
        <f t="array" ref="P8">IFERROR(INDEX(USD,MATCH(P$46&amp;$A8,'Financing inputs USD'!$A$3:$A$255&amp;'Financing inputs USD'!$P$3:$P$255,0),MATCH(P$45,Yr_USD,0)),0)</f>
        <v/>
      </c>
      <c r="Q8" s="21">
        <f t="array" ref="Q8">IFERROR(INDEX(USD,MATCH(Q$46&amp;$A8,'Financing inputs USD'!$A$3:$A$255&amp;'Financing inputs USD'!$P$3:$P$255,0),MATCH(Q$45,Yr_USD,0))+INDEX(USD,MATCH(Q$47&amp;$A8,'Financing inputs USD'!$A$3:$A$255&amp;'Financing inputs USD'!$P$3:$P$255,0),MATCH(Q$45,Yr_USD,0)),0)</f>
        <v>0</v>
      </c>
      <c r="R8" s="21" t="str">
        <f t="array" ref="R8">IFERROR(INDEX(USD,MATCH(R$46&amp;$A8,'Financing inputs USD'!$A$3:$A$255&amp;'Financing inputs USD'!$P$3:$P$255,0),MATCH(R$45,Yr_USD,0)),0)</f>
        <v/>
      </c>
      <c r="S8" s="21">
        <f t="array" ref="S8">IFERROR(INDEX(USD,MATCH(S$46&amp;$A8,'Financing inputs USD'!$A$3:$A$255&amp;'Financing inputs USD'!$P$3:$P$255,0),MATCH(S$45,Yr_USD,0))+INDEX(USD,MATCH(S$47&amp;$A8,'Financing inputs USD'!$A$3:$A$255&amp;'Financing inputs USD'!$P$3:$P$255,0),MATCH(S$45,Yr_USD,0)),0)</f>
        <v>0</v>
      </c>
      <c r="T8" s="21" t="str">
        <f t="array" ref="T8">IFERROR(INDEX(USD,MATCH(T$46&amp;$A8,'Financing inputs USD'!$A$3:$A$255&amp;'Financing inputs USD'!$P$3:$P$255,0),MATCH(T$45,Yr_USD,0)),0)</f>
        <v/>
      </c>
      <c r="U8" s="21">
        <f t="array" ref="U8">IFERROR(INDEX(USD,MATCH(U$46&amp;$A8,'Financing inputs USD'!$A$3:$A$255&amp;'Financing inputs USD'!$P$3:$P$255,0),MATCH(U$45,Yr_USD,0))+INDEX(USD,MATCH(U$47&amp;$A8,'Financing inputs USD'!$A$3:$A$255&amp;'Financing inputs USD'!$P$3:$P$255,0),MATCH(U$45,Yr_USD,0)),0)</f>
        <v>0</v>
      </c>
      <c r="V8" s="21" t="str">
        <f t="array" ref="V8">IFERROR(INDEX(USD,MATCH(V$46&amp;$A8,'Financing inputs USD'!$A$3:$A$255&amp;'Financing inputs USD'!$P$3:$P$255,0),MATCH(V$45,Yr_USD,0)),0)</f>
        <v/>
      </c>
      <c r="W8" s="21">
        <f t="array" ref="W8">IFERROR(INDEX(USD,MATCH(W$46&amp;$A8,'Financing inputs USD'!$A$3:$A$255&amp;'Financing inputs USD'!$P$3:$P$255,0),MATCH(W$45,Yr_USD,0))+INDEX(USD,MATCH(W$47&amp;$A8,'Financing inputs USD'!$A$3:$A$255&amp;'Financing inputs USD'!$P$3:$P$255,0),MATCH(W$45,Yr_USD,0)),0)</f>
        <v>0</v>
      </c>
      <c r="X8" s="21" t="str">
        <f t="array" ref="X8">IFERROR(INDEX(USD,MATCH(X$46&amp;$A8,'Financing inputs USD'!$A$3:$A$255&amp;'Financing inputs USD'!$P$3:$P$255,0),MATCH(X$45,Yr_USD,0)),0)</f>
        <v/>
      </c>
      <c r="Y8" s="21">
        <f t="array" ref="Y8">IFERROR(INDEX(USD,MATCH(Y$46&amp;$A8,'Financing inputs USD'!$A$3:$A$255&amp;'Financing inputs USD'!$P$3:$P$255,0),MATCH(Y$45,Yr_USD,0))+INDEX(USD,MATCH(Y$47&amp;$A8,'Financing inputs USD'!$A$3:$A$255&amp;'Financing inputs USD'!$P$3:$P$255,0),MATCH(Y$45,Yr_USD,0)),0)</f>
        <v>0</v>
      </c>
      <c r="Z8" s="21">
        <f t="array" ref="Z8">IFERROR(INDEX(USD,MATCH(Z$46&amp;$A8,'Financing inputs USD'!$A$3:$A$255&amp;'Financing inputs USD'!$P$3:$P$255,0),MATCH(Z$45,Yr_USD,0)),0)</f>
        <v>0</v>
      </c>
      <c r="AA8" s="21">
        <f t="array" ref="AA8">IFERROR(INDEX(USD,MATCH(AA$46&amp;$A8,'Financing inputs USD'!$A$3:$A$255&amp;'Financing inputs USD'!$P$3:$P$255,0),MATCH(AA$45,Yr_USD,0))+INDEX(USD,MATCH(AA$47&amp;$A8,'Financing inputs USD'!$A$3:$A$255&amp;'Financing inputs USD'!$P$3:$P$255,0),MATCH(AA$45,Yr_USD,0)),0)</f>
        <v>0</v>
      </c>
    </row>
    <row r="9" spans="1:27" x14ac:dyDescent="0.25">
      <c r="A9" s="6" t="str">
        <f>'Gap analysis'!$A$99:$O$99</f>
        <v>Autre 6</v>
      </c>
      <c r="B9" s="21" t="str">
        <f t="array" ref="B9">IFERROR(INDEX(USD,MATCH(B$46&amp;$A9,'Financing inputs USD'!$A$3:$A$255&amp;'Financing inputs USD'!$P$3:$P$255,0),MATCH(B$45,Yr_USD,0)),0)</f>
        <v/>
      </c>
      <c r="C9" s="21">
        <f t="array" ref="C9">IFERROR(INDEX(USD,MATCH(C$46&amp;$A9,'Financing inputs USD'!$A$3:$A$255&amp;'Financing inputs USD'!$P$3:$P$255,0),MATCH(C$45,Yr_USD,0))+INDEX(USD,MATCH(C$47&amp;$A9,'Financing inputs USD'!$A$3:$A$255&amp;'Financing inputs USD'!$P$3:$P$255,0),MATCH(C$45,Yr_USD,0)),0)</f>
        <v>0</v>
      </c>
      <c r="D9" s="21" t="str">
        <f t="array" ref="D9">IFERROR(INDEX(USD,MATCH(D$46&amp;$A9,'Financing inputs USD'!$A$3:$A$255&amp;'Financing inputs USD'!$P$3:$P$255,0),MATCH(D$45,Yr_USD,0)),0)</f>
        <v/>
      </c>
      <c r="E9" s="21">
        <f t="array" ref="E9">IFERROR(INDEX(USD,MATCH(E$46&amp;$A9,'Financing inputs USD'!$A$3:$A$255&amp;'Financing inputs USD'!$P$3:$P$255,0),MATCH(E$45,Yr_USD,0))+INDEX(USD,MATCH(E$47&amp;$A9,'Financing inputs USD'!$A$3:$A$255&amp;'Financing inputs USD'!$P$3:$P$255,0),MATCH(E$45,Yr_USD,0)),0)</f>
        <v>0</v>
      </c>
      <c r="F9" s="21" t="str">
        <f t="array" ref="F9">IFERROR(INDEX(USD,MATCH(F$46&amp;$A9,'Financing inputs USD'!$A$3:$A$255&amp;'Financing inputs USD'!$P$3:$P$255,0),MATCH(F$45,Yr_USD,0)),0)</f>
        <v/>
      </c>
      <c r="G9" s="21">
        <f t="array" ref="G9">IFERROR(INDEX(USD,MATCH(G$46&amp;$A9,'Financing inputs USD'!$A$3:$A$255&amp;'Financing inputs USD'!$P$3:$P$255,0),MATCH(G$45,Yr_USD,0))+INDEX(USD,MATCH(G$47&amp;$A9,'Financing inputs USD'!$A$3:$A$255&amp;'Financing inputs USD'!$P$3:$P$255,0),MATCH(G$45,Yr_USD,0)),0)</f>
        <v>0</v>
      </c>
      <c r="H9" s="21" t="str">
        <f t="array" ref="H9">IFERROR(INDEX(USD,MATCH(H$46&amp;$A9,'Financing inputs USD'!$A$3:$A$255&amp;'Financing inputs USD'!$P$3:$P$255,0),MATCH(H$45,Yr_USD,0)),0)</f>
        <v/>
      </c>
      <c r="I9" s="21">
        <f t="array" ref="I9">IFERROR(INDEX(USD,MATCH(I$46&amp;$A9,'Financing inputs USD'!$A$3:$A$255&amp;'Financing inputs USD'!$P$3:$P$255,0),MATCH(I$45,Yr_USD,0))+INDEX(USD,MATCH(I$47&amp;$A9,'Financing inputs USD'!$A$3:$A$255&amp;'Financing inputs USD'!$P$3:$P$255,0),MATCH(I$45,Yr_USD,0)),0)</f>
        <v>0</v>
      </c>
      <c r="J9" s="21" t="str">
        <f t="array" ref="J9">IFERROR(INDEX(USD,MATCH(J$46&amp;$A9,'Financing inputs USD'!$A$3:$A$255&amp;'Financing inputs USD'!$P$3:$P$255,0),MATCH(J$45,Yr_USD,0)),0)</f>
        <v/>
      </c>
      <c r="K9" s="21">
        <f t="array" ref="K9">IFERROR(INDEX(USD,MATCH(K$46&amp;$A9,'Financing inputs USD'!$A$3:$A$255&amp;'Financing inputs USD'!$P$3:$P$255,0),MATCH(K$45,Yr_USD,0))+INDEX(USD,MATCH(K$47&amp;$A9,'Financing inputs USD'!$A$3:$A$255&amp;'Financing inputs USD'!$P$3:$P$255,0),MATCH(K$45,Yr_USD,0)),0)</f>
        <v>0</v>
      </c>
      <c r="L9" s="21" t="str">
        <f t="array" ref="L9">IFERROR(INDEX(USD,MATCH(L$46&amp;$A9,'Financing inputs USD'!$A$3:$A$255&amp;'Financing inputs USD'!$P$3:$P$255,0),MATCH(L$45,Yr_USD,0)),0)</f>
        <v/>
      </c>
      <c r="M9" s="21">
        <f t="array" ref="M9">IFERROR(INDEX(USD,MATCH(M$46&amp;$A9,'Financing inputs USD'!$A$3:$A$255&amp;'Financing inputs USD'!$P$3:$P$255,0),MATCH(M$45,Yr_USD,0))+INDEX(USD,MATCH(M$47&amp;$A9,'Financing inputs USD'!$A$3:$A$255&amp;'Financing inputs USD'!$P$3:$P$255,0),MATCH(M$45,Yr_USD,0)),0)</f>
        <v>0</v>
      </c>
      <c r="N9" s="21" t="str">
        <f t="array" ref="N9">IFERROR(INDEX(USD,MATCH(N$46&amp;$A9,'Financing inputs USD'!$A$3:$A$255&amp;'Financing inputs USD'!$P$3:$P$255,0),MATCH(N$45,Yr_USD,0)),0)</f>
        <v/>
      </c>
      <c r="O9" s="21">
        <f t="array" ref="O9">IFERROR(INDEX(USD,MATCH(O$46&amp;$A9,'Financing inputs USD'!$A$3:$A$255&amp;'Financing inputs USD'!$P$3:$P$255,0),MATCH(O$45,Yr_USD,0))+INDEX(USD,MATCH(O$47&amp;$A9,'Financing inputs USD'!$A$3:$A$255&amp;'Financing inputs USD'!$P$3:$P$255,0),MATCH(O$45,Yr_USD,0)),0)</f>
        <v>0</v>
      </c>
      <c r="P9" s="21" t="str">
        <f t="array" ref="P9">IFERROR(INDEX(USD,MATCH(P$46&amp;$A9,'Financing inputs USD'!$A$3:$A$255&amp;'Financing inputs USD'!$P$3:$P$255,0),MATCH(P$45,Yr_USD,0)),0)</f>
        <v/>
      </c>
      <c r="Q9" s="21">
        <f t="array" ref="Q9">IFERROR(INDEX(USD,MATCH(Q$46&amp;$A9,'Financing inputs USD'!$A$3:$A$255&amp;'Financing inputs USD'!$P$3:$P$255,0),MATCH(Q$45,Yr_USD,0))+INDEX(USD,MATCH(Q$47&amp;$A9,'Financing inputs USD'!$A$3:$A$255&amp;'Financing inputs USD'!$P$3:$P$255,0),MATCH(Q$45,Yr_USD,0)),0)</f>
        <v>0</v>
      </c>
      <c r="R9" s="21" t="str">
        <f t="array" ref="R9">IFERROR(INDEX(USD,MATCH(R$46&amp;$A9,'Financing inputs USD'!$A$3:$A$255&amp;'Financing inputs USD'!$P$3:$P$255,0),MATCH(R$45,Yr_USD,0)),0)</f>
        <v/>
      </c>
      <c r="S9" s="21">
        <f t="array" ref="S9">IFERROR(INDEX(USD,MATCH(S$46&amp;$A9,'Financing inputs USD'!$A$3:$A$255&amp;'Financing inputs USD'!$P$3:$P$255,0),MATCH(S$45,Yr_USD,0))+INDEX(USD,MATCH(S$47&amp;$A9,'Financing inputs USD'!$A$3:$A$255&amp;'Financing inputs USD'!$P$3:$P$255,0),MATCH(S$45,Yr_USD,0)),0)</f>
        <v>0</v>
      </c>
      <c r="T9" s="21" t="str">
        <f t="array" ref="T9">IFERROR(INDEX(USD,MATCH(T$46&amp;$A9,'Financing inputs USD'!$A$3:$A$255&amp;'Financing inputs USD'!$P$3:$P$255,0),MATCH(T$45,Yr_USD,0)),0)</f>
        <v/>
      </c>
      <c r="U9" s="21">
        <f t="array" ref="U9">IFERROR(INDEX(USD,MATCH(U$46&amp;$A9,'Financing inputs USD'!$A$3:$A$255&amp;'Financing inputs USD'!$P$3:$P$255,0),MATCH(U$45,Yr_USD,0))+INDEX(USD,MATCH(U$47&amp;$A9,'Financing inputs USD'!$A$3:$A$255&amp;'Financing inputs USD'!$P$3:$P$255,0),MATCH(U$45,Yr_USD,0)),0)</f>
        <v>0</v>
      </c>
      <c r="V9" s="21" t="str">
        <f t="array" ref="V9">IFERROR(INDEX(USD,MATCH(V$46&amp;$A9,'Financing inputs USD'!$A$3:$A$255&amp;'Financing inputs USD'!$P$3:$P$255,0),MATCH(V$45,Yr_USD,0)),0)</f>
        <v/>
      </c>
      <c r="W9" s="21">
        <f t="array" ref="W9">IFERROR(INDEX(USD,MATCH(W$46&amp;$A9,'Financing inputs USD'!$A$3:$A$255&amp;'Financing inputs USD'!$P$3:$P$255,0),MATCH(W$45,Yr_USD,0))+INDEX(USD,MATCH(W$47&amp;$A9,'Financing inputs USD'!$A$3:$A$255&amp;'Financing inputs USD'!$P$3:$P$255,0),MATCH(W$45,Yr_USD,0)),0)</f>
        <v>0</v>
      </c>
      <c r="X9" s="21" t="str">
        <f t="array" ref="X9">IFERROR(INDEX(USD,MATCH(X$46&amp;$A9,'Financing inputs USD'!$A$3:$A$255&amp;'Financing inputs USD'!$P$3:$P$255,0),MATCH(X$45,Yr_USD,0)),0)</f>
        <v/>
      </c>
      <c r="Y9" s="21">
        <f t="array" ref="Y9">IFERROR(INDEX(USD,MATCH(Y$46&amp;$A9,'Financing inputs USD'!$A$3:$A$255&amp;'Financing inputs USD'!$P$3:$P$255,0),MATCH(Y$45,Yr_USD,0))+INDEX(USD,MATCH(Y$47&amp;$A9,'Financing inputs USD'!$A$3:$A$255&amp;'Financing inputs USD'!$P$3:$P$255,0),MATCH(Y$45,Yr_USD,0)),0)</f>
        <v>0</v>
      </c>
      <c r="Z9" s="21">
        <f t="array" ref="Z9">IFERROR(INDEX(USD,MATCH(Z$46&amp;$A9,'Financing inputs USD'!$A$3:$A$255&amp;'Financing inputs USD'!$P$3:$P$255,0),MATCH(Z$45,Yr_USD,0)),0)</f>
        <v>0</v>
      </c>
      <c r="AA9" s="21">
        <f t="array" ref="AA9">IFERROR(INDEX(USD,MATCH(AA$46&amp;$A9,'Financing inputs USD'!$A$3:$A$255&amp;'Financing inputs USD'!$P$3:$P$255,0),MATCH(AA$45,Yr_USD,0))+INDEX(USD,MATCH(AA$47&amp;$A9,'Financing inputs USD'!$A$3:$A$255&amp;'Financing inputs USD'!$P$3:$P$255,0),MATCH(AA$45,Yr_USD,0)),0)</f>
        <v>0</v>
      </c>
    </row>
    <row r="10" spans="1:27" x14ac:dyDescent="0.25">
      <c r="A10" s="6" t="str">
        <f>'Gap analysis'!$A$115:$O$115</f>
        <v>Autre 7</v>
      </c>
      <c r="B10" s="21" t="str">
        <f t="array" ref="B10">IFERROR(INDEX(USD,MATCH(B$46&amp;$A10,'Financing inputs USD'!$A$3:$A$255&amp;'Financing inputs USD'!$P$3:$P$255,0),MATCH(B$45,Yr_USD,0)),0)</f>
        <v/>
      </c>
      <c r="C10" s="21">
        <f t="array" ref="C10">IFERROR(INDEX(USD,MATCH(C$46&amp;$A10,'Financing inputs USD'!$A$3:$A$255&amp;'Financing inputs USD'!$P$3:$P$255,0),MATCH(C$45,Yr_USD,0))+INDEX(USD,MATCH(C$47&amp;$A10,'Financing inputs USD'!$A$3:$A$255&amp;'Financing inputs USD'!$P$3:$P$255,0),MATCH(C$45,Yr_USD,0)),0)</f>
        <v>0</v>
      </c>
      <c r="D10" s="21" t="str">
        <f t="array" ref="D10">IFERROR(INDEX(USD,MATCH(D$46&amp;$A10,'Financing inputs USD'!$A$3:$A$255&amp;'Financing inputs USD'!$P$3:$P$255,0),MATCH(D$45,Yr_USD,0)),0)</f>
        <v/>
      </c>
      <c r="E10" s="21">
        <f t="array" ref="E10">IFERROR(INDEX(USD,MATCH(E$46&amp;$A10,'Financing inputs USD'!$A$3:$A$255&amp;'Financing inputs USD'!$P$3:$P$255,0),MATCH(E$45,Yr_USD,0))+INDEX(USD,MATCH(E$47&amp;$A10,'Financing inputs USD'!$A$3:$A$255&amp;'Financing inputs USD'!$P$3:$P$255,0),MATCH(E$45,Yr_USD,0)),0)</f>
        <v>0</v>
      </c>
      <c r="F10" s="21" t="str">
        <f t="array" ref="F10">IFERROR(INDEX(USD,MATCH(F$46&amp;$A10,'Financing inputs USD'!$A$3:$A$255&amp;'Financing inputs USD'!$P$3:$P$255,0),MATCH(F$45,Yr_USD,0)),0)</f>
        <v/>
      </c>
      <c r="G10" s="21">
        <f t="array" ref="G10">IFERROR(INDEX(USD,MATCH(G$46&amp;$A10,'Financing inputs USD'!$A$3:$A$255&amp;'Financing inputs USD'!$P$3:$P$255,0),MATCH(G$45,Yr_USD,0))+INDEX(USD,MATCH(G$47&amp;$A10,'Financing inputs USD'!$A$3:$A$255&amp;'Financing inputs USD'!$P$3:$P$255,0),MATCH(G$45,Yr_USD,0)),0)</f>
        <v>0</v>
      </c>
      <c r="H10" s="21" t="str">
        <f t="array" ref="H10">IFERROR(INDEX(USD,MATCH(H$46&amp;$A10,'Financing inputs USD'!$A$3:$A$255&amp;'Financing inputs USD'!$P$3:$P$255,0),MATCH(H$45,Yr_USD,0)),0)</f>
        <v/>
      </c>
      <c r="I10" s="21">
        <f t="array" ref="I10">IFERROR(INDEX(USD,MATCH(I$46&amp;$A10,'Financing inputs USD'!$A$3:$A$255&amp;'Financing inputs USD'!$P$3:$P$255,0),MATCH(I$45,Yr_USD,0))+INDEX(USD,MATCH(I$47&amp;$A10,'Financing inputs USD'!$A$3:$A$255&amp;'Financing inputs USD'!$P$3:$P$255,0),MATCH(I$45,Yr_USD,0)),0)</f>
        <v>0</v>
      </c>
      <c r="J10" s="21" t="str">
        <f t="array" ref="J10">IFERROR(INDEX(USD,MATCH(J$46&amp;$A10,'Financing inputs USD'!$A$3:$A$255&amp;'Financing inputs USD'!$P$3:$P$255,0),MATCH(J$45,Yr_USD,0)),0)</f>
        <v/>
      </c>
      <c r="K10" s="21">
        <f t="array" ref="K10">IFERROR(INDEX(USD,MATCH(K$46&amp;$A10,'Financing inputs USD'!$A$3:$A$255&amp;'Financing inputs USD'!$P$3:$P$255,0),MATCH(K$45,Yr_USD,0))+INDEX(USD,MATCH(K$47&amp;$A10,'Financing inputs USD'!$A$3:$A$255&amp;'Financing inputs USD'!$P$3:$P$255,0),MATCH(K$45,Yr_USD,0)),0)</f>
        <v>0</v>
      </c>
      <c r="L10" s="21" t="str">
        <f t="array" ref="L10">IFERROR(INDEX(USD,MATCH(L$46&amp;$A10,'Financing inputs USD'!$A$3:$A$255&amp;'Financing inputs USD'!$P$3:$P$255,0),MATCH(L$45,Yr_USD,0)),0)</f>
        <v/>
      </c>
      <c r="M10" s="21">
        <f t="array" ref="M10">IFERROR(INDEX(USD,MATCH(M$46&amp;$A10,'Financing inputs USD'!$A$3:$A$255&amp;'Financing inputs USD'!$P$3:$P$255,0),MATCH(M$45,Yr_USD,0))+INDEX(USD,MATCH(M$47&amp;$A10,'Financing inputs USD'!$A$3:$A$255&amp;'Financing inputs USD'!$P$3:$P$255,0),MATCH(M$45,Yr_USD,0)),0)</f>
        <v>0</v>
      </c>
      <c r="N10" s="21" t="str">
        <f t="array" ref="N10">IFERROR(INDEX(USD,MATCH(N$46&amp;$A10,'Financing inputs USD'!$A$3:$A$255&amp;'Financing inputs USD'!$P$3:$P$255,0),MATCH(N$45,Yr_USD,0)),0)</f>
        <v/>
      </c>
      <c r="O10" s="21">
        <f t="array" ref="O10">IFERROR(INDEX(USD,MATCH(O$46&amp;$A10,'Financing inputs USD'!$A$3:$A$255&amp;'Financing inputs USD'!$P$3:$P$255,0),MATCH(O$45,Yr_USD,0))+INDEX(USD,MATCH(O$47&amp;$A10,'Financing inputs USD'!$A$3:$A$255&amp;'Financing inputs USD'!$P$3:$P$255,0),MATCH(O$45,Yr_USD,0)),0)</f>
        <v>0</v>
      </c>
      <c r="P10" s="21" t="str">
        <f t="array" ref="P10">IFERROR(INDEX(USD,MATCH(P$46&amp;$A10,'Financing inputs USD'!$A$3:$A$255&amp;'Financing inputs USD'!$P$3:$P$255,0),MATCH(P$45,Yr_USD,0)),0)</f>
        <v/>
      </c>
      <c r="Q10" s="21">
        <f t="array" ref="Q10">IFERROR(INDEX(USD,MATCH(Q$46&amp;$A10,'Financing inputs USD'!$A$3:$A$255&amp;'Financing inputs USD'!$P$3:$P$255,0),MATCH(Q$45,Yr_USD,0))+INDEX(USD,MATCH(Q$47&amp;$A10,'Financing inputs USD'!$A$3:$A$255&amp;'Financing inputs USD'!$P$3:$P$255,0),MATCH(Q$45,Yr_USD,0)),0)</f>
        <v>0</v>
      </c>
      <c r="R10" s="21" t="str">
        <f t="array" ref="R10">IFERROR(INDEX(USD,MATCH(R$46&amp;$A10,'Financing inputs USD'!$A$3:$A$255&amp;'Financing inputs USD'!$P$3:$P$255,0),MATCH(R$45,Yr_USD,0)),0)</f>
        <v/>
      </c>
      <c r="S10" s="21">
        <f t="array" ref="S10">IFERROR(INDEX(USD,MATCH(S$46&amp;$A10,'Financing inputs USD'!$A$3:$A$255&amp;'Financing inputs USD'!$P$3:$P$255,0),MATCH(S$45,Yr_USD,0))+INDEX(USD,MATCH(S$47&amp;$A10,'Financing inputs USD'!$A$3:$A$255&amp;'Financing inputs USD'!$P$3:$P$255,0),MATCH(S$45,Yr_USD,0)),0)</f>
        <v>0</v>
      </c>
      <c r="T10" s="21" t="str">
        <f t="array" ref="T10">IFERROR(INDEX(USD,MATCH(T$46&amp;$A10,'Financing inputs USD'!$A$3:$A$255&amp;'Financing inputs USD'!$P$3:$P$255,0),MATCH(T$45,Yr_USD,0)),0)</f>
        <v/>
      </c>
      <c r="U10" s="21">
        <f t="array" ref="U10">IFERROR(INDEX(USD,MATCH(U$46&amp;$A10,'Financing inputs USD'!$A$3:$A$255&amp;'Financing inputs USD'!$P$3:$P$255,0),MATCH(U$45,Yr_USD,0))+INDEX(USD,MATCH(U$47&amp;$A10,'Financing inputs USD'!$A$3:$A$255&amp;'Financing inputs USD'!$P$3:$P$255,0),MATCH(U$45,Yr_USD,0)),0)</f>
        <v>0</v>
      </c>
      <c r="V10" s="21" t="str">
        <f t="array" ref="V10">IFERROR(INDEX(USD,MATCH(V$46&amp;$A10,'Financing inputs USD'!$A$3:$A$255&amp;'Financing inputs USD'!$P$3:$P$255,0),MATCH(V$45,Yr_USD,0)),0)</f>
        <v/>
      </c>
      <c r="W10" s="21">
        <f t="array" ref="W10">IFERROR(INDEX(USD,MATCH(W$46&amp;$A10,'Financing inputs USD'!$A$3:$A$255&amp;'Financing inputs USD'!$P$3:$P$255,0),MATCH(W$45,Yr_USD,0))+INDEX(USD,MATCH(W$47&amp;$A10,'Financing inputs USD'!$A$3:$A$255&amp;'Financing inputs USD'!$P$3:$P$255,0),MATCH(W$45,Yr_USD,0)),0)</f>
        <v>0</v>
      </c>
      <c r="X10" s="21" t="str">
        <f t="array" ref="X10">IFERROR(INDEX(USD,MATCH(X$46&amp;$A10,'Financing inputs USD'!$A$3:$A$255&amp;'Financing inputs USD'!$P$3:$P$255,0),MATCH(X$45,Yr_USD,0)),0)</f>
        <v/>
      </c>
      <c r="Y10" s="21">
        <f t="array" ref="Y10">IFERROR(INDEX(USD,MATCH(Y$46&amp;$A10,'Financing inputs USD'!$A$3:$A$255&amp;'Financing inputs USD'!$P$3:$P$255,0),MATCH(Y$45,Yr_USD,0))+INDEX(USD,MATCH(Y$47&amp;$A10,'Financing inputs USD'!$A$3:$A$255&amp;'Financing inputs USD'!$P$3:$P$255,0),MATCH(Y$45,Yr_USD,0)),0)</f>
        <v>0</v>
      </c>
      <c r="Z10" s="21">
        <f t="array" ref="Z10">IFERROR(INDEX(USD,MATCH(Z$46&amp;$A10,'Financing inputs USD'!$A$3:$A$255&amp;'Financing inputs USD'!$P$3:$P$255,0),MATCH(Z$45,Yr_USD,0)),0)</f>
        <v>0</v>
      </c>
      <c r="AA10" s="21">
        <f t="array" ref="AA10">IFERROR(INDEX(USD,MATCH(AA$46&amp;$A10,'Financing inputs USD'!$A$3:$A$255&amp;'Financing inputs USD'!$P$3:$P$255,0),MATCH(AA$45,Yr_USD,0))+INDEX(USD,MATCH(AA$47&amp;$A10,'Financing inputs USD'!$A$3:$A$255&amp;'Financing inputs USD'!$P$3:$P$255,0),MATCH(AA$45,Yr_USD,0)),0)</f>
        <v>0</v>
      </c>
    </row>
    <row r="11" spans="1:27" x14ac:dyDescent="0.25">
      <c r="A11" s="6" t="str">
        <f>'Gap analysis'!$A$131:$O$131</f>
        <v>Autre 8</v>
      </c>
      <c r="B11" s="21" t="str">
        <f t="array" ref="B11">IFERROR(INDEX(USD,MATCH(B$46&amp;$A11,'Financing inputs USD'!$A$3:$A$255&amp;'Financing inputs USD'!$P$3:$P$255,0),MATCH(B$45,Yr_USD,0)),0)</f>
        <v/>
      </c>
      <c r="C11" s="21">
        <f t="array" ref="C11">IFERROR(INDEX(USD,MATCH(C$46&amp;$A11,'Financing inputs USD'!$A$3:$A$255&amp;'Financing inputs USD'!$P$3:$P$255,0),MATCH(C$45,Yr_USD,0))+INDEX(USD,MATCH(C$47&amp;$A11,'Financing inputs USD'!$A$3:$A$255&amp;'Financing inputs USD'!$P$3:$P$255,0),MATCH(C$45,Yr_USD,0)),0)</f>
        <v>0</v>
      </c>
      <c r="D11" s="21" t="str">
        <f t="array" ref="D11">IFERROR(INDEX(USD,MATCH(D$46&amp;$A11,'Financing inputs USD'!$A$3:$A$255&amp;'Financing inputs USD'!$P$3:$P$255,0),MATCH(D$45,Yr_USD,0)),0)</f>
        <v/>
      </c>
      <c r="E11" s="21">
        <f t="array" ref="E11">IFERROR(INDEX(USD,MATCH(E$46&amp;$A11,'Financing inputs USD'!$A$3:$A$255&amp;'Financing inputs USD'!$P$3:$P$255,0),MATCH(E$45,Yr_USD,0))+INDEX(USD,MATCH(E$47&amp;$A11,'Financing inputs USD'!$A$3:$A$255&amp;'Financing inputs USD'!$P$3:$P$255,0),MATCH(E$45,Yr_USD,0)),0)</f>
        <v>0</v>
      </c>
      <c r="F11" s="21" t="str">
        <f t="array" ref="F11">IFERROR(INDEX(USD,MATCH(F$46&amp;$A11,'Financing inputs USD'!$A$3:$A$255&amp;'Financing inputs USD'!$P$3:$P$255,0),MATCH(F$45,Yr_USD,0)),0)</f>
        <v/>
      </c>
      <c r="G11" s="21">
        <f t="array" ref="G11">IFERROR(INDEX(USD,MATCH(G$46&amp;$A11,'Financing inputs USD'!$A$3:$A$255&amp;'Financing inputs USD'!$P$3:$P$255,0),MATCH(G$45,Yr_USD,0))+INDEX(USD,MATCH(G$47&amp;$A11,'Financing inputs USD'!$A$3:$A$255&amp;'Financing inputs USD'!$P$3:$P$255,0),MATCH(G$45,Yr_USD,0)),0)</f>
        <v>0</v>
      </c>
      <c r="H11" s="21" t="str">
        <f t="array" ref="H11">IFERROR(INDEX(USD,MATCH(H$46&amp;$A11,'Financing inputs USD'!$A$3:$A$255&amp;'Financing inputs USD'!$P$3:$P$255,0),MATCH(H$45,Yr_USD,0)),0)</f>
        <v/>
      </c>
      <c r="I11" s="21">
        <f t="array" ref="I11">IFERROR(INDEX(USD,MATCH(I$46&amp;$A11,'Financing inputs USD'!$A$3:$A$255&amp;'Financing inputs USD'!$P$3:$P$255,0),MATCH(I$45,Yr_USD,0))+INDEX(USD,MATCH(I$47&amp;$A11,'Financing inputs USD'!$A$3:$A$255&amp;'Financing inputs USD'!$P$3:$P$255,0),MATCH(I$45,Yr_USD,0)),0)</f>
        <v>0</v>
      </c>
      <c r="J11" s="21" t="str">
        <f t="array" ref="J11">IFERROR(INDEX(USD,MATCH(J$46&amp;$A11,'Financing inputs USD'!$A$3:$A$255&amp;'Financing inputs USD'!$P$3:$P$255,0),MATCH(J$45,Yr_USD,0)),0)</f>
        <v/>
      </c>
      <c r="K11" s="21">
        <f t="array" ref="K11">IFERROR(INDEX(USD,MATCH(K$46&amp;$A11,'Financing inputs USD'!$A$3:$A$255&amp;'Financing inputs USD'!$P$3:$P$255,0),MATCH(K$45,Yr_USD,0))+INDEX(USD,MATCH(K$47&amp;$A11,'Financing inputs USD'!$A$3:$A$255&amp;'Financing inputs USD'!$P$3:$P$255,0),MATCH(K$45,Yr_USD,0)),0)</f>
        <v>0</v>
      </c>
      <c r="L11" s="21" t="str">
        <f t="array" ref="L11">IFERROR(INDEX(USD,MATCH(L$46&amp;$A11,'Financing inputs USD'!$A$3:$A$255&amp;'Financing inputs USD'!$P$3:$P$255,0),MATCH(L$45,Yr_USD,0)),0)</f>
        <v/>
      </c>
      <c r="M11" s="21">
        <f t="array" ref="M11">IFERROR(INDEX(USD,MATCH(M$46&amp;$A11,'Financing inputs USD'!$A$3:$A$255&amp;'Financing inputs USD'!$P$3:$P$255,0),MATCH(M$45,Yr_USD,0))+INDEX(USD,MATCH(M$47&amp;$A11,'Financing inputs USD'!$A$3:$A$255&amp;'Financing inputs USD'!$P$3:$P$255,0),MATCH(M$45,Yr_USD,0)),0)</f>
        <v>0</v>
      </c>
      <c r="N11" s="21" t="str">
        <f t="array" ref="N11">IFERROR(INDEX(USD,MATCH(N$46&amp;$A11,'Financing inputs USD'!$A$3:$A$255&amp;'Financing inputs USD'!$P$3:$P$255,0),MATCH(N$45,Yr_USD,0)),0)</f>
        <v/>
      </c>
      <c r="O11" s="21">
        <f t="array" ref="O11">IFERROR(INDEX(USD,MATCH(O$46&amp;$A11,'Financing inputs USD'!$A$3:$A$255&amp;'Financing inputs USD'!$P$3:$P$255,0),MATCH(O$45,Yr_USD,0))+INDEX(USD,MATCH(O$47&amp;$A11,'Financing inputs USD'!$A$3:$A$255&amp;'Financing inputs USD'!$P$3:$P$255,0),MATCH(O$45,Yr_USD,0)),0)</f>
        <v>0</v>
      </c>
      <c r="P11" s="21" t="str">
        <f t="array" ref="P11">IFERROR(INDEX(USD,MATCH(P$46&amp;$A11,'Financing inputs USD'!$A$3:$A$255&amp;'Financing inputs USD'!$P$3:$P$255,0),MATCH(P$45,Yr_USD,0)),0)</f>
        <v/>
      </c>
      <c r="Q11" s="21">
        <f t="array" ref="Q11">IFERROR(INDEX(USD,MATCH(Q$46&amp;$A11,'Financing inputs USD'!$A$3:$A$255&amp;'Financing inputs USD'!$P$3:$P$255,0),MATCH(Q$45,Yr_USD,0))+INDEX(USD,MATCH(Q$47&amp;$A11,'Financing inputs USD'!$A$3:$A$255&amp;'Financing inputs USD'!$P$3:$P$255,0),MATCH(Q$45,Yr_USD,0)),0)</f>
        <v>0</v>
      </c>
      <c r="R11" s="21" t="str">
        <f t="array" ref="R11">IFERROR(INDEX(USD,MATCH(R$46&amp;$A11,'Financing inputs USD'!$A$3:$A$255&amp;'Financing inputs USD'!$P$3:$P$255,0),MATCH(R$45,Yr_USD,0)),0)</f>
        <v/>
      </c>
      <c r="S11" s="21">
        <f t="array" ref="S11">IFERROR(INDEX(USD,MATCH(S$46&amp;$A11,'Financing inputs USD'!$A$3:$A$255&amp;'Financing inputs USD'!$P$3:$P$255,0),MATCH(S$45,Yr_USD,0))+INDEX(USD,MATCH(S$47&amp;$A11,'Financing inputs USD'!$A$3:$A$255&amp;'Financing inputs USD'!$P$3:$P$255,0),MATCH(S$45,Yr_USD,0)),0)</f>
        <v>0</v>
      </c>
      <c r="T11" s="21" t="str">
        <f t="array" ref="T11">IFERROR(INDEX(USD,MATCH(T$46&amp;$A11,'Financing inputs USD'!$A$3:$A$255&amp;'Financing inputs USD'!$P$3:$P$255,0),MATCH(T$45,Yr_USD,0)),0)</f>
        <v/>
      </c>
      <c r="U11" s="21">
        <f t="array" ref="U11">IFERROR(INDEX(USD,MATCH(U$46&amp;$A11,'Financing inputs USD'!$A$3:$A$255&amp;'Financing inputs USD'!$P$3:$P$255,0),MATCH(U$45,Yr_USD,0))+INDEX(USD,MATCH(U$47&amp;$A11,'Financing inputs USD'!$A$3:$A$255&amp;'Financing inputs USD'!$P$3:$P$255,0),MATCH(U$45,Yr_USD,0)),0)</f>
        <v>0</v>
      </c>
      <c r="V11" s="21" t="str">
        <f t="array" ref="V11">IFERROR(INDEX(USD,MATCH(V$46&amp;$A11,'Financing inputs USD'!$A$3:$A$255&amp;'Financing inputs USD'!$P$3:$P$255,0),MATCH(V$45,Yr_USD,0)),0)</f>
        <v/>
      </c>
      <c r="W11" s="21">
        <f t="array" ref="W11">IFERROR(INDEX(USD,MATCH(W$46&amp;$A11,'Financing inputs USD'!$A$3:$A$255&amp;'Financing inputs USD'!$P$3:$P$255,0),MATCH(W$45,Yr_USD,0))+INDEX(USD,MATCH(W$47&amp;$A11,'Financing inputs USD'!$A$3:$A$255&amp;'Financing inputs USD'!$P$3:$P$255,0),MATCH(W$45,Yr_USD,0)),0)</f>
        <v>0</v>
      </c>
      <c r="X11" s="21" t="str">
        <f t="array" ref="X11">IFERROR(INDEX(USD,MATCH(X$46&amp;$A11,'Financing inputs USD'!$A$3:$A$255&amp;'Financing inputs USD'!$P$3:$P$255,0),MATCH(X$45,Yr_USD,0)),0)</f>
        <v/>
      </c>
      <c r="Y11" s="21">
        <f t="array" ref="Y11">IFERROR(INDEX(USD,MATCH(Y$46&amp;$A11,'Financing inputs USD'!$A$3:$A$255&amp;'Financing inputs USD'!$P$3:$P$255,0),MATCH(Y$45,Yr_USD,0))+INDEX(USD,MATCH(Y$47&amp;$A11,'Financing inputs USD'!$A$3:$A$255&amp;'Financing inputs USD'!$P$3:$P$255,0),MATCH(Y$45,Yr_USD,0)),0)</f>
        <v>0</v>
      </c>
      <c r="Z11" s="21">
        <f t="array" ref="Z11">IFERROR(INDEX(USD,MATCH(Z$46&amp;$A11,'Financing inputs USD'!$A$3:$A$255&amp;'Financing inputs USD'!$P$3:$P$255,0),MATCH(Z$45,Yr_USD,0)),0)</f>
        <v>0</v>
      </c>
      <c r="AA11" s="21">
        <f t="array" ref="AA11">IFERROR(INDEX(USD,MATCH(AA$46&amp;$A11,'Financing inputs USD'!$A$3:$A$255&amp;'Financing inputs USD'!$P$3:$P$255,0),MATCH(AA$45,Yr_USD,0))+INDEX(USD,MATCH(AA$47&amp;$A11,'Financing inputs USD'!$A$3:$A$255&amp;'Financing inputs USD'!$P$3:$P$255,0),MATCH(AA$45,Yr_USD,0)),0)</f>
        <v>0</v>
      </c>
    </row>
    <row r="12" spans="1:27" x14ac:dyDescent="0.25">
      <c r="A12" s="6" t="str">
        <f>'Gap analysis'!$A$147:$O$147</f>
        <v>Autre 9</v>
      </c>
      <c r="B12" s="21" t="str">
        <f t="array" ref="B12">IFERROR(INDEX(USD,MATCH(B$46&amp;$A12,'Financing inputs USD'!$A$3:$A$255&amp;'Financing inputs USD'!$P$3:$P$255,0),MATCH(B$45,Yr_USD,0)),0)</f>
        <v/>
      </c>
      <c r="C12" s="21">
        <f t="array" ref="C12">IFERROR(INDEX(USD,MATCH(C$46&amp;$A12,'Financing inputs USD'!$A$3:$A$255&amp;'Financing inputs USD'!$P$3:$P$255,0),MATCH(C$45,Yr_USD,0))+INDEX(USD,MATCH(C$47&amp;$A12,'Financing inputs USD'!$A$3:$A$255&amp;'Financing inputs USD'!$P$3:$P$255,0),MATCH(C$45,Yr_USD,0)),0)</f>
        <v>0</v>
      </c>
      <c r="D12" s="21" t="str">
        <f t="array" ref="D12">IFERROR(INDEX(USD,MATCH(D$46&amp;$A12,'Financing inputs USD'!$A$3:$A$255&amp;'Financing inputs USD'!$P$3:$P$255,0),MATCH(D$45,Yr_USD,0)),0)</f>
        <v/>
      </c>
      <c r="E12" s="21">
        <f t="array" ref="E12">IFERROR(INDEX(USD,MATCH(E$46&amp;$A12,'Financing inputs USD'!$A$3:$A$255&amp;'Financing inputs USD'!$P$3:$P$255,0),MATCH(E$45,Yr_USD,0))+INDEX(USD,MATCH(E$47&amp;$A12,'Financing inputs USD'!$A$3:$A$255&amp;'Financing inputs USD'!$P$3:$P$255,0),MATCH(E$45,Yr_USD,0)),0)</f>
        <v>0</v>
      </c>
      <c r="F12" s="21" t="str">
        <f t="array" ref="F12">IFERROR(INDEX(USD,MATCH(F$46&amp;$A12,'Financing inputs USD'!$A$3:$A$255&amp;'Financing inputs USD'!$P$3:$P$255,0),MATCH(F$45,Yr_USD,0)),0)</f>
        <v/>
      </c>
      <c r="G12" s="21">
        <f t="array" ref="G12">IFERROR(INDEX(USD,MATCH(G$46&amp;$A12,'Financing inputs USD'!$A$3:$A$255&amp;'Financing inputs USD'!$P$3:$P$255,0),MATCH(G$45,Yr_USD,0))+INDEX(USD,MATCH(G$47&amp;$A12,'Financing inputs USD'!$A$3:$A$255&amp;'Financing inputs USD'!$P$3:$P$255,0),MATCH(G$45,Yr_USD,0)),0)</f>
        <v>0</v>
      </c>
      <c r="H12" s="21" t="str">
        <f t="array" ref="H12">IFERROR(INDEX(USD,MATCH(H$46&amp;$A12,'Financing inputs USD'!$A$3:$A$255&amp;'Financing inputs USD'!$P$3:$P$255,0),MATCH(H$45,Yr_USD,0)),0)</f>
        <v/>
      </c>
      <c r="I12" s="21">
        <f t="array" ref="I12">IFERROR(INDEX(USD,MATCH(I$46&amp;$A12,'Financing inputs USD'!$A$3:$A$255&amp;'Financing inputs USD'!$P$3:$P$255,0),MATCH(I$45,Yr_USD,0))+INDEX(USD,MATCH(I$47&amp;$A12,'Financing inputs USD'!$A$3:$A$255&amp;'Financing inputs USD'!$P$3:$P$255,0),MATCH(I$45,Yr_USD,0)),0)</f>
        <v>0</v>
      </c>
      <c r="J12" s="21" t="str">
        <f t="array" ref="J12">IFERROR(INDEX(USD,MATCH(J$46&amp;$A12,'Financing inputs USD'!$A$3:$A$255&amp;'Financing inputs USD'!$P$3:$P$255,0),MATCH(J$45,Yr_USD,0)),0)</f>
        <v/>
      </c>
      <c r="K12" s="21">
        <f t="array" ref="K12">IFERROR(INDEX(USD,MATCH(K$46&amp;$A12,'Financing inputs USD'!$A$3:$A$255&amp;'Financing inputs USD'!$P$3:$P$255,0),MATCH(K$45,Yr_USD,0))+INDEX(USD,MATCH(K$47&amp;$A12,'Financing inputs USD'!$A$3:$A$255&amp;'Financing inputs USD'!$P$3:$P$255,0),MATCH(K$45,Yr_USD,0)),0)</f>
        <v>0</v>
      </c>
      <c r="L12" s="21" t="str">
        <f t="array" ref="L12">IFERROR(INDEX(USD,MATCH(L$46&amp;$A12,'Financing inputs USD'!$A$3:$A$255&amp;'Financing inputs USD'!$P$3:$P$255,0),MATCH(L$45,Yr_USD,0)),0)</f>
        <v/>
      </c>
      <c r="M12" s="21">
        <f t="array" ref="M12">IFERROR(INDEX(USD,MATCH(M$46&amp;$A12,'Financing inputs USD'!$A$3:$A$255&amp;'Financing inputs USD'!$P$3:$P$255,0),MATCH(M$45,Yr_USD,0))+INDEX(USD,MATCH(M$47&amp;$A12,'Financing inputs USD'!$A$3:$A$255&amp;'Financing inputs USD'!$P$3:$P$255,0),MATCH(M$45,Yr_USD,0)),0)</f>
        <v>0</v>
      </c>
      <c r="N12" s="21" t="str">
        <f t="array" ref="N12">IFERROR(INDEX(USD,MATCH(N$46&amp;$A12,'Financing inputs USD'!$A$3:$A$255&amp;'Financing inputs USD'!$P$3:$P$255,0),MATCH(N$45,Yr_USD,0)),0)</f>
        <v/>
      </c>
      <c r="O12" s="21">
        <f t="array" ref="O12">IFERROR(INDEX(USD,MATCH(O$46&amp;$A12,'Financing inputs USD'!$A$3:$A$255&amp;'Financing inputs USD'!$P$3:$P$255,0),MATCH(O$45,Yr_USD,0))+INDEX(USD,MATCH(O$47&amp;$A12,'Financing inputs USD'!$A$3:$A$255&amp;'Financing inputs USD'!$P$3:$P$255,0),MATCH(O$45,Yr_USD,0)),0)</f>
        <v>0</v>
      </c>
      <c r="P12" s="21" t="str">
        <f t="array" ref="P12">IFERROR(INDEX(USD,MATCH(P$46&amp;$A12,'Financing inputs USD'!$A$3:$A$255&amp;'Financing inputs USD'!$P$3:$P$255,0),MATCH(P$45,Yr_USD,0)),0)</f>
        <v/>
      </c>
      <c r="Q12" s="21">
        <f t="array" ref="Q12">IFERROR(INDEX(USD,MATCH(Q$46&amp;$A12,'Financing inputs USD'!$A$3:$A$255&amp;'Financing inputs USD'!$P$3:$P$255,0),MATCH(Q$45,Yr_USD,0))+INDEX(USD,MATCH(Q$47&amp;$A12,'Financing inputs USD'!$A$3:$A$255&amp;'Financing inputs USD'!$P$3:$P$255,0),MATCH(Q$45,Yr_USD,0)),0)</f>
        <v>0</v>
      </c>
      <c r="R12" s="21" t="str">
        <f t="array" ref="R12">IFERROR(INDEX(USD,MATCH(R$46&amp;$A12,'Financing inputs USD'!$A$3:$A$255&amp;'Financing inputs USD'!$P$3:$P$255,0),MATCH(R$45,Yr_USD,0)),0)</f>
        <v/>
      </c>
      <c r="S12" s="21">
        <f t="array" ref="S12">IFERROR(INDEX(USD,MATCH(S$46&amp;$A12,'Financing inputs USD'!$A$3:$A$255&amp;'Financing inputs USD'!$P$3:$P$255,0),MATCH(S$45,Yr_USD,0))+INDEX(USD,MATCH(S$47&amp;$A12,'Financing inputs USD'!$A$3:$A$255&amp;'Financing inputs USD'!$P$3:$P$255,0),MATCH(S$45,Yr_USD,0)),0)</f>
        <v>0</v>
      </c>
      <c r="T12" s="21" t="str">
        <f t="array" ref="T12">IFERROR(INDEX(USD,MATCH(T$46&amp;$A12,'Financing inputs USD'!$A$3:$A$255&amp;'Financing inputs USD'!$P$3:$P$255,0),MATCH(T$45,Yr_USD,0)),0)</f>
        <v/>
      </c>
      <c r="U12" s="21">
        <f t="array" ref="U12">IFERROR(INDEX(USD,MATCH(U$46&amp;$A12,'Financing inputs USD'!$A$3:$A$255&amp;'Financing inputs USD'!$P$3:$P$255,0),MATCH(U$45,Yr_USD,0))+INDEX(USD,MATCH(U$47&amp;$A12,'Financing inputs USD'!$A$3:$A$255&amp;'Financing inputs USD'!$P$3:$P$255,0),MATCH(U$45,Yr_USD,0)),0)</f>
        <v>0</v>
      </c>
      <c r="V12" s="21" t="str">
        <f t="array" ref="V12">IFERROR(INDEX(USD,MATCH(V$46&amp;$A12,'Financing inputs USD'!$A$3:$A$255&amp;'Financing inputs USD'!$P$3:$P$255,0),MATCH(V$45,Yr_USD,0)),0)</f>
        <v/>
      </c>
      <c r="W12" s="21">
        <f t="array" ref="W12">IFERROR(INDEX(USD,MATCH(W$46&amp;$A12,'Financing inputs USD'!$A$3:$A$255&amp;'Financing inputs USD'!$P$3:$P$255,0),MATCH(W$45,Yr_USD,0))+INDEX(USD,MATCH(W$47&amp;$A12,'Financing inputs USD'!$A$3:$A$255&amp;'Financing inputs USD'!$P$3:$P$255,0),MATCH(W$45,Yr_USD,0)),0)</f>
        <v>0</v>
      </c>
      <c r="X12" s="21" t="str">
        <f t="array" ref="X12">IFERROR(INDEX(USD,MATCH(X$46&amp;$A12,'Financing inputs USD'!$A$3:$A$255&amp;'Financing inputs USD'!$P$3:$P$255,0),MATCH(X$45,Yr_USD,0)),0)</f>
        <v/>
      </c>
      <c r="Y12" s="21">
        <f t="array" ref="Y12">IFERROR(INDEX(USD,MATCH(Y$46&amp;$A12,'Financing inputs USD'!$A$3:$A$255&amp;'Financing inputs USD'!$P$3:$P$255,0),MATCH(Y$45,Yr_USD,0))+INDEX(USD,MATCH(Y$47&amp;$A12,'Financing inputs USD'!$A$3:$A$255&amp;'Financing inputs USD'!$P$3:$P$255,0),MATCH(Y$45,Yr_USD,0)),0)</f>
        <v>0</v>
      </c>
      <c r="Z12" s="21">
        <f t="array" ref="Z12">IFERROR(INDEX(USD,MATCH(Z$46&amp;$A12,'Financing inputs USD'!$A$3:$A$255&amp;'Financing inputs USD'!$P$3:$P$255,0),MATCH(Z$45,Yr_USD,0)),0)</f>
        <v>0</v>
      </c>
      <c r="AA12" s="21">
        <f t="array" ref="AA12">IFERROR(INDEX(USD,MATCH(AA$46&amp;$A12,'Financing inputs USD'!$A$3:$A$255&amp;'Financing inputs USD'!$P$3:$P$255,0),MATCH(AA$45,Yr_USD,0))+INDEX(USD,MATCH(AA$47&amp;$A12,'Financing inputs USD'!$A$3:$A$255&amp;'Financing inputs USD'!$P$3:$P$255,0),MATCH(AA$45,Yr_USD,0)),0)</f>
        <v>0</v>
      </c>
    </row>
    <row r="13" spans="1:27" x14ac:dyDescent="0.25">
      <c r="A13" s="6" t="str">
        <f>'Gap analysis'!$A$163:$O$163</f>
        <v>Autre 10</v>
      </c>
      <c r="B13" s="21" t="str">
        <f t="array" ref="B13">IFERROR(INDEX(USD,MATCH(B$46&amp;$A13,'Financing inputs USD'!$A$3:$A$255&amp;'Financing inputs USD'!$P$3:$P$255,0),MATCH(B$45,Yr_USD,0)),0)</f>
        <v/>
      </c>
      <c r="C13" s="21">
        <f t="array" ref="C13">IFERROR(INDEX(USD,MATCH(C$46&amp;$A13,'Financing inputs USD'!$A$3:$A$255&amp;'Financing inputs USD'!$P$3:$P$255,0),MATCH(C$45,Yr_USD,0))+INDEX(USD,MATCH(C$47&amp;$A13,'Financing inputs USD'!$A$3:$A$255&amp;'Financing inputs USD'!$P$3:$P$255,0),MATCH(C$45,Yr_USD,0)),0)</f>
        <v>0</v>
      </c>
      <c r="D13" s="21" t="str">
        <f t="array" ref="D13">IFERROR(INDEX(USD,MATCH(D$46&amp;$A13,'Financing inputs USD'!$A$3:$A$255&amp;'Financing inputs USD'!$P$3:$P$255,0),MATCH(D$45,Yr_USD,0)),0)</f>
        <v/>
      </c>
      <c r="E13" s="21">
        <f t="array" ref="E13">IFERROR(INDEX(USD,MATCH(E$46&amp;$A13,'Financing inputs USD'!$A$3:$A$255&amp;'Financing inputs USD'!$P$3:$P$255,0),MATCH(E$45,Yr_USD,0))+INDEX(USD,MATCH(E$47&amp;$A13,'Financing inputs USD'!$A$3:$A$255&amp;'Financing inputs USD'!$P$3:$P$255,0),MATCH(E$45,Yr_USD,0)),0)</f>
        <v>0</v>
      </c>
      <c r="F13" s="21" t="str">
        <f t="array" ref="F13">IFERROR(INDEX(USD,MATCH(F$46&amp;$A13,'Financing inputs USD'!$A$3:$A$255&amp;'Financing inputs USD'!$P$3:$P$255,0),MATCH(F$45,Yr_USD,0)),0)</f>
        <v/>
      </c>
      <c r="G13" s="21">
        <f t="array" ref="G13">IFERROR(INDEX(USD,MATCH(G$46&amp;$A13,'Financing inputs USD'!$A$3:$A$255&amp;'Financing inputs USD'!$P$3:$P$255,0),MATCH(G$45,Yr_USD,0))+INDEX(USD,MATCH(G$47&amp;$A13,'Financing inputs USD'!$A$3:$A$255&amp;'Financing inputs USD'!$P$3:$P$255,0),MATCH(G$45,Yr_USD,0)),0)</f>
        <v>0</v>
      </c>
      <c r="H13" s="21" t="str">
        <f t="array" ref="H13">IFERROR(INDEX(USD,MATCH(H$46&amp;$A13,'Financing inputs USD'!$A$3:$A$255&amp;'Financing inputs USD'!$P$3:$P$255,0),MATCH(H$45,Yr_USD,0)),0)</f>
        <v/>
      </c>
      <c r="I13" s="21">
        <f t="array" ref="I13">IFERROR(INDEX(USD,MATCH(I$46&amp;$A13,'Financing inputs USD'!$A$3:$A$255&amp;'Financing inputs USD'!$P$3:$P$255,0),MATCH(I$45,Yr_USD,0))+INDEX(USD,MATCH(I$47&amp;$A13,'Financing inputs USD'!$A$3:$A$255&amp;'Financing inputs USD'!$P$3:$P$255,0),MATCH(I$45,Yr_USD,0)),0)</f>
        <v>0</v>
      </c>
      <c r="J13" s="21" t="str">
        <f t="array" ref="J13">IFERROR(INDEX(USD,MATCH(J$46&amp;$A13,'Financing inputs USD'!$A$3:$A$255&amp;'Financing inputs USD'!$P$3:$P$255,0),MATCH(J$45,Yr_USD,0)),0)</f>
        <v/>
      </c>
      <c r="K13" s="21">
        <f t="array" ref="K13">IFERROR(INDEX(USD,MATCH(K$46&amp;$A13,'Financing inputs USD'!$A$3:$A$255&amp;'Financing inputs USD'!$P$3:$P$255,0),MATCH(K$45,Yr_USD,0))+INDEX(USD,MATCH(K$47&amp;$A13,'Financing inputs USD'!$A$3:$A$255&amp;'Financing inputs USD'!$P$3:$P$255,0),MATCH(K$45,Yr_USD,0)),0)</f>
        <v>0</v>
      </c>
      <c r="L13" s="21" t="str">
        <f t="array" ref="L13">IFERROR(INDEX(USD,MATCH(L$46&amp;$A13,'Financing inputs USD'!$A$3:$A$255&amp;'Financing inputs USD'!$P$3:$P$255,0),MATCH(L$45,Yr_USD,0)),0)</f>
        <v/>
      </c>
      <c r="M13" s="21">
        <f t="array" ref="M13">IFERROR(INDEX(USD,MATCH(M$46&amp;$A13,'Financing inputs USD'!$A$3:$A$255&amp;'Financing inputs USD'!$P$3:$P$255,0),MATCH(M$45,Yr_USD,0))+INDEX(USD,MATCH(M$47&amp;$A13,'Financing inputs USD'!$A$3:$A$255&amp;'Financing inputs USD'!$P$3:$P$255,0),MATCH(M$45,Yr_USD,0)),0)</f>
        <v>0</v>
      </c>
      <c r="N13" s="21" t="str">
        <f t="array" ref="N13">IFERROR(INDEX(USD,MATCH(N$46&amp;$A13,'Financing inputs USD'!$A$3:$A$255&amp;'Financing inputs USD'!$P$3:$P$255,0),MATCH(N$45,Yr_USD,0)),0)</f>
        <v/>
      </c>
      <c r="O13" s="21">
        <f t="array" ref="O13">IFERROR(INDEX(USD,MATCH(O$46&amp;$A13,'Financing inputs USD'!$A$3:$A$255&amp;'Financing inputs USD'!$P$3:$P$255,0),MATCH(O$45,Yr_USD,0))+INDEX(USD,MATCH(O$47&amp;$A13,'Financing inputs USD'!$A$3:$A$255&amp;'Financing inputs USD'!$P$3:$P$255,0),MATCH(O$45,Yr_USD,0)),0)</f>
        <v>0</v>
      </c>
      <c r="P13" s="21" t="str">
        <f t="array" ref="P13">IFERROR(INDEX(USD,MATCH(P$46&amp;$A13,'Financing inputs USD'!$A$3:$A$255&amp;'Financing inputs USD'!$P$3:$P$255,0),MATCH(P$45,Yr_USD,0)),0)</f>
        <v/>
      </c>
      <c r="Q13" s="21">
        <f t="array" ref="Q13">IFERROR(INDEX(USD,MATCH(Q$46&amp;$A13,'Financing inputs USD'!$A$3:$A$255&amp;'Financing inputs USD'!$P$3:$P$255,0),MATCH(Q$45,Yr_USD,0))+INDEX(USD,MATCH(Q$47&amp;$A13,'Financing inputs USD'!$A$3:$A$255&amp;'Financing inputs USD'!$P$3:$P$255,0),MATCH(Q$45,Yr_USD,0)),0)</f>
        <v>0</v>
      </c>
      <c r="R13" s="21" t="str">
        <f t="array" ref="R13">IFERROR(INDEX(USD,MATCH(R$46&amp;$A13,'Financing inputs USD'!$A$3:$A$255&amp;'Financing inputs USD'!$P$3:$P$255,0),MATCH(R$45,Yr_USD,0)),0)</f>
        <v/>
      </c>
      <c r="S13" s="21">
        <f t="array" ref="S13">IFERROR(INDEX(USD,MATCH(S$46&amp;$A13,'Financing inputs USD'!$A$3:$A$255&amp;'Financing inputs USD'!$P$3:$P$255,0),MATCH(S$45,Yr_USD,0))+INDEX(USD,MATCH(S$47&amp;$A13,'Financing inputs USD'!$A$3:$A$255&amp;'Financing inputs USD'!$P$3:$P$255,0),MATCH(S$45,Yr_USD,0)),0)</f>
        <v>0</v>
      </c>
      <c r="T13" s="21" t="str">
        <f t="array" ref="T13">IFERROR(INDEX(USD,MATCH(T$46&amp;$A13,'Financing inputs USD'!$A$3:$A$255&amp;'Financing inputs USD'!$P$3:$P$255,0),MATCH(T$45,Yr_USD,0)),0)</f>
        <v/>
      </c>
      <c r="U13" s="21">
        <f t="array" ref="U13">IFERROR(INDEX(USD,MATCH(U$46&amp;$A13,'Financing inputs USD'!$A$3:$A$255&amp;'Financing inputs USD'!$P$3:$P$255,0),MATCH(U$45,Yr_USD,0))+INDEX(USD,MATCH(U$47&amp;$A13,'Financing inputs USD'!$A$3:$A$255&amp;'Financing inputs USD'!$P$3:$P$255,0),MATCH(U$45,Yr_USD,0)),0)</f>
        <v>0</v>
      </c>
      <c r="V13" s="21" t="str">
        <f t="array" ref="V13">IFERROR(INDEX(USD,MATCH(V$46&amp;$A13,'Financing inputs USD'!$A$3:$A$255&amp;'Financing inputs USD'!$P$3:$P$255,0),MATCH(V$45,Yr_USD,0)),0)</f>
        <v/>
      </c>
      <c r="W13" s="21">
        <f t="array" ref="W13">IFERROR(INDEX(USD,MATCH(W$46&amp;$A13,'Financing inputs USD'!$A$3:$A$255&amp;'Financing inputs USD'!$P$3:$P$255,0),MATCH(W$45,Yr_USD,0))+INDEX(USD,MATCH(W$47&amp;$A13,'Financing inputs USD'!$A$3:$A$255&amp;'Financing inputs USD'!$P$3:$P$255,0),MATCH(W$45,Yr_USD,0)),0)</f>
        <v>0</v>
      </c>
      <c r="X13" s="21" t="str">
        <f t="array" ref="X13">IFERROR(INDEX(USD,MATCH(X$46&amp;$A13,'Financing inputs USD'!$A$3:$A$255&amp;'Financing inputs USD'!$P$3:$P$255,0),MATCH(X$45,Yr_USD,0)),0)</f>
        <v/>
      </c>
      <c r="Y13" s="21">
        <f t="array" ref="Y13">IFERROR(INDEX(USD,MATCH(Y$46&amp;$A13,'Financing inputs USD'!$A$3:$A$255&amp;'Financing inputs USD'!$P$3:$P$255,0),MATCH(Y$45,Yr_USD,0))+INDEX(USD,MATCH(Y$47&amp;$A13,'Financing inputs USD'!$A$3:$A$255&amp;'Financing inputs USD'!$P$3:$P$255,0),MATCH(Y$45,Yr_USD,0)),0)</f>
        <v>0</v>
      </c>
      <c r="Z13" s="21">
        <f t="array" ref="Z13">IFERROR(INDEX(USD,MATCH(Z$46&amp;$A13,'Financing inputs USD'!$A$3:$A$255&amp;'Financing inputs USD'!$P$3:$P$255,0),MATCH(Z$45,Yr_USD,0)),0)</f>
        <v>0</v>
      </c>
      <c r="AA13" s="21">
        <f t="array" ref="AA13">IFERROR(INDEX(USD,MATCH(AA$46&amp;$A13,'Financing inputs USD'!$A$3:$A$255&amp;'Financing inputs USD'!$P$3:$P$255,0),MATCH(AA$45,Yr_USD,0))+INDEX(USD,MATCH(AA$47&amp;$A13,'Financing inputs USD'!$A$3:$A$255&amp;'Financing inputs USD'!$P$3:$P$255,0),MATCH(AA$45,Yr_USD,0)),0)</f>
        <v>0</v>
      </c>
    </row>
    <row r="14" spans="1:27" x14ac:dyDescent="0.25">
      <c r="A14" s="6" t="str">
        <f>'Gap analysis'!$A$179:$O$179</f>
        <v>Autre 11</v>
      </c>
      <c r="B14" s="21" t="str">
        <f t="array" ref="B14">IFERROR(INDEX(USD,MATCH(B$46&amp;$A14,'Financing inputs USD'!$A$3:$A$255&amp;'Financing inputs USD'!$P$3:$P$255,0),MATCH(B$45,Yr_USD,0)),0)</f>
        <v/>
      </c>
      <c r="C14" s="21">
        <f t="array" ref="C14">IFERROR(INDEX(USD,MATCH(C$46&amp;$A14,'Financing inputs USD'!$A$3:$A$255&amp;'Financing inputs USD'!$P$3:$P$255,0),MATCH(C$45,Yr_USD,0))+INDEX(USD,MATCH(C$47&amp;$A14,'Financing inputs USD'!$A$3:$A$255&amp;'Financing inputs USD'!$P$3:$P$255,0),MATCH(C$45,Yr_USD,0)),0)</f>
        <v>0</v>
      </c>
      <c r="D14" s="21" t="str">
        <f t="array" ref="D14">IFERROR(INDEX(USD,MATCH(D$46&amp;$A14,'Financing inputs USD'!$A$3:$A$255&amp;'Financing inputs USD'!$P$3:$P$255,0),MATCH(D$45,Yr_USD,0)),0)</f>
        <v/>
      </c>
      <c r="E14" s="21">
        <f t="array" ref="E14">IFERROR(INDEX(USD,MATCH(E$46&amp;$A14,'Financing inputs USD'!$A$3:$A$255&amp;'Financing inputs USD'!$P$3:$P$255,0),MATCH(E$45,Yr_USD,0))+INDEX(USD,MATCH(E$47&amp;$A14,'Financing inputs USD'!$A$3:$A$255&amp;'Financing inputs USD'!$P$3:$P$255,0),MATCH(E$45,Yr_USD,0)),0)</f>
        <v>0</v>
      </c>
      <c r="F14" s="21" t="str">
        <f t="array" ref="F14">IFERROR(INDEX(USD,MATCH(F$46&amp;$A14,'Financing inputs USD'!$A$3:$A$255&amp;'Financing inputs USD'!$P$3:$P$255,0),MATCH(F$45,Yr_USD,0)),0)</f>
        <v/>
      </c>
      <c r="G14" s="21">
        <f t="array" ref="G14">IFERROR(INDEX(USD,MATCH(G$46&amp;$A14,'Financing inputs USD'!$A$3:$A$255&amp;'Financing inputs USD'!$P$3:$P$255,0),MATCH(G$45,Yr_USD,0))+INDEX(USD,MATCH(G$47&amp;$A14,'Financing inputs USD'!$A$3:$A$255&amp;'Financing inputs USD'!$P$3:$P$255,0),MATCH(G$45,Yr_USD,0)),0)</f>
        <v>0</v>
      </c>
      <c r="H14" s="21" t="str">
        <f t="array" ref="H14">IFERROR(INDEX(USD,MATCH(H$46&amp;$A14,'Financing inputs USD'!$A$3:$A$255&amp;'Financing inputs USD'!$P$3:$P$255,0),MATCH(H$45,Yr_USD,0)),0)</f>
        <v/>
      </c>
      <c r="I14" s="21">
        <f t="array" ref="I14">IFERROR(INDEX(USD,MATCH(I$46&amp;$A14,'Financing inputs USD'!$A$3:$A$255&amp;'Financing inputs USD'!$P$3:$P$255,0),MATCH(I$45,Yr_USD,0))+INDEX(USD,MATCH(I$47&amp;$A14,'Financing inputs USD'!$A$3:$A$255&amp;'Financing inputs USD'!$P$3:$P$255,0),MATCH(I$45,Yr_USD,0)),0)</f>
        <v>0</v>
      </c>
      <c r="J14" s="21" t="str">
        <f t="array" ref="J14">IFERROR(INDEX(USD,MATCH(J$46&amp;$A14,'Financing inputs USD'!$A$3:$A$255&amp;'Financing inputs USD'!$P$3:$P$255,0),MATCH(J$45,Yr_USD,0)),0)</f>
        <v/>
      </c>
      <c r="K14" s="21">
        <f t="array" ref="K14">IFERROR(INDEX(USD,MATCH(K$46&amp;$A14,'Financing inputs USD'!$A$3:$A$255&amp;'Financing inputs USD'!$P$3:$P$255,0),MATCH(K$45,Yr_USD,0))+INDEX(USD,MATCH(K$47&amp;$A14,'Financing inputs USD'!$A$3:$A$255&amp;'Financing inputs USD'!$P$3:$P$255,0),MATCH(K$45,Yr_USD,0)),0)</f>
        <v>0</v>
      </c>
      <c r="L14" s="21" t="str">
        <f t="array" ref="L14">IFERROR(INDEX(USD,MATCH(L$46&amp;$A14,'Financing inputs USD'!$A$3:$A$255&amp;'Financing inputs USD'!$P$3:$P$255,0),MATCH(L$45,Yr_USD,0)),0)</f>
        <v/>
      </c>
      <c r="M14" s="21">
        <f t="array" ref="M14">IFERROR(INDEX(USD,MATCH(M$46&amp;$A14,'Financing inputs USD'!$A$3:$A$255&amp;'Financing inputs USD'!$P$3:$P$255,0),MATCH(M$45,Yr_USD,0))+INDEX(USD,MATCH(M$47&amp;$A14,'Financing inputs USD'!$A$3:$A$255&amp;'Financing inputs USD'!$P$3:$P$255,0),MATCH(M$45,Yr_USD,0)),0)</f>
        <v>0</v>
      </c>
      <c r="N14" s="21" t="str">
        <f t="array" ref="N14">IFERROR(INDEX(USD,MATCH(N$46&amp;$A14,'Financing inputs USD'!$A$3:$A$255&amp;'Financing inputs USD'!$P$3:$P$255,0),MATCH(N$45,Yr_USD,0)),0)</f>
        <v/>
      </c>
      <c r="O14" s="21">
        <f t="array" ref="O14">IFERROR(INDEX(USD,MATCH(O$46&amp;$A14,'Financing inputs USD'!$A$3:$A$255&amp;'Financing inputs USD'!$P$3:$P$255,0),MATCH(O$45,Yr_USD,0))+INDEX(USD,MATCH(O$47&amp;$A14,'Financing inputs USD'!$A$3:$A$255&amp;'Financing inputs USD'!$P$3:$P$255,0),MATCH(O$45,Yr_USD,0)),0)</f>
        <v>0</v>
      </c>
      <c r="P14" s="21" t="str">
        <f t="array" ref="P14">IFERROR(INDEX(USD,MATCH(P$46&amp;$A14,'Financing inputs USD'!$A$3:$A$255&amp;'Financing inputs USD'!$P$3:$P$255,0),MATCH(P$45,Yr_USD,0)),0)</f>
        <v/>
      </c>
      <c r="Q14" s="21">
        <f t="array" ref="Q14">IFERROR(INDEX(USD,MATCH(Q$46&amp;$A14,'Financing inputs USD'!$A$3:$A$255&amp;'Financing inputs USD'!$P$3:$P$255,0),MATCH(Q$45,Yr_USD,0))+INDEX(USD,MATCH(Q$47&amp;$A14,'Financing inputs USD'!$A$3:$A$255&amp;'Financing inputs USD'!$P$3:$P$255,0),MATCH(Q$45,Yr_USD,0)),0)</f>
        <v>0</v>
      </c>
      <c r="R14" s="21" t="str">
        <f t="array" ref="R14">IFERROR(INDEX(USD,MATCH(R$46&amp;$A14,'Financing inputs USD'!$A$3:$A$255&amp;'Financing inputs USD'!$P$3:$P$255,0),MATCH(R$45,Yr_USD,0)),0)</f>
        <v/>
      </c>
      <c r="S14" s="21">
        <f t="array" ref="S14">IFERROR(INDEX(USD,MATCH(S$46&amp;$A14,'Financing inputs USD'!$A$3:$A$255&amp;'Financing inputs USD'!$P$3:$P$255,0),MATCH(S$45,Yr_USD,0))+INDEX(USD,MATCH(S$47&amp;$A14,'Financing inputs USD'!$A$3:$A$255&amp;'Financing inputs USD'!$P$3:$P$255,0),MATCH(S$45,Yr_USD,0)),0)</f>
        <v>0</v>
      </c>
      <c r="T14" s="21" t="str">
        <f t="array" ref="T14">IFERROR(INDEX(USD,MATCH(T$46&amp;$A14,'Financing inputs USD'!$A$3:$A$255&amp;'Financing inputs USD'!$P$3:$P$255,0),MATCH(T$45,Yr_USD,0)),0)</f>
        <v/>
      </c>
      <c r="U14" s="21">
        <f t="array" ref="U14">IFERROR(INDEX(USD,MATCH(U$46&amp;$A14,'Financing inputs USD'!$A$3:$A$255&amp;'Financing inputs USD'!$P$3:$P$255,0),MATCH(U$45,Yr_USD,0))+INDEX(USD,MATCH(U$47&amp;$A14,'Financing inputs USD'!$A$3:$A$255&amp;'Financing inputs USD'!$P$3:$P$255,0),MATCH(U$45,Yr_USD,0)),0)</f>
        <v>0</v>
      </c>
      <c r="V14" s="21" t="str">
        <f t="array" ref="V14">IFERROR(INDEX(USD,MATCH(V$46&amp;$A14,'Financing inputs USD'!$A$3:$A$255&amp;'Financing inputs USD'!$P$3:$P$255,0),MATCH(V$45,Yr_USD,0)),0)</f>
        <v/>
      </c>
      <c r="W14" s="21">
        <f t="array" ref="W14">IFERROR(INDEX(USD,MATCH(W$46&amp;$A14,'Financing inputs USD'!$A$3:$A$255&amp;'Financing inputs USD'!$P$3:$P$255,0),MATCH(W$45,Yr_USD,0))+INDEX(USD,MATCH(W$47&amp;$A14,'Financing inputs USD'!$A$3:$A$255&amp;'Financing inputs USD'!$P$3:$P$255,0),MATCH(W$45,Yr_USD,0)),0)</f>
        <v>0</v>
      </c>
      <c r="X14" s="21" t="str">
        <f t="array" ref="X14">IFERROR(INDEX(USD,MATCH(X$46&amp;$A14,'Financing inputs USD'!$A$3:$A$255&amp;'Financing inputs USD'!$P$3:$P$255,0),MATCH(X$45,Yr_USD,0)),0)</f>
        <v/>
      </c>
      <c r="Y14" s="21">
        <f t="array" ref="Y14">IFERROR(INDEX(USD,MATCH(Y$46&amp;$A14,'Financing inputs USD'!$A$3:$A$255&amp;'Financing inputs USD'!$P$3:$P$255,0),MATCH(Y$45,Yr_USD,0))+INDEX(USD,MATCH(Y$47&amp;$A14,'Financing inputs USD'!$A$3:$A$255&amp;'Financing inputs USD'!$P$3:$P$255,0),MATCH(Y$45,Yr_USD,0)),0)</f>
        <v>0</v>
      </c>
      <c r="Z14" s="21">
        <f t="array" ref="Z14">IFERROR(INDEX(USD,MATCH(Z$46&amp;$A14,'Financing inputs USD'!$A$3:$A$255&amp;'Financing inputs USD'!$P$3:$P$255,0),MATCH(Z$45,Yr_USD,0)),0)</f>
        <v>0</v>
      </c>
      <c r="AA14" s="21">
        <f t="array" ref="AA14">IFERROR(INDEX(USD,MATCH(AA$46&amp;$A14,'Financing inputs USD'!$A$3:$A$255&amp;'Financing inputs USD'!$P$3:$P$255,0),MATCH(AA$45,Yr_USD,0))+INDEX(USD,MATCH(AA$47&amp;$A14,'Financing inputs USD'!$A$3:$A$255&amp;'Financing inputs USD'!$P$3:$P$255,0),MATCH(AA$45,Yr_USD,0)),0)</f>
        <v>0</v>
      </c>
    </row>
    <row r="16" spans="1:27" x14ac:dyDescent="0.25">
      <c r="A16" s="183" t="s">
        <v>10</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row>
    <row r="17" spans="1:27" x14ac:dyDescent="0.25">
      <c r="A17" s="12"/>
      <c r="B17" s="181">
        <f t="shared" ref="B17" si="10">B2</f>
        <v>0</v>
      </c>
      <c r="C17" s="182"/>
      <c r="D17" s="181">
        <f t="shared" ref="D17" si="11">D2</f>
        <v>1</v>
      </c>
      <c r="E17" s="182"/>
      <c r="F17" s="181">
        <f t="shared" ref="F17" si="12">F2</f>
        <v>2</v>
      </c>
      <c r="G17" s="182"/>
      <c r="H17" s="181">
        <f t="shared" ref="H17" si="13">H2</f>
        <v>3</v>
      </c>
      <c r="I17" s="182"/>
      <c r="J17" s="181">
        <f t="shared" ref="J17" si="14">J2</f>
        <v>4</v>
      </c>
      <c r="K17" s="182"/>
      <c r="L17" s="181">
        <f t="shared" ref="L17" si="15">L2</f>
        <v>5</v>
      </c>
      <c r="M17" s="182"/>
      <c r="N17" s="181">
        <f t="shared" ref="N17" si="16">N2</f>
        <v>6</v>
      </c>
      <c r="O17" s="182"/>
      <c r="P17" s="181">
        <f t="shared" ref="P17" si="17">P2</f>
        <v>7</v>
      </c>
      <c r="Q17" s="182"/>
      <c r="R17" s="181">
        <f t="shared" ref="R17" si="18">R2</f>
        <v>8</v>
      </c>
      <c r="S17" s="182"/>
      <c r="T17" s="181">
        <f t="shared" ref="T17" si="19">T2</f>
        <v>9</v>
      </c>
      <c r="U17" s="182"/>
      <c r="V17" s="181">
        <f t="shared" ref="V17" si="20">V2</f>
        <v>10</v>
      </c>
      <c r="W17" s="182"/>
      <c r="X17" s="181">
        <f>X2</f>
        <v>11</v>
      </c>
      <c r="Y17" s="182"/>
      <c r="Z17" s="181" t="s">
        <v>3</v>
      </c>
      <c r="AA17" s="182"/>
    </row>
    <row r="18" spans="1:27" ht="45" x14ac:dyDescent="0.25">
      <c r="A18" s="12"/>
      <c r="B18" s="72" t="s">
        <v>34</v>
      </c>
      <c r="C18" s="23" t="s">
        <v>39</v>
      </c>
      <c r="D18" s="73" t="s">
        <v>34</v>
      </c>
      <c r="E18" s="23" t="s">
        <v>39</v>
      </c>
      <c r="F18" s="73" t="s">
        <v>34</v>
      </c>
      <c r="G18" s="23" t="s">
        <v>39</v>
      </c>
      <c r="H18" s="73" t="s">
        <v>34</v>
      </c>
      <c r="I18" s="23" t="s">
        <v>39</v>
      </c>
      <c r="J18" s="73" t="s">
        <v>34</v>
      </c>
      <c r="K18" s="23" t="s">
        <v>39</v>
      </c>
      <c r="L18" s="73" t="s">
        <v>34</v>
      </c>
      <c r="M18" s="23" t="s">
        <v>39</v>
      </c>
      <c r="N18" s="73" t="s">
        <v>34</v>
      </c>
      <c r="O18" s="23" t="s">
        <v>39</v>
      </c>
      <c r="P18" s="73" t="s">
        <v>34</v>
      </c>
      <c r="Q18" s="23" t="s">
        <v>39</v>
      </c>
      <c r="R18" s="73" t="s">
        <v>34</v>
      </c>
      <c r="S18" s="23" t="s">
        <v>39</v>
      </c>
      <c r="T18" s="73" t="s">
        <v>34</v>
      </c>
      <c r="U18" s="23" t="s">
        <v>39</v>
      </c>
      <c r="V18" s="73" t="s">
        <v>34</v>
      </c>
      <c r="W18" s="23" t="s">
        <v>39</v>
      </c>
      <c r="X18" s="73" t="s">
        <v>34</v>
      </c>
      <c r="Y18" s="23" t="s">
        <v>39</v>
      </c>
      <c r="Z18" s="73" t="s">
        <v>34</v>
      </c>
      <c r="AA18" s="23" t="s">
        <v>39</v>
      </c>
    </row>
    <row r="19" spans="1:27" x14ac:dyDescent="0.25">
      <c r="A19" s="6" t="str">
        <f>'Gap analysis'!$A$19:$O$19</f>
        <v>Autre 1</v>
      </c>
      <c r="B19" s="71" t="str">
        <f t="array" ref="B19">IFERROR(INDEX(Euro,MATCH(B$46&amp;$A19,'Financing inputs Euro'!$A$3:$A$255&amp;'Financing inputs Euro'!$P$3:$P$255,0),MATCH(B$45,Yr_Euro,0)),0)</f>
        <v/>
      </c>
      <c r="C19" s="71">
        <f t="array" ref="C19">IFERROR(INDEX(Euro,MATCH(C$46&amp;$A19,'Financing inputs Euro'!$A$3:$A$255&amp;'Financing inputs Euro'!$P$3:$P$255,0),MATCH(C$45,Yr_Euro,0))+INDEX(Euro,MATCH(C$47&amp;$A19,'Financing inputs Euro'!$A$3:$A$255&amp;'Financing inputs Euro'!$P$3:$P$255,0),MATCH(C$45,Yr_Euro,0)),0)</f>
        <v>0</v>
      </c>
      <c r="D19" s="71" t="str">
        <f t="array" ref="D19">IFERROR(INDEX(Euro,MATCH(D$46&amp;$A19,'Financing inputs Euro'!$A$3:$A$255&amp;'Financing inputs Euro'!$P$3:$P$255,0),MATCH(D$45,Yr_Euro,0)),0)</f>
        <v/>
      </c>
      <c r="E19" s="71">
        <f t="array" ref="E19">IFERROR(INDEX(Euro,MATCH(E$46&amp;$A19,'Financing inputs Euro'!$A$3:$A$255&amp;'Financing inputs Euro'!$P$3:$P$255,0),MATCH(E$45,Yr_Euro,0))+INDEX(Euro,MATCH(E$47&amp;$A19,'Financing inputs Euro'!$A$3:$A$255&amp;'Financing inputs Euro'!$P$3:$P$255,0),MATCH(E$45,Yr_Euro,0)),0)</f>
        <v>0</v>
      </c>
      <c r="F19" s="71" t="str">
        <f t="array" ref="F19">IFERROR(INDEX(Euro,MATCH(F$46&amp;$A19,'Financing inputs Euro'!$A$3:$A$255&amp;'Financing inputs Euro'!$P$3:$P$255,0),MATCH(F$45,Yr_Euro,0)),0)</f>
        <v/>
      </c>
      <c r="G19" s="71">
        <f t="array" ref="G19">IFERROR(INDEX(Euro,MATCH(G$46&amp;$A19,'Financing inputs Euro'!$A$3:$A$255&amp;'Financing inputs Euro'!$P$3:$P$255,0),MATCH(G$45,Yr_Euro,0))+INDEX(Euro,MATCH(G$47&amp;$A19,'Financing inputs Euro'!$A$3:$A$255&amp;'Financing inputs Euro'!$P$3:$P$255,0),MATCH(G$45,Yr_Euro,0)),0)</f>
        <v>0</v>
      </c>
      <c r="H19" s="71" t="str">
        <f t="array" ref="H19">IFERROR(INDEX(Euro,MATCH(H$46&amp;$A19,'Financing inputs Euro'!$A$3:$A$255&amp;'Financing inputs Euro'!$P$3:$P$255,0),MATCH(H$45,Yr_Euro,0)),0)</f>
        <v/>
      </c>
      <c r="I19" s="71">
        <f t="array" ref="I19">IFERROR(INDEX(Euro,MATCH(I$46&amp;$A19,'Financing inputs Euro'!$A$3:$A$255&amp;'Financing inputs Euro'!$P$3:$P$255,0),MATCH(I$45,Yr_Euro,0))+INDEX(Euro,MATCH(I$47&amp;$A19,'Financing inputs Euro'!$A$3:$A$255&amp;'Financing inputs Euro'!$P$3:$P$255,0),MATCH(I$45,Yr_Euro,0)),0)</f>
        <v>0</v>
      </c>
      <c r="J19" s="71" t="str">
        <f t="array" ref="J19">IFERROR(INDEX(Euro,MATCH(J$46&amp;$A19,'Financing inputs Euro'!$A$3:$A$255&amp;'Financing inputs Euro'!$P$3:$P$255,0),MATCH(J$45,Yr_Euro,0)),0)</f>
        <v/>
      </c>
      <c r="K19" s="71">
        <f t="array" ref="K19">IFERROR(INDEX(Euro,MATCH(K$46&amp;$A19,'Financing inputs Euro'!$A$3:$A$255&amp;'Financing inputs Euro'!$P$3:$P$255,0),MATCH(K$45,Yr_Euro,0))+INDEX(Euro,MATCH(K$47&amp;$A19,'Financing inputs Euro'!$A$3:$A$255&amp;'Financing inputs Euro'!$P$3:$P$255,0),MATCH(K$45,Yr_Euro,0)),0)</f>
        <v>0</v>
      </c>
      <c r="L19" s="71" t="str">
        <f t="array" ref="L19">IFERROR(INDEX(Euro,MATCH(L$46&amp;$A19,'Financing inputs Euro'!$A$3:$A$255&amp;'Financing inputs Euro'!$P$3:$P$255,0),MATCH(L$45,Yr_Euro,0)),0)</f>
        <v/>
      </c>
      <c r="M19" s="71">
        <f t="array" ref="M19">IFERROR(INDEX(Euro,MATCH(M$46&amp;$A19,'Financing inputs Euro'!$A$3:$A$255&amp;'Financing inputs Euro'!$P$3:$P$255,0),MATCH(M$45,Yr_Euro,0))+INDEX(Euro,MATCH(M$47&amp;$A19,'Financing inputs Euro'!$A$3:$A$255&amp;'Financing inputs Euro'!$P$3:$P$255,0),MATCH(M$45,Yr_Euro,0)),0)</f>
        <v>0</v>
      </c>
      <c r="N19" s="71" t="str">
        <f t="array" ref="N19">IFERROR(INDEX(Euro,MATCH(N$46&amp;$A19,'Financing inputs Euro'!$A$3:$A$255&amp;'Financing inputs Euro'!$P$3:$P$255,0),MATCH(N$45,Yr_Euro,0)),0)</f>
        <v/>
      </c>
      <c r="O19" s="71">
        <f t="array" ref="O19">IFERROR(INDEX(Euro,MATCH(O$46&amp;$A19,'Financing inputs Euro'!$A$3:$A$255&amp;'Financing inputs Euro'!$P$3:$P$255,0),MATCH(O$45,Yr_Euro,0))+INDEX(Euro,MATCH(O$47&amp;$A19,'Financing inputs Euro'!$A$3:$A$255&amp;'Financing inputs Euro'!$P$3:$P$255,0),MATCH(O$45,Yr_Euro,0)),0)</f>
        <v>0</v>
      </c>
      <c r="P19" s="71" t="str">
        <f t="array" ref="P19">IFERROR(INDEX(Euro,MATCH(P$46&amp;$A19,'Financing inputs Euro'!$A$3:$A$255&amp;'Financing inputs Euro'!$P$3:$P$255,0),MATCH(P$45,Yr_Euro,0)),0)</f>
        <v/>
      </c>
      <c r="Q19" s="71">
        <f t="array" ref="Q19">IFERROR(INDEX(Euro,MATCH(Q$46&amp;$A19,'Financing inputs Euro'!$A$3:$A$255&amp;'Financing inputs Euro'!$P$3:$P$255,0),MATCH(Q$45,Yr_Euro,0))+INDEX(Euro,MATCH(Q$47&amp;$A19,'Financing inputs Euro'!$A$3:$A$255&amp;'Financing inputs Euro'!$P$3:$P$255,0),MATCH(Q$45,Yr_Euro,0)),0)</f>
        <v>0</v>
      </c>
      <c r="R19" s="71" t="str">
        <f t="array" ref="R19">IFERROR(INDEX(Euro,MATCH(R$46&amp;$A19,'Financing inputs Euro'!$A$3:$A$255&amp;'Financing inputs Euro'!$P$3:$P$255,0),MATCH(R$45,Yr_Euro,0)),0)</f>
        <v/>
      </c>
      <c r="S19" s="71">
        <f t="array" ref="S19">IFERROR(INDEX(Euro,MATCH(S$46&amp;$A19,'Financing inputs Euro'!$A$3:$A$255&amp;'Financing inputs Euro'!$P$3:$P$255,0),MATCH(S$45,Yr_Euro,0))+INDEX(Euro,MATCH(S$47&amp;$A19,'Financing inputs Euro'!$A$3:$A$255&amp;'Financing inputs Euro'!$P$3:$P$255,0),MATCH(S$45,Yr_Euro,0)),0)</f>
        <v>0</v>
      </c>
      <c r="T19" s="71" t="str">
        <f t="array" ref="T19">IFERROR(INDEX(Euro,MATCH(T$46&amp;$A19,'Financing inputs Euro'!$A$3:$A$255&amp;'Financing inputs Euro'!$P$3:$P$255,0),MATCH(T$45,Yr_Euro,0)),0)</f>
        <v/>
      </c>
      <c r="U19" s="71">
        <f t="array" ref="U19">IFERROR(INDEX(Euro,MATCH(U$46&amp;$A19,'Financing inputs Euro'!$A$3:$A$255&amp;'Financing inputs Euro'!$P$3:$P$255,0),MATCH(U$45,Yr_Euro,0))+INDEX(Euro,MATCH(U$47&amp;$A19,'Financing inputs Euro'!$A$3:$A$255&amp;'Financing inputs Euro'!$P$3:$P$255,0),MATCH(U$45,Yr_Euro,0)),0)</f>
        <v>0</v>
      </c>
      <c r="V19" s="71" t="str">
        <f t="array" ref="V19">IFERROR(INDEX(Euro,MATCH(V$46&amp;$A19,'Financing inputs Euro'!$A$3:$A$255&amp;'Financing inputs Euro'!$P$3:$P$255,0),MATCH(V$45,Yr_Euro,0)),0)</f>
        <v/>
      </c>
      <c r="W19" s="71">
        <f t="array" ref="W19">IFERROR(INDEX(Euro,MATCH(W$46&amp;$A19,'Financing inputs Euro'!$A$3:$A$255&amp;'Financing inputs Euro'!$P$3:$P$255,0),MATCH(W$45,Yr_Euro,0))+INDEX(Euro,MATCH(W$47&amp;$A19,'Financing inputs Euro'!$A$3:$A$255&amp;'Financing inputs Euro'!$P$3:$P$255,0),MATCH(W$45,Yr_Euro,0)),0)</f>
        <v>0</v>
      </c>
      <c r="X19" s="71" t="str">
        <f t="array" ref="X19">IFERROR(INDEX(Euro,MATCH(X$46&amp;$A19,'Financing inputs Euro'!$A$3:$A$255&amp;'Financing inputs Euro'!$P$3:$P$255,0),MATCH(X$45,Yr_Euro,0)),0)</f>
        <v/>
      </c>
      <c r="Y19" s="71">
        <f t="array" ref="Y19">IFERROR(INDEX(Euro,MATCH(Y$46&amp;$A19,'Financing inputs Euro'!$A$3:$A$255&amp;'Financing inputs Euro'!$P$3:$P$255,0),MATCH(Y$45,Yr_Euro,0))+INDEX(Euro,MATCH(Y$47&amp;$A19,'Financing inputs Euro'!$A$3:$A$255&amp;'Financing inputs Euro'!$P$3:$P$255,0),MATCH(Y$45,Yr_Euro,0)),0)</f>
        <v>0</v>
      </c>
      <c r="Z19" s="71">
        <f t="array" ref="Z19">IFERROR(INDEX(Euro,MATCH(Z$46&amp;$A19,'Financing inputs Euro'!$A$3:$A$255&amp;'Financing inputs Euro'!$P$3:$P$255,0),MATCH(Z$45,Yr_Euro,0)),0)</f>
        <v>0</v>
      </c>
      <c r="AA19" s="71">
        <f t="array" ref="AA19">IFERROR(INDEX(Euro,MATCH(AA$46&amp;$A19,'Financing inputs Euro'!$A$3:$A$255&amp;'Financing inputs Euro'!$P$3:$P$255,0),MATCH(AA$45,Yr_Euro,0))+INDEX(Euro,MATCH(AA$47&amp;$A19,'Financing inputs Euro'!$A$3:$A$255&amp;'Financing inputs Euro'!$P$3:$P$255,0),MATCH(AA$45,Yr_Euro,0)),0)</f>
        <v>0</v>
      </c>
    </row>
    <row r="20" spans="1:27" x14ac:dyDescent="0.25">
      <c r="A20" s="6" t="str">
        <f>'Gap analysis'!$A$35:$O$35</f>
        <v>Autre 2</v>
      </c>
      <c r="B20" s="71" t="str">
        <f t="array" ref="B20">IFERROR(INDEX(Euro,MATCH(B$46&amp;$A20,'Financing inputs Euro'!$A$3:$A$255&amp;'Financing inputs Euro'!$P$3:$P$255,0),MATCH(B$45,Yr_Euro,0)),0)</f>
        <v/>
      </c>
      <c r="C20" s="71">
        <f t="array" ref="C20">IFERROR(INDEX(Euro,MATCH(C$46&amp;$A20,'Financing inputs Euro'!$A$3:$A$255&amp;'Financing inputs Euro'!$P$3:$P$255,0),MATCH(C$45,Yr_Euro,0))+INDEX(Euro,MATCH(C$47&amp;$A20,'Financing inputs Euro'!$A$3:$A$255&amp;'Financing inputs Euro'!$P$3:$P$255,0),MATCH(C$45,Yr_Euro,0)),0)</f>
        <v>0</v>
      </c>
      <c r="D20" s="71" t="str">
        <f t="array" ref="D20">IFERROR(INDEX(Euro,MATCH(D$46&amp;$A20,'Financing inputs Euro'!$A$3:$A$255&amp;'Financing inputs Euro'!$P$3:$P$255,0),MATCH(D$45,Yr_Euro,0)),0)</f>
        <v/>
      </c>
      <c r="E20" s="71">
        <f t="array" ref="E20">IFERROR(INDEX(Euro,MATCH(E$46&amp;$A20,'Financing inputs Euro'!$A$3:$A$255&amp;'Financing inputs Euro'!$P$3:$P$255,0),MATCH(E$45,Yr_Euro,0))+INDEX(Euro,MATCH(E$47&amp;$A20,'Financing inputs Euro'!$A$3:$A$255&amp;'Financing inputs Euro'!$P$3:$P$255,0),MATCH(E$45,Yr_Euro,0)),0)</f>
        <v>0</v>
      </c>
      <c r="F20" s="71" t="str">
        <f t="array" ref="F20">IFERROR(INDEX(Euro,MATCH(F$46&amp;$A20,'Financing inputs Euro'!$A$3:$A$255&amp;'Financing inputs Euro'!$P$3:$P$255,0),MATCH(F$45,Yr_Euro,0)),0)</f>
        <v/>
      </c>
      <c r="G20" s="71">
        <f t="array" ref="G20">IFERROR(INDEX(Euro,MATCH(G$46&amp;$A20,'Financing inputs Euro'!$A$3:$A$255&amp;'Financing inputs Euro'!$P$3:$P$255,0),MATCH(G$45,Yr_Euro,0))+INDEX(Euro,MATCH(G$47&amp;$A20,'Financing inputs Euro'!$A$3:$A$255&amp;'Financing inputs Euro'!$P$3:$P$255,0),MATCH(G$45,Yr_Euro,0)),0)</f>
        <v>0</v>
      </c>
      <c r="H20" s="71" t="str">
        <f t="array" ref="H20">IFERROR(INDEX(Euro,MATCH(H$46&amp;$A20,'Financing inputs Euro'!$A$3:$A$255&amp;'Financing inputs Euro'!$P$3:$P$255,0),MATCH(H$45,Yr_Euro,0)),0)</f>
        <v/>
      </c>
      <c r="I20" s="71">
        <f t="array" ref="I20">IFERROR(INDEX(Euro,MATCH(I$46&amp;$A20,'Financing inputs Euro'!$A$3:$A$255&amp;'Financing inputs Euro'!$P$3:$P$255,0),MATCH(I$45,Yr_Euro,0))+INDEX(Euro,MATCH(I$47&amp;$A20,'Financing inputs Euro'!$A$3:$A$255&amp;'Financing inputs Euro'!$P$3:$P$255,0),MATCH(I$45,Yr_Euro,0)),0)</f>
        <v>0</v>
      </c>
      <c r="J20" s="71" t="str">
        <f t="array" ref="J20">IFERROR(INDEX(Euro,MATCH(J$46&amp;$A20,'Financing inputs Euro'!$A$3:$A$255&amp;'Financing inputs Euro'!$P$3:$P$255,0),MATCH(J$45,Yr_Euro,0)),0)</f>
        <v/>
      </c>
      <c r="K20" s="71">
        <f t="array" ref="K20">IFERROR(INDEX(Euro,MATCH(K$46&amp;$A20,'Financing inputs Euro'!$A$3:$A$255&amp;'Financing inputs Euro'!$P$3:$P$255,0),MATCH(K$45,Yr_Euro,0))+INDEX(Euro,MATCH(K$47&amp;$A20,'Financing inputs Euro'!$A$3:$A$255&amp;'Financing inputs Euro'!$P$3:$P$255,0),MATCH(K$45,Yr_Euro,0)),0)</f>
        <v>0</v>
      </c>
      <c r="L20" s="71" t="str">
        <f t="array" ref="L20">IFERROR(INDEX(Euro,MATCH(L$46&amp;$A20,'Financing inputs Euro'!$A$3:$A$255&amp;'Financing inputs Euro'!$P$3:$P$255,0),MATCH(L$45,Yr_Euro,0)),0)</f>
        <v/>
      </c>
      <c r="M20" s="71">
        <f t="array" ref="M20">IFERROR(INDEX(Euro,MATCH(M$46&amp;$A20,'Financing inputs Euro'!$A$3:$A$255&amp;'Financing inputs Euro'!$P$3:$P$255,0),MATCH(M$45,Yr_Euro,0))+INDEX(Euro,MATCH(M$47&amp;$A20,'Financing inputs Euro'!$A$3:$A$255&amp;'Financing inputs Euro'!$P$3:$P$255,0),MATCH(M$45,Yr_Euro,0)),0)</f>
        <v>0</v>
      </c>
      <c r="N20" s="71" t="str">
        <f t="array" ref="N20">IFERROR(INDEX(Euro,MATCH(N$46&amp;$A20,'Financing inputs Euro'!$A$3:$A$255&amp;'Financing inputs Euro'!$P$3:$P$255,0),MATCH(N$45,Yr_Euro,0)),0)</f>
        <v/>
      </c>
      <c r="O20" s="71">
        <f t="array" ref="O20">IFERROR(INDEX(Euro,MATCH(O$46&amp;$A20,'Financing inputs Euro'!$A$3:$A$255&amp;'Financing inputs Euro'!$P$3:$P$255,0),MATCH(O$45,Yr_Euro,0))+INDEX(Euro,MATCH(O$47&amp;$A20,'Financing inputs Euro'!$A$3:$A$255&amp;'Financing inputs Euro'!$P$3:$P$255,0),MATCH(O$45,Yr_Euro,0)),0)</f>
        <v>0</v>
      </c>
      <c r="P20" s="71" t="str">
        <f t="array" ref="P20">IFERROR(INDEX(Euro,MATCH(P$46&amp;$A20,'Financing inputs Euro'!$A$3:$A$255&amp;'Financing inputs Euro'!$P$3:$P$255,0),MATCH(P$45,Yr_Euro,0)),0)</f>
        <v/>
      </c>
      <c r="Q20" s="71">
        <f t="array" ref="Q20">IFERROR(INDEX(Euro,MATCH(Q$46&amp;$A20,'Financing inputs Euro'!$A$3:$A$255&amp;'Financing inputs Euro'!$P$3:$P$255,0),MATCH(Q$45,Yr_Euro,0))+INDEX(Euro,MATCH(Q$47&amp;$A20,'Financing inputs Euro'!$A$3:$A$255&amp;'Financing inputs Euro'!$P$3:$P$255,0),MATCH(Q$45,Yr_Euro,0)),0)</f>
        <v>0</v>
      </c>
      <c r="R20" s="71" t="str">
        <f t="array" ref="R20">IFERROR(INDEX(Euro,MATCH(R$46&amp;$A20,'Financing inputs Euro'!$A$3:$A$255&amp;'Financing inputs Euro'!$P$3:$P$255,0),MATCH(R$45,Yr_Euro,0)),0)</f>
        <v/>
      </c>
      <c r="S20" s="71">
        <f t="array" ref="S20">IFERROR(INDEX(Euro,MATCH(S$46&amp;$A20,'Financing inputs Euro'!$A$3:$A$255&amp;'Financing inputs Euro'!$P$3:$P$255,0),MATCH(S$45,Yr_Euro,0))+INDEX(Euro,MATCH(S$47&amp;$A20,'Financing inputs Euro'!$A$3:$A$255&amp;'Financing inputs Euro'!$P$3:$P$255,0),MATCH(S$45,Yr_Euro,0)),0)</f>
        <v>0</v>
      </c>
      <c r="T20" s="71" t="str">
        <f t="array" ref="T20">IFERROR(INDEX(Euro,MATCH(T$46&amp;$A20,'Financing inputs Euro'!$A$3:$A$255&amp;'Financing inputs Euro'!$P$3:$P$255,0),MATCH(T$45,Yr_Euro,0)),0)</f>
        <v/>
      </c>
      <c r="U20" s="71">
        <f t="array" ref="U20">IFERROR(INDEX(Euro,MATCH(U$46&amp;$A20,'Financing inputs Euro'!$A$3:$A$255&amp;'Financing inputs Euro'!$P$3:$P$255,0),MATCH(U$45,Yr_Euro,0))+INDEX(Euro,MATCH(U$47&amp;$A20,'Financing inputs Euro'!$A$3:$A$255&amp;'Financing inputs Euro'!$P$3:$P$255,0),MATCH(U$45,Yr_Euro,0)),0)</f>
        <v>0</v>
      </c>
      <c r="V20" s="71" t="str">
        <f t="array" ref="V20">IFERROR(INDEX(Euro,MATCH(V$46&amp;$A20,'Financing inputs Euro'!$A$3:$A$255&amp;'Financing inputs Euro'!$P$3:$P$255,0),MATCH(V$45,Yr_Euro,0)),0)</f>
        <v/>
      </c>
      <c r="W20" s="71">
        <f t="array" ref="W20">IFERROR(INDEX(Euro,MATCH(W$46&amp;$A20,'Financing inputs Euro'!$A$3:$A$255&amp;'Financing inputs Euro'!$P$3:$P$255,0),MATCH(W$45,Yr_Euro,0))+INDEX(Euro,MATCH(W$47&amp;$A20,'Financing inputs Euro'!$A$3:$A$255&amp;'Financing inputs Euro'!$P$3:$P$255,0),MATCH(W$45,Yr_Euro,0)),0)</f>
        <v>0</v>
      </c>
      <c r="X20" s="71" t="str">
        <f t="array" ref="X20">IFERROR(INDEX(Euro,MATCH(X$46&amp;$A20,'Financing inputs Euro'!$A$3:$A$255&amp;'Financing inputs Euro'!$P$3:$P$255,0),MATCH(X$45,Yr_Euro,0)),0)</f>
        <v/>
      </c>
      <c r="Y20" s="71">
        <f t="array" ref="Y20">IFERROR(INDEX(Euro,MATCH(Y$46&amp;$A20,'Financing inputs Euro'!$A$3:$A$255&amp;'Financing inputs Euro'!$P$3:$P$255,0),MATCH(Y$45,Yr_Euro,0))+INDEX(Euro,MATCH(Y$47&amp;$A20,'Financing inputs Euro'!$A$3:$A$255&amp;'Financing inputs Euro'!$P$3:$P$255,0),MATCH(Y$45,Yr_Euro,0)),0)</f>
        <v>0</v>
      </c>
      <c r="Z20" s="71">
        <f t="array" ref="Z20">IFERROR(INDEX(Euro,MATCH(Z$46&amp;$A20,'Financing inputs Euro'!$A$3:$A$255&amp;'Financing inputs Euro'!$P$3:$P$255,0),MATCH(Z$45,Yr_Euro,0)),0)</f>
        <v>0</v>
      </c>
      <c r="AA20" s="71">
        <f t="array" ref="AA20">IFERROR(INDEX(Euro,MATCH(AA$46&amp;$A20,'Financing inputs Euro'!$A$3:$A$255&amp;'Financing inputs Euro'!$P$3:$P$255,0),MATCH(AA$45,Yr_Euro,0))+INDEX(Euro,MATCH(AA$47&amp;$A20,'Financing inputs Euro'!$A$3:$A$255&amp;'Financing inputs Euro'!$P$3:$P$255,0),MATCH(AA$45,Yr_Euro,0)),0)</f>
        <v>0</v>
      </c>
    </row>
    <row r="21" spans="1:27" x14ac:dyDescent="0.25">
      <c r="A21" s="6" t="str">
        <f>'Gap analysis'!$A$51:$O$51</f>
        <v>Autre 3</v>
      </c>
      <c r="B21" s="71" t="str">
        <f t="array" ref="B21">IFERROR(INDEX(Euro,MATCH(B$46&amp;$A21,'Financing inputs Euro'!$A$3:$A$255&amp;'Financing inputs Euro'!$P$3:$P$255,0),MATCH(B$45,Yr_Euro,0)),0)</f>
        <v/>
      </c>
      <c r="C21" s="71">
        <f t="array" ref="C21">IFERROR(INDEX(Euro,MATCH(C$46&amp;$A21,'Financing inputs Euro'!$A$3:$A$255&amp;'Financing inputs Euro'!$P$3:$P$255,0),MATCH(C$45,Yr_Euro,0))+INDEX(Euro,MATCH(C$47&amp;$A21,'Financing inputs Euro'!$A$3:$A$255&amp;'Financing inputs Euro'!$P$3:$P$255,0),MATCH(C$45,Yr_Euro,0)),0)</f>
        <v>0</v>
      </c>
      <c r="D21" s="71" t="str">
        <f t="array" ref="D21">IFERROR(INDEX(Euro,MATCH(D$46&amp;$A21,'Financing inputs Euro'!$A$3:$A$255&amp;'Financing inputs Euro'!$P$3:$P$255,0),MATCH(D$45,Yr_Euro,0)),0)</f>
        <v/>
      </c>
      <c r="E21" s="71">
        <f t="array" ref="E21">IFERROR(INDEX(Euro,MATCH(E$46&amp;$A21,'Financing inputs Euro'!$A$3:$A$255&amp;'Financing inputs Euro'!$P$3:$P$255,0),MATCH(E$45,Yr_Euro,0))+INDEX(Euro,MATCH(E$47&amp;$A21,'Financing inputs Euro'!$A$3:$A$255&amp;'Financing inputs Euro'!$P$3:$P$255,0),MATCH(E$45,Yr_Euro,0)),0)</f>
        <v>0</v>
      </c>
      <c r="F21" s="71" t="str">
        <f t="array" ref="F21">IFERROR(INDEX(Euro,MATCH(F$46&amp;$A21,'Financing inputs Euro'!$A$3:$A$255&amp;'Financing inputs Euro'!$P$3:$P$255,0),MATCH(F$45,Yr_Euro,0)),0)</f>
        <v/>
      </c>
      <c r="G21" s="71">
        <f t="array" ref="G21">IFERROR(INDEX(Euro,MATCH(G$46&amp;$A21,'Financing inputs Euro'!$A$3:$A$255&amp;'Financing inputs Euro'!$P$3:$P$255,0),MATCH(G$45,Yr_Euro,0))+INDEX(Euro,MATCH(G$47&amp;$A21,'Financing inputs Euro'!$A$3:$A$255&amp;'Financing inputs Euro'!$P$3:$P$255,0),MATCH(G$45,Yr_Euro,0)),0)</f>
        <v>0</v>
      </c>
      <c r="H21" s="71" t="str">
        <f t="array" ref="H21">IFERROR(INDEX(Euro,MATCH(H$46&amp;$A21,'Financing inputs Euro'!$A$3:$A$255&amp;'Financing inputs Euro'!$P$3:$P$255,0),MATCH(H$45,Yr_Euro,0)),0)</f>
        <v/>
      </c>
      <c r="I21" s="71">
        <f t="array" ref="I21">IFERROR(INDEX(Euro,MATCH(I$46&amp;$A21,'Financing inputs Euro'!$A$3:$A$255&amp;'Financing inputs Euro'!$P$3:$P$255,0),MATCH(I$45,Yr_Euro,0))+INDEX(Euro,MATCH(I$47&amp;$A21,'Financing inputs Euro'!$A$3:$A$255&amp;'Financing inputs Euro'!$P$3:$P$255,0),MATCH(I$45,Yr_Euro,0)),0)</f>
        <v>0</v>
      </c>
      <c r="J21" s="71" t="str">
        <f t="array" ref="J21">IFERROR(INDEX(Euro,MATCH(J$46&amp;$A21,'Financing inputs Euro'!$A$3:$A$255&amp;'Financing inputs Euro'!$P$3:$P$255,0),MATCH(J$45,Yr_Euro,0)),0)</f>
        <v/>
      </c>
      <c r="K21" s="71">
        <f t="array" ref="K21">IFERROR(INDEX(Euro,MATCH(K$46&amp;$A21,'Financing inputs Euro'!$A$3:$A$255&amp;'Financing inputs Euro'!$P$3:$P$255,0),MATCH(K$45,Yr_Euro,0))+INDEX(Euro,MATCH(K$47&amp;$A21,'Financing inputs Euro'!$A$3:$A$255&amp;'Financing inputs Euro'!$P$3:$P$255,0),MATCH(K$45,Yr_Euro,0)),0)</f>
        <v>0</v>
      </c>
      <c r="L21" s="71" t="str">
        <f t="array" ref="L21">IFERROR(INDEX(Euro,MATCH(L$46&amp;$A21,'Financing inputs Euro'!$A$3:$A$255&amp;'Financing inputs Euro'!$P$3:$P$255,0),MATCH(L$45,Yr_Euro,0)),0)</f>
        <v/>
      </c>
      <c r="M21" s="71">
        <f t="array" ref="M21">IFERROR(INDEX(Euro,MATCH(M$46&amp;$A21,'Financing inputs Euro'!$A$3:$A$255&amp;'Financing inputs Euro'!$P$3:$P$255,0),MATCH(M$45,Yr_Euro,0))+INDEX(Euro,MATCH(M$47&amp;$A21,'Financing inputs Euro'!$A$3:$A$255&amp;'Financing inputs Euro'!$P$3:$P$255,0),MATCH(M$45,Yr_Euro,0)),0)</f>
        <v>0</v>
      </c>
      <c r="N21" s="71" t="str">
        <f t="array" ref="N21">IFERROR(INDEX(Euro,MATCH(N$46&amp;$A21,'Financing inputs Euro'!$A$3:$A$255&amp;'Financing inputs Euro'!$P$3:$P$255,0),MATCH(N$45,Yr_Euro,0)),0)</f>
        <v/>
      </c>
      <c r="O21" s="71">
        <f t="array" ref="O21">IFERROR(INDEX(Euro,MATCH(O$46&amp;$A21,'Financing inputs Euro'!$A$3:$A$255&amp;'Financing inputs Euro'!$P$3:$P$255,0),MATCH(O$45,Yr_Euro,0))+INDEX(Euro,MATCH(O$47&amp;$A21,'Financing inputs Euro'!$A$3:$A$255&amp;'Financing inputs Euro'!$P$3:$P$255,0),MATCH(O$45,Yr_Euro,0)),0)</f>
        <v>0</v>
      </c>
      <c r="P21" s="71" t="str">
        <f t="array" ref="P21">IFERROR(INDEX(Euro,MATCH(P$46&amp;$A21,'Financing inputs Euro'!$A$3:$A$255&amp;'Financing inputs Euro'!$P$3:$P$255,0),MATCH(P$45,Yr_Euro,0)),0)</f>
        <v/>
      </c>
      <c r="Q21" s="71">
        <f t="array" ref="Q21">IFERROR(INDEX(Euro,MATCH(Q$46&amp;$A21,'Financing inputs Euro'!$A$3:$A$255&amp;'Financing inputs Euro'!$P$3:$P$255,0),MATCH(Q$45,Yr_Euro,0))+INDEX(Euro,MATCH(Q$47&amp;$A21,'Financing inputs Euro'!$A$3:$A$255&amp;'Financing inputs Euro'!$P$3:$P$255,0),MATCH(Q$45,Yr_Euro,0)),0)</f>
        <v>0</v>
      </c>
      <c r="R21" s="71" t="str">
        <f t="array" ref="R21">IFERROR(INDEX(Euro,MATCH(R$46&amp;$A21,'Financing inputs Euro'!$A$3:$A$255&amp;'Financing inputs Euro'!$P$3:$P$255,0),MATCH(R$45,Yr_Euro,0)),0)</f>
        <v/>
      </c>
      <c r="S21" s="71">
        <f t="array" ref="S21">IFERROR(INDEX(Euro,MATCH(S$46&amp;$A21,'Financing inputs Euro'!$A$3:$A$255&amp;'Financing inputs Euro'!$P$3:$P$255,0),MATCH(S$45,Yr_Euro,0))+INDEX(Euro,MATCH(S$47&amp;$A21,'Financing inputs Euro'!$A$3:$A$255&amp;'Financing inputs Euro'!$P$3:$P$255,0),MATCH(S$45,Yr_Euro,0)),0)</f>
        <v>0</v>
      </c>
      <c r="T21" s="71" t="str">
        <f t="array" ref="T21">IFERROR(INDEX(Euro,MATCH(T$46&amp;$A21,'Financing inputs Euro'!$A$3:$A$255&amp;'Financing inputs Euro'!$P$3:$P$255,0),MATCH(T$45,Yr_Euro,0)),0)</f>
        <v/>
      </c>
      <c r="U21" s="71">
        <f t="array" ref="U21">IFERROR(INDEX(Euro,MATCH(U$46&amp;$A21,'Financing inputs Euro'!$A$3:$A$255&amp;'Financing inputs Euro'!$P$3:$P$255,0),MATCH(U$45,Yr_Euro,0))+INDEX(Euro,MATCH(U$47&amp;$A21,'Financing inputs Euro'!$A$3:$A$255&amp;'Financing inputs Euro'!$P$3:$P$255,0),MATCH(U$45,Yr_Euro,0)),0)</f>
        <v>0</v>
      </c>
      <c r="V21" s="71" t="str">
        <f t="array" ref="V21">IFERROR(INDEX(Euro,MATCH(V$46&amp;$A21,'Financing inputs Euro'!$A$3:$A$255&amp;'Financing inputs Euro'!$P$3:$P$255,0),MATCH(V$45,Yr_Euro,0)),0)</f>
        <v/>
      </c>
      <c r="W21" s="71">
        <f t="array" ref="W21">IFERROR(INDEX(Euro,MATCH(W$46&amp;$A21,'Financing inputs Euro'!$A$3:$A$255&amp;'Financing inputs Euro'!$P$3:$P$255,0),MATCH(W$45,Yr_Euro,0))+INDEX(Euro,MATCH(W$47&amp;$A21,'Financing inputs Euro'!$A$3:$A$255&amp;'Financing inputs Euro'!$P$3:$P$255,0),MATCH(W$45,Yr_Euro,0)),0)</f>
        <v>0</v>
      </c>
      <c r="X21" s="71" t="str">
        <f t="array" ref="X21">IFERROR(INDEX(Euro,MATCH(X$46&amp;$A21,'Financing inputs Euro'!$A$3:$A$255&amp;'Financing inputs Euro'!$P$3:$P$255,0),MATCH(X$45,Yr_Euro,0)),0)</f>
        <v/>
      </c>
      <c r="Y21" s="71">
        <f t="array" ref="Y21">IFERROR(INDEX(Euro,MATCH(Y$46&amp;$A21,'Financing inputs Euro'!$A$3:$A$255&amp;'Financing inputs Euro'!$P$3:$P$255,0),MATCH(Y$45,Yr_Euro,0))+INDEX(Euro,MATCH(Y$47&amp;$A21,'Financing inputs Euro'!$A$3:$A$255&amp;'Financing inputs Euro'!$P$3:$P$255,0),MATCH(Y$45,Yr_Euro,0)),0)</f>
        <v>0</v>
      </c>
      <c r="Z21" s="71">
        <f t="array" ref="Z21">IFERROR(INDEX(Euro,MATCH(Z$46&amp;$A21,'Financing inputs Euro'!$A$3:$A$255&amp;'Financing inputs Euro'!$P$3:$P$255,0),MATCH(Z$45,Yr_Euro,0)),0)</f>
        <v>0</v>
      </c>
      <c r="AA21" s="71">
        <f t="array" ref="AA21">IFERROR(INDEX(Euro,MATCH(AA$46&amp;$A21,'Financing inputs Euro'!$A$3:$A$255&amp;'Financing inputs Euro'!$P$3:$P$255,0),MATCH(AA$45,Yr_Euro,0))+INDEX(Euro,MATCH(AA$47&amp;$A21,'Financing inputs Euro'!$A$3:$A$255&amp;'Financing inputs Euro'!$P$3:$P$255,0),MATCH(AA$45,Yr_Euro,0)),0)</f>
        <v>0</v>
      </c>
    </row>
    <row r="22" spans="1:27" x14ac:dyDescent="0.25">
      <c r="A22" s="6" t="str">
        <f>'Gap analysis'!$A$67:$O$67</f>
        <v>Autre 4</v>
      </c>
      <c r="B22" s="71" t="str">
        <f t="array" ref="B22">IFERROR(INDEX(Euro,MATCH(B$46&amp;$A22,'Financing inputs Euro'!$A$3:$A$255&amp;'Financing inputs Euro'!$P$3:$P$255,0),MATCH(B$45,Yr_Euro,0)),0)</f>
        <v/>
      </c>
      <c r="C22" s="71">
        <f t="array" ref="C22">IFERROR(INDEX(Euro,MATCH(C$46&amp;$A22,'Financing inputs Euro'!$A$3:$A$255&amp;'Financing inputs Euro'!$P$3:$P$255,0),MATCH(C$45,Yr_Euro,0))+INDEX(Euro,MATCH(C$47&amp;$A22,'Financing inputs Euro'!$A$3:$A$255&amp;'Financing inputs Euro'!$P$3:$P$255,0),MATCH(C$45,Yr_Euro,0)),0)</f>
        <v>0</v>
      </c>
      <c r="D22" s="71" t="str">
        <f t="array" ref="D22">IFERROR(INDEX(Euro,MATCH(D$46&amp;$A22,'Financing inputs Euro'!$A$3:$A$255&amp;'Financing inputs Euro'!$P$3:$P$255,0),MATCH(D$45,Yr_Euro,0)),0)</f>
        <v/>
      </c>
      <c r="E22" s="71">
        <f t="array" ref="E22">IFERROR(INDEX(Euro,MATCH(E$46&amp;$A22,'Financing inputs Euro'!$A$3:$A$255&amp;'Financing inputs Euro'!$P$3:$P$255,0),MATCH(E$45,Yr_Euro,0))+INDEX(Euro,MATCH(E$47&amp;$A22,'Financing inputs Euro'!$A$3:$A$255&amp;'Financing inputs Euro'!$P$3:$P$255,0),MATCH(E$45,Yr_Euro,0)),0)</f>
        <v>0</v>
      </c>
      <c r="F22" s="71" t="str">
        <f t="array" ref="F22">IFERROR(INDEX(Euro,MATCH(F$46&amp;$A22,'Financing inputs Euro'!$A$3:$A$255&amp;'Financing inputs Euro'!$P$3:$P$255,0),MATCH(F$45,Yr_Euro,0)),0)</f>
        <v/>
      </c>
      <c r="G22" s="71">
        <f t="array" ref="G22">IFERROR(INDEX(Euro,MATCH(G$46&amp;$A22,'Financing inputs Euro'!$A$3:$A$255&amp;'Financing inputs Euro'!$P$3:$P$255,0),MATCH(G$45,Yr_Euro,0))+INDEX(Euro,MATCH(G$47&amp;$A22,'Financing inputs Euro'!$A$3:$A$255&amp;'Financing inputs Euro'!$P$3:$P$255,0),MATCH(G$45,Yr_Euro,0)),0)</f>
        <v>0</v>
      </c>
      <c r="H22" s="71" t="str">
        <f t="array" ref="H22">IFERROR(INDEX(Euro,MATCH(H$46&amp;$A22,'Financing inputs Euro'!$A$3:$A$255&amp;'Financing inputs Euro'!$P$3:$P$255,0),MATCH(H$45,Yr_Euro,0)),0)</f>
        <v/>
      </c>
      <c r="I22" s="71">
        <f t="array" ref="I22">IFERROR(INDEX(Euro,MATCH(I$46&amp;$A22,'Financing inputs Euro'!$A$3:$A$255&amp;'Financing inputs Euro'!$P$3:$P$255,0),MATCH(I$45,Yr_Euro,0))+INDEX(Euro,MATCH(I$47&amp;$A22,'Financing inputs Euro'!$A$3:$A$255&amp;'Financing inputs Euro'!$P$3:$P$255,0),MATCH(I$45,Yr_Euro,0)),0)</f>
        <v>0</v>
      </c>
      <c r="J22" s="71" t="str">
        <f t="array" ref="J22">IFERROR(INDEX(Euro,MATCH(J$46&amp;$A22,'Financing inputs Euro'!$A$3:$A$255&amp;'Financing inputs Euro'!$P$3:$P$255,0),MATCH(J$45,Yr_Euro,0)),0)</f>
        <v/>
      </c>
      <c r="K22" s="71">
        <f t="array" ref="K22">IFERROR(INDEX(Euro,MATCH(K$46&amp;$A22,'Financing inputs Euro'!$A$3:$A$255&amp;'Financing inputs Euro'!$P$3:$P$255,0),MATCH(K$45,Yr_Euro,0))+INDEX(Euro,MATCH(K$47&amp;$A22,'Financing inputs Euro'!$A$3:$A$255&amp;'Financing inputs Euro'!$P$3:$P$255,0),MATCH(K$45,Yr_Euro,0)),0)</f>
        <v>0</v>
      </c>
      <c r="L22" s="71" t="str">
        <f t="array" ref="L22">IFERROR(INDEX(Euro,MATCH(L$46&amp;$A22,'Financing inputs Euro'!$A$3:$A$255&amp;'Financing inputs Euro'!$P$3:$P$255,0),MATCH(L$45,Yr_Euro,0)),0)</f>
        <v/>
      </c>
      <c r="M22" s="71">
        <f t="array" ref="M22">IFERROR(INDEX(Euro,MATCH(M$46&amp;$A22,'Financing inputs Euro'!$A$3:$A$255&amp;'Financing inputs Euro'!$P$3:$P$255,0),MATCH(M$45,Yr_Euro,0))+INDEX(Euro,MATCH(M$47&amp;$A22,'Financing inputs Euro'!$A$3:$A$255&amp;'Financing inputs Euro'!$P$3:$P$255,0),MATCH(M$45,Yr_Euro,0)),0)</f>
        <v>0</v>
      </c>
      <c r="N22" s="71" t="str">
        <f t="array" ref="N22">IFERROR(INDEX(Euro,MATCH(N$46&amp;$A22,'Financing inputs Euro'!$A$3:$A$255&amp;'Financing inputs Euro'!$P$3:$P$255,0),MATCH(N$45,Yr_Euro,0)),0)</f>
        <v/>
      </c>
      <c r="O22" s="71">
        <f t="array" ref="O22">IFERROR(INDEX(Euro,MATCH(O$46&amp;$A22,'Financing inputs Euro'!$A$3:$A$255&amp;'Financing inputs Euro'!$P$3:$P$255,0),MATCH(O$45,Yr_Euro,0))+INDEX(Euro,MATCH(O$47&amp;$A22,'Financing inputs Euro'!$A$3:$A$255&amp;'Financing inputs Euro'!$P$3:$P$255,0),MATCH(O$45,Yr_Euro,0)),0)</f>
        <v>0</v>
      </c>
      <c r="P22" s="71" t="str">
        <f t="array" ref="P22">IFERROR(INDEX(Euro,MATCH(P$46&amp;$A22,'Financing inputs Euro'!$A$3:$A$255&amp;'Financing inputs Euro'!$P$3:$P$255,0),MATCH(P$45,Yr_Euro,0)),0)</f>
        <v/>
      </c>
      <c r="Q22" s="71">
        <f t="array" ref="Q22">IFERROR(INDEX(Euro,MATCH(Q$46&amp;$A22,'Financing inputs Euro'!$A$3:$A$255&amp;'Financing inputs Euro'!$P$3:$P$255,0),MATCH(Q$45,Yr_Euro,0))+INDEX(Euro,MATCH(Q$47&amp;$A22,'Financing inputs Euro'!$A$3:$A$255&amp;'Financing inputs Euro'!$P$3:$P$255,0),MATCH(Q$45,Yr_Euro,0)),0)</f>
        <v>0</v>
      </c>
      <c r="R22" s="71" t="str">
        <f t="array" ref="R22">IFERROR(INDEX(Euro,MATCH(R$46&amp;$A22,'Financing inputs Euro'!$A$3:$A$255&amp;'Financing inputs Euro'!$P$3:$P$255,0),MATCH(R$45,Yr_Euro,0)),0)</f>
        <v/>
      </c>
      <c r="S22" s="71">
        <f t="array" ref="S22">IFERROR(INDEX(Euro,MATCH(S$46&amp;$A22,'Financing inputs Euro'!$A$3:$A$255&amp;'Financing inputs Euro'!$P$3:$P$255,0),MATCH(S$45,Yr_Euro,0))+INDEX(Euro,MATCH(S$47&amp;$A22,'Financing inputs Euro'!$A$3:$A$255&amp;'Financing inputs Euro'!$P$3:$P$255,0),MATCH(S$45,Yr_Euro,0)),0)</f>
        <v>0</v>
      </c>
      <c r="T22" s="71" t="str">
        <f t="array" ref="T22">IFERROR(INDEX(Euro,MATCH(T$46&amp;$A22,'Financing inputs Euro'!$A$3:$A$255&amp;'Financing inputs Euro'!$P$3:$P$255,0),MATCH(T$45,Yr_Euro,0)),0)</f>
        <v/>
      </c>
      <c r="U22" s="71">
        <f t="array" ref="U22">IFERROR(INDEX(Euro,MATCH(U$46&amp;$A22,'Financing inputs Euro'!$A$3:$A$255&amp;'Financing inputs Euro'!$P$3:$P$255,0),MATCH(U$45,Yr_Euro,0))+INDEX(Euro,MATCH(U$47&amp;$A22,'Financing inputs Euro'!$A$3:$A$255&amp;'Financing inputs Euro'!$P$3:$P$255,0),MATCH(U$45,Yr_Euro,0)),0)</f>
        <v>0</v>
      </c>
      <c r="V22" s="71" t="str">
        <f t="array" ref="V22">IFERROR(INDEX(Euro,MATCH(V$46&amp;$A22,'Financing inputs Euro'!$A$3:$A$255&amp;'Financing inputs Euro'!$P$3:$P$255,0),MATCH(V$45,Yr_Euro,0)),0)</f>
        <v/>
      </c>
      <c r="W22" s="71">
        <f t="array" ref="W22">IFERROR(INDEX(Euro,MATCH(W$46&amp;$A22,'Financing inputs Euro'!$A$3:$A$255&amp;'Financing inputs Euro'!$P$3:$P$255,0),MATCH(W$45,Yr_Euro,0))+INDEX(Euro,MATCH(W$47&amp;$A22,'Financing inputs Euro'!$A$3:$A$255&amp;'Financing inputs Euro'!$P$3:$P$255,0),MATCH(W$45,Yr_Euro,0)),0)</f>
        <v>0</v>
      </c>
      <c r="X22" s="71" t="str">
        <f t="array" ref="X22">IFERROR(INDEX(Euro,MATCH(X$46&amp;$A22,'Financing inputs Euro'!$A$3:$A$255&amp;'Financing inputs Euro'!$P$3:$P$255,0),MATCH(X$45,Yr_Euro,0)),0)</f>
        <v/>
      </c>
      <c r="Y22" s="71">
        <f t="array" ref="Y22">IFERROR(INDEX(Euro,MATCH(Y$46&amp;$A22,'Financing inputs Euro'!$A$3:$A$255&amp;'Financing inputs Euro'!$P$3:$P$255,0),MATCH(Y$45,Yr_Euro,0))+INDEX(Euro,MATCH(Y$47&amp;$A22,'Financing inputs Euro'!$A$3:$A$255&amp;'Financing inputs Euro'!$P$3:$P$255,0),MATCH(Y$45,Yr_Euro,0)),0)</f>
        <v>0</v>
      </c>
      <c r="Z22" s="71">
        <f t="array" ref="Z22">IFERROR(INDEX(Euro,MATCH(Z$46&amp;$A22,'Financing inputs Euro'!$A$3:$A$255&amp;'Financing inputs Euro'!$P$3:$P$255,0),MATCH(Z$45,Yr_Euro,0)),0)</f>
        <v>0</v>
      </c>
      <c r="AA22" s="71">
        <f t="array" ref="AA22">IFERROR(INDEX(Euro,MATCH(AA$46&amp;$A22,'Financing inputs Euro'!$A$3:$A$255&amp;'Financing inputs Euro'!$P$3:$P$255,0),MATCH(AA$45,Yr_Euro,0))+INDEX(Euro,MATCH(AA$47&amp;$A22,'Financing inputs Euro'!$A$3:$A$255&amp;'Financing inputs Euro'!$P$3:$P$255,0),MATCH(AA$45,Yr_Euro,0)),0)</f>
        <v>0</v>
      </c>
    </row>
    <row r="23" spans="1:27" x14ac:dyDescent="0.25">
      <c r="A23" s="6" t="str">
        <f>'Gap analysis'!$A$83:$O$83</f>
        <v>Autre 5</v>
      </c>
      <c r="B23" s="71" t="str">
        <f t="array" ref="B23">IFERROR(INDEX(Euro,MATCH(B$46&amp;$A23,'Financing inputs Euro'!$A$3:$A$255&amp;'Financing inputs Euro'!$P$3:$P$255,0),MATCH(B$45,Yr_Euro,0)),0)</f>
        <v/>
      </c>
      <c r="C23" s="71">
        <f t="array" ref="C23">IFERROR(INDEX(Euro,MATCH(C$46&amp;$A23,'Financing inputs Euro'!$A$3:$A$255&amp;'Financing inputs Euro'!$P$3:$P$255,0),MATCH(C$45,Yr_Euro,0))+INDEX(Euro,MATCH(C$47&amp;$A23,'Financing inputs Euro'!$A$3:$A$255&amp;'Financing inputs Euro'!$P$3:$P$255,0),MATCH(C$45,Yr_Euro,0)),0)</f>
        <v>0</v>
      </c>
      <c r="D23" s="71" t="str">
        <f t="array" ref="D23">IFERROR(INDEX(Euro,MATCH(D$46&amp;$A23,'Financing inputs Euro'!$A$3:$A$255&amp;'Financing inputs Euro'!$P$3:$P$255,0),MATCH(D$45,Yr_Euro,0)),0)</f>
        <v/>
      </c>
      <c r="E23" s="71">
        <f t="array" ref="E23">IFERROR(INDEX(Euro,MATCH(E$46&amp;$A23,'Financing inputs Euro'!$A$3:$A$255&amp;'Financing inputs Euro'!$P$3:$P$255,0),MATCH(E$45,Yr_Euro,0))+INDEX(Euro,MATCH(E$47&amp;$A23,'Financing inputs Euro'!$A$3:$A$255&amp;'Financing inputs Euro'!$P$3:$P$255,0),MATCH(E$45,Yr_Euro,0)),0)</f>
        <v>0</v>
      </c>
      <c r="F23" s="71" t="str">
        <f t="array" ref="F23">IFERROR(INDEX(Euro,MATCH(F$46&amp;$A23,'Financing inputs Euro'!$A$3:$A$255&amp;'Financing inputs Euro'!$P$3:$P$255,0),MATCH(F$45,Yr_Euro,0)),0)</f>
        <v/>
      </c>
      <c r="G23" s="71">
        <f t="array" ref="G23">IFERROR(INDEX(Euro,MATCH(G$46&amp;$A23,'Financing inputs Euro'!$A$3:$A$255&amp;'Financing inputs Euro'!$P$3:$P$255,0),MATCH(G$45,Yr_Euro,0))+INDEX(Euro,MATCH(G$47&amp;$A23,'Financing inputs Euro'!$A$3:$A$255&amp;'Financing inputs Euro'!$P$3:$P$255,0),MATCH(G$45,Yr_Euro,0)),0)</f>
        <v>0</v>
      </c>
      <c r="H23" s="71" t="str">
        <f t="array" ref="H23">IFERROR(INDEX(Euro,MATCH(H$46&amp;$A23,'Financing inputs Euro'!$A$3:$A$255&amp;'Financing inputs Euro'!$P$3:$P$255,0),MATCH(H$45,Yr_Euro,0)),0)</f>
        <v/>
      </c>
      <c r="I23" s="71">
        <f t="array" ref="I23">IFERROR(INDEX(Euro,MATCH(I$46&amp;$A23,'Financing inputs Euro'!$A$3:$A$255&amp;'Financing inputs Euro'!$P$3:$P$255,0),MATCH(I$45,Yr_Euro,0))+INDEX(Euro,MATCH(I$47&amp;$A23,'Financing inputs Euro'!$A$3:$A$255&amp;'Financing inputs Euro'!$P$3:$P$255,0),MATCH(I$45,Yr_Euro,0)),0)</f>
        <v>0</v>
      </c>
      <c r="J23" s="71" t="str">
        <f t="array" ref="J23">IFERROR(INDEX(Euro,MATCH(J$46&amp;$A23,'Financing inputs Euro'!$A$3:$A$255&amp;'Financing inputs Euro'!$P$3:$P$255,0),MATCH(J$45,Yr_Euro,0)),0)</f>
        <v/>
      </c>
      <c r="K23" s="71">
        <f t="array" ref="K23">IFERROR(INDEX(Euro,MATCH(K$46&amp;$A23,'Financing inputs Euro'!$A$3:$A$255&amp;'Financing inputs Euro'!$P$3:$P$255,0),MATCH(K$45,Yr_Euro,0))+INDEX(Euro,MATCH(K$47&amp;$A23,'Financing inputs Euro'!$A$3:$A$255&amp;'Financing inputs Euro'!$P$3:$P$255,0),MATCH(K$45,Yr_Euro,0)),0)</f>
        <v>0</v>
      </c>
      <c r="L23" s="71" t="str">
        <f t="array" ref="L23">IFERROR(INDEX(Euro,MATCH(L$46&amp;$A23,'Financing inputs Euro'!$A$3:$A$255&amp;'Financing inputs Euro'!$P$3:$P$255,0),MATCH(L$45,Yr_Euro,0)),0)</f>
        <v/>
      </c>
      <c r="M23" s="71">
        <f t="array" ref="M23">IFERROR(INDEX(Euro,MATCH(M$46&amp;$A23,'Financing inputs Euro'!$A$3:$A$255&amp;'Financing inputs Euro'!$P$3:$P$255,0),MATCH(M$45,Yr_Euro,0))+INDEX(Euro,MATCH(M$47&amp;$A23,'Financing inputs Euro'!$A$3:$A$255&amp;'Financing inputs Euro'!$P$3:$P$255,0),MATCH(M$45,Yr_Euro,0)),0)</f>
        <v>0</v>
      </c>
      <c r="N23" s="71" t="str">
        <f t="array" ref="N23">IFERROR(INDEX(Euro,MATCH(N$46&amp;$A23,'Financing inputs Euro'!$A$3:$A$255&amp;'Financing inputs Euro'!$P$3:$P$255,0),MATCH(N$45,Yr_Euro,0)),0)</f>
        <v/>
      </c>
      <c r="O23" s="71">
        <f t="array" ref="O23">IFERROR(INDEX(Euro,MATCH(O$46&amp;$A23,'Financing inputs Euro'!$A$3:$A$255&amp;'Financing inputs Euro'!$P$3:$P$255,0),MATCH(O$45,Yr_Euro,0))+INDEX(Euro,MATCH(O$47&amp;$A23,'Financing inputs Euro'!$A$3:$A$255&amp;'Financing inputs Euro'!$P$3:$P$255,0),MATCH(O$45,Yr_Euro,0)),0)</f>
        <v>0</v>
      </c>
      <c r="P23" s="71" t="str">
        <f t="array" ref="P23">IFERROR(INDEX(Euro,MATCH(P$46&amp;$A23,'Financing inputs Euro'!$A$3:$A$255&amp;'Financing inputs Euro'!$P$3:$P$255,0),MATCH(P$45,Yr_Euro,0)),0)</f>
        <v/>
      </c>
      <c r="Q23" s="71">
        <f t="array" ref="Q23">IFERROR(INDEX(Euro,MATCH(Q$46&amp;$A23,'Financing inputs Euro'!$A$3:$A$255&amp;'Financing inputs Euro'!$P$3:$P$255,0),MATCH(Q$45,Yr_Euro,0))+INDEX(Euro,MATCH(Q$47&amp;$A23,'Financing inputs Euro'!$A$3:$A$255&amp;'Financing inputs Euro'!$P$3:$P$255,0),MATCH(Q$45,Yr_Euro,0)),0)</f>
        <v>0</v>
      </c>
      <c r="R23" s="71" t="str">
        <f t="array" ref="R23">IFERROR(INDEX(Euro,MATCH(R$46&amp;$A23,'Financing inputs Euro'!$A$3:$A$255&amp;'Financing inputs Euro'!$P$3:$P$255,0),MATCH(R$45,Yr_Euro,0)),0)</f>
        <v/>
      </c>
      <c r="S23" s="71">
        <f t="array" ref="S23">IFERROR(INDEX(Euro,MATCH(S$46&amp;$A23,'Financing inputs Euro'!$A$3:$A$255&amp;'Financing inputs Euro'!$P$3:$P$255,0),MATCH(S$45,Yr_Euro,0))+INDEX(Euro,MATCH(S$47&amp;$A23,'Financing inputs Euro'!$A$3:$A$255&amp;'Financing inputs Euro'!$P$3:$P$255,0),MATCH(S$45,Yr_Euro,0)),0)</f>
        <v>0</v>
      </c>
      <c r="T23" s="71" t="str">
        <f t="array" ref="T23">IFERROR(INDEX(Euro,MATCH(T$46&amp;$A23,'Financing inputs Euro'!$A$3:$A$255&amp;'Financing inputs Euro'!$P$3:$P$255,0),MATCH(T$45,Yr_Euro,0)),0)</f>
        <v/>
      </c>
      <c r="U23" s="71">
        <f t="array" ref="U23">IFERROR(INDEX(Euro,MATCH(U$46&amp;$A23,'Financing inputs Euro'!$A$3:$A$255&amp;'Financing inputs Euro'!$P$3:$P$255,0),MATCH(U$45,Yr_Euro,0))+INDEX(Euro,MATCH(U$47&amp;$A23,'Financing inputs Euro'!$A$3:$A$255&amp;'Financing inputs Euro'!$P$3:$P$255,0),MATCH(U$45,Yr_Euro,0)),0)</f>
        <v>0</v>
      </c>
      <c r="V23" s="71" t="str">
        <f t="array" ref="V23">IFERROR(INDEX(Euro,MATCH(V$46&amp;$A23,'Financing inputs Euro'!$A$3:$A$255&amp;'Financing inputs Euro'!$P$3:$P$255,0),MATCH(V$45,Yr_Euro,0)),0)</f>
        <v/>
      </c>
      <c r="W23" s="71">
        <f t="array" ref="W23">IFERROR(INDEX(Euro,MATCH(W$46&amp;$A23,'Financing inputs Euro'!$A$3:$A$255&amp;'Financing inputs Euro'!$P$3:$P$255,0),MATCH(W$45,Yr_Euro,0))+INDEX(Euro,MATCH(W$47&amp;$A23,'Financing inputs Euro'!$A$3:$A$255&amp;'Financing inputs Euro'!$P$3:$P$255,0),MATCH(W$45,Yr_Euro,0)),0)</f>
        <v>0</v>
      </c>
      <c r="X23" s="71" t="str">
        <f t="array" ref="X23">IFERROR(INDEX(Euro,MATCH(X$46&amp;$A23,'Financing inputs Euro'!$A$3:$A$255&amp;'Financing inputs Euro'!$P$3:$P$255,0),MATCH(X$45,Yr_Euro,0)),0)</f>
        <v/>
      </c>
      <c r="Y23" s="71">
        <f t="array" ref="Y23">IFERROR(INDEX(Euro,MATCH(Y$46&amp;$A23,'Financing inputs Euro'!$A$3:$A$255&amp;'Financing inputs Euro'!$P$3:$P$255,0),MATCH(Y$45,Yr_Euro,0))+INDEX(Euro,MATCH(Y$47&amp;$A23,'Financing inputs Euro'!$A$3:$A$255&amp;'Financing inputs Euro'!$P$3:$P$255,0),MATCH(Y$45,Yr_Euro,0)),0)</f>
        <v>0</v>
      </c>
      <c r="Z23" s="71">
        <f t="array" ref="Z23">IFERROR(INDEX(Euro,MATCH(Z$46&amp;$A23,'Financing inputs Euro'!$A$3:$A$255&amp;'Financing inputs Euro'!$P$3:$P$255,0),MATCH(Z$45,Yr_Euro,0)),0)</f>
        <v>0</v>
      </c>
      <c r="AA23" s="71">
        <f t="array" ref="AA23">IFERROR(INDEX(Euro,MATCH(AA$46&amp;$A23,'Financing inputs Euro'!$A$3:$A$255&amp;'Financing inputs Euro'!$P$3:$P$255,0),MATCH(AA$45,Yr_Euro,0))+INDEX(Euro,MATCH(AA$47&amp;$A23,'Financing inputs Euro'!$A$3:$A$255&amp;'Financing inputs Euro'!$P$3:$P$255,0),MATCH(AA$45,Yr_Euro,0)),0)</f>
        <v>0</v>
      </c>
    </row>
    <row r="24" spans="1:27" x14ac:dyDescent="0.25">
      <c r="A24" s="6" t="str">
        <f>'Gap analysis'!$A$99:$O$99</f>
        <v>Autre 6</v>
      </c>
      <c r="B24" s="71" t="str">
        <f t="array" ref="B24">IFERROR(INDEX(Euro,MATCH(B$46&amp;$A24,'Financing inputs Euro'!$A$3:$A$255&amp;'Financing inputs Euro'!$P$3:$P$255,0),MATCH(B$45,Yr_Euro,0)),0)</f>
        <v/>
      </c>
      <c r="C24" s="71">
        <f t="array" ref="C24">IFERROR(INDEX(Euro,MATCH(C$46&amp;$A24,'Financing inputs Euro'!$A$3:$A$255&amp;'Financing inputs Euro'!$P$3:$P$255,0),MATCH(C$45,Yr_Euro,0))+INDEX(Euro,MATCH(C$47&amp;$A24,'Financing inputs Euro'!$A$3:$A$255&amp;'Financing inputs Euro'!$P$3:$P$255,0),MATCH(C$45,Yr_Euro,0)),0)</f>
        <v>0</v>
      </c>
      <c r="D24" s="71" t="str">
        <f t="array" ref="D24">IFERROR(INDEX(Euro,MATCH(D$46&amp;$A24,'Financing inputs Euro'!$A$3:$A$255&amp;'Financing inputs Euro'!$P$3:$P$255,0),MATCH(D$45,Yr_Euro,0)),0)</f>
        <v/>
      </c>
      <c r="E24" s="71">
        <f t="array" ref="E24">IFERROR(INDEX(Euro,MATCH(E$46&amp;$A24,'Financing inputs Euro'!$A$3:$A$255&amp;'Financing inputs Euro'!$P$3:$P$255,0),MATCH(E$45,Yr_Euro,0))+INDEX(Euro,MATCH(E$47&amp;$A24,'Financing inputs Euro'!$A$3:$A$255&amp;'Financing inputs Euro'!$P$3:$P$255,0),MATCH(E$45,Yr_Euro,0)),0)</f>
        <v>0</v>
      </c>
      <c r="F24" s="71" t="str">
        <f t="array" ref="F24">IFERROR(INDEX(Euro,MATCH(F$46&amp;$A24,'Financing inputs Euro'!$A$3:$A$255&amp;'Financing inputs Euro'!$P$3:$P$255,0),MATCH(F$45,Yr_Euro,0)),0)</f>
        <v/>
      </c>
      <c r="G24" s="71">
        <f t="array" ref="G24">IFERROR(INDEX(Euro,MATCH(G$46&amp;$A24,'Financing inputs Euro'!$A$3:$A$255&amp;'Financing inputs Euro'!$P$3:$P$255,0),MATCH(G$45,Yr_Euro,0))+INDEX(Euro,MATCH(G$47&amp;$A24,'Financing inputs Euro'!$A$3:$A$255&amp;'Financing inputs Euro'!$P$3:$P$255,0),MATCH(G$45,Yr_Euro,0)),0)</f>
        <v>0</v>
      </c>
      <c r="H24" s="71" t="str">
        <f t="array" ref="H24">IFERROR(INDEX(Euro,MATCH(H$46&amp;$A24,'Financing inputs Euro'!$A$3:$A$255&amp;'Financing inputs Euro'!$P$3:$P$255,0),MATCH(H$45,Yr_Euro,0)),0)</f>
        <v/>
      </c>
      <c r="I24" s="71">
        <f t="array" ref="I24">IFERROR(INDEX(Euro,MATCH(I$46&amp;$A24,'Financing inputs Euro'!$A$3:$A$255&amp;'Financing inputs Euro'!$P$3:$P$255,0),MATCH(I$45,Yr_Euro,0))+INDEX(Euro,MATCH(I$47&amp;$A24,'Financing inputs Euro'!$A$3:$A$255&amp;'Financing inputs Euro'!$P$3:$P$255,0),MATCH(I$45,Yr_Euro,0)),0)</f>
        <v>0</v>
      </c>
      <c r="J24" s="71" t="str">
        <f t="array" ref="J24">IFERROR(INDEX(Euro,MATCH(J$46&amp;$A24,'Financing inputs Euro'!$A$3:$A$255&amp;'Financing inputs Euro'!$P$3:$P$255,0),MATCH(J$45,Yr_Euro,0)),0)</f>
        <v/>
      </c>
      <c r="K24" s="71">
        <f t="array" ref="K24">IFERROR(INDEX(Euro,MATCH(K$46&amp;$A24,'Financing inputs Euro'!$A$3:$A$255&amp;'Financing inputs Euro'!$P$3:$P$255,0),MATCH(K$45,Yr_Euro,0))+INDEX(Euro,MATCH(K$47&amp;$A24,'Financing inputs Euro'!$A$3:$A$255&amp;'Financing inputs Euro'!$P$3:$P$255,0),MATCH(K$45,Yr_Euro,0)),0)</f>
        <v>0</v>
      </c>
      <c r="L24" s="71" t="str">
        <f t="array" ref="L24">IFERROR(INDEX(Euro,MATCH(L$46&amp;$A24,'Financing inputs Euro'!$A$3:$A$255&amp;'Financing inputs Euro'!$P$3:$P$255,0),MATCH(L$45,Yr_Euro,0)),0)</f>
        <v/>
      </c>
      <c r="M24" s="71">
        <f t="array" ref="M24">IFERROR(INDEX(Euro,MATCH(M$46&amp;$A24,'Financing inputs Euro'!$A$3:$A$255&amp;'Financing inputs Euro'!$P$3:$P$255,0),MATCH(M$45,Yr_Euro,0))+INDEX(Euro,MATCH(M$47&amp;$A24,'Financing inputs Euro'!$A$3:$A$255&amp;'Financing inputs Euro'!$P$3:$P$255,0),MATCH(M$45,Yr_Euro,0)),0)</f>
        <v>0</v>
      </c>
      <c r="N24" s="71" t="str">
        <f t="array" ref="N24">IFERROR(INDEX(Euro,MATCH(N$46&amp;$A24,'Financing inputs Euro'!$A$3:$A$255&amp;'Financing inputs Euro'!$P$3:$P$255,0),MATCH(N$45,Yr_Euro,0)),0)</f>
        <v/>
      </c>
      <c r="O24" s="71">
        <f t="array" ref="O24">IFERROR(INDEX(Euro,MATCH(O$46&amp;$A24,'Financing inputs Euro'!$A$3:$A$255&amp;'Financing inputs Euro'!$P$3:$P$255,0),MATCH(O$45,Yr_Euro,0))+INDEX(Euro,MATCH(O$47&amp;$A24,'Financing inputs Euro'!$A$3:$A$255&amp;'Financing inputs Euro'!$P$3:$P$255,0),MATCH(O$45,Yr_Euro,0)),0)</f>
        <v>0</v>
      </c>
      <c r="P24" s="71" t="str">
        <f t="array" ref="P24">IFERROR(INDEX(Euro,MATCH(P$46&amp;$A24,'Financing inputs Euro'!$A$3:$A$255&amp;'Financing inputs Euro'!$P$3:$P$255,0),MATCH(P$45,Yr_Euro,0)),0)</f>
        <v/>
      </c>
      <c r="Q24" s="71">
        <f t="array" ref="Q24">IFERROR(INDEX(Euro,MATCH(Q$46&amp;$A24,'Financing inputs Euro'!$A$3:$A$255&amp;'Financing inputs Euro'!$P$3:$P$255,0),MATCH(Q$45,Yr_Euro,0))+INDEX(Euro,MATCH(Q$47&amp;$A24,'Financing inputs Euro'!$A$3:$A$255&amp;'Financing inputs Euro'!$P$3:$P$255,0),MATCH(Q$45,Yr_Euro,0)),0)</f>
        <v>0</v>
      </c>
      <c r="R24" s="71" t="str">
        <f t="array" ref="R24">IFERROR(INDEX(Euro,MATCH(R$46&amp;$A24,'Financing inputs Euro'!$A$3:$A$255&amp;'Financing inputs Euro'!$P$3:$P$255,0),MATCH(R$45,Yr_Euro,0)),0)</f>
        <v/>
      </c>
      <c r="S24" s="71">
        <f t="array" ref="S24">IFERROR(INDEX(Euro,MATCH(S$46&amp;$A24,'Financing inputs Euro'!$A$3:$A$255&amp;'Financing inputs Euro'!$P$3:$P$255,0),MATCH(S$45,Yr_Euro,0))+INDEX(Euro,MATCH(S$47&amp;$A24,'Financing inputs Euro'!$A$3:$A$255&amp;'Financing inputs Euro'!$P$3:$P$255,0),MATCH(S$45,Yr_Euro,0)),0)</f>
        <v>0</v>
      </c>
      <c r="T24" s="71" t="str">
        <f t="array" ref="T24">IFERROR(INDEX(Euro,MATCH(T$46&amp;$A24,'Financing inputs Euro'!$A$3:$A$255&amp;'Financing inputs Euro'!$P$3:$P$255,0),MATCH(T$45,Yr_Euro,0)),0)</f>
        <v/>
      </c>
      <c r="U24" s="71">
        <f t="array" ref="U24">IFERROR(INDEX(Euro,MATCH(U$46&amp;$A24,'Financing inputs Euro'!$A$3:$A$255&amp;'Financing inputs Euro'!$P$3:$P$255,0),MATCH(U$45,Yr_Euro,0))+INDEX(Euro,MATCH(U$47&amp;$A24,'Financing inputs Euro'!$A$3:$A$255&amp;'Financing inputs Euro'!$P$3:$P$255,0),MATCH(U$45,Yr_Euro,0)),0)</f>
        <v>0</v>
      </c>
      <c r="V24" s="71" t="str">
        <f t="array" ref="V24">IFERROR(INDEX(Euro,MATCH(V$46&amp;$A24,'Financing inputs Euro'!$A$3:$A$255&amp;'Financing inputs Euro'!$P$3:$P$255,0),MATCH(V$45,Yr_Euro,0)),0)</f>
        <v/>
      </c>
      <c r="W24" s="71">
        <f t="array" ref="W24">IFERROR(INDEX(Euro,MATCH(W$46&amp;$A24,'Financing inputs Euro'!$A$3:$A$255&amp;'Financing inputs Euro'!$P$3:$P$255,0),MATCH(W$45,Yr_Euro,0))+INDEX(Euro,MATCH(W$47&amp;$A24,'Financing inputs Euro'!$A$3:$A$255&amp;'Financing inputs Euro'!$P$3:$P$255,0),MATCH(W$45,Yr_Euro,0)),0)</f>
        <v>0</v>
      </c>
      <c r="X24" s="71" t="str">
        <f t="array" ref="X24">IFERROR(INDEX(Euro,MATCH(X$46&amp;$A24,'Financing inputs Euro'!$A$3:$A$255&amp;'Financing inputs Euro'!$P$3:$P$255,0),MATCH(X$45,Yr_Euro,0)),0)</f>
        <v/>
      </c>
      <c r="Y24" s="71">
        <f t="array" ref="Y24">IFERROR(INDEX(Euro,MATCH(Y$46&amp;$A24,'Financing inputs Euro'!$A$3:$A$255&amp;'Financing inputs Euro'!$P$3:$P$255,0),MATCH(Y$45,Yr_Euro,0))+INDEX(Euro,MATCH(Y$47&amp;$A24,'Financing inputs Euro'!$A$3:$A$255&amp;'Financing inputs Euro'!$P$3:$P$255,0),MATCH(Y$45,Yr_Euro,0)),0)</f>
        <v>0</v>
      </c>
      <c r="Z24" s="71">
        <f t="array" ref="Z24">IFERROR(INDEX(Euro,MATCH(Z$46&amp;$A24,'Financing inputs Euro'!$A$3:$A$255&amp;'Financing inputs Euro'!$P$3:$P$255,0),MATCH(Z$45,Yr_Euro,0)),0)</f>
        <v>0</v>
      </c>
      <c r="AA24" s="71">
        <f t="array" ref="AA24">IFERROR(INDEX(Euro,MATCH(AA$46&amp;$A24,'Financing inputs Euro'!$A$3:$A$255&amp;'Financing inputs Euro'!$P$3:$P$255,0),MATCH(AA$45,Yr_Euro,0))+INDEX(Euro,MATCH(AA$47&amp;$A24,'Financing inputs Euro'!$A$3:$A$255&amp;'Financing inputs Euro'!$P$3:$P$255,0),MATCH(AA$45,Yr_Euro,0)),0)</f>
        <v>0</v>
      </c>
    </row>
    <row r="25" spans="1:27" x14ac:dyDescent="0.25">
      <c r="A25" s="6" t="str">
        <f>'Gap analysis'!$A$115:$O$115</f>
        <v>Autre 7</v>
      </c>
      <c r="B25" s="71" t="str">
        <f t="array" ref="B25">IFERROR(INDEX(Euro,MATCH(B$46&amp;$A25,'Financing inputs Euro'!$A$3:$A$255&amp;'Financing inputs Euro'!$P$3:$P$255,0),MATCH(B$45,Yr_Euro,0)),0)</f>
        <v/>
      </c>
      <c r="C25" s="71">
        <f t="array" ref="C25">IFERROR(INDEX(Euro,MATCH(C$46&amp;$A25,'Financing inputs Euro'!$A$3:$A$255&amp;'Financing inputs Euro'!$P$3:$P$255,0),MATCH(C$45,Yr_Euro,0))+INDEX(Euro,MATCH(C$47&amp;$A25,'Financing inputs Euro'!$A$3:$A$255&amp;'Financing inputs Euro'!$P$3:$P$255,0),MATCH(C$45,Yr_Euro,0)),0)</f>
        <v>0</v>
      </c>
      <c r="D25" s="71" t="str">
        <f t="array" ref="D25">IFERROR(INDEX(Euro,MATCH(D$46&amp;$A25,'Financing inputs Euro'!$A$3:$A$255&amp;'Financing inputs Euro'!$P$3:$P$255,0),MATCH(D$45,Yr_Euro,0)),0)</f>
        <v/>
      </c>
      <c r="E25" s="71">
        <f t="array" ref="E25">IFERROR(INDEX(Euro,MATCH(E$46&amp;$A25,'Financing inputs Euro'!$A$3:$A$255&amp;'Financing inputs Euro'!$P$3:$P$255,0),MATCH(E$45,Yr_Euro,0))+INDEX(Euro,MATCH(E$47&amp;$A25,'Financing inputs Euro'!$A$3:$A$255&amp;'Financing inputs Euro'!$P$3:$P$255,0),MATCH(E$45,Yr_Euro,0)),0)</f>
        <v>0</v>
      </c>
      <c r="F25" s="71" t="str">
        <f t="array" ref="F25">IFERROR(INDEX(Euro,MATCH(F$46&amp;$A25,'Financing inputs Euro'!$A$3:$A$255&amp;'Financing inputs Euro'!$P$3:$P$255,0),MATCH(F$45,Yr_Euro,0)),0)</f>
        <v/>
      </c>
      <c r="G25" s="71">
        <f t="array" ref="G25">IFERROR(INDEX(Euro,MATCH(G$46&amp;$A25,'Financing inputs Euro'!$A$3:$A$255&amp;'Financing inputs Euro'!$P$3:$P$255,0),MATCH(G$45,Yr_Euro,0))+INDEX(Euro,MATCH(G$47&amp;$A25,'Financing inputs Euro'!$A$3:$A$255&amp;'Financing inputs Euro'!$P$3:$P$255,0),MATCH(G$45,Yr_Euro,0)),0)</f>
        <v>0</v>
      </c>
      <c r="H25" s="71" t="str">
        <f t="array" ref="H25">IFERROR(INDEX(Euro,MATCH(H$46&amp;$A25,'Financing inputs Euro'!$A$3:$A$255&amp;'Financing inputs Euro'!$P$3:$P$255,0),MATCH(H$45,Yr_Euro,0)),0)</f>
        <v/>
      </c>
      <c r="I25" s="71">
        <f t="array" ref="I25">IFERROR(INDEX(Euro,MATCH(I$46&amp;$A25,'Financing inputs Euro'!$A$3:$A$255&amp;'Financing inputs Euro'!$P$3:$P$255,0),MATCH(I$45,Yr_Euro,0))+INDEX(Euro,MATCH(I$47&amp;$A25,'Financing inputs Euro'!$A$3:$A$255&amp;'Financing inputs Euro'!$P$3:$P$255,0),MATCH(I$45,Yr_Euro,0)),0)</f>
        <v>0</v>
      </c>
      <c r="J25" s="71" t="str">
        <f t="array" ref="J25">IFERROR(INDEX(Euro,MATCH(J$46&amp;$A25,'Financing inputs Euro'!$A$3:$A$255&amp;'Financing inputs Euro'!$P$3:$P$255,0),MATCH(J$45,Yr_Euro,0)),0)</f>
        <v/>
      </c>
      <c r="K25" s="71">
        <f t="array" ref="K25">IFERROR(INDEX(Euro,MATCH(K$46&amp;$A25,'Financing inputs Euro'!$A$3:$A$255&amp;'Financing inputs Euro'!$P$3:$P$255,0),MATCH(K$45,Yr_Euro,0))+INDEX(Euro,MATCH(K$47&amp;$A25,'Financing inputs Euro'!$A$3:$A$255&amp;'Financing inputs Euro'!$P$3:$P$255,0),MATCH(K$45,Yr_Euro,0)),0)</f>
        <v>0</v>
      </c>
      <c r="L25" s="71" t="str">
        <f t="array" ref="L25">IFERROR(INDEX(Euro,MATCH(L$46&amp;$A25,'Financing inputs Euro'!$A$3:$A$255&amp;'Financing inputs Euro'!$P$3:$P$255,0),MATCH(L$45,Yr_Euro,0)),0)</f>
        <v/>
      </c>
      <c r="M25" s="71">
        <f t="array" ref="M25">IFERROR(INDEX(Euro,MATCH(M$46&amp;$A25,'Financing inputs Euro'!$A$3:$A$255&amp;'Financing inputs Euro'!$P$3:$P$255,0),MATCH(M$45,Yr_Euro,0))+INDEX(Euro,MATCH(M$47&amp;$A25,'Financing inputs Euro'!$A$3:$A$255&amp;'Financing inputs Euro'!$P$3:$P$255,0),MATCH(M$45,Yr_Euro,0)),0)</f>
        <v>0</v>
      </c>
      <c r="N25" s="71" t="str">
        <f t="array" ref="N25">IFERROR(INDEX(Euro,MATCH(N$46&amp;$A25,'Financing inputs Euro'!$A$3:$A$255&amp;'Financing inputs Euro'!$P$3:$P$255,0),MATCH(N$45,Yr_Euro,0)),0)</f>
        <v/>
      </c>
      <c r="O25" s="71">
        <f t="array" ref="O25">IFERROR(INDEX(Euro,MATCH(O$46&amp;$A25,'Financing inputs Euro'!$A$3:$A$255&amp;'Financing inputs Euro'!$P$3:$P$255,0),MATCH(O$45,Yr_Euro,0))+INDEX(Euro,MATCH(O$47&amp;$A25,'Financing inputs Euro'!$A$3:$A$255&amp;'Financing inputs Euro'!$P$3:$P$255,0),MATCH(O$45,Yr_Euro,0)),0)</f>
        <v>0</v>
      </c>
      <c r="P25" s="71" t="str">
        <f t="array" ref="P25">IFERROR(INDEX(Euro,MATCH(P$46&amp;$A25,'Financing inputs Euro'!$A$3:$A$255&amp;'Financing inputs Euro'!$P$3:$P$255,0),MATCH(P$45,Yr_Euro,0)),0)</f>
        <v/>
      </c>
      <c r="Q25" s="71">
        <f t="array" ref="Q25">IFERROR(INDEX(Euro,MATCH(Q$46&amp;$A25,'Financing inputs Euro'!$A$3:$A$255&amp;'Financing inputs Euro'!$P$3:$P$255,0),MATCH(Q$45,Yr_Euro,0))+INDEX(Euro,MATCH(Q$47&amp;$A25,'Financing inputs Euro'!$A$3:$A$255&amp;'Financing inputs Euro'!$P$3:$P$255,0),MATCH(Q$45,Yr_Euro,0)),0)</f>
        <v>0</v>
      </c>
      <c r="R25" s="71" t="str">
        <f t="array" ref="R25">IFERROR(INDEX(Euro,MATCH(R$46&amp;$A25,'Financing inputs Euro'!$A$3:$A$255&amp;'Financing inputs Euro'!$P$3:$P$255,0),MATCH(R$45,Yr_Euro,0)),0)</f>
        <v/>
      </c>
      <c r="S25" s="71">
        <f t="array" ref="S25">IFERROR(INDEX(Euro,MATCH(S$46&amp;$A25,'Financing inputs Euro'!$A$3:$A$255&amp;'Financing inputs Euro'!$P$3:$P$255,0),MATCH(S$45,Yr_Euro,0))+INDEX(Euro,MATCH(S$47&amp;$A25,'Financing inputs Euro'!$A$3:$A$255&amp;'Financing inputs Euro'!$P$3:$P$255,0),MATCH(S$45,Yr_Euro,0)),0)</f>
        <v>0</v>
      </c>
      <c r="T25" s="71" t="str">
        <f t="array" ref="T25">IFERROR(INDEX(Euro,MATCH(T$46&amp;$A25,'Financing inputs Euro'!$A$3:$A$255&amp;'Financing inputs Euro'!$P$3:$P$255,0),MATCH(T$45,Yr_Euro,0)),0)</f>
        <v/>
      </c>
      <c r="U25" s="71">
        <f t="array" ref="U25">IFERROR(INDEX(Euro,MATCH(U$46&amp;$A25,'Financing inputs Euro'!$A$3:$A$255&amp;'Financing inputs Euro'!$P$3:$P$255,0),MATCH(U$45,Yr_Euro,0))+INDEX(Euro,MATCH(U$47&amp;$A25,'Financing inputs Euro'!$A$3:$A$255&amp;'Financing inputs Euro'!$P$3:$P$255,0),MATCH(U$45,Yr_Euro,0)),0)</f>
        <v>0</v>
      </c>
      <c r="V25" s="71" t="str">
        <f t="array" ref="V25">IFERROR(INDEX(Euro,MATCH(V$46&amp;$A25,'Financing inputs Euro'!$A$3:$A$255&amp;'Financing inputs Euro'!$P$3:$P$255,0),MATCH(V$45,Yr_Euro,0)),0)</f>
        <v/>
      </c>
      <c r="W25" s="71">
        <f t="array" ref="W25">IFERROR(INDEX(Euro,MATCH(W$46&amp;$A25,'Financing inputs Euro'!$A$3:$A$255&amp;'Financing inputs Euro'!$P$3:$P$255,0),MATCH(W$45,Yr_Euro,0))+INDEX(Euro,MATCH(W$47&amp;$A25,'Financing inputs Euro'!$A$3:$A$255&amp;'Financing inputs Euro'!$P$3:$P$255,0),MATCH(W$45,Yr_Euro,0)),0)</f>
        <v>0</v>
      </c>
      <c r="X25" s="71" t="str">
        <f t="array" ref="X25">IFERROR(INDEX(Euro,MATCH(X$46&amp;$A25,'Financing inputs Euro'!$A$3:$A$255&amp;'Financing inputs Euro'!$P$3:$P$255,0),MATCH(X$45,Yr_Euro,0)),0)</f>
        <v/>
      </c>
      <c r="Y25" s="71">
        <f t="array" ref="Y25">IFERROR(INDEX(Euro,MATCH(Y$46&amp;$A25,'Financing inputs Euro'!$A$3:$A$255&amp;'Financing inputs Euro'!$P$3:$P$255,0),MATCH(Y$45,Yr_Euro,0))+INDEX(Euro,MATCH(Y$47&amp;$A25,'Financing inputs Euro'!$A$3:$A$255&amp;'Financing inputs Euro'!$P$3:$P$255,0),MATCH(Y$45,Yr_Euro,0)),0)</f>
        <v>0</v>
      </c>
      <c r="Z25" s="71">
        <f t="array" ref="Z25">IFERROR(INDEX(Euro,MATCH(Z$46&amp;$A25,'Financing inputs Euro'!$A$3:$A$255&amp;'Financing inputs Euro'!$P$3:$P$255,0),MATCH(Z$45,Yr_Euro,0)),0)</f>
        <v>0</v>
      </c>
      <c r="AA25" s="71">
        <f t="array" ref="AA25">IFERROR(INDEX(Euro,MATCH(AA$46&amp;$A25,'Financing inputs Euro'!$A$3:$A$255&amp;'Financing inputs Euro'!$P$3:$P$255,0),MATCH(AA$45,Yr_Euro,0))+INDEX(Euro,MATCH(AA$47&amp;$A25,'Financing inputs Euro'!$A$3:$A$255&amp;'Financing inputs Euro'!$P$3:$P$255,0),MATCH(AA$45,Yr_Euro,0)),0)</f>
        <v>0</v>
      </c>
    </row>
    <row r="26" spans="1:27" x14ac:dyDescent="0.25">
      <c r="A26" s="6" t="str">
        <f>'Gap analysis'!$A$131:$O$131</f>
        <v>Autre 8</v>
      </c>
      <c r="B26" s="71" t="str">
        <f t="array" ref="B26">IFERROR(INDEX(Euro,MATCH(B$46&amp;$A26,'Financing inputs Euro'!$A$3:$A$255&amp;'Financing inputs Euro'!$P$3:$P$255,0),MATCH(B$45,Yr_Euro,0)),0)</f>
        <v/>
      </c>
      <c r="C26" s="71">
        <f t="array" ref="C26">IFERROR(INDEX(Euro,MATCH(C$46&amp;$A26,'Financing inputs Euro'!$A$3:$A$255&amp;'Financing inputs Euro'!$P$3:$P$255,0),MATCH(C$45,Yr_Euro,0))+INDEX(Euro,MATCH(C$47&amp;$A26,'Financing inputs Euro'!$A$3:$A$255&amp;'Financing inputs Euro'!$P$3:$P$255,0),MATCH(C$45,Yr_Euro,0)),0)</f>
        <v>0</v>
      </c>
      <c r="D26" s="71" t="str">
        <f t="array" ref="D26">IFERROR(INDEX(Euro,MATCH(D$46&amp;$A26,'Financing inputs Euro'!$A$3:$A$255&amp;'Financing inputs Euro'!$P$3:$P$255,0),MATCH(D$45,Yr_Euro,0)),0)</f>
        <v/>
      </c>
      <c r="E26" s="71">
        <f t="array" ref="E26">IFERROR(INDEX(Euro,MATCH(E$46&amp;$A26,'Financing inputs Euro'!$A$3:$A$255&amp;'Financing inputs Euro'!$P$3:$P$255,0),MATCH(E$45,Yr_Euro,0))+INDEX(Euro,MATCH(E$47&amp;$A26,'Financing inputs Euro'!$A$3:$A$255&amp;'Financing inputs Euro'!$P$3:$P$255,0),MATCH(E$45,Yr_Euro,0)),0)</f>
        <v>0</v>
      </c>
      <c r="F26" s="71" t="str">
        <f t="array" ref="F26">IFERROR(INDEX(Euro,MATCH(F$46&amp;$A26,'Financing inputs Euro'!$A$3:$A$255&amp;'Financing inputs Euro'!$P$3:$P$255,0),MATCH(F$45,Yr_Euro,0)),0)</f>
        <v/>
      </c>
      <c r="G26" s="71">
        <f t="array" ref="G26">IFERROR(INDEX(Euro,MATCH(G$46&amp;$A26,'Financing inputs Euro'!$A$3:$A$255&amp;'Financing inputs Euro'!$P$3:$P$255,0),MATCH(G$45,Yr_Euro,0))+INDEX(Euro,MATCH(G$47&amp;$A26,'Financing inputs Euro'!$A$3:$A$255&amp;'Financing inputs Euro'!$P$3:$P$255,0),MATCH(G$45,Yr_Euro,0)),0)</f>
        <v>0</v>
      </c>
      <c r="H26" s="71" t="str">
        <f t="array" ref="H26">IFERROR(INDEX(Euro,MATCH(H$46&amp;$A26,'Financing inputs Euro'!$A$3:$A$255&amp;'Financing inputs Euro'!$P$3:$P$255,0),MATCH(H$45,Yr_Euro,0)),0)</f>
        <v/>
      </c>
      <c r="I26" s="71">
        <f t="array" ref="I26">IFERROR(INDEX(Euro,MATCH(I$46&amp;$A26,'Financing inputs Euro'!$A$3:$A$255&amp;'Financing inputs Euro'!$P$3:$P$255,0),MATCH(I$45,Yr_Euro,0))+INDEX(Euro,MATCH(I$47&amp;$A26,'Financing inputs Euro'!$A$3:$A$255&amp;'Financing inputs Euro'!$P$3:$P$255,0),MATCH(I$45,Yr_Euro,0)),0)</f>
        <v>0</v>
      </c>
      <c r="J26" s="71" t="str">
        <f t="array" ref="J26">IFERROR(INDEX(Euro,MATCH(J$46&amp;$A26,'Financing inputs Euro'!$A$3:$A$255&amp;'Financing inputs Euro'!$P$3:$P$255,0),MATCH(J$45,Yr_Euro,0)),0)</f>
        <v/>
      </c>
      <c r="K26" s="71">
        <f t="array" ref="K26">IFERROR(INDEX(Euro,MATCH(K$46&amp;$A26,'Financing inputs Euro'!$A$3:$A$255&amp;'Financing inputs Euro'!$P$3:$P$255,0),MATCH(K$45,Yr_Euro,0))+INDEX(Euro,MATCH(K$47&amp;$A26,'Financing inputs Euro'!$A$3:$A$255&amp;'Financing inputs Euro'!$P$3:$P$255,0),MATCH(K$45,Yr_Euro,0)),0)</f>
        <v>0</v>
      </c>
      <c r="L26" s="71" t="str">
        <f t="array" ref="L26">IFERROR(INDEX(Euro,MATCH(L$46&amp;$A26,'Financing inputs Euro'!$A$3:$A$255&amp;'Financing inputs Euro'!$P$3:$P$255,0),MATCH(L$45,Yr_Euro,0)),0)</f>
        <v/>
      </c>
      <c r="M26" s="71">
        <f t="array" ref="M26">IFERROR(INDEX(Euro,MATCH(M$46&amp;$A26,'Financing inputs Euro'!$A$3:$A$255&amp;'Financing inputs Euro'!$P$3:$P$255,0),MATCH(M$45,Yr_Euro,0))+INDEX(Euro,MATCH(M$47&amp;$A26,'Financing inputs Euro'!$A$3:$A$255&amp;'Financing inputs Euro'!$P$3:$P$255,0),MATCH(M$45,Yr_Euro,0)),0)</f>
        <v>0</v>
      </c>
      <c r="N26" s="71" t="str">
        <f t="array" ref="N26">IFERROR(INDEX(Euro,MATCH(N$46&amp;$A26,'Financing inputs Euro'!$A$3:$A$255&amp;'Financing inputs Euro'!$P$3:$P$255,0),MATCH(N$45,Yr_Euro,0)),0)</f>
        <v/>
      </c>
      <c r="O26" s="71">
        <f t="array" ref="O26">IFERROR(INDEX(Euro,MATCH(O$46&amp;$A26,'Financing inputs Euro'!$A$3:$A$255&amp;'Financing inputs Euro'!$P$3:$P$255,0),MATCH(O$45,Yr_Euro,0))+INDEX(Euro,MATCH(O$47&amp;$A26,'Financing inputs Euro'!$A$3:$A$255&amp;'Financing inputs Euro'!$P$3:$P$255,0),MATCH(O$45,Yr_Euro,0)),0)</f>
        <v>0</v>
      </c>
      <c r="P26" s="71" t="str">
        <f t="array" ref="P26">IFERROR(INDEX(Euro,MATCH(P$46&amp;$A26,'Financing inputs Euro'!$A$3:$A$255&amp;'Financing inputs Euro'!$P$3:$P$255,0),MATCH(P$45,Yr_Euro,0)),0)</f>
        <v/>
      </c>
      <c r="Q26" s="71">
        <f t="array" ref="Q26">IFERROR(INDEX(Euro,MATCH(Q$46&amp;$A26,'Financing inputs Euro'!$A$3:$A$255&amp;'Financing inputs Euro'!$P$3:$P$255,0),MATCH(Q$45,Yr_Euro,0))+INDEX(Euro,MATCH(Q$47&amp;$A26,'Financing inputs Euro'!$A$3:$A$255&amp;'Financing inputs Euro'!$P$3:$P$255,0),MATCH(Q$45,Yr_Euro,0)),0)</f>
        <v>0</v>
      </c>
      <c r="R26" s="71" t="str">
        <f t="array" ref="R26">IFERROR(INDEX(Euro,MATCH(R$46&amp;$A26,'Financing inputs Euro'!$A$3:$A$255&amp;'Financing inputs Euro'!$P$3:$P$255,0),MATCH(R$45,Yr_Euro,0)),0)</f>
        <v/>
      </c>
      <c r="S26" s="71">
        <f t="array" ref="S26">IFERROR(INDEX(Euro,MATCH(S$46&amp;$A26,'Financing inputs Euro'!$A$3:$A$255&amp;'Financing inputs Euro'!$P$3:$P$255,0),MATCH(S$45,Yr_Euro,0))+INDEX(Euro,MATCH(S$47&amp;$A26,'Financing inputs Euro'!$A$3:$A$255&amp;'Financing inputs Euro'!$P$3:$P$255,0),MATCH(S$45,Yr_Euro,0)),0)</f>
        <v>0</v>
      </c>
      <c r="T26" s="71" t="str">
        <f t="array" ref="T26">IFERROR(INDEX(Euro,MATCH(T$46&amp;$A26,'Financing inputs Euro'!$A$3:$A$255&amp;'Financing inputs Euro'!$P$3:$P$255,0),MATCH(T$45,Yr_Euro,0)),0)</f>
        <v/>
      </c>
      <c r="U26" s="71">
        <f t="array" ref="U26">IFERROR(INDEX(Euro,MATCH(U$46&amp;$A26,'Financing inputs Euro'!$A$3:$A$255&amp;'Financing inputs Euro'!$P$3:$P$255,0),MATCH(U$45,Yr_Euro,0))+INDEX(Euro,MATCH(U$47&amp;$A26,'Financing inputs Euro'!$A$3:$A$255&amp;'Financing inputs Euro'!$P$3:$P$255,0),MATCH(U$45,Yr_Euro,0)),0)</f>
        <v>0</v>
      </c>
      <c r="V26" s="71" t="str">
        <f t="array" ref="V26">IFERROR(INDEX(Euro,MATCH(V$46&amp;$A26,'Financing inputs Euro'!$A$3:$A$255&amp;'Financing inputs Euro'!$P$3:$P$255,0),MATCH(V$45,Yr_Euro,0)),0)</f>
        <v/>
      </c>
      <c r="W26" s="71">
        <f t="array" ref="W26">IFERROR(INDEX(Euro,MATCH(W$46&amp;$A26,'Financing inputs Euro'!$A$3:$A$255&amp;'Financing inputs Euro'!$P$3:$P$255,0),MATCH(W$45,Yr_Euro,0))+INDEX(Euro,MATCH(W$47&amp;$A26,'Financing inputs Euro'!$A$3:$A$255&amp;'Financing inputs Euro'!$P$3:$P$255,0),MATCH(W$45,Yr_Euro,0)),0)</f>
        <v>0</v>
      </c>
      <c r="X26" s="71" t="str">
        <f t="array" ref="X26">IFERROR(INDEX(Euro,MATCH(X$46&amp;$A26,'Financing inputs Euro'!$A$3:$A$255&amp;'Financing inputs Euro'!$P$3:$P$255,0),MATCH(X$45,Yr_Euro,0)),0)</f>
        <v/>
      </c>
      <c r="Y26" s="71">
        <f t="array" ref="Y26">IFERROR(INDEX(Euro,MATCH(Y$46&amp;$A26,'Financing inputs Euro'!$A$3:$A$255&amp;'Financing inputs Euro'!$P$3:$P$255,0),MATCH(Y$45,Yr_Euro,0))+INDEX(Euro,MATCH(Y$47&amp;$A26,'Financing inputs Euro'!$A$3:$A$255&amp;'Financing inputs Euro'!$P$3:$P$255,0),MATCH(Y$45,Yr_Euro,0)),0)</f>
        <v>0</v>
      </c>
      <c r="Z26" s="71">
        <f t="array" ref="Z26">IFERROR(INDEX(Euro,MATCH(Z$46&amp;$A26,'Financing inputs Euro'!$A$3:$A$255&amp;'Financing inputs Euro'!$P$3:$P$255,0),MATCH(Z$45,Yr_Euro,0)),0)</f>
        <v>0</v>
      </c>
      <c r="AA26" s="71">
        <f t="array" ref="AA26">IFERROR(INDEX(Euro,MATCH(AA$46&amp;$A26,'Financing inputs Euro'!$A$3:$A$255&amp;'Financing inputs Euro'!$P$3:$P$255,0),MATCH(AA$45,Yr_Euro,0))+INDEX(Euro,MATCH(AA$47&amp;$A26,'Financing inputs Euro'!$A$3:$A$255&amp;'Financing inputs Euro'!$P$3:$P$255,0),MATCH(AA$45,Yr_Euro,0)),0)</f>
        <v>0</v>
      </c>
    </row>
    <row r="27" spans="1:27" x14ac:dyDescent="0.25">
      <c r="A27" s="6" t="str">
        <f>'Gap analysis'!$A$147:$O$147</f>
        <v>Autre 9</v>
      </c>
      <c r="B27" s="71" t="str">
        <f t="array" ref="B27">IFERROR(INDEX(Euro,MATCH(B$46&amp;$A27,'Financing inputs Euro'!$A$3:$A$255&amp;'Financing inputs Euro'!$P$3:$P$255,0),MATCH(B$45,Yr_Euro,0)),0)</f>
        <v/>
      </c>
      <c r="C27" s="71">
        <f t="array" ref="C27">IFERROR(INDEX(Euro,MATCH(C$46&amp;$A27,'Financing inputs Euro'!$A$3:$A$255&amp;'Financing inputs Euro'!$P$3:$P$255,0),MATCH(C$45,Yr_Euro,0))+INDEX(Euro,MATCH(C$47&amp;$A27,'Financing inputs Euro'!$A$3:$A$255&amp;'Financing inputs Euro'!$P$3:$P$255,0),MATCH(C$45,Yr_Euro,0)),0)</f>
        <v>0</v>
      </c>
      <c r="D27" s="71" t="str">
        <f t="array" ref="D27">IFERROR(INDEX(Euro,MATCH(D$46&amp;$A27,'Financing inputs Euro'!$A$3:$A$255&amp;'Financing inputs Euro'!$P$3:$P$255,0),MATCH(D$45,Yr_Euro,0)),0)</f>
        <v/>
      </c>
      <c r="E27" s="71">
        <f t="array" ref="E27">IFERROR(INDEX(Euro,MATCH(E$46&amp;$A27,'Financing inputs Euro'!$A$3:$A$255&amp;'Financing inputs Euro'!$P$3:$P$255,0),MATCH(E$45,Yr_Euro,0))+INDEX(Euro,MATCH(E$47&amp;$A27,'Financing inputs Euro'!$A$3:$A$255&amp;'Financing inputs Euro'!$P$3:$P$255,0),MATCH(E$45,Yr_Euro,0)),0)</f>
        <v>0</v>
      </c>
      <c r="F27" s="71" t="str">
        <f t="array" ref="F27">IFERROR(INDEX(Euro,MATCH(F$46&amp;$A27,'Financing inputs Euro'!$A$3:$A$255&amp;'Financing inputs Euro'!$P$3:$P$255,0),MATCH(F$45,Yr_Euro,0)),0)</f>
        <v/>
      </c>
      <c r="G27" s="71">
        <f t="array" ref="G27">IFERROR(INDEX(Euro,MATCH(G$46&amp;$A27,'Financing inputs Euro'!$A$3:$A$255&amp;'Financing inputs Euro'!$P$3:$P$255,0),MATCH(G$45,Yr_Euro,0))+INDEX(Euro,MATCH(G$47&amp;$A27,'Financing inputs Euro'!$A$3:$A$255&amp;'Financing inputs Euro'!$P$3:$P$255,0),MATCH(G$45,Yr_Euro,0)),0)</f>
        <v>0</v>
      </c>
      <c r="H27" s="71" t="str">
        <f t="array" ref="H27">IFERROR(INDEX(Euro,MATCH(H$46&amp;$A27,'Financing inputs Euro'!$A$3:$A$255&amp;'Financing inputs Euro'!$P$3:$P$255,0),MATCH(H$45,Yr_Euro,0)),0)</f>
        <v/>
      </c>
      <c r="I27" s="71">
        <f t="array" ref="I27">IFERROR(INDEX(Euro,MATCH(I$46&amp;$A27,'Financing inputs Euro'!$A$3:$A$255&amp;'Financing inputs Euro'!$P$3:$P$255,0),MATCH(I$45,Yr_Euro,0))+INDEX(Euro,MATCH(I$47&amp;$A27,'Financing inputs Euro'!$A$3:$A$255&amp;'Financing inputs Euro'!$P$3:$P$255,0),MATCH(I$45,Yr_Euro,0)),0)</f>
        <v>0</v>
      </c>
      <c r="J27" s="71" t="str">
        <f t="array" ref="J27">IFERROR(INDEX(Euro,MATCH(J$46&amp;$A27,'Financing inputs Euro'!$A$3:$A$255&amp;'Financing inputs Euro'!$P$3:$P$255,0),MATCH(J$45,Yr_Euro,0)),0)</f>
        <v/>
      </c>
      <c r="K27" s="71">
        <f t="array" ref="K27">IFERROR(INDEX(Euro,MATCH(K$46&amp;$A27,'Financing inputs Euro'!$A$3:$A$255&amp;'Financing inputs Euro'!$P$3:$P$255,0),MATCH(K$45,Yr_Euro,0))+INDEX(Euro,MATCH(K$47&amp;$A27,'Financing inputs Euro'!$A$3:$A$255&amp;'Financing inputs Euro'!$P$3:$P$255,0),MATCH(K$45,Yr_Euro,0)),0)</f>
        <v>0</v>
      </c>
      <c r="L27" s="71" t="str">
        <f t="array" ref="L27">IFERROR(INDEX(Euro,MATCH(L$46&amp;$A27,'Financing inputs Euro'!$A$3:$A$255&amp;'Financing inputs Euro'!$P$3:$P$255,0),MATCH(L$45,Yr_Euro,0)),0)</f>
        <v/>
      </c>
      <c r="M27" s="71">
        <f t="array" ref="M27">IFERROR(INDEX(Euro,MATCH(M$46&amp;$A27,'Financing inputs Euro'!$A$3:$A$255&amp;'Financing inputs Euro'!$P$3:$P$255,0),MATCH(M$45,Yr_Euro,0))+INDEX(Euro,MATCH(M$47&amp;$A27,'Financing inputs Euro'!$A$3:$A$255&amp;'Financing inputs Euro'!$P$3:$P$255,0),MATCH(M$45,Yr_Euro,0)),0)</f>
        <v>0</v>
      </c>
      <c r="N27" s="71" t="str">
        <f t="array" ref="N27">IFERROR(INDEX(Euro,MATCH(N$46&amp;$A27,'Financing inputs Euro'!$A$3:$A$255&amp;'Financing inputs Euro'!$P$3:$P$255,0),MATCH(N$45,Yr_Euro,0)),0)</f>
        <v/>
      </c>
      <c r="O27" s="71">
        <f t="array" ref="O27">IFERROR(INDEX(Euro,MATCH(O$46&amp;$A27,'Financing inputs Euro'!$A$3:$A$255&amp;'Financing inputs Euro'!$P$3:$P$255,0),MATCH(O$45,Yr_Euro,0))+INDEX(Euro,MATCH(O$47&amp;$A27,'Financing inputs Euro'!$A$3:$A$255&amp;'Financing inputs Euro'!$P$3:$P$255,0),MATCH(O$45,Yr_Euro,0)),0)</f>
        <v>0</v>
      </c>
      <c r="P27" s="71" t="str">
        <f t="array" ref="P27">IFERROR(INDEX(Euro,MATCH(P$46&amp;$A27,'Financing inputs Euro'!$A$3:$A$255&amp;'Financing inputs Euro'!$P$3:$P$255,0),MATCH(P$45,Yr_Euro,0)),0)</f>
        <v/>
      </c>
      <c r="Q27" s="71">
        <f t="array" ref="Q27">IFERROR(INDEX(Euro,MATCH(Q$46&amp;$A27,'Financing inputs Euro'!$A$3:$A$255&amp;'Financing inputs Euro'!$P$3:$P$255,0),MATCH(Q$45,Yr_Euro,0))+INDEX(Euro,MATCH(Q$47&amp;$A27,'Financing inputs Euro'!$A$3:$A$255&amp;'Financing inputs Euro'!$P$3:$P$255,0),MATCH(Q$45,Yr_Euro,0)),0)</f>
        <v>0</v>
      </c>
      <c r="R27" s="71" t="str">
        <f t="array" ref="R27">IFERROR(INDEX(Euro,MATCH(R$46&amp;$A27,'Financing inputs Euro'!$A$3:$A$255&amp;'Financing inputs Euro'!$P$3:$P$255,0),MATCH(R$45,Yr_Euro,0)),0)</f>
        <v/>
      </c>
      <c r="S27" s="71">
        <f t="array" ref="S27">IFERROR(INDEX(Euro,MATCH(S$46&amp;$A27,'Financing inputs Euro'!$A$3:$A$255&amp;'Financing inputs Euro'!$P$3:$P$255,0),MATCH(S$45,Yr_Euro,0))+INDEX(Euro,MATCH(S$47&amp;$A27,'Financing inputs Euro'!$A$3:$A$255&amp;'Financing inputs Euro'!$P$3:$P$255,0),MATCH(S$45,Yr_Euro,0)),0)</f>
        <v>0</v>
      </c>
      <c r="T27" s="71" t="str">
        <f t="array" ref="T27">IFERROR(INDEX(Euro,MATCH(T$46&amp;$A27,'Financing inputs Euro'!$A$3:$A$255&amp;'Financing inputs Euro'!$P$3:$P$255,0),MATCH(T$45,Yr_Euro,0)),0)</f>
        <v/>
      </c>
      <c r="U27" s="71">
        <f t="array" ref="U27">IFERROR(INDEX(Euro,MATCH(U$46&amp;$A27,'Financing inputs Euro'!$A$3:$A$255&amp;'Financing inputs Euro'!$P$3:$P$255,0),MATCH(U$45,Yr_Euro,0))+INDEX(Euro,MATCH(U$47&amp;$A27,'Financing inputs Euro'!$A$3:$A$255&amp;'Financing inputs Euro'!$P$3:$P$255,0),MATCH(U$45,Yr_Euro,0)),0)</f>
        <v>0</v>
      </c>
      <c r="V27" s="71" t="str">
        <f t="array" ref="V27">IFERROR(INDEX(Euro,MATCH(V$46&amp;$A27,'Financing inputs Euro'!$A$3:$A$255&amp;'Financing inputs Euro'!$P$3:$P$255,0),MATCH(V$45,Yr_Euro,0)),0)</f>
        <v/>
      </c>
      <c r="W27" s="71">
        <f t="array" ref="W27">IFERROR(INDEX(Euro,MATCH(W$46&amp;$A27,'Financing inputs Euro'!$A$3:$A$255&amp;'Financing inputs Euro'!$P$3:$P$255,0),MATCH(W$45,Yr_Euro,0))+INDEX(Euro,MATCH(W$47&amp;$A27,'Financing inputs Euro'!$A$3:$A$255&amp;'Financing inputs Euro'!$P$3:$P$255,0),MATCH(W$45,Yr_Euro,0)),0)</f>
        <v>0</v>
      </c>
      <c r="X27" s="71" t="str">
        <f t="array" ref="X27">IFERROR(INDEX(Euro,MATCH(X$46&amp;$A27,'Financing inputs Euro'!$A$3:$A$255&amp;'Financing inputs Euro'!$P$3:$P$255,0),MATCH(X$45,Yr_Euro,0)),0)</f>
        <v/>
      </c>
      <c r="Y27" s="71">
        <f t="array" ref="Y27">IFERROR(INDEX(Euro,MATCH(Y$46&amp;$A27,'Financing inputs Euro'!$A$3:$A$255&amp;'Financing inputs Euro'!$P$3:$P$255,0),MATCH(Y$45,Yr_Euro,0))+INDEX(Euro,MATCH(Y$47&amp;$A27,'Financing inputs Euro'!$A$3:$A$255&amp;'Financing inputs Euro'!$P$3:$P$255,0),MATCH(Y$45,Yr_Euro,0)),0)</f>
        <v>0</v>
      </c>
      <c r="Z27" s="71">
        <f t="array" ref="Z27">IFERROR(INDEX(Euro,MATCH(Z$46&amp;$A27,'Financing inputs Euro'!$A$3:$A$255&amp;'Financing inputs Euro'!$P$3:$P$255,0),MATCH(Z$45,Yr_Euro,0)),0)</f>
        <v>0</v>
      </c>
      <c r="AA27" s="71">
        <f t="array" ref="AA27">IFERROR(INDEX(Euro,MATCH(AA$46&amp;$A27,'Financing inputs Euro'!$A$3:$A$255&amp;'Financing inputs Euro'!$P$3:$P$255,0),MATCH(AA$45,Yr_Euro,0))+INDEX(Euro,MATCH(AA$47&amp;$A27,'Financing inputs Euro'!$A$3:$A$255&amp;'Financing inputs Euro'!$P$3:$P$255,0),MATCH(AA$45,Yr_Euro,0)),0)</f>
        <v>0</v>
      </c>
    </row>
    <row r="28" spans="1:27" x14ac:dyDescent="0.25">
      <c r="A28" s="6" t="str">
        <f>'Gap analysis'!$A$163:$O$163</f>
        <v>Autre 10</v>
      </c>
      <c r="B28" s="71" t="str">
        <f t="array" ref="B28">IFERROR(INDEX(Euro,MATCH(B$46&amp;$A28,'Financing inputs Euro'!$A$3:$A$255&amp;'Financing inputs Euro'!$P$3:$P$255,0),MATCH(B$45,Yr_Euro,0)),0)</f>
        <v/>
      </c>
      <c r="C28" s="71">
        <f t="array" ref="C28">IFERROR(INDEX(Euro,MATCH(C$46&amp;$A28,'Financing inputs Euro'!$A$3:$A$255&amp;'Financing inputs Euro'!$P$3:$P$255,0),MATCH(C$45,Yr_Euro,0))+INDEX(Euro,MATCH(C$47&amp;$A28,'Financing inputs Euro'!$A$3:$A$255&amp;'Financing inputs Euro'!$P$3:$P$255,0),MATCH(C$45,Yr_Euro,0)),0)</f>
        <v>0</v>
      </c>
      <c r="D28" s="71" t="str">
        <f t="array" ref="D28">IFERROR(INDEX(Euro,MATCH(D$46&amp;$A28,'Financing inputs Euro'!$A$3:$A$255&amp;'Financing inputs Euro'!$P$3:$P$255,0),MATCH(D$45,Yr_Euro,0)),0)</f>
        <v/>
      </c>
      <c r="E28" s="71">
        <f t="array" ref="E28">IFERROR(INDEX(Euro,MATCH(E$46&amp;$A28,'Financing inputs Euro'!$A$3:$A$255&amp;'Financing inputs Euro'!$P$3:$P$255,0),MATCH(E$45,Yr_Euro,0))+INDEX(Euro,MATCH(E$47&amp;$A28,'Financing inputs Euro'!$A$3:$A$255&amp;'Financing inputs Euro'!$P$3:$P$255,0),MATCH(E$45,Yr_Euro,0)),0)</f>
        <v>0</v>
      </c>
      <c r="F28" s="71" t="str">
        <f t="array" ref="F28">IFERROR(INDEX(Euro,MATCH(F$46&amp;$A28,'Financing inputs Euro'!$A$3:$A$255&amp;'Financing inputs Euro'!$P$3:$P$255,0),MATCH(F$45,Yr_Euro,0)),0)</f>
        <v/>
      </c>
      <c r="G28" s="71">
        <f t="array" ref="G28">IFERROR(INDEX(Euro,MATCH(G$46&amp;$A28,'Financing inputs Euro'!$A$3:$A$255&amp;'Financing inputs Euro'!$P$3:$P$255,0),MATCH(G$45,Yr_Euro,0))+INDEX(Euro,MATCH(G$47&amp;$A28,'Financing inputs Euro'!$A$3:$A$255&amp;'Financing inputs Euro'!$P$3:$P$255,0),MATCH(G$45,Yr_Euro,0)),0)</f>
        <v>0</v>
      </c>
      <c r="H28" s="71" t="str">
        <f t="array" ref="H28">IFERROR(INDEX(Euro,MATCH(H$46&amp;$A28,'Financing inputs Euro'!$A$3:$A$255&amp;'Financing inputs Euro'!$P$3:$P$255,0),MATCH(H$45,Yr_Euro,0)),0)</f>
        <v/>
      </c>
      <c r="I28" s="71">
        <f t="array" ref="I28">IFERROR(INDEX(Euro,MATCH(I$46&amp;$A28,'Financing inputs Euro'!$A$3:$A$255&amp;'Financing inputs Euro'!$P$3:$P$255,0),MATCH(I$45,Yr_Euro,0))+INDEX(Euro,MATCH(I$47&amp;$A28,'Financing inputs Euro'!$A$3:$A$255&amp;'Financing inputs Euro'!$P$3:$P$255,0),MATCH(I$45,Yr_Euro,0)),0)</f>
        <v>0</v>
      </c>
      <c r="J28" s="71" t="str">
        <f t="array" ref="J28">IFERROR(INDEX(Euro,MATCH(J$46&amp;$A28,'Financing inputs Euro'!$A$3:$A$255&amp;'Financing inputs Euro'!$P$3:$P$255,0),MATCH(J$45,Yr_Euro,0)),0)</f>
        <v/>
      </c>
      <c r="K28" s="71">
        <f t="array" ref="K28">IFERROR(INDEX(Euro,MATCH(K$46&amp;$A28,'Financing inputs Euro'!$A$3:$A$255&amp;'Financing inputs Euro'!$P$3:$P$255,0),MATCH(K$45,Yr_Euro,0))+INDEX(Euro,MATCH(K$47&amp;$A28,'Financing inputs Euro'!$A$3:$A$255&amp;'Financing inputs Euro'!$P$3:$P$255,0),MATCH(K$45,Yr_Euro,0)),0)</f>
        <v>0</v>
      </c>
      <c r="L28" s="71" t="str">
        <f t="array" ref="L28">IFERROR(INDEX(Euro,MATCH(L$46&amp;$A28,'Financing inputs Euro'!$A$3:$A$255&amp;'Financing inputs Euro'!$P$3:$P$255,0),MATCH(L$45,Yr_Euro,0)),0)</f>
        <v/>
      </c>
      <c r="M28" s="71">
        <f t="array" ref="M28">IFERROR(INDEX(Euro,MATCH(M$46&amp;$A28,'Financing inputs Euro'!$A$3:$A$255&amp;'Financing inputs Euro'!$P$3:$P$255,0),MATCH(M$45,Yr_Euro,0))+INDEX(Euro,MATCH(M$47&amp;$A28,'Financing inputs Euro'!$A$3:$A$255&amp;'Financing inputs Euro'!$P$3:$P$255,0),MATCH(M$45,Yr_Euro,0)),0)</f>
        <v>0</v>
      </c>
      <c r="N28" s="71" t="str">
        <f t="array" ref="N28">IFERROR(INDEX(Euro,MATCH(N$46&amp;$A28,'Financing inputs Euro'!$A$3:$A$255&amp;'Financing inputs Euro'!$P$3:$P$255,0),MATCH(N$45,Yr_Euro,0)),0)</f>
        <v/>
      </c>
      <c r="O28" s="71">
        <f t="array" ref="O28">IFERROR(INDEX(Euro,MATCH(O$46&amp;$A28,'Financing inputs Euro'!$A$3:$A$255&amp;'Financing inputs Euro'!$P$3:$P$255,0),MATCH(O$45,Yr_Euro,0))+INDEX(Euro,MATCH(O$47&amp;$A28,'Financing inputs Euro'!$A$3:$A$255&amp;'Financing inputs Euro'!$P$3:$P$255,0),MATCH(O$45,Yr_Euro,0)),0)</f>
        <v>0</v>
      </c>
      <c r="P28" s="71" t="str">
        <f t="array" ref="P28">IFERROR(INDEX(Euro,MATCH(P$46&amp;$A28,'Financing inputs Euro'!$A$3:$A$255&amp;'Financing inputs Euro'!$P$3:$P$255,0),MATCH(P$45,Yr_Euro,0)),0)</f>
        <v/>
      </c>
      <c r="Q28" s="71">
        <f t="array" ref="Q28">IFERROR(INDEX(Euro,MATCH(Q$46&amp;$A28,'Financing inputs Euro'!$A$3:$A$255&amp;'Financing inputs Euro'!$P$3:$P$255,0),MATCH(Q$45,Yr_Euro,0))+INDEX(Euro,MATCH(Q$47&amp;$A28,'Financing inputs Euro'!$A$3:$A$255&amp;'Financing inputs Euro'!$P$3:$P$255,0),MATCH(Q$45,Yr_Euro,0)),0)</f>
        <v>0</v>
      </c>
      <c r="R28" s="71" t="str">
        <f t="array" ref="R28">IFERROR(INDEX(Euro,MATCH(R$46&amp;$A28,'Financing inputs Euro'!$A$3:$A$255&amp;'Financing inputs Euro'!$P$3:$P$255,0),MATCH(R$45,Yr_Euro,0)),0)</f>
        <v/>
      </c>
      <c r="S28" s="71">
        <f t="array" ref="S28">IFERROR(INDEX(Euro,MATCH(S$46&amp;$A28,'Financing inputs Euro'!$A$3:$A$255&amp;'Financing inputs Euro'!$P$3:$P$255,0),MATCH(S$45,Yr_Euro,0))+INDEX(Euro,MATCH(S$47&amp;$A28,'Financing inputs Euro'!$A$3:$A$255&amp;'Financing inputs Euro'!$P$3:$P$255,0),MATCH(S$45,Yr_Euro,0)),0)</f>
        <v>0</v>
      </c>
      <c r="T28" s="71" t="str">
        <f t="array" ref="T28">IFERROR(INDEX(Euro,MATCH(T$46&amp;$A28,'Financing inputs Euro'!$A$3:$A$255&amp;'Financing inputs Euro'!$P$3:$P$255,0),MATCH(T$45,Yr_Euro,0)),0)</f>
        <v/>
      </c>
      <c r="U28" s="71">
        <f t="array" ref="U28">IFERROR(INDEX(Euro,MATCH(U$46&amp;$A28,'Financing inputs Euro'!$A$3:$A$255&amp;'Financing inputs Euro'!$P$3:$P$255,0),MATCH(U$45,Yr_Euro,0))+INDEX(Euro,MATCH(U$47&amp;$A28,'Financing inputs Euro'!$A$3:$A$255&amp;'Financing inputs Euro'!$P$3:$P$255,0),MATCH(U$45,Yr_Euro,0)),0)</f>
        <v>0</v>
      </c>
      <c r="V28" s="71" t="str">
        <f t="array" ref="V28">IFERROR(INDEX(Euro,MATCH(V$46&amp;$A28,'Financing inputs Euro'!$A$3:$A$255&amp;'Financing inputs Euro'!$P$3:$P$255,0),MATCH(V$45,Yr_Euro,0)),0)</f>
        <v/>
      </c>
      <c r="W28" s="71">
        <f t="array" ref="W28">IFERROR(INDEX(Euro,MATCH(W$46&amp;$A28,'Financing inputs Euro'!$A$3:$A$255&amp;'Financing inputs Euro'!$P$3:$P$255,0),MATCH(W$45,Yr_Euro,0))+INDEX(Euro,MATCH(W$47&amp;$A28,'Financing inputs Euro'!$A$3:$A$255&amp;'Financing inputs Euro'!$P$3:$P$255,0),MATCH(W$45,Yr_Euro,0)),0)</f>
        <v>0</v>
      </c>
      <c r="X28" s="71" t="str">
        <f t="array" ref="X28">IFERROR(INDEX(Euro,MATCH(X$46&amp;$A28,'Financing inputs Euro'!$A$3:$A$255&amp;'Financing inputs Euro'!$P$3:$P$255,0),MATCH(X$45,Yr_Euro,0)),0)</f>
        <v/>
      </c>
      <c r="Y28" s="71">
        <f t="array" ref="Y28">IFERROR(INDEX(Euro,MATCH(Y$46&amp;$A28,'Financing inputs Euro'!$A$3:$A$255&amp;'Financing inputs Euro'!$P$3:$P$255,0),MATCH(Y$45,Yr_Euro,0))+INDEX(Euro,MATCH(Y$47&amp;$A28,'Financing inputs Euro'!$A$3:$A$255&amp;'Financing inputs Euro'!$P$3:$P$255,0),MATCH(Y$45,Yr_Euro,0)),0)</f>
        <v>0</v>
      </c>
      <c r="Z28" s="71">
        <f t="array" ref="Z28">IFERROR(INDEX(Euro,MATCH(Z$46&amp;$A28,'Financing inputs Euro'!$A$3:$A$255&amp;'Financing inputs Euro'!$P$3:$P$255,0),MATCH(Z$45,Yr_Euro,0)),0)</f>
        <v>0</v>
      </c>
      <c r="AA28" s="71">
        <f t="array" ref="AA28">IFERROR(INDEX(Euro,MATCH(AA$46&amp;$A28,'Financing inputs Euro'!$A$3:$A$255&amp;'Financing inputs Euro'!$P$3:$P$255,0),MATCH(AA$45,Yr_Euro,0))+INDEX(Euro,MATCH(AA$47&amp;$A28,'Financing inputs Euro'!$A$3:$A$255&amp;'Financing inputs Euro'!$P$3:$P$255,0),MATCH(AA$45,Yr_Euro,0)),0)</f>
        <v>0</v>
      </c>
    </row>
    <row r="29" spans="1:27" x14ac:dyDescent="0.25">
      <c r="A29" s="6" t="str">
        <f>'Gap analysis'!$A$179:$O$179</f>
        <v>Autre 11</v>
      </c>
      <c r="B29" s="71" t="str">
        <f t="array" ref="B29">IFERROR(INDEX(Euro,MATCH(B$46&amp;$A29,'Financing inputs Euro'!$A$3:$A$255&amp;'Financing inputs Euro'!$P$3:$P$255,0),MATCH(B$45,Yr_Euro,0)),0)</f>
        <v/>
      </c>
      <c r="C29" s="71">
        <f t="array" ref="C29">IFERROR(INDEX(Euro,MATCH(C$46&amp;$A29,'Financing inputs Euro'!$A$3:$A$255&amp;'Financing inputs Euro'!$P$3:$P$255,0),MATCH(C$45,Yr_Euro,0))+INDEX(Euro,MATCH(C$47&amp;$A29,'Financing inputs Euro'!$A$3:$A$255&amp;'Financing inputs Euro'!$P$3:$P$255,0),MATCH(C$45,Yr_Euro,0)),0)</f>
        <v>0</v>
      </c>
      <c r="D29" s="71" t="str">
        <f t="array" ref="D29">IFERROR(INDEX(Euro,MATCH(D$46&amp;$A29,'Financing inputs Euro'!$A$3:$A$255&amp;'Financing inputs Euro'!$P$3:$P$255,0),MATCH(D$45,Yr_Euro,0)),0)</f>
        <v/>
      </c>
      <c r="E29" s="71">
        <f t="array" ref="E29">IFERROR(INDEX(Euro,MATCH(E$46&amp;$A29,'Financing inputs Euro'!$A$3:$A$255&amp;'Financing inputs Euro'!$P$3:$P$255,0),MATCH(E$45,Yr_Euro,0))+INDEX(Euro,MATCH(E$47&amp;$A29,'Financing inputs Euro'!$A$3:$A$255&amp;'Financing inputs Euro'!$P$3:$P$255,0),MATCH(E$45,Yr_Euro,0)),0)</f>
        <v>0</v>
      </c>
      <c r="F29" s="71" t="str">
        <f t="array" ref="F29">IFERROR(INDEX(Euro,MATCH(F$46&amp;$A29,'Financing inputs Euro'!$A$3:$A$255&amp;'Financing inputs Euro'!$P$3:$P$255,0),MATCH(F$45,Yr_Euro,0)),0)</f>
        <v/>
      </c>
      <c r="G29" s="71">
        <f t="array" ref="G29">IFERROR(INDEX(Euro,MATCH(G$46&amp;$A29,'Financing inputs Euro'!$A$3:$A$255&amp;'Financing inputs Euro'!$P$3:$P$255,0),MATCH(G$45,Yr_Euro,0))+INDEX(Euro,MATCH(G$47&amp;$A29,'Financing inputs Euro'!$A$3:$A$255&amp;'Financing inputs Euro'!$P$3:$P$255,0),MATCH(G$45,Yr_Euro,0)),0)</f>
        <v>0</v>
      </c>
      <c r="H29" s="71" t="str">
        <f t="array" ref="H29">IFERROR(INDEX(Euro,MATCH(H$46&amp;$A29,'Financing inputs Euro'!$A$3:$A$255&amp;'Financing inputs Euro'!$P$3:$P$255,0),MATCH(H$45,Yr_Euro,0)),0)</f>
        <v/>
      </c>
      <c r="I29" s="71">
        <f t="array" ref="I29">IFERROR(INDEX(Euro,MATCH(I$46&amp;$A29,'Financing inputs Euro'!$A$3:$A$255&amp;'Financing inputs Euro'!$P$3:$P$255,0),MATCH(I$45,Yr_Euro,0))+INDEX(Euro,MATCH(I$47&amp;$A29,'Financing inputs Euro'!$A$3:$A$255&amp;'Financing inputs Euro'!$P$3:$P$255,0),MATCH(I$45,Yr_Euro,0)),0)</f>
        <v>0</v>
      </c>
      <c r="J29" s="71" t="str">
        <f t="array" ref="J29">IFERROR(INDEX(Euro,MATCH(J$46&amp;$A29,'Financing inputs Euro'!$A$3:$A$255&amp;'Financing inputs Euro'!$P$3:$P$255,0),MATCH(J$45,Yr_Euro,0)),0)</f>
        <v/>
      </c>
      <c r="K29" s="71">
        <f t="array" ref="K29">IFERROR(INDEX(Euro,MATCH(K$46&amp;$A29,'Financing inputs Euro'!$A$3:$A$255&amp;'Financing inputs Euro'!$P$3:$P$255,0),MATCH(K$45,Yr_Euro,0))+INDEX(Euro,MATCH(K$47&amp;$A29,'Financing inputs Euro'!$A$3:$A$255&amp;'Financing inputs Euro'!$P$3:$P$255,0),MATCH(K$45,Yr_Euro,0)),0)</f>
        <v>0</v>
      </c>
      <c r="L29" s="71" t="str">
        <f t="array" ref="L29">IFERROR(INDEX(Euro,MATCH(L$46&amp;$A29,'Financing inputs Euro'!$A$3:$A$255&amp;'Financing inputs Euro'!$P$3:$P$255,0),MATCH(L$45,Yr_Euro,0)),0)</f>
        <v/>
      </c>
      <c r="M29" s="71">
        <f t="array" ref="M29">IFERROR(INDEX(Euro,MATCH(M$46&amp;$A29,'Financing inputs Euro'!$A$3:$A$255&amp;'Financing inputs Euro'!$P$3:$P$255,0),MATCH(M$45,Yr_Euro,0))+INDEX(Euro,MATCH(M$47&amp;$A29,'Financing inputs Euro'!$A$3:$A$255&amp;'Financing inputs Euro'!$P$3:$P$255,0),MATCH(M$45,Yr_Euro,0)),0)</f>
        <v>0</v>
      </c>
      <c r="N29" s="71" t="str">
        <f t="array" ref="N29">IFERROR(INDEX(Euro,MATCH(N$46&amp;$A29,'Financing inputs Euro'!$A$3:$A$255&amp;'Financing inputs Euro'!$P$3:$P$255,0),MATCH(N$45,Yr_Euro,0)),0)</f>
        <v/>
      </c>
      <c r="O29" s="71">
        <f t="array" ref="O29">IFERROR(INDEX(Euro,MATCH(O$46&amp;$A29,'Financing inputs Euro'!$A$3:$A$255&amp;'Financing inputs Euro'!$P$3:$P$255,0),MATCH(O$45,Yr_Euro,0))+INDEX(Euro,MATCH(O$47&amp;$A29,'Financing inputs Euro'!$A$3:$A$255&amp;'Financing inputs Euro'!$P$3:$P$255,0),MATCH(O$45,Yr_Euro,0)),0)</f>
        <v>0</v>
      </c>
      <c r="P29" s="71" t="str">
        <f t="array" ref="P29">IFERROR(INDEX(Euro,MATCH(P$46&amp;$A29,'Financing inputs Euro'!$A$3:$A$255&amp;'Financing inputs Euro'!$P$3:$P$255,0),MATCH(P$45,Yr_Euro,0)),0)</f>
        <v/>
      </c>
      <c r="Q29" s="71">
        <f t="array" ref="Q29">IFERROR(INDEX(Euro,MATCH(Q$46&amp;$A29,'Financing inputs Euro'!$A$3:$A$255&amp;'Financing inputs Euro'!$P$3:$P$255,0),MATCH(Q$45,Yr_Euro,0))+INDEX(Euro,MATCH(Q$47&amp;$A29,'Financing inputs Euro'!$A$3:$A$255&amp;'Financing inputs Euro'!$P$3:$P$255,0),MATCH(Q$45,Yr_Euro,0)),0)</f>
        <v>0</v>
      </c>
      <c r="R29" s="71" t="str">
        <f t="array" ref="R29">IFERROR(INDEX(Euro,MATCH(R$46&amp;$A29,'Financing inputs Euro'!$A$3:$A$255&amp;'Financing inputs Euro'!$P$3:$P$255,0),MATCH(R$45,Yr_Euro,0)),0)</f>
        <v/>
      </c>
      <c r="S29" s="71">
        <f t="array" ref="S29">IFERROR(INDEX(Euro,MATCH(S$46&amp;$A29,'Financing inputs Euro'!$A$3:$A$255&amp;'Financing inputs Euro'!$P$3:$P$255,0),MATCH(S$45,Yr_Euro,0))+INDEX(Euro,MATCH(S$47&amp;$A29,'Financing inputs Euro'!$A$3:$A$255&amp;'Financing inputs Euro'!$P$3:$P$255,0),MATCH(S$45,Yr_Euro,0)),0)</f>
        <v>0</v>
      </c>
      <c r="T29" s="71" t="str">
        <f t="array" ref="T29">IFERROR(INDEX(Euro,MATCH(T$46&amp;$A29,'Financing inputs Euro'!$A$3:$A$255&amp;'Financing inputs Euro'!$P$3:$P$255,0),MATCH(T$45,Yr_Euro,0)),0)</f>
        <v/>
      </c>
      <c r="U29" s="71">
        <f t="array" ref="U29">IFERROR(INDEX(Euro,MATCH(U$46&amp;$A29,'Financing inputs Euro'!$A$3:$A$255&amp;'Financing inputs Euro'!$P$3:$P$255,0),MATCH(U$45,Yr_Euro,0))+INDEX(Euro,MATCH(U$47&amp;$A29,'Financing inputs Euro'!$A$3:$A$255&amp;'Financing inputs Euro'!$P$3:$P$255,0),MATCH(U$45,Yr_Euro,0)),0)</f>
        <v>0</v>
      </c>
      <c r="V29" s="71" t="str">
        <f t="array" ref="V29">IFERROR(INDEX(Euro,MATCH(V$46&amp;$A29,'Financing inputs Euro'!$A$3:$A$255&amp;'Financing inputs Euro'!$P$3:$P$255,0),MATCH(V$45,Yr_Euro,0)),0)</f>
        <v/>
      </c>
      <c r="W29" s="71">
        <f t="array" ref="W29">IFERROR(INDEX(Euro,MATCH(W$46&amp;$A29,'Financing inputs Euro'!$A$3:$A$255&amp;'Financing inputs Euro'!$P$3:$P$255,0),MATCH(W$45,Yr_Euro,0))+INDEX(Euro,MATCH(W$47&amp;$A29,'Financing inputs Euro'!$A$3:$A$255&amp;'Financing inputs Euro'!$P$3:$P$255,0),MATCH(W$45,Yr_Euro,0)),0)</f>
        <v>0</v>
      </c>
      <c r="X29" s="71" t="str">
        <f t="array" ref="X29">IFERROR(INDEX(Euro,MATCH(X$46&amp;$A29,'Financing inputs Euro'!$A$3:$A$255&amp;'Financing inputs Euro'!$P$3:$P$255,0),MATCH(X$45,Yr_Euro,0)),0)</f>
        <v/>
      </c>
      <c r="Y29" s="71">
        <f t="array" ref="Y29">IFERROR(INDEX(Euro,MATCH(Y$46&amp;$A29,'Financing inputs Euro'!$A$3:$A$255&amp;'Financing inputs Euro'!$P$3:$P$255,0),MATCH(Y$45,Yr_Euro,0))+INDEX(Euro,MATCH(Y$47&amp;$A29,'Financing inputs Euro'!$A$3:$A$255&amp;'Financing inputs Euro'!$P$3:$P$255,0),MATCH(Y$45,Yr_Euro,0)),0)</f>
        <v>0</v>
      </c>
      <c r="Z29" s="71">
        <f t="array" ref="Z29">IFERROR(INDEX(Euro,MATCH(Z$46&amp;$A29,'Financing inputs Euro'!$A$3:$A$255&amp;'Financing inputs Euro'!$P$3:$P$255,0),MATCH(Z$45,Yr_Euro,0)),0)</f>
        <v>0</v>
      </c>
      <c r="AA29" s="71">
        <f t="array" ref="AA29">IFERROR(INDEX(Euro,MATCH(AA$46&amp;$A29,'Financing inputs Euro'!$A$3:$A$255&amp;'Financing inputs Euro'!$P$3:$P$255,0),MATCH(AA$45,Yr_Euro,0))+INDEX(Euro,MATCH(AA$47&amp;$A29,'Financing inputs Euro'!$A$3:$A$255&amp;'Financing inputs Euro'!$P$3:$P$255,0),MATCH(AA$45,Yr_Euro,0)),0)</f>
        <v>0</v>
      </c>
    </row>
    <row r="30" spans="1:27" s="12" customFormat="1" x14ac:dyDescent="0.25"/>
    <row r="31" spans="1:27" x14ac:dyDescent="0.25">
      <c r="A31" s="16" t="s">
        <v>38</v>
      </c>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27" x14ac:dyDescent="0.25">
      <c r="A32" s="12"/>
      <c r="B32" s="181">
        <f t="shared" ref="B32" si="21">B2</f>
        <v>0</v>
      </c>
      <c r="C32" s="182"/>
      <c r="D32" s="181">
        <f t="shared" ref="D32" si="22">D2</f>
        <v>1</v>
      </c>
      <c r="E32" s="182"/>
      <c r="F32" s="181">
        <f t="shared" ref="F32" si="23">F2</f>
        <v>2</v>
      </c>
      <c r="G32" s="182"/>
      <c r="H32" s="181">
        <f t="shared" ref="H32" si="24">H2</f>
        <v>3</v>
      </c>
      <c r="I32" s="182"/>
      <c r="J32" s="181">
        <f t="shared" ref="J32" si="25">J2</f>
        <v>4</v>
      </c>
      <c r="K32" s="182"/>
      <c r="L32" s="181">
        <f t="shared" ref="L32" si="26">L2</f>
        <v>5</v>
      </c>
      <c r="M32" s="182"/>
      <c r="N32" s="181">
        <f t="shared" ref="N32" si="27">N2</f>
        <v>6</v>
      </c>
      <c r="O32" s="182"/>
      <c r="P32" s="181">
        <f t="shared" ref="P32" si="28">P2</f>
        <v>7</v>
      </c>
      <c r="Q32" s="182"/>
      <c r="R32" s="181">
        <f t="shared" ref="R32" si="29">R2</f>
        <v>8</v>
      </c>
      <c r="S32" s="182"/>
      <c r="T32" s="181">
        <f t="shared" ref="T32" si="30">T2</f>
        <v>9</v>
      </c>
      <c r="U32" s="182"/>
      <c r="V32" s="181">
        <f t="shared" ref="V32" si="31">V2</f>
        <v>10</v>
      </c>
      <c r="W32" s="182"/>
      <c r="X32" s="181">
        <f>X2</f>
        <v>11</v>
      </c>
      <c r="Y32" s="182"/>
      <c r="Z32" s="181" t="s">
        <v>3</v>
      </c>
      <c r="AA32" s="182"/>
    </row>
    <row r="33" spans="1:27" ht="45" x14ac:dyDescent="0.25">
      <c r="A33" s="12"/>
      <c r="B33" s="72" t="s">
        <v>34</v>
      </c>
      <c r="C33" s="23" t="s">
        <v>39</v>
      </c>
      <c r="D33" s="73" t="s">
        <v>34</v>
      </c>
      <c r="E33" s="23" t="s">
        <v>39</v>
      </c>
      <c r="F33" s="73" t="s">
        <v>34</v>
      </c>
      <c r="G33" s="23" t="s">
        <v>39</v>
      </c>
      <c r="H33" s="73" t="s">
        <v>34</v>
      </c>
      <c r="I33" s="23" t="s">
        <v>39</v>
      </c>
      <c r="J33" s="73" t="s">
        <v>34</v>
      </c>
      <c r="K33" s="23" t="s">
        <v>39</v>
      </c>
      <c r="L33" s="73" t="s">
        <v>34</v>
      </c>
      <c r="M33" s="23" t="s">
        <v>39</v>
      </c>
      <c r="N33" s="73" t="s">
        <v>34</v>
      </c>
      <c r="O33" s="23" t="s">
        <v>39</v>
      </c>
      <c r="P33" s="73" t="s">
        <v>34</v>
      </c>
      <c r="Q33" s="23" t="s">
        <v>39</v>
      </c>
      <c r="R33" s="73" t="s">
        <v>34</v>
      </c>
      <c r="S33" s="23" t="s">
        <v>39</v>
      </c>
      <c r="T33" s="73" t="s">
        <v>34</v>
      </c>
      <c r="U33" s="23" t="s">
        <v>39</v>
      </c>
      <c r="V33" s="73" t="s">
        <v>34</v>
      </c>
      <c r="W33" s="23" t="s">
        <v>39</v>
      </c>
      <c r="X33" s="73" t="s">
        <v>34</v>
      </c>
      <c r="Y33" s="23" t="s">
        <v>39</v>
      </c>
      <c r="Z33" s="73" t="s">
        <v>34</v>
      </c>
      <c r="AA33" s="23" t="s">
        <v>39</v>
      </c>
    </row>
    <row r="34" spans="1:27" x14ac:dyDescent="0.25">
      <c r="A34" s="6" t="str">
        <f>'Gap analysis'!$A$19:$O$19</f>
        <v>Autre 1</v>
      </c>
      <c r="B34" s="164" t="str">
        <f t="array" ref="B34">IFERROR(INDEX(Locale,MATCH(B$46&amp;$A34,'Financing inputs locale'!$A$3:$A$255&amp;'Financing inputs locale'!$P$3:$P$255,0),MATCH(B$45,Yr_Local,0)),0)</f>
        <v/>
      </c>
      <c r="C34" s="164">
        <f t="array" ref="C34">IFERROR(INDEX(Locale,MATCH(C$46&amp;$A34,'Financing inputs locale'!$A$3:$A$255&amp;'Financing inputs locale'!$P$3:$P$255,0),MATCH(C$45,Yr_Local,0))+INDEX(Locale,MATCH(C$47&amp;$A34,'Financing inputs locale'!$A$3:$A$255&amp;'Financing inputs locale'!$P$3:$P$255,0),MATCH(C$45,Yr_Local,0)),0)</f>
        <v>0</v>
      </c>
      <c r="D34" s="164" t="str">
        <f t="array" ref="D34">IFERROR(INDEX(Locale,MATCH(D$46&amp;$A34,'Financing inputs locale'!$A$3:$A$255&amp;'Financing inputs locale'!$P$3:$P$255,0),MATCH(D$45,Yr_Local,0)),0)</f>
        <v/>
      </c>
      <c r="E34" s="164">
        <f t="array" ref="E34">IFERROR(INDEX(Locale,MATCH(E$46&amp;$A34,'Financing inputs locale'!$A$3:$A$255&amp;'Financing inputs locale'!$P$3:$P$255,0),MATCH(E$45,Yr_Local,0))+INDEX(Locale,MATCH(E$47&amp;$A34,'Financing inputs locale'!$A$3:$A$255&amp;'Financing inputs locale'!$P$3:$P$255,0),MATCH(E$45,Yr_Local,0)),0)</f>
        <v>0</v>
      </c>
      <c r="F34" s="164" t="str">
        <f t="array" ref="F34">IFERROR(INDEX(Locale,MATCH(F$46&amp;$A34,'Financing inputs locale'!$A$3:$A$255&amp;'Financing inputs locale'!$P$3:$P$255,0),MATCH(F$45,Yr_Local,0)),0)</f>
        <v/>
      </c>
      <c r="G34" s="164">
        <f t="array" ref="G34">IFERROR(INDEX(Locale,MATCH(G$46&amp;$A34,'Financing inputs locale'!$A$3:$A$255&amp;'Financing inputs locale'!$P$3:$P$255,0),MATCH(G$45,Yr_Local,0))+INDEX(Locale,MATCH(G$47&amp;$A34,'Financing inputs locale'!$A$3:$A$255&amp;'Financing inputs locale'!$P$3:$P$255,0),MATCH(G$45,Yr_Local,0)),0)</f>
        <v>0</v>
      </c>
      <c r="H34" s="164" t="str">
        <f t="array" ref="H34">IFERROR(INDEX(Locale,MATCH(H$46&amp;$A34,'Financing inputs locale'!$A$3:$A$255&amp;'Financing inputs locale'!$P$3:$P$255,0),MATCH(H$45,Yr_Local,0)),0)</f>
        <v/>
      </c>
      <c r="I34" s="164">
        <f t="array" ref="I34">IFERROR(INDEX(Locale,MATCH(I$46&amp;$A34,'Financing inputs locale'!$A$3:$A$255&amp;'Financing inputs locale'!$P$3:$P$255,0),MATCH(I$45,Yr_Local,0))+INDEX(Locale,MATCH(I$47&amp;$A34,'Financing inputs locale'!$A$3:$A$255&amp;'Financing inputs locale'!$P$3:$P$255,0),MATCH(I$45,Yr_Local,0)),0)</f>
        <v>0</v>
      </c>
      <c r="J34" s="164" t="str">
        <f t="array" ref="J34">IFERROR(INDEX(Locale,MATCH(J$46&amp;$A34,'Financing inputs locale'!$A$3:$A$255&amp;'Financing inputs locale'!$P$3:$P$255,0),MATCH(J$45,Yr_Local,0)),0)</f>
        <v/>
      </c>
      <c r="K34" s="164">
        <f t="array" ref="K34">IFERROR(INDEX(Locale,MATCH(K$46&amp;$A34,'Financing inputs locale'!$A$3:$A$255&amp;'Financing inputs locale'!$P$3:$P$255,0),MATCH(K$45,Yr_Local,0))+INDEX(Locale,MATCH(K$47&amp;$A34,'Financing inputs locale'!$A$3:$A$255&amp;'Financing inputs locale'!$P$3:$P$255,0),MATCH(K$45,Yr_Local,0)),0)</f>
        <v>0</v>
      </c>
      <c r="L34" s="164" t="str">
        <f t="array" ref="L34">IFERROR(INDEX(Locale,MATCH(L$46&amp;$A34,'Financing inputs locale'!$A$3:$A$255&amp;'Financing inputs locale'!$P$3:$P$255,0),MATCH(L$45,Yr_Local,0)),0)</f>
        <v/>
      </c>
      <c r="M34" s="164">
        <f t="array" ref="M34">IFERROR(INDEX(Locale,MATCH(M$46&amp;$A34,'Financing inputs locale'!$A$3:$A$255&amp;'Financing inputs locale'!$P$3:$P$255,0),MATCH(M$45,Yr_Local,0))+INDEX(Locale,MATCH(M$47&amp;$A34,'Financing inputs locale'!$A$3:$A$255&amp;'Financing inputs locale'!$P$3:$P$255,0),MATCH(M$45,Yr_Local,0)),0)</f>
        <v>0</v>
      </c>
      <c r="N34" s="164" t="str">
        <f t="array" ref="N34">IFERROR(INDEX(Locale,MATCH(N$46&amp;$A34,'Financing inputs locale'!$A$3:$A$255&amp;'Financing inputs locale'!$P$3:$P$255,0),MATCH(N$45,Yr_Local,0)),0)</f>
        <v/>
      </c>
      <c r="O34" s="164">
        <f t="array" ref="O34">IFERROR(INDEX(Locale,MATCH(O$46&amp;$A34,'Financing inputs locale'!$A$3:$A$255&amp;'Financing inputs locale'!$P$3:$P$255,0),MATCH(O$45,Yr_Local,0))+INDEX(Locale,MATCH(O$47&amp;$A34,'Financing inputs locale'!$A$3:$A$255&amp;'Financing inputs locale'!$P$3:$P$255,0),MATCH(O$45,Yr_Local,0)),0)</f>
        <v>0</v>
      </c>
      <c r="P34" s="164" t="str">
        <f t="array" ref="P34">IFERROR(INDEX(Locale,MATCH(P$46&amp;$A34,'Financing inputs locale'!$A$3:$A$255&amp;'Financing inputs locale'!$P$3:$P$255,0),MATCH(P$45,Yr_Local,0)),0)</f>
        <v/>
      </c>
      <c r="Q34" s="164">
        <f t="array" ref="Q34">IFERROR(INDEX(Locale,MATCH(Q$46&amp;$A34,'Financing inputs locale'!$A$3:$A$255&amp;'Financing inputs locale'!$P$3:$P$255,0),MATCH(Q$45,Yr_Local,0))+INDEX(Locale,MATCH(Q$47&amp;$A34,'Financing inputs locale'!$A$3:$A$255&amp;'Financing inputs locale'!$P$3:$P$255,0),MATCH(Q$45,Yr_Local,0)),0)</f>
        <v>0</v>
      </c>
      <c r="R34" s="164" t="str">
        <f t="array" ref="R34">IFERROR(INDEX(Locale,MATCH(R$46&amp;$A34,'Financing inputs locale'!$A$3:$A$255&amp;'Financing inputs locale'!$P$3:$P$255,0),MATCH(R$45,Yr_Local,0)),0)</f>
        <v/>
      </c>
      <c r="S34" s="164">
        <f t="array" ref="S34">IFERROR(INDEX(Locale,MATCH(S$46&amp;$A34,'Financing inputs locale'!$A$3:$A$255&amp;'Financing inputs locale'!$P$3:$P$255,0),MATCH(S$45,Yr_Local,0))+INDEX(Locale,MATCH(S$47&amp;$A34,'Financing inputs locale'!$A$3:$A$255&amp;'Financing inputs locale'!$P$3:$P$255,0),MATCH(S$45,Yr_Local,0)),0)</f>
        <v>0</v>
      </c>
      <c r="T34" s="164" t="str">
        <f t="array" ref="T34">IFERROR(INDEX(Locale,MATCH(T$46&amp;$A34,'Financing inputs locale'!$A$3:$A$255&amp;'Financing inputs locale'!$P$3:$P$255,0),MATCH(T$45,Yr_Local,0)),0)</f>
        <v/>
      </c>
      <c r="U34" s="164">
        <f t="array" ref="U34">IFERROR(INDEX(Locale,MATCH(U$46&amp;$A34,'Financing inputs locale'!$A$3:$A$255&amp;'Financing inputs locale'!$P$3:$P$255,0),MATCH(U$45,Yr_Local,0))+INDEX(Locale,MATCH(U$47&amp;$A34,'Financing inputs locale'!$A$3:$A$255&amp;'Financing inputs locale'!$P$3:$P$255,0),MATCH(U$45,Yr_Local,0)),0)</f>
        <v>0</v>
      </c>
      <c r="V34" s="164" t="str">
        <f t="array" ref="V34">IFERROR(INDEX(Locale,MATCH(V$46&amp;$A34,'Financing inputs locale'!$A$3:$A$255&amp;'Financing inputs locale'!$P$3:$P$255,0),MATCH(V$45,Yr_Local,0)),0)</f>
        <v/>
      </c>
      <c r="W34" s="164">
        <f t="array" ref="W34">IFERROR(INDEX(Locale,MATCH(W$46&amp;$A34,'Financing inputs locale'!$A$3:$A$255&amp;'Financing inputs locale'!$P$3:$P$255,0),MATCH(W$45,Yr_Local,0))+INDEX(Locale,MATCH(W$47&amp;$A34,'Financing inputs locale'!$A$3:$A$255&amp;'Financing inputs locale'!$P$3:$P$255,0),MATCH(W$45,Yr_Local,0)),0)</f>
        <v>0</v>
      </c>
      <c r="X34" s="164" t="str">
        <f t="array" ref="X34">IFERROR(INDEX(Locale,MATCH(X$46&amp;$A34,'Financing inputs locale'!$A$3:$A$255&amp;'Financing inputs locale'!$P$3:$P$255,0),MATCH(X$45,Yr_Local,0)),0)</f>
        <v/>
      </c>
      <c r="Y34" s="164">
        <f t="array" ref="Y34">IFERROR(INDEX(Locale,MATCH(Y$46&amp;$A34,'Financing inputs locale'!$A$3:$A$255&amp;'Financing inputs locale'!$P$3:$P$255,0),MATCH(Y$45,Yr_Local,0))+INDEX(Locale,MATCH(Y$47&amp;$A34,'Financing inputs locale'!$A$3:$A$255&amp;'Financing inputs locale'!$P$3:$P$255,0),MATCH(Y$45,Yr_Local,0)),0)</f>
        <v>0</v>
      </c>
      <c r="Z34" s="164">
        <f t="array" ref="Z34">IFERROR(INDEX(Locale,MATCH(Z$46&amp;$A34,'Financing inputs locale'!$A$3:$A$255&amp;'Financing inputs locale'!$P$3:$P$255,0),MATCH(Z$45,Yr_Local,0)),0)</f>
        <v>0</v>
      </c>
      <c r="AA34" s="164">
        <f t="array" ref="AA34">IFERROR(INDEX(Locale,MATCH(AA$46&amp;$A34,'Financing inputs locale'!$A$3:$A$255&amp;'Financing inputs locale'!$P$3:$P$255,0),MATCH(AA$45,Yr_Local,0))+INDEX(Locale,MATCH(AA$47&amp;$A34,'Financing inputs locale'!$A$3:$A$255&amp;'Financing inputs locale'!$P$3:$P$255,0),MATCH(AA$45,Yr_Local,0)),0)</f>
        <v>0</v>
      </c>
    </row>
    <row r="35" spans="1:27" x14ac:dyDescent="0.25">
      <c r="A35" s="6" t="str">
        <f>'Gap analysis'!$A$35:$O$35</f>
        <v>Autre 2</v>
      </c>
      <c r="B35" s="164" t="str">
        <f t="array" ref="B35">IFERROR(INDEX(Locale,MATCH(B$46&amp;$A35,'Financing inputs locale'!$A$3:$A$255&amp;'Financing inputs locale'!$P$3:$P$255,0),MATCH(B$45,Yr_Local,0)),0)</f>
        <v/>
      </c>
      <c r="C35" s="164">
        <f t="array" ref="C35">IFERROR(INDEX(Locale,MATCH(C$46&amp;$A35,'Financing inputs locale'!$A$3:$A$255&amp;'Financing inputs locale'!$P$3:$P$255,0),MATCH(C$45,Yr_Local,0))+INDEX(Locale,MATCH(C$47&amp;$A35,'Financing inputs locale'!$A$3:$A$255&amp;'Financing inputs locale'!$P$3:$P$255,0),MATCH(C$45,Yr_Local,0)),0)</f>
        <v>0</v>
      </c>
      <c r="D35" s="164" t="str">
        <f t="array" ref="D35">IFERROR(INDEX(Locale,MATCH(D$46&amp;$A35,'Financing inputs locale'!$A$3:$A$255&amp;'Financing inputs locale'!$P$3:$P$255,0),MATCH(D$45,Yr_Local,0)),0)</f>
        <v/>
      </c>
      <c r="E35" s="164">
        <f t="array" ref="E35">IFERROR(INDEX(Locale,MATCH(E$46&amp;$A35,'Financing inputs locale'!$A$3:$A$255&amp;'Financing inputs locale'!$P$3:$P$255,0),MATCH(E$45,Yr_Local,0))+INDEX(Locale,MATCH(E$47&amp;$A35,'Financing inputs locale'!$A$3:$A$255&amp;'Financing inputs locale'!$P$3:$P$255,0),MATCH(E$45,Yr_Local,0)),0)</f>
        <v>0</v>
      </c>
      <c r="F35" s="164" t="str">
        <f t="array" ref="F35">IFERROR(INDEX(Locale,MATCH(F$46&amp;$A35,'Financing inputs locale'!$A$3:$A$255&amp;'Financing inputs locale'!$P$3:$P$255,0),MATCH(F$45,Yr_Local,0)),0)</f>
        <v/>
      </c>
      <c r="G35" s="164">
        <f t="array" ref="G35">IFERROR(INDEX(Locale,MATCH(G$46&amp;$A35,'Financing inputs locale'!$A$3:$A$255&amp;'Financing inputs locale'!$P$3:$P$255,0),MATCH(G$45,Yr_Local,0))+INDEX(Locale,MATCH(G$47&amp;$A35,'Financing inputs locale'!$A$3:$A$255&amp;'Financing inputs locale'!$P$3:$P$255,0),MATCH(G$45,Yr_Local,0)),0)</f>
        <v>0</v>
      </c>
      <c r="H35" s="164" t="str">
        <f t="array" ref="H35">IFERROR(INDEX(Locale,MATCH(H$46&amp;$A35,'Financing inputs locale'!$A$3:$A$255&amp;'Financing inputs locale'!$P$3:$P$255,0),MATCH(H$45,Yr_Local,0)),0)</f>
        <v/>
      </c>
      <c r="I35" s="164">
        <f t="array" ref="I35">IFERROR(INDEX(Locale,MATCH(I$46&amp;$A35,'Financing inputs locale'!$A$3:$A$255&amp;'Financing inputs locale'!$P$3:$P$255,0),MATCH(I$45,Yr_Local,0))+INDEX(Locale,MATCH(I$47&amp;$A35,'Financing inputs locale'!$A$3:$A$255&amp;'Financing inputs locale'!$P$3:$P$255,0),MATCH(I$45,Yr_Local,0)),0)</f>
        <v>0</v>
      </c>
      <c r="J35" s="164" t="str">
        <f t="array" ref="J35">IFERROR(INDEX(Locale,MATCH(J$46&amp;$A35,'Financing inputs locale'!$A$3:$A$255&amp;'Financing inputs locale'!$P$3:$P$255,0),MATCH(J$45,Yr_Local,0)),0)</f>
        <v/>
      </c>
      <c r="K35" s="164">
        <f t="array" ref="K35">IFERROR(INDEX(Locale,MATCH(K$46&amp;$A35,'Financing inputs locale'!$A$3:$A$255&amp;'Financing inputs locale'!$P$3:$P$255,0),MATCH(K$45,Yr_Local,0))+INDEX(Locale,MATCH(K$47&amp;$A35,'Financing inputs locale'!$A$3:$A$255&amp;'Financing inputs locale'!$P$3:$P$255,0),MATCH(K$45,Yr_Local,0)),0)</f>
        <v>0</v>
      </c>
      <c r="L35" s="164" t="str">
        <f t="array" ref="L35">IFERROR(INDEX(Locale,MATCH(L$46&amp;$A35,'Financing inputs locale'!$A$3:$A$255&amp;'Financing inputs locale'!$P$3:$P$255,0),MATCH(L$45,Yr_Local,0)),0)</f>
        <v/>
      </c>
      <c r="M35" s="164">
        <f t="array" ref="M35">IFERROR(INDEX(Locale,MATCH(M$46&amp;$A35,'Financing inputs locale'!$A$3:$A$255&amp;'Financing inputs locale'!$P$3:$P$255,0),MATCH(M$45,Yr_Local,0))+INDEX(Locale,MATCH(M$47&amp;$A35,'Financing inputs locale'!$A$3:$A$255&amp;'Financing inputs locale'!$P$3:$P$255,0),MATCH(M$45,Yr_Local,0)),0)</f>
        <v>0</v>
      </c>
      <c r="N35" s="164" t="str">
        <f t="array" ref="N35">IFERROR(INDEX(Locale,MATCH(N$46&amp;$A35,'Financing inputs locale'!$A$3:$A$255&amp;'Financing inputs locale'!$P$3:$P$255,0),MATCH(N$45,Yr_Local,0)),0)</f>
        <v/>
      </c>
      <c r="O35" s="164">
        <f t="array" ref="O35">IFERROR(INDEX(Locale,MATCH(O$46&amp;$A35,'Financing inputs locale'!$A$3:$A$255&amp;'Financing inputs locale'!$P$3:$P$255,0),MATCH(O$45,Yr_Local,0))+INDEX(Locale,MATCH(O$47&amp;$A35,'Financing inputs locale'!$A$3:$A$255&amp;'Financing inputs locale'!$P$3:$P$255,0),MATCH(O$45,Yr_Local,0)),0)</f>
        <v>0</v>
      </c>
      <c r="P35" s="164" t="str">
        <f t="array" ref="P35">IFERROR(INDEX(Locale,MATCH(P$46&amp;$A35,'Financing inputs locale'!$A$3:$A$255&amp;'Financing inputs locale'!$P$3:$P$255,0),MATCH(P$45,Yr_Local,0)),0)</f>
        <v/>
      </c>
      <c r="Q35" s="164">
        <f t="array" ref="Q35">IFERROR(INDEX(Locale,MATCH(Q$46&amp;$A35,'Financing inputs locale'!$A$3:$A$255&amp;'Financing inputs locale'!$P$3:$P$255,0),MATCH(Q$45,Yr_Local,0))+INDEX(Locale,MATCH(Q$47&amp;$A35,'Financing inputs locale'!$A$3:$A$255&amp;'Financing inputs locale'!$P$3:$P$255,0),MATCH(Q$45,Yr_Local,0)),0)</f>
        <v>0</v>
      </c>
      <c r="R35" s="164" t="str">
        <f t="array" ref="R35">IFERROR(INDEX(Locale,MATCH(R$46&amp;$A35,'Financing inputs locale'!$A$3:$A$255&amp;'Financing inputs locale'!$P$3:$P$255,0),MATCH(R$45,Yr_Local,0)),0)</f>
        <v/>
      </c>
      <c r="S35" s="164">
        <f t="array" ref="S35">IFERROR(INDEX(Locale,MATCH(S$46&amp;$A35,'Financing inputs locale'!$A$3:$A$255&amp;'Financing inputs locale'!$P$3:$P$255,0),MATCH(S$45,Yr_Local,0))+INDEX(Locale,MATCH(S$47&amp;$A35,'Financing inputs locale'!$A$3:$A$255&amp;'Financing inputs locale'!$P$3:$P$255,0),MATCH(S$45,Yr_Local,0)),0)</f>
        <v>0</v>
      </c>
      <c r="T35" s="164" t="str">
        <f t="array" ref="T35">IFERROR(INDEX(Locale,MATCH(T$46&amp;$A35,'Financing inputs locale'!$A$3:$A$255&amp;'Financing inputs locale'!$P$3:$P$255,0),MATCH(T$45,Yr_Local,0)),0)</f>
        <v/>
      </c>
      <c r="U35" s="164">
        <f t="array" ref="U35">IFERROR(INDEX(Locale,MATCH(U$46&amp;$A35,'Financing inputs locale'!$A$3:$A$255&amp;'Financing inputs locale'!$P$3:$P$255,0),MATCH(U$45,Yr_Local,0))+INDEX(Locale,MATCH(U$47&amp;$A35,'Financing inputs locale'!$A$3:$A$255&amp;'Financing inputs locale'!$P$3:$P$255,0),MATCH(U$45,Yr_Local,0)),0)</f>
        <v>0</v>
      </c>
      <c r="V35" s="164" t="str">
        <f t="array" ref="V35">IFERROR(INDEX(Locale,MATCH(V$46&amp;$A35,'Financing inputs locale'!$A$3:$A$255&amp;'Financing inputs locale'!$P$3:$P$255,0),MATCH(V$45,Yr_Local,0)),0)</f>
        <v/>
      </c>
      <c r="W35" s="164">
        <f t="array" ref="W35">IFERROR(INDEX(Locale,MATCH(W$46&amp;$A35,'Financing inputs locale'!$A$3:$A$255&amp;'Financing inputs locale'!$P$3:$P$255,0),MATCH(W$45,Yr_Local,0))+INDEX(Locale,MATCH(W$47&amp;$A35,'Financing inputs locale'!$A$3:$A$255&amp;'Financing inputs locale'!$P$3:$P$255,0),MATCH(W$45,Yr_Local,0)),0)</f>
        <v>0</v>
      </c>
      <c r="X35" s="164" t="str">
        <f t="array" ref="X35">IFERROR(INDEX(Locale,MATCH(X$46&amp;$A35,'Financing inputs locale'!$A$3:$A$255&amp;'Financing inputs locale'!$P$3:$P$255,0),MATCH(X$45,Yr_Local,0)),0)</f>
        <v/>
      </c>
      <c r="Y35" s="164">
        <f t="array" ref="Y35">IFERROR(INDEX(Locale,MATCH(Y$46&amp;$A35,'Financing inputs locale'!$A$3:$A$255&amp;'Financing inputs locale'!$P$3:$P$255,0),MATCH(Y$45,Yr_Local,0))+INDEX(Locale,MATCH(Y$47&amp;$A35,'Financing inputs locale'!$A$3:$A$255&amp;'Financing inputs locale'!$P$3:$P$255,0),MATCH(Y$45,Yr_Local,0)),0)</f>
        <v>0</v>
      </c>
      <c r="Z35" s="164">
        <f t="array" ref="Z35">IFERROR(INDEX(Locale,MATCH(Z$46&amp;$A35,'Financing inputs locale'!$A$3:$A$255&amp;'Financing inputs locale'!$P$3:$P$255,0),MATCH(Z$45,Yr_Local,0)),0)</f>
        <v>0</v>
      </c>
      <c r="AA35" s="164">
        <f t="array" ref="AA35">IFERROR(INDEX(Locale,MATCH(AA$46&amp;$A35,'Financing inputs locale'!$A$3:$A$255&amp;'Financing inputs locale'!$P$3:$P$255,0),MATCH(AA$45,Yr_Local,0))+INDEX(Locale,MATCH(AA$47&amp;$A35,'Financing inputs locale'!$A$3:$A$255&amp;'Financing inputs locale'!$P$3:$P$255,0),MATCH(AA$45,Yr_Local,0)),0)</f>
        <v>0</v>
      </c>
    </row>
    <row r="36" spans="1:27" x14ac:dyDescent="0.25">
      <c r="A36" s="6" t="str">
        <f>'Gap analysis'!$A$51:$O$51</f>
        <v>Autre 3</v>
      </c>
      <c r="B36" s="164" t="str">
        <f t="array" ref="B36">IFERROR(INDEX(Locale,MATCH(B$46&amp;$A36,'Financing inputs locale'!$A$3:$A$255&amp;'Financing inputs locale'!$P$3:$P$255,0),MATCH(B$45,Yr_Local,0)),0)</f>
        <v/>
      </c>
      <c r="C36" s="164">
        <f t="array" ref="C36">IFERROR(INDEX(Locale,MATCH(C$46&amp;$A36,'Financing inputs locale'!$A$3:$A$255&amp;'Financing inputs locale'!$P$3:$P$255,0),MATCH(C$45,Yr_Local,0))+INDEX(Locale,MATCH(C$47&amp;$A36,'Financing inputs locale'!$A$3:$A$255&amp;'Financing inputs locale'!$P$3:$P$255,0),MATCH(C$45,Yr_Local,0)),0)</f>
        <v>0</v>
      </c>
      <c r="D36" s="164" t="str">
        <f t="array" ref="D36">IFERROR(INDEX(Locale,MATCH(D$46&amp;$A36,'Financing inputs locale'!$A$3:$A$255&amp;'Financing inputs locale'!$P$3:$P$255,0),MATCH(D$45,Yr_Local,0)),0)</f>
        <v/>
      </c>
      <c r="E36" s="164">
        <f t="array" ref="E36">IFERROR(INDEX(Locale,MATCH(E$46&amp;$A36,'Financing inputs locale'!$A$3:$A$255&amp;'Financing inputs locale'!$P$3:$P$255,0),MATCH(E$45,Yr_Local,0))+INDEX(Locale,MATCH(E$47&amp;$A36,'Financing inputs locale'!$A$3:$A$255&amp;'Financing inputs locale'!$P$3:$P$255,0),MATCH(E$45,Yr_Local,0)),0)</f>
        <v>0</v>
      </c>
      <c r="F36" s="164" t="str">
        <f t="array" ref="F36">IFERROR(INDEX(Locale,MATCH(F$46&amp;$A36,'Financing inputs locale'!$A$3:$A$255&amp;'Financing inputs locale'!$P$3:$P$255,0),MATCH(F$45,Yr_Local,0)),0)</f>
        <v/>
      </c>
      <c r="G36" s="164">
        <f t="array" ref="G36">IFERROR(INDEX(Locale,MATCH(G$46&amp;$A36,'Financing inputs locale'!$A$3:$A$255&amp;'Financing inputs locale'!$P$3:$P$255,0),MATCH(G$45,Yr_Local,0))+INDEX(Locale,MATCH(G$47&amp;$A36,'Financing inputs locale'!$A$3:$A$255&amp;'Financing inputs locale'!$P$3:$P$255,0),MATCH(G$45,Yr_Local,0)),0)</f>
        <v>0</v>
      </c>
      <c r="H36" s="164" t="str">
        <f t="array" ref="H36">IFERROR(INDEX(Locale,MATCH(H$46&amp;$A36,'Financing inputs locale'!$A$3:$A$255&amp;'Financing inputs locale'!$P$3:$P$255,0),MATCH(H$45,Yr_Local,0)),0)</f>
        <v/>
      </c>
      <c r="I36" s="164">
        <f t="array" ref="I36">IFERROR(INDEX(Locale,MATCH(I$46&amp;$A36,'Financing inputs locale'!$A$3:$A$255&amp;'Financing inputs locale'!$P$3:$P$255,0),MATCH(I$45,Yr_Local,0))+INDEX(Locale,MATCH(I$47&amp;$A36,'Financing inputs locale'!$A$3:$A$255&amp;'Financing inputs locale'!$P$3:$P$255,0),MATCH(I$45,Yr_Local,0)),0)</f>
        <v>0</v>
      </c>
      <c r="J36" s="164" t="str">
        <f t="array" ref="J36">IFERROR(INDEX(Locale,MATCH(J$46&amp;$A36,'Financing inputs locale'!$A$3:$A$255&amp;'Financing inputs locale'!$P$3:$P$255,0),MATCH(J$45,Yr_Local,0)),0)</f>
        <v/>
      </c>
      <c r="K36" s="164">
        <f t="array" ref="K36">IFERROR(INDEX(Locale,MATCH(K$46&amp;$A36,'Financing inputs locale'!$A$3:$A$255&amp;'Financing inputs locale'!$P$3:$P$255,0),MATCH(K$45,Yr_Local,0))+INDEX(Locale,MATCH(K$47&amp;$A36,'Financing inputs locale'!$A$3:$A$255&amp;'Financing inputs locale'!$P$3:$P$255,0),MATCH(K$45,Yr_Local,0)),0)</f>
        <v>0</v>
      </c>
      <c r="L36" s="164" t="str">
        <f t="array" ref="L36">IFERROR(INDEX(Locale,MATCH(L$46&amp;$A36,'Financing inputs locale'!$A$3:$A$255&amp;'Financing inputs locale'!$P$3:$P$255,0),MATCH(L$45,Yr_Local,0)),0)</f>
        <v/>
      </c>
      <c r="M36" s="164">
        <f t="array" ref="M36">IFERROR(INDEX(Locale,MATCH(M$46&amp;$A36,'Financing inputs locale'!$A$3:$A$255&amp;'Financing inputs locale'!$P$3:$P$255,0),MATCH(M$45,Yr_Local,0))+INDEX(Locale,MATCH(M$47&amp;$A36,'Financing inputs locale'!$A$3:$A$255&amp;'Financing inputs locale'!$P$3:$P$255,0),MATCH(M$45,Yr_Local,0)),0)</f>
        <v>0</v>
      </c>
      <c r="N36" s="164" t="str">
        <f t="array" ref="N36">IFERROR(INDEX(Locale,MATCH(N$46&amp;$A36,'Financing inputs locale'!$A$3:$A$255&amp;'Financing inputs locale'!$P$3:$P$255,0),MATCH(N$45,Yr_Local,0)),0)</f>
        <v/>
      </c>
      <c r="O36" s="164">
        <f t="array" ref="O36">IFERROR(INDEX(Locale,MATCH(O$46&amp;$A36,'Financing inputs locale'!$A$3:$A$255&amp;'Financing inputs locale'!$P$3:$P$255,0),MATCH(O$45,Yr_Local,0))+INDEX(Locale,MATCH(O$47&amp;$A36,'Financing inputs locale'!$A$3:$A$255&amp;'Financing inputs locale'!$P$3:$P$255,0),MATCH(O$45,Yr_Local,0)),0)</f>
        <v>0</v>
      </c>
      <c r="P36" s="164" t="str">
        <f t="array" ref="P36">IFERROR(INDEX(Locale,MATCH(P$46&amp;$A36,'Financing inputs locale'!$A$3:$A$255&amp;'Financing inputs locale'!$P$3:$P$255,0),MATCH(P$45,Yr_Local,0)),0)</f>
        <v/>
      </c>
      <c r="Q36" s="164">
        <f t="array" ref="Q36">IFERROR(INDEX(Locale,MATCH(Q$46&amp;$A36,'Financing inputs locale'!$A$3:$A$255&amp;'Financing inputs locale'!$P$3:$P$255,0),MATCH(Q$45,Yr_Local,0))+INDEX(Locale,MATCH(Q$47&amp;$A36,'Financing inputs locale'!$A$3:$A$255&amp;'Financing inputs locale'!$P$3:$P$255,0),MATCH(Q$45,Yr_Local,0)),0)</f>
        <v>0</v>
      </c>
      <c r="R36" s="164" t="str">
        <f t="array" ref="R36">IFERROR(INDEX(Locale,MATCH(R$46&amp;$A36,'Financing inputs locale'!$A$3:$A$255&amp;'Financing inputs locale'!$P$3:$P$255,0),MATCH(R$45,Yr_Local,0)),0)</f>
        <v/>
      </c>
      <c r="S36" s="164">
        <f t="array" ref="S36">IFERROR(INDEX(Locale,MATCH(S$46&amp;$A36,'Financing inputs locale'!$A$3:$A$255&amp;'Financing inputs locale'!$P$3:$P$255,0),MATCH(S$45,Yr_Local,0))+INDEX(Locale,MATCH(S$47&amp;$A36,'Financing inputs locale'!$A$3:$A$255&amp;'Financing inputs locale'!$P$3:$P$255,0),MATCH(S$45,Yr_Local,0)),0)</f>
        <v>0</v>
      </c>
      <c r="T36" s="164" t="str">
        <f t="array" ref="T36">IFERROR(INDEX(Locale,MATCH(T$46&amp;$A36,'Financing inputs locale'!$A$3:$A$255&amp;'Financing inputs locale'!$P$3:$P$255,0),MATCH(T$45,Yr_Local,0)),0)</f>
        <v/>
      </c>
      <c r="U36" s="164">
        <f t="array" ref="U36">IFERROR(INDEX(Locale,MATCH(U$46&amp;$A36,'Financing inputs locale'!$A$3:$A$255&amp;'Financing inputs locale'!$P$3:$P$255,0),MATCH(U$45,Yr_Local,0))+INDEX(Locale,MATCH(U$47&amp;$A36,'Financing inputs locale'!$A$3:$A$255&amp;'Financing inputs locale'!$P$3:$P$255,0),MATCH(U$45,Yr_Local,0)),0)</f>
        <v>0</v>
      </c>
      <c r="V36" s="164" t="str">
        <f t="array" ref="V36">IFERROR(INDEX(Locale,MATCH(V$46&amp;$A36,'Financing inputs locale'!$A$3:$A$255&amp;'Financing inputs locale'!$P$3:$P$255,0),MATCH(V$45,Yr_Local,0)),0)</f>
        <v/>
      </c>
      <c r="W36" s="164">
        <f t="array" ref="W36">IFERROR(INDEX(Locale,MATCH(W$46&amp;$A36,'Financing inputs locale'!$A$3:$A$255&amp;'Financing inputs locale'!$P$3:$P$255,0),MATCH(W$45,Yr_Local,0))+INDEX(Locale,MATCH(W$47&amp;$A36,'Financing inputs locale'!$A$3:$A$255&amp;'Financing inputs locale'!$P$3:$P$255,0),MATCH(W$45,Yr_Local,0)),0)</f>
        <v>0</v>
      </c>
      <c r="X36" s="164" t="str">
        <f t="array" ref="X36">IFERROR(INDEX(Locale,MATCH(X$46&amp;$A36,'Financing inputs locale'!$A$3:$A$255&amp;'Financing inputs locale'!$P$3:$P$255,0),MATCH(X$45,Yr_Local,0)),0)</f>
        <v/>
      </c>
      <c r="Y36" s="164">
        <f t="array" ref="Y36">IFERROR(INDEX(Locale,MATCH(Y$46&amp;$A36,'Financing inputs locale'!$A$3:$A$255&amp;'Financing inputs locale'!$P$3:$P$255,0),MATCH(Y$45,Yr_Local,0))+INDEX(Locale,MATCH(Y$47&amp;$A36,'Financing inputs locale'!$A$3:$A$255&amp;'Financing inputs locale'!$P$3:$P$255,0),MATCH(Y$45,Yr_Local,0)),0)</f>
        <v>0</v>
      </c>
      <c r="Z36" s="164">
        <f t="array" ref="Z36">IFERROR(INDEX(Locale,MATCH(Z$46&amp;$A36,'Financing inputs locale'!$A$3:$A$255&amp;'Financing inputs locale'!$P$3:$P$255,0),MATCH(Z$45,Yr_Local,0)),0)</f>
        <v>0</v>
      </c>
      <c r="AA36" s="164">
        <f t="array" ref="AA36">IFERROR(INDEX(Locale,MATCH(AA$46&amp;$A36,'Financing inputs locale'!$A$3:$A$255&amp;'Financing inputs locale'!$P$3:$P$255,0),MATCH(AA$45,Yr_Local,0))+INDEX(Locale,MATCH(AA$47&amp;$A36,'Financing inputs locale'!$A$3:$A$255&amp;'Financing inputs locale'!$P$3:$P$255,0),MATCH(AA$45,Yr_Local,0)),0)</f>
        <v>0</v>
      </c>
    </row>
    <row r="37" spans="1:27" x14ac:dyDescent="0.25">
      <c r="A37" s="6" t="str">
        <f>'Gap analysis'!$A$67:$O$67</f>
        <v>Autre 4</v>
      </c>
      <c r="B37" s="164" t="str">
        <f t="array" ref="B37">IFERROR(INDEX(Locale,MATCH(B$46&amp;$A37,'Financing inputs locale'!$A$3:$A$255&amp;'Financing inputs locale'!$P$3:$P$255,0),MATCH(B$45,Yr_Local,0)),0)</f>
        <v/>
      </c>
      <c r="C37" s="164">
        <f t="array" ref="C37">IFERROR(INDEX(Locale,MATCH(C$46&amp;$A37,'Financing inputs locale'!$A$3:$A$255&amp;'Financing inputs locale'!$P$3:$P$255,0),MATCH(C$45,Yr_Local,0))+INDEX(Locale,MATCH(C$47&amp;$A37,'Financing inputs locale'!$A$3:$A$255&amp;'Financing inputs locale'!$P$3:$P$255,0),MATCH(C$45,Yr_Local,0)),0)</f>
        <v>0</v>
      </c>
      <c r="D37" s="164" t="str">
        <f t="array" ref="D37">IFERROR(INDEX(Locale,MATCH(D$46&amp;$A37,'Financing inputs locale'!$A$3:$A$255&amp;'Financing inputs locale'!$P$3:$P$255,0),MATCH(D$45,Yr_Local,0)),0)</f>
        <v/>
      </c>
      <c r="E37" s="164">
        <f t="array" ref="E37">IFERROR(INDEX(Locale,MATCH(E$46&amp;$A37,'Financing inputs locale'!$A$3:$A$255&amp;'Financing inputs locale'!$P$3:$P$255,0),MATCH(E$45,Yr_Local,0))+INDEX(Locale,MATCH(E$47&amp;$A37,'Financing inputs locale'!$A$3:$A$255&amp;'Financing inputs locale'!$P$3:$P$255,0),MATCH(E$45,Yr_Local,0)),0)</f>
        <v>0</v>
      </c>
      <c r="F37" s="164" t="str">
        <f t="array" ref="F37">IFERROR(INDEX(Locale,MATCH(F$46&amp;$A37,'Financing inputs locale'!$A$3:$A$255&amp;'Financing inputs locale'!$P$3:$P$255,0),MATCH(F$45,Yr_Local,0)),0)</f>
        <v/>
      </c>
      <c r="G37" s="164">
        <f t="array" ref="G37">IFERROR(INDEX(Locale,MATCH(G$46&amp;$A37,'Financing inputs locale'!$A$3:$A$255&amp;'Financing inputs locale'!$P$3:$P$255,0),MATCH(G$45,Yr_Local,0))+INDEX(Locale,MATCH(G$47&amp;$A37,'Financing inputs locale'!$A$3:$A$255&amp;'Financing inputs locale'!$P$3:$P$255,0),MATCH(G$45,Yr_Local,0)),0)</f>
        <v>0</v>
      </c>
      <c r="H37" s="164" t="str">
        <f t="array" ref="H37">IFERROR(INDEX(Locale,MATCH(H$46&amp;$A37,'Financing inputs locale'!$A$3:$A$255&amp;'Financing inputs locale'!$P$3:$P$255,0),MATCH(H$45,Yr_Local,0)),0)</f>
        <v/>
      </c>
      <c r="I37" s="164">
        <f t="array" ref="I37">IFERROR(INDEX(Locale,MATCH(I$46&amp;$A37,'Financing inputs locale'!$A$3:$A$255&amp;'Financing inputs locale'!$P$3:$P$255,0),MATCH(I$45,Yr_Local,0))+INDEX(Locale,MATCH(I$47&amp;$A37,'Financing inputs locale'!$A$3:$A$255&amp;'Financing inputs locale'!$P$3:$P$255,0),MATCH(I$45,Yr_Local,0)),0)</f>
        <v>0</v>
      </c>
      <c r="J37" s="164" t="str">
        <f t="array" ref="J37">IFERROR(INDEX(Locale,MATCH(J$46&amp;$A37,'Financing inputs locale'!$A$3:$A$255&amp;'Financing inputs locale'!$P$3:$P$255,0),MATCH(J$45,Yr_Local,0)),0)</f>
        <v/>
      </c>
      <c r="K37" s="164">
        <f t="array" ref="K37">IFERROR(INDEX(Locale,MATCH(K$46&amp;$A37,'Financing inputs locale'!$A$3:$A$255&amp;'Financing inputs locale'!$P$3:$P$255,0),MATCH(K$45,Yr_Local,0))+INDEX(Locale,MATCH(K$47&amp;$A37,'Financing inputs locale'!$A$3:$A$255&amp;'Financing inputs locale'!$P$3:$P$255,0),MATCH(K$45,Yr_Local,0)),0)</f>
        <v>0</v>
      </c>
      <c r="L37" s="164" t="str">
        <f t="array" ref="L37">IFERROR(INDEX(Locale,MATCH(L$46&amp;$A37,'Financing inputs locale'!$A$3:$A$255&amp;'Financing inputs locale'!$P$3:$P$255,0),MATCH(L$45,Yr_Local,0)),0)</f>
        <v/>
      </c>
      <c r="M37" s="164">
        <f t="array" ref="M37">IFERROR(INDEX(Locale,MATCH(M$46&amp;$A37,'Financing inputs locale'!$A$3:$A$255&amp;'Financing inputs locale'!$P$3:$P$255,0),MATCH(M$45,Yr_Local,0))+INDEX(Locale,MATCH(M$47&amp;$A37,'Financing inputs locale'!$A$3:$A$255&amp;'Financing inputs locale'!$P$3:$P$255,0),MATCH(M$45,Yr_Local,0)),0)</f>
        <v>0</v>
      </c>
      <c r="N37" s="164" t="str">
        <f t="array" ref="N37">IFERROR(INDEX(Locale,MATCH(N$46&amp;$A37,'Financing inputs locale'!$A$3:$A$255&amp;'Financing inputs locale'!$P$3:$P$255,0),MATCH(N$45,Yr_Local,0)),0)</f>
        <v/>
      </c>
      <c r="O37" s="164">
        <f t="array" ref="O37">IFERROR(INDEX(Locale,MATCH(O$46&amp;$A37,'Financing inputs locale'!$A$3:$A$255&amp;'Financing inputs locale'!$P$3:$P$255,0),MATCH(O$45,Yr_Local,0))+INDEX(Locale,MATCH(O$47&amp;$A37,'Financing inputs locale'!$A$3:$A$255&amp;'Financing inputs locale'!$P$3:$P$255,0),MATCH(O$45,Yr_Local,0)),0)</f>
        <v>0</v>
      </c>
      <c r="P37" s="164" t="str">
        <f t="array" ref="P37">IFERROR(INDEX(Locale,MATCH(P$46&amp;$A37,'Financing inputs locale'!$A$3:$A$255&amp;'Financing inputs locale'!$P$3:$P$255,0),MATCH(P$45,Yr_Local,0)),0)</f>
        <v/>
      </c>
      <c r="Q37" s="164">
        <f t="array" ref="Q37">IFERROR(INDEX(Locale,MATCH(Q$46&amp;$A37,'Financing inputs locale'!$A$3:$A$255&amp;'Financing inputs locale'!$P$3:$P$255,0),MATCH(Q$45,Yr_Local,0))+INDEX(Locale,MATCH(Q$47&amp;$A37,'Financing inputs locale'!$A$3:$A$255&amp;'Financing inputs locale'!$P$3:$P$255,0),MATCH(Q$45,Yr_Local,0)),0)</f>
        <v>0</v>
      </c>
      <c r="R37" s="164" t="str">
        <f t="array" ref="R37">IFERROR(INDEX(Locale,MATCH(R$46&amp;$A37,'Financing inputs locale'!$A$3:$A$255&amp;'Financing inputs locale'!$P$3:$P$255,0),MATCH(R$45,Yr_Local,0)),0)</f>
        <v/>
      </c>
      <c r="S37" s="164">
        <f t="array" ref="S37">IFERROR(INDEX(Locale,MATCH(S$46&amp;$A37,'Financing inputs locale'!$A$3:$A$255&amp;'Financing inputs locale'!$P$3:$P$255,0),MATCH(S$45,Yr_Local,0))+INDEX(Locale,MATCH(S$47&amp;$A37,'Financing inputs locale'!$A$3:$A$255&amp;'Financing inputs locale'!$P$3:$P$255,0),MATCH(S$45,Yr_Local,0)),0)</f>
        <v>0</v>
      </c>
      <c r="T37" s="164" t="str">
        <f t="array" ref="T37">IFERROR(INDEX(Locale,MATCH(T$46&amp;$A37,'Financing inputs locale'!$A$3:$A$255&amp;'Financing inputs locale'!$P$3:$P$255,0),MATCH(T$45,Yr_Local,0)),0)</f>
        <v/>
      </c>
      <c r="U37" s="164">
        <f t="array" ref="U37">IFERROR(INDEX(Locale,MATCH(U$46&amp;$A37,'Financing inputs locale'!$A$3:$A$255&amp;'Financing inputs locale'!$P$3:$P$255,0),MATCH(U$45,Yr_Local,0))+INDEX(Locale,MATCH(U$47&amp;$A37,'Financing inputs locale'!$A$3:$A$255&amp;'Financing inputs locale'!$P$3:$P$255,0),MATCH(U$45,Yr_Local,0)),0)</f>
        <v>0</v>
      </c>
      <c r="V37" s="164" t="str">
        <f t="array" ref="V37">IFERROR(INDEX(Locale,MATCH(V$46&amp;$A37,'Financing inputs locale'!$A$3:$A$255&amp;'Financing inputs locale'!$P$3:$P$255,0),MATCH(V$45,Yr_Local,0)),0)</f>
        <v/>
      </c>
      <c r="W37" s="164">
        <f t="array" ref="W37">IFERROR(INDEX(Locale,MATCH(W$46&amp;$A37,'Financing inputs locale'!$A$3:$A$255&amp;'Financing inputs locale'!$P$3:$P$255,0),MATCH(W$45,Yr_Local,0))+INDEX(Locale,MATCH(W$47&amp;$A37,'Financing inputs locale'!$A$3:$A$255&amp;'Financing inputs locale'!$P$3:$P$255,0),MATCH(W$45,Yr_Local,0)),0)</f>
        <v>0</v>
      </c>
      <c r="X37" s="164" t="str">
        <f t="array" ref="X37">IFERROR(INDEX(Locale,MATCH(X$46&amp;$A37,'Financing inputs locale'!$A$3:$A$255&amp;'Financing inputs locale'!$P$3:$P$255,0),MATCH(X$45,Yr_Local,0)),0)</f>
        <v/>
      </c>
      <c r="Y37" s="164">
        <f t="array" ref="Y37">IFERROR(INDEX(Locale,MATCH(Y$46&amp;$A37,'Financing inputs locale'!$A$3:$A$255&amp;'Financing inputs locale'!$P$3:$P$255,0),MATCH(Y$45,Yr_Local,0))+INDEX(Locale,MATCH(Y$47&amp;$A37,'Financing inputs locale'!$A$3:$A$255&amp;'Financing inputs locale'!$P$3:$P$255,0),MATCH(Y$45,Yr_Local,0)),0)</f>
        <v>0</v>
      </c>
      <c r="Z37" s="164">
        <f t="array" ref="Z37">IFERROR(INDEX(Locale,MATCH(Z$46&amp;$A37,'Financing inputs locale'!$A$3:$A$255&amp;'Financing inputs locale'!$P$3:$P$255,0),MATCH(Z$45,Yr_Local,0)),0)</f>
        <v>0</v>
      </c>
      <c r="AA37" s="164">
        <f t="array" ref="AA37">IFERROR(INDEX(Locale,MATCH(AA$46&amp;$A37,'Financing inputs locale'!$A$3:$A$255&amp;'Financing inputs locale'!$P$3:$P$255,0),MATCH(AA$45,Yr_Local,0))+INDEX(Locale,MATCH(AA$47&amp;$A37,'Financing inputs locale'!$A$3:$A$255&amp;'Financing inputs locale'!$P$3:$P$255,0),MATCH(AA$45,Yr_Local,0)),0)</f>
        <v>0</v>
      </c>
    </row>
    <row r="38" spans="1:27" x14ac:dyDescent="0.25">
      <c r="A38" s="6" t="str">
        <f>'Gap analysis'!$A$83:$O$83</f>
        <v>Autre 5</v>
      </c>
      <c r="B38" s="164" t="str">
        <f t="array" ref="B38">IFERROR(INDEX(Locale,MATCH(B$46&amp;$A38,'Financing inputs locale'!$A$3:$A$255&amp;'Financing inputs locale'!$P$3:$P$255,0),MATCH(B$45,Yr_Local,0)),0)</f>
        <v/>
      </c>
      <c r="C38" s="164">
        <f t="array" ref="C38">IFERROR(INDEX(Locale,MATCH(C$46&amp;$A38,'Financing inputs locale'!$A$3:$A$255&amp;'Financing inputs locale'!$P$3:$P$255,0),MATCH(C$45,Yr_Local,0))+INDEX(Locale,MATCH(C$47&amp;$A38,'Financing inputs locale'!$A$3:$A$255&amp;'Financing inputs locale'!$P$3:$P$255,0),MATCH(C$45,Yr_Local,0)),0)</f>
        <v>0</v>
      </c>
      <c r="D38" s="164" t="str">
        <f t="array" ref="D38">IFERROR(INDEX(Locale,MATCH(D$46&amp;$A38,'Financing inputs locale'!$A$3:$A$255&amp;'Financing inputs locale'!$P$3:$P$255,0),MATCH(D$45,Yr_Local,0)),0)</f>
        <v/>
      </c>
      <c r="E38" s="164">
        <f t="array" ref="E38">IFERROR(INDEX(Locale,MATCH(E$46&amp;$A38,'Financing inputs locale'!$A$3:$A$255&amp;'Financing inputs locale'!$P$3:$P$255,0),MATCH(E$45,Yr_Local,0))+INDEX(Locale,MATCH(E$47&amp;$A38,'Financing inputs locale'!$A$3:$A$255&amp;'Financing inputs locale'!$P$3:$P$255,0),MATCH(E$45,Yr_Local,0)),0)</f>
        <v>0</v>
      </c>
      <c r="F38" s="164" t="str">
        <f t="array" ref="F38">IFERROR(INDEX(Locale,MATCH(F$46&amp;$A38,'Financing inputs locale'!$A$3:$A$255&amp;'Financing inputs locale'!$P$3:$P$255,0),MATCH(F$45,Yr_Local,0)),0)</f>
        <v/>
      </c>
      <c r="G38" s="164">
        <f t="array" ref="G38">IFERROR(INDEX(Locale,MATCH(G$46&amp;$A38,'Financing inputs locale'!$A$3:$A$255&amp;'Financing inputs locale'!$P$3:$P$255,0),MATCH(G$45,Yr_Local,0))+INDEX(Locale,MATCH(G$47&amp;$A38,'Financing inputs locale'!$A$3:$A$255&amp;'Financing inputs locale'!$P$3:$P$255,0),MATCH(G$45,Yr_Local,0)),0)</f>
        <v>0</v>
      </c>
      <c r="H38" s="164" t="str">
        <f t="array" ref="H38">IFERROR(INDEX(Locale,MATCH(H$46&amp;$A38,'Financing inputs locale'!$A$3:$A$255&amp;'Financing inputs locale'!$P$3:$P$255,0),MATCH(H$45,Yr_Local,0)),0)</f>
        <v/>
      </c>
      <c r="I38" s="164">
        <f t="array" ref="I38">IFERROR(INDEX(Locale,MATCH(I$46&amp;$A38,'Financing inputs locale'!$A$3:$A$255&amp;'Financing inputs locale'!$P$3:$P$255,0),MATCH(I$45,Yr_Local,0))+INDEX(Locale,MATCH(I$47&amp;$A38,'Financing inputs locale'!$A$3:$A$255&amp;'Financing inputs locale'!$P$3:$P$255,0),MATCH(I$45,Yr_Local,0)),0)</f>
        <v>0</v>
      </c>
      <c r="J38" s="164" t="str">
        <f t="array" ref="J38">IFERROR(INDEX(Locale,MATCH(J$46&amp;$A38,'Financing inputs locale'!$A$3:$A$255&amp;'Financing inputs locale'!$P$3:$P$255,0),MATCH(J$45,Yr_Local,0)),0)</f>
        <v/>
      </c>
      <c r="K38" s="164">
        <f t="array" ref="K38">IFERROR(INDEX(Locale,MATCH(K$46&amp;$A38,'Financing inputs locale'!$A$3:$A$255&amp;'Financing inputs locale'!$P$3:$P$255,0),MATCH(K$45,Yr_Local,0))+INDEX(Locale,MATCH(K$47&amp;$A38,'Financing inputs locale'!$A$3:$A$255&amp;'Financing inputs locale'!$P$3:$P$255,0),MATCH(K$45,Yr_Local,0)),0)</f>
        <v>0</v>
      </c>
      <c r="L38" s="164" t="str">
        <f t="array" ref="L38">IFERROR(INDEX(Locale,MATCH(L$46&amp;$A38,'Financing inputs locale'!$A$3:$A$255&amp;'Financing inputs locale'!$P$3:$P$255,0),MATCH(L$45,Yr_Local,0)),0)</f>
        <v/>
      </c>
      <c r="M38" s="164">
        <f t="array" ref="M38">IFERROR(INDEX(Locale,MATCH(M$46&amp;$A38,'Financing inputs locale'!$A$3:$A$255&amp;'Financing inputs locale'!$P$3:$P$255,0),MATCH(M$45,Yr_Local,0))+INDEX(Locale,MATCH(M$47&amp;$A38,'Financing inputs locale'!$A$3:$A$255&amp;'Financing inputs locale'!$P$3:$P$255,0),MATCH(M$45,Yr_Local,0)),0)</f>
        <v>0</v>
      </c>
      <c r="N38" s="164" t="str">
        <f t="array" ref="N38">IFERROR(INDEX(Locale,MATCH(N$46&amp;$A38,'Financing inputs locale'!$A$3:$A$255&amp;'Financing inputs locale'!$P$3:$P$255,0),MATCH(N$45,Yr_Local,0)),0)</f>
        <v/>
      </c>
      <c r="O38" s="164">
        <f t="array" ref="O38">IFERROR(INDEX(Locale,MATCH(O$46&amp;$A38,'Financing inputs locale'!$A$3:$A$255&amp;'Financing inputs locale'!$P$3:$P$255,0),MATCH(O$45,Yr_Local,0))+INDEX(Locale,MATCH(O$47&amp;$A38,'Financing inputs locale'!$A$3:$A$255&amp;'Financing inputs locale'!$P$3:$P$255,0),MATCH(O$45,Yr_Local,0)),0)</f>
        <v>0</v>
      </c>
      <c r="P38" s="164" t="str">
        <f t="array" ref="P38">IFERROR(INDEX(Locale,MATCH(P$46&amp;$A38,'Financing inputs locale'!$A$3:$A$255&amp;'Financing inputs locale'!$P$3:$P$255,0),MATCH(P$45,Yr_Local,0)),0)</f>
        <v/>
      </c>
      <c r="Q38" s="164">
        <f t="array" ref="Q38">IFERROR(INDEX(Locale,MATCH(Q$46&amp;$A38,'Financing inputs locale'!$A$3:$A$255&amp;'Financing inputs locale'!$P$3:$P$255,0),MATCH(Q$45,Yr_Local,0))+INDEX(Locale,MATCH(Q$47&amp;$A38,'Financing inputs locale'!$A$3:$A$255&amp;'Financing inputs locale'!$P$3:$P$255,0),MATCH(Q$45,Yr_Local,0)),0)</f>
        <v>0</v>
      </c>
      <c r="R38" s="164" t="str">
        <f t="array" ref="R38">IFERROR(INDEX(Locale,MATCH(R$46&amp;$A38,'Financing inputs locale'!$A$3:$A$255&amp;'Financing inputs locale'!$P$3:$P$255,0),MATCH(R$45,Yr_Local,0)),0)</f>
        <v/>
      </c>
      <c r="S38" s="164">
        <f t="array" ref="S38">IFERROR(INDEX(Locale,MATCH(S$46&amp;$A38,'Financing inputs locale'!$A$3:$A$255&amp;'Financing inputs locale'!$P$3:$P$255,0),MATCH(S$45,Yr_Local,0))+INDEX(Locale,MATCH(S$47&amp;$A38,'Financing inputs locale'!$A$3:$A$255&amp;'Financing inputs locale'!$P$3:$P$255,0),MATCH(S$45,Yr_Local,0)),0)</f>
        <v>0</v>
      </c>
      <c r="T38" s="164" t="str">
        <f t="array" ref="T38">IFERROR(INDEX(Locale,MATCH(T$46&amp;$A38,'Financing inputs locale'!$A$3:$A$255&amp;'Financing inputs locale'!$P$3:$P$255,0),MATCH(T$45,Yr_Local,0)),0)</f>
        <v/>
      </c>
      <c r="U38" s="164">
        <f t="array" ref="U38">IFERROR(INDEX(Locale,MATCH(U$46&amp;$A38,'Financing inputs locale'!$A$3:$A$255&amp;'Financing inputs locale'!$P$3:$P$255,0),MATCH(U$45,Yr_Local,0))+INDEX(Locale,MATCH(U$47&amp;$A38,'Financing inputs locale'!$A$3:$A$255&amp;'Financing inputs locale'!$P$3:$P$255,0),MATCH(U$45,Yr_Local,0)),0)</f>
        <v>0</v>
      </c>
      <c r="V38" s="164" t="str">
        <f t="array" ref="V38">IFERROR(INDEX(Locale,MATCH(V$46&amp;$A38,'Financing inputs locale'!$A$3:$A$255&amp;'Financing inputs locale'!$P$3:$P$255,0),MATCH(V$45,Yr_Local,0)),0)</f>
        <v/>
      </c>
      <c r="W38" s="164">
        <f t="array" ref="W38">IFERROR(INDEX(Locale,MATCH(W$46&amp;$A38,'Financing inputs locale'!$A$3:$A$255&amp;'Financing inputs locale'!$P$3:$P$255,0),MATCH(W$45,Yr_Local,0))+INDEX(Locale,MATCH(W$47&amp;$A38,'Financing inputs locale'!$A$3:$A$255&amp;'Financing inputs locale'!$P$3:$P$255,0),MATCH(W$45,Yr_Local,0)),0)</f>
        <v>0</v>
      </c>
      <c r="X38" s="164" t="str">
        <f t="array" ref="X38">IFERROR(INDEX(Locale,MATCH(X$46&amp;$A38,'Financing inputs locale'!$A$3:$A$255&amp;'Financing inputs locale'!$P$3:$P$255,0),MATCH(X$45,Yr_Local,0)),0)</f>
        <v/>
      </c>
      <c r="Y38" s="164">
        <f t="array" ref="Y38">IFERROR(INDEX(Locale,MATCH(Y$46&amp;$A38,'Financing inputs locale'!$A$3:$A$255&amp;'Financing inputs locale'!$P$3:$P$255,0),MATCH(Y$45,Yr_Local,0))+INDEX(Locale,MATCH(Y$47&amp;$A38,'Financing inputs locale'!$A$3:$A$255&amp;'Financing inputs locale'!$P$3:$P$255,0),MATCH(Y$45,Yr_Local,0)),0)</f>
        <v>0</v>
      </c>
      <c r="Z38" s="164">
        <f t="array" ref="Z38">IFERROR(INDEX(Locale,MATCH(Z$46&amp;$A38,'Financing inputs locale'!$A$3:$A$255&amp;'Financing inputs locale'!$P$3:$P$255,0),MATCH(Z$45,Yr_Local,0)),0)</f>
        <v>0</v>
      </c>
      <c r="AA38" s="164">
        <f t="array" ref="AA38">IFERROR(INDEX(Locale,MATCH(AA$46&amp;$A38,'Financing inputs locale'!$A$3:$A$255&amp;'Financing inputs locale'!$P$3:$P$255,0),MATCH(AA$45,Yr_Local,0))+INDEX(Locale,MATCH(AA$47&amp;$A38,'Financing inputs locale'!$A$3:$A$255&amp;'Financing inputs locale'!$P$3:$P$255,0),MATCH(AA$45,Yr_Local,0)),0)</f>
        <v>0</v>
      </c>
    </row>
    <row r="39" spans="1:27" x14ac:dyDescent="0.25">
      <c r="A39" s="6" t="str">
        <f>'Gap analysis'!$A$99:$O$99</f>
        <v>Autre 6</v>
      </c>
      <c r="B39" s="164" t="str">
        <f t="array" ref="B39">IFERROR(INDEX(Locale,MATCH(B$46&amp;$A39,'Financing inputs locale'!$A$3:$A$255&amp;'Financing inputs locale'!$P$3:$P$255,0),MATCH(B$45,Yr_Local,0)),0)</f>
        <v/>
      </c>
      <c r="C39" s="164">
        <f t="array" ref="C39">IFERROR(INDEX(Locale,MATCH(C$46&amp;$A39,'Financing inputs locale'!$A$3:$A$255&amp;'Financing inputs locale'!$P$3:$P$255,0),MATCH(C$45,Yr_Local,0))+INDEX(Locale,MATCH(C$47&amp;$A39,'Financing inputs locale'!$A$3:$A$255&amp;'Financing inputs locale'!$P$3:$P$255,0),MATCH(C$45,Yr_Local,0)),0)</f>
        <v>0</v>
      </c>
      <c r="D39" s="164" t="str">
        <f t="array" ref="D39">IFERROR(INDEX(Locale,MATCH(D$46&amp;$A39,'Financing inputs locale'!$A$3:$A$255&amp;'Financing inputs locale'!$P$3:$P$255,0),MATCH(D$45,Yr_Local,0)),0)</f>
        <v/>
      </c>
      <c r="E39" s="164">
        <f t="array" ref="E39">IFERROR(INDEX(Locale,MATCH(E$46&amp;$A39,'Financing inputs locale'!$A$3:$A$255&amp;'Financing inputs locale'!$P$3:$P$255,0),MATCH(E$45,Yr_Local,0))+INDEX(Locale,MATCH(E$47&amp;$A39,'Financing inputs locale'!$A$3:$A$255&amp;'Financing inputs locale'!$P$3:$P$255,0),MATCH(E$45,Yr_Local,0)),0)</f>
        <v>0</v>
      </c>
      <c r="F39" s="164" t="str">
        <f t="array" ref="F39">IFERROR(INDEX(Locale,MATCH(F$46&amp;$A39,'Financing inputs locale'!$A$3:$A$255&amp;'Financing inputs locale'!$P$3:$P$255,0),MATCH(F$45,Yr_Local,0)),0)</f>
        <v/>
      </c>
      <c r="G39" s="164">
        <f t="array" ref="G39">IFERROR(INDEX(Locale,MATCH(G$46&amp;$A39,'Financing inputs locale'!$A$3:$A$255&amp;'Financing inputs locale'!$P$3:$P$255,0),MATCH(G$45,Yr_Local,0))+INDEX(Locale,MATCH(G$47&amp;$A39,'Financing inputs locale'!$A$3:$A$255&amp;'Financing inputs locale'!$P$3:$P$255,0),MATCH(G$45,Yr_Local,0)),0)</f>
        <v>0</v>
      </c>
      <c r="H39" s="164" t="str">
        <f t="array" ref="H39">IFERROR(INDEX(Locale,MATCH(H$46&amp;$A39,'Financing inputs locale'!$A$3:$A$255&amp;'Financing inputs locale'!$P$3:$P$255,0),MATCH(H$45,Yr_Local,0)),0)</f>
        <v/>
      </c>
      <c r="I39" s="164">
        <f t="array" ref="I39">IFERROR(INDEX(Locale,MATCH(I$46&amp;$A39,'Financing inputs locale'!$A$3:$A$255&amp;'Financing inputs locale'!$P$3:$P$255,0),MATCH(I$45,Yr_Local,0))+INDEX(Locale,MATCH(I$47&amp;$A39,'Financing inputs locale'!$A$3:$A$255&amp;'Financing inputs locale'!$P$3:$P$255,0),MATCH(I$45,Yr_Local,0)),0)</f>
        <v>0</v>
      </c>
      <c r="J39" s="164" t="str">
        <f t="array" ref="J39">IFERROR(INDEX(Locale,MATCH(J$46&amp;$A39,'Financing inputs locale'!$A$3:$A$255&amp;'Financing inputs locale'!$P$3:$P$255,0),MATCH(J$45,Yr_Local,0)),0)</f>
        <v/>
      </c>
      <c r="K39" s="164">
        <f t="array" ref="K39">IFERROR(INDEX(Locale,MATCH(K$46&amp;$A39,'Financing inputs locale'!$A$3:$A$255&amp;'Financing inputs locale'!$P$3:$P$255,0),MATCH(K$45,Yr_Local,0))+INDEX(Locale,MATCH(K$47&amp;$A39,'Financing inputs locale'!$A$3:$A$255&amp;'Financing inputs locale'!$P$3:$P$255,0),MATCH(K$45,Yr_Local,0)),0)</f>
        <v>0</v>
      </c>
      <c r="L39" s="164" t="str">
        <f t="array" ref="L39">IFERROR(INDEX(Locale,MATCH(L$46&amp;$A39,'Financing inputs locale'!$A$3:$A$255&amp;'Financing inputs locale'!$P$3:$P$255,0),MATCH(L$45,Yr_Local,0)),0)</f>
        <v/>
      </c>
      <c r="M39" s="164">
        <f t="array" ref="M39">IFERROR(INDEX(Locale,MATCH(M$46&amp;$A39,'Financing inputs locale'!$A$3:$A$255&amp;'Financing inputs locale'!$P$3:$P$255,0),MATCH(M$45,Yr_Local,0))+INDEX(Locale,MATCH(M$47&amp;$A39,'Financing inputs locale'!$A$3:$A$255&amp;'Financing inputs locale'!$P$3:$P$255,0),MATCH(M$45,Yr_Local,0)),0)</f>
        <v>0</v>
      </c>
      <c r="N39" s="164" t="str">
        <f t="array" ref="N39">IFERROR(INDEX(Locale,MATCH(N$46&amp;$A39,'Financing inputs locale'!$A$3:$A$255&amp;'Financing inputs locale'!$P$3:$P$255,0),MATCH(N$45,Yr_Local,0)),0)</f>
        <v/>
      </c>
      <c r="O39" s="164">
        <f t="array" ref="O39">IFERROR(INDEX(Locale,MATCH(O$46&amp;$A39,'Financing inputs locale'!$A$3:$A$255&amp;'Financing inputs locale'!$P$3:$P$255,0),MATCH(O$45,Yr_Local,0))+INDEX(Locale,MATCH(O$47&amp;$A39,'Financing inputs locale'!$A$3:$A$255&amp;'Financing inputs locale'!$P$3:$P$255,0),MATCH(O$45,Yr_Local,0)),0)</f>
        <v>0</v>
      </c>
      <c r="P39" s="164" t="str">
        <f t="array" ref="P39">IFERROR(INDEX(Locale,MATCH(P$46&amp;$A39,'Financing inputs locale'!$A$3:$A$255&amp;'Financing inputs locale'!$P$3:$P$255,0),MATCH(P$45,Yr_Local,0)),0)</f>
        <v/>
      </c>
      <c r="Q39" s="164">
        <f t="array" ref="Q39">IFERROR(INDEX(Locale,MATCH(Q$46&amp;$A39,'Financing inputs locale'!$A$3:$A$255&amp;'Financing inputs locale'!$P$3:$P$255,0),MATCH(Q$45,Yr_Local,0))+INDEX(Locale,MATCH(Q$47&amp;$A39,'Financing inputs locale'!$A$3:$A$255&amp;'Financing inputs locale'!$P$3:$P$255,0),MATCH(Q$45,Yr_Local,0)),0)</f>
        <v>0</v>
      </c>
      <c r="R39" s="164" t="str">
        <f t="array" ref="R39">IFERROR(INDEX(Locale,MATCH(R$46&amp;$A39,'Financing inputs locale'!$A$3:$A$255&amp;'Financing inputs locale'!$P$3:$P$255,0),MATCH(R$45,Yr_Local,0)),0)</f>
        <v/>
      </c>
      <c r="S39" s="164">
        <f t="array" ref="S39">IFERROR(INDEX(Locale,MATCH(S$46&amp;$A39,'Financing inputs locale'!$A$3:$A$255&amp;'Financing inputs locale'!$P$3:$P$255,0),MATCH(S$45,Yr_Local,0))+INDEX(Locale,MATCH(S$47&amp;$A39,'Financing inputs locale'!$A$3:$A$255&amp;'Financing inputs locale'!$P$3:$P$255,0),MATCH(S$45,Yr_Local,0)),0)</f>
        <v>0</v>
      </c>
      <c r="T39" s="164" t="str">
        <f t="array" ref="T39">IFERROR(INDEX(Locale,MATCH(T$46&amp;$A39,'Financing inputs locale'!$A$3:$A$255&amp;'Financing inputs locale'!$P$3:$P$255,0),MATCH(T$45,Yr_Local,0)),0)</f>
        <v/>
      </c>
      <c r="U39" s="164">
        <f t="array" ref="U39">IFERROR(INDEX(Locale,MATCH(U$46&amp;$A39,'Financing inputs locale'!$A$3:$A$255&amp;'Financing inputs locale'!$P$3:$P$255,0),MATCH(U$45,Yr_Local,0))+INDEX(Locale,MATCH(U$47&amp;$A39,'Financing inputs locale'!$A$3:$A$255&amp;'Financing inputs locale'!$P$3:$P$255,0),MATCH(U$45,Yr_Local,0)),0)</f>
        <v>0</v>
      </c>
      <c r="V39" s="164" t="str">
        <f t="array" ref="V39">IFERROR(INDEX(Locale,MATCH(V$46&amp;$A39,'Financing inputs locale'!$A$3:$A$255&amp;'Financing inputs locale'!$P$3:$P$255,0),MATCH(V$45,Yr_Local,0)),0)</f>
        <v/>
      </c>
      <c r="W39" s="164">
        <f t="array" ref="W39">IFERROR(INDEX(Locale,MATCH(W$46&amp;$A39,'Financing inputs locale'!$A$3:$A$255&amp;'Financing inputs locale'!$P$3:$P$255,0),MATCH(W$45,Yr_Local,0))+INDEX(Locale,MATCH(W$47&amp;$A39,'Financing inputs locale'!$A$3:$A$255&amp;'Financing inputs locale'!$P$3:$P$255,0),MATCH(W$45,Yr_Local,0)),0)</f>
        <v>0</v>
      </c>
      <c r="X39" s="164" t="str">
        <f t="array" ref="X39">IFERROR(INDEX(Locale,MATCH(X$46&amp;$A39,'Financing inputs locale'!$A$3:$A$255&amp;'Financing inputs locale'!$P$3:$P$255,0),MATCH(X$45,Yr_Local,0)),0)</f>
        <v/>
      </c>
      <c r="Y39" s="164">
        <f t="array" ref="Y39">IFERROR(INDEX(Locale,MATCH(Y$46&amp;$A39,'Financing inputs locale'!$A$3:$A$255&amp;'Financing inputs locale'!$P$3:$P$255,0),MATCH(Y$45,Yr_Local,0))+INDEX(Locale,MATCH(Y$47&amp;$A39,'Financing inputs locale'!$A$3:$A$255&amp;'Financing inputs locale'!$P$3:$P$255,0),MATCH(Y$45,Yr_Local,0)),0)</f>
        <v>0</v>
      </c>
      <c r="Z39" s="164">
        <f t="array" ref="Z39">IFERROR(INDEX(Locale,MATCH(Z$46&amp;$A39,'Financing inputs locale'!$A$3:$A$255&amp;'Financing inputs locale'!$P$3:$P$255,0),MATCH(Z$45,Yr_Local,0)),0)</f>
        <v>0</v>
      </c>
      <c r="AA39" s="164">
        <f t="array" ref="AA39">IFERROR(INDEX(Locale,MATCH(AA$46&amp;$A39,'Financing inputs locale'!$A$3:$A$255&amp;'Financing inputs locale'!$P$3:$P$255,0),MATCH(AA$45,Yr_Local,0))+INDEX(Locale,MATCH(AA$47&amp;$A39,'Financing inputs locale'!$A$3:$A$255&amp;'Financing inputs locale'!$P$3:$P$255,0),MATCH(AA$45,Yr_Local,0)),0)</f>
        <v>0</v>
      </c>
    </row>
    <row r="40" spans="1:27" x14ac:dyDescent="0.25">
      <c r="A40" s="6" t="str">
        <f>'Gap analysis'!$A$115:$O$115</f>
        <v>Autre 7</v>
      </c>
      <c r="B40" s="164" t="str">
        <f t="array" ref="B40">IFERROR(INDEX(Locale,MATCH(B$46&amp;$A40,'Financing inputs locale'!$A$3:$A$255&amp;'Financing inputs locale'!$P$3:$P$255,0),MATCH(B$45,Yr_Local,0)),0)</f>
        <v/>
      </c>
      <c r="C40" s="164">
        <f t="array" ref="C40">IFERROR(INDEX(Locale,MATCH(C$46&amp;$A40,'Financing inputs locale'!$A$3:$A$255&amp;'Financing inputs locale'!$P$3:$P$255,0),MATCH(C$45,Yr_Local,0))+INDEX(Locale,MATCH(C$47&amp;$A40,'Financing inputs locale'!$A$3:$A$255&amp;'Financing inputs locale'!$P$3:$P$255,0),MATCH(C$45,Yr_Local,0)),0)</f>
        <v>0</v>
      </c>
      <c r="D40" s="164" t="str">
        <f t="array" ref="D40">IFERROR(INDEX(Locale,MATCH(D$46&amp;$A40,'Financing inputs locale'!$A$3:$A$255&amp;'Financing inputs locale'!$P$3:$P$255,0),MATCH(D$45,Yr_Local,0)),0)</f>
        <v/>
      </c>
      <c r="E40" s="164">
        <f t="array" ref="E40">IFERROR(INDEX(Locale,MATCH(E$46&amp;$A40,'Financing inputs locale'!$A$3:$A$255&amp;'Financing inputs locale'!$P$3:$P$255,0),MATCH(E$45,Yr_Local,0))+INDEX(Locale,MATCH(E$47&amp;$A40,'Financing inputs locale'!$A$3:$A$255&amp;'Financing inputs locale'!$P$3:$P$255,0),MATCH(E$45,Yr_Local,0)),0)</f>
        <v>0</v>
      </c>
      <c r="F40" s="164" t="str">
        <f t="array" ref="F40">IFERROR(INDEX(Locale,MATCH(F$46&amp;$A40,'Financing inputs locale'!$A$3:$A$255&amp;'Financing inputs locale'!$P$3:$P$255,0),MATCH(F$45,Yr_Local,0)),0)</f>
        <v/>
      </c>
      <c r="G40" s="164">
        <f t="array" ref="G40">IFERROR(INDEX(Locale,MATCH(G$46&amp;$A40,'Financing inputs locale'!$A$3:$A$255&amp;'Financing inputs locale'!$P$3:$P$255,0),MATCH(G$45,Yr_Local,0))+INDEX(Locale,MATCH(G$47&amp;$A40,'Financing inputs locale'!$A$3:$A$255&amp;'Financing inputs locale'!$P$3:$P$255,0),MATCH(G$45,Yr_Local,0)),0)</f>
        <v>0</v>
      </c>
      <c r="H40" s="164" t="str">
        <f t="array" ref="H40">IFERROR(INDEX(Locale,MATCH(H$46&amp;$A40,'Financing inputs locale'!$A$3:$A$255&amp;'Financing inputs locale'!$P$3:$P$255,0),MATCH(H$45,Yr_Local,0)),0)</f>
        <v/>
      </c>
      <c r="I40" s="164">
        <f t="array" ref="I40">IFERROR(INDEX(Locale,MATCH(I$46&amp;$A40,'Financing inputs locale'!$A$3:$A$255&amp;'Financing inputs locale'!$P$3:$P$255,0),MATCH(I$45,Yr_Local,0))+INDEX(Locale,MATCH(I$47&amp;$A40,'Financing inputs locale'!$A$3:$A$255&amp;'Financing inputs locale'!$P$3:$P$255,0),MATCH(I$45,Yr_Local,0)),0)</f>
        <v>0</v>
      </c>
      <c r="J40" s="164" t="str">
        <f t="array" ref="J40">IFERROR(INDEX(Locale,MATCH(J$46&amp;$A40,'Financing inputs locale'!$A$3:$A$255&amp;'Financing inputs locale'!$P$3:$P$255,0),MATCH(J$45,Yr_Local,0)),0)</f>
        <v/>
      </c>
      <c r="K40" s="164">
        <f t="array" ref="K40">IFERROR(INDEX(Locale,MATCH(K$46&amp;$A40,'Financing inputs locale'!$A$3:$A$255&amp;'Financing inputs locale'!$P$3:$P$255,0),MATCH(K$45,Yr_Local,0))+INDEX(Locale,MATCH(K$47&amp;$A40,'Financing inputs locale'!$A$3:$A$255&amp;'Financing inputs locale'!$P$3:$P$255,0),MATCH(K$45,Yr_Local,0)),0)</f>
        <v>0</v>
      </c>
      <c r="L40" s="164" t="str">
        <f t="array" ref="L40">IFERROR(INDEX(Locale,MATCH(L$46&amp;$A40,'Financing inputs locale'!$A$3:$A$255&amp;'Financing inputs locale'!$P$3:$P$255,0),MATCH(L$45,Yr_Local,0)),0)</f>
        <v/>
      </c>
      <c r="M40" s="164">
        <f t="array" ref="M40">IFERROR(INDEX(Locale,MATCH(M$46&amp;$A40,'Financing inputs locale'!$A$3:$A$255&amp;'Financing inputs locale'!$P$3:$P$255,0),MATCH(M$45,Yr_Local,0))+INDEX(Locale,MATCH(M$47&amp;$A40,'Financing inputs locale'!$A$3:$A$255&amp;'Financing inputs locale'!$P$3:$P$255,0),MATCH(M$45,Yr_Local,0)),0)</f>
        <v>0</v>
      </c>
      <c r="N40" s="164" t="str">
        <f t="array" ref="N40">IFERROR(INDEX(Locale,MATCH(N$46&amp;$A40,'Financing inputs locale'!$A$3:$A$255&amp;'Financing inputs locale'!$P$3:$P$255,0),MATCH(N$45,Yr_Local,0)),0)</f>
        <v/>
      </c>
      <c r="O40" s="164">
        <f t="array" ref="O40">IFERROR(INDEX(Locale,MATCH(O$46&amp;$A40,'Financing inputs locale'!$A$3:$A$255&amp;'Financing inputs locale'!$P$3:$P$255,0),MATCH(O$45,Yr_Local,0))+INDEX(Locale,MATCH(O$47&amp;$A40,'Financing inputs locale'!$A$3:$A$255&amp;'Financing inputs locale'!$P$3:$P$255,0),MATCH(O$45,Yr_Local,0)),0)</f>
        <v>0</v>
      </c>
      <c r="P40" s="164" t="str">
        <f t="array" ref="P40">IFERROR(INDEX(Locale,MATCH(P$46&amp;$A40,'Financing inputs locale'!$A$3:$A$255&amp;'Financing inputs locale'!$P$3:$P$255,0),MATCH(P$45,Yr_Local,0)),0)</f>
        <v/>
      </c>
      <c r="Q40" s="164">
        <f t="array" ref="Q40">IFERROR(INDEX(Locale,MATCH(Q$46&amp;$A40,'Financing inputs locale'!$A$3:$A$255&amp;'Financing inputs locale'!$P$3:$P$255,0),MATCH(Q$45,Yr_Local,0))+INDEX(Locale,MATCH(Q$47&amp;$A40,'Financing inputs locale'!$A$3:$A$255&amp;'Financing inputs locale'!$P$3:$P$255,0),MATCH(Q$45,Yr_Local,0)),0)</f>
        <v>0</v>
      </c>
      <c r="R40" s="164" t="str">
        <f t="array" ref="R40">IFERROR(INDEX(Locale,MATCH(R$46&amp;$A40,'Financing inputs locale'!$A$3:$A$255&amp;'Financing inputs locale'!$P$3:$P$255,0),MATCH(R$45,Yr_Local,0)),0)</f>
        <v/>
      </c>
      <c r="S40" s="164">
        <f t="array" ref="S40">IFERROR(INDEX(Locale,MATCH(S$46&amp;$A40,'Financing inputs locale'!$A$3:$A$255&amp;'Financing inputs locale'!$P$3:$P$255,0),MATCH(S$45,Yr_Local,0))+INDEX(Locale,MATCH(S$47&amp;$A40,'Financing inputs locale'!$A$3:$A$255&amp;'Financing inputs locale'!$P$3:$P$255,0),MATCH(S$45,Yr_Local,0)),0)</f>
        <v>0</v>
      </c>
      <c r="T40" s="164" t="str">
        <f t="array" ref="T40">IFERROR(INDEX(Locale,MATCH(T$46&amp;$A40,'Financing inputs locale'!$A$3:$A$255&amp;'Financing inputs locale'!$P$3:$P$255,0),MATCH(T$45,Yr_Local,0)),0)</f>
        <v/>
      </c>
      <c r="U40" s="164">
        <f t="array" ref="U40">IFERROR(INDEX(Locale,MATCH(U$46&amp;$A40,'Financing inputs locale'!$A$3:$A$255&amp;'Financing inputs locale'!$P$3:$P$255,0),MATCH(U$45,Yr_Local,0))+INDEX(Locale,MATCH(U$47&amp;$A40,'Financing inputs locale'!$A$3:$A$255&amp;'Financing inputs locale'!$P$3:$P$255,0),MATCH(U$45,Yr_Local,0)),0)</f>
        <v>0</v>
      </c>
      <c r="V40" s="164" t="str">
        <f t="array" ref="V40">IFERROR(INDEX(Locale,MATCH(V$46&amp;$A40,'Financing inputs locale'!$A$3:$A$255&amp;'Financing inputs locale'!$P$3:$P$255,0),MATCH(V$45,Yr_Local,0)),0)</f>
        <v/>
      </c>
      <c r="W40" s="164">
        <f t="array" ref="W40">IFERROR(INDEX(Locale,MATCH(W$46&amp;$A40,'Financing inputs locale'!$A$3:$A$255&amp;'Financing inputs locale'!$P$3:$P$255,0),MATCH(W$45,Yr_Local,0))+INDEX(Locale,MATCH(W$47&amp;$A40,'Financing inputs locale'!$A$3:$A$255&amp;'Financing inputs locale'!$P$3:$P$255,0),MATCH(W$45,Yr_Local,0)),0)</f>
        <v>0</v>
      </c>
      <c r="X40" s="164" t="str">
        <f t="array" ref="X40">IFERROR(INDEX(Locale,MATCH(X$46&amp;$A40,'Financing inputs locale'!$A$3:$A$255&amp;'Financing inputs locale'!$P$3:$P$255,0),MATCH(X$45,Yr_Local,0)),0)</f>
        <v/>
      </c>
      <c r="Y40" s="164">
        <f t="array" ref="Y40">IFERROR(INDEX(Locale,MATCH(Y$46&amp;$A40,'Financing inputs locale'!$A$3:$A$255&amp;'Financing inputs locale'!$P$3:$P$255,0),MATCH(Y$45,Yr_Local,0))+INDEX(Locale,MATCH(Y$47&amp;$A40,'Financing inputs locale'!$A$3:$A$255&amp;'Financing inputs locale'!$P$3:$P$255,0),MATCH(Y$45,Yr_Local,0)),0)</f>
        <v>0</v>
      </c>
      <c r="Z40" s="164">
        <f t="array" ref="Z40">IFERROR(INDEX(Locale,MATCH(Z$46&amp;$A40,'Financing inputs locale'!$A$3:$A$255&amp;'Financing inputs locale'!$P$3:$P$255,0),MATCH(Z$45,Yr_Local,0)),0)</f>
        <v>0</v>
      </c>
      <c r="AA40" s="164">
        <f t="array" ref="AA40">IFERROR(INDEX(Locale,MATCH(AA$46&amp;$A40,'Financing inputs locale'!$A$3:$A$255&amp;'Financing inputs locale'!$P$3:$P$255,0),MATCH(AA$45,Yr_Local,0))+INDEX(Locale,MATCH(AA$47&amp;$A40,'Financing inputs locale'!$A$3:$A$255&amp;'Financing inputs locale'!$P$3:$P$255,0),MATCH(AA$45,Yr_Local,0)),0)</f>
        <v>0</v>
      </c>
    </row>
    <row r="41" spans="1:27" x14ac:dyDescent="0.25">
      <c r="A41" s="6" t="str">
        <f>'Gap analysis'!$A$131:$O$131</f>
        <v>Autre 8</v>
      </c>
      <c r="B41" s="164" t="str">
        <f t="array" ref="B41">IFERROR(INDEX(Locale,MATCH(B$46&amp;$A41,'Financing inputs locale'!$A$3:$A$255&amp;'Financing inputs locale'!$P$3:$P$255,0),MATCH(B$45,Yr_Local,0)),0)</f>
        <v/>
      </c>
      <c r="C41" s="164">
        <f t="array" ref="C41">IFERROR(INDEX(Locale,MATCH(C$46&amp;$A41,'Financing inputs locale'!$A$3:$A$255&amp;'Financing inputs locale'!$P$3:$P$255,0),MATCH(C$45,Yr_Local,0))+INDEX(Locale,MATCH(C$47&amp;$A41,'Financing inputs locale'!$A$3:$A$255&amp;'Financing inputs locale'!$P$3:$P$255,0),MATCH(C$45,Yr_Local,0)),0)</f>
        <v>0</v>
      </c>
      <c r="D41" s="164" t="str">
        <f t="array" ref="D41">IFERROR(INDEX(Locale,MATCH(D$46&amp;$A41,'Financing inputs locale'!$A$3:$A$255&amp;'Financing inputs locale'!$P$3:$P$255,0),MATCH(D$45,Yr_Local,0)),0)</f>
        <v/>
      </c>
      <c r="E41" s="164">
        <f t="array" ref="E41">IFERROR(INDEX(Locale,MATCH(E$46&amp;$A41,'Financing inputs locale'!$A$3:$A$255&amp;'Financing inputs locale'!$P$3:$P$255,0),MATCH(E$45,Yr_Local,0))+INDEX(Locale,MATCH(E$47&amp;$A41,'Financing inputs locale'!$A$3:$A$255&amp;'Financing inputs locale'!$P$3:$P$255,0),MATCH(E$45,Yr_Local,0)),0)</f>
        <v>0</v>
      </c>
      <c r="F41" s="164" t="str">
        <f t="array" ref="F41">IFERROR(INDEX(Locale,MATCH(F$46&amp;$A41,'Financing inputs locale'!$A$3:$A$255&amp;'Financing inputs locale'!$P$3:$P$255,0),MATCH(F$45,Yr_Local,0)),0)</f>
        <v/>
      </c>
      <c r="G41" s="164">
        <f t="array" ref="G41">IFERROR(INDEX(Locale,MATCH(G$46&amp;$A41,'Financing inputs locale'!$A$3:$A$255&amp;'Financing inputs locale'!$P$3:$P$255,0),MATCH(G$45,Yr_Local,0))+INDEX(Locale,MATCH(G$47&amp;$A41,'Financing inputs locale'!$A$3:$A$255&amp;'Financing inputs locale'!$P$3:$P$255,0),MATCH(G$45,Yr_Local,0)),0)</f>
        <v>0</v>
      </c>
      <c r="H41" s="164" t="str">
        <f t="array" ref="H41">IFERROR(INDEX(Locale,MATCH(H$46&amp;$A41,'Financing inputs locale'!$A$3:$A$255&amp;'Financing inputs locale'!$P$3:$P$255,0),MATCH(H$45,Yr_Local,0)),0)</f>
        <v/>
      </c>
      <c r="I41" s="164">
        <f t="array" ref="I41">IFERROR(INDEX(Locale,MATCH(I$46&amp;$A41,'Financing inputs locale'!$A$3:$A$255&amp;'Financing inputs locale'!$P$3:$P$255,0),MATCH(I$45,Yr_Local,0))+INDEX(Locale,MATCH(I$47&amp;$A41,'Financing inputs locale'!$A$3:$A$255&amp;'Financing inputs locale'!$P$3:$P$255,0),MATCH(I$45,Yr_Local,0)),0)</f>
        <v>0</v>
      </c>
      <c r="J41" s="164" t="str">
        <f t="array" ref="J41">IFERROR(INDEX(Locale,MATCH(J$46&amp;$A41,'Financing inputs locale'!$A$3:$A$255&amp;'Financing inputs locale'!$P$3:$P$255,0),MATCH(J$45,Yr_Local,0)),0)</f>
        <v/>
      </c>
      <c r="K41" s="164">
        <f t="array" ref="K41">IFERROR(INDEX(Locale,MATCH(K$46&amp;$A41,'Financing inputs locale'!$A$3:$A$255&amp;'Financing inputs locale'!$P$3:$P$255,0),MATCH(K$45,Yr_Local,0))+INDEX(Locale,MATCH(K$47&amp;$A41,'Financing inputs locale'!$A$3:$A$255&amp;'Financing inputs locale'!$P$3:$P$255,0),MATCH(K$45,Yr_Local,0)),0)</f>
        <v>0</v>
      </c>
      <c r="L41" s="164" t="str">
        <f t="array" ref="L41">IFERROR(INDEX(Locale,MATCH(L$46&amp;$A41,'Financing inputs locale'!$A$3:$A$255&amp;'Financing inputs locale'!$P$3:$P$255,0),MATCH(L$45,Yr_Local,0)),0)</f>
        <v/>
      </c>
      <c r="M41" s="164">
        <f t="array" ref="M41">IFERROR(INDEX(Locale,MATCH(M$46&amp;$A41,'Financing inputs locale'!$A$3:$A$255&amp;'Financing inputs locale'!$P$3:$P$255,0),MATCH(M$45,Yr_Local,0))+INDEX(Locale,MATCH(M$47&amp;$A41,'Financing inputs locale'!$A$3:$A$255&amp;'Financing inputs locale'!$P$3:$P$255,0),MATCH(M$45,Yr_Local,0)),0)</f>
        <v>0</v>
      </c>
      <c r="N41" s="164" t="str">
        <f t="array" ref="N41">IFERROR(INDEX(Locale,MATCH(N$46&amp;$A41,'Financing inputs locale'!$A$3:$A$255&amp;'Financing inputs locale'!$P$3:$P$255,0),MATCH(N$45,Yr_Local,0)),0)</f>
        <v/>
      </c>
      <c r="O41" s="164">
        <f t="array" ref="O41">IFERROR(INDEX(Locale,MATCH(O$46&amp;$A41,'Financing inputs locale'!$A$3:$A$255&amp;'Financing inputs locale'!$P$3:$P$255,0),MATCH(O$45,Yr_Local,0))+INDEX(Locale,MATCH(O$47&amp;$A41,'Financing inputs locale'!$A$3:$A$255&amp;'Financing inputs locale'!$P$3:$P$255,0),MATCH(O$45,Yr_Local,0)),0)</f>
        <v>0</v>
      </c>
      <c r="P41" s="164" t="str">
        <f t="array" ref="P41">IFERROR(INDEX(Locale,MATCH(P$46&amp;$A41,'Financing inputs locale'!$A$3:$A$255&amp;'Financing inputs locale'!$P$3:$P$255,0),MATCH(P$45,Yr_Local,0)),0)</f>
        <v/>
      </c>
      <c r="Q41" s="164">
        <f t="array" ref="Q41">IFERROR(INDEX(Locale,MATCH(Q$46&amp;$A41,'Financing inputs locale'!$A$3:$A$255&amp;'Financing inputs locale'!$P$3:$P$255,0),MATCH(Q$45,Yr_Local,0))+INDEX(Locale,MATCH(Q$47&amp;$A41,'Financing inputs locale'!$A$3:$A$255&amp;'Financing inputs locale'!$P$3:$P$255,0),MATCH(Q$45,Yr_Local,0)),0)</f>
        <v>0</v>
      </c>
      <c r="R41" s="164" t="str">
        <f t="array" ref="R41">IFERROR(INDEX(Locale,MATCH(R$46&amp;$A41,'Financing inputs locale'!$A$3:$A$255&amp;'Financing inputs locale'!$P$3:$P$255,0),MATCH(R$45,Yr_Local,0)),0)</f>
        <v/>
      </c>
      <c r="S41" s="164">
        <f t="array" ref="S41">IFERROR(INDEX(Locale,MATCH(S$46&amp;$A41,'Financing inputs locale'!$A$3:$A$255&amp;'Financing inputs locale'!$P$3:$P$255,0),MATCH(S$45,Yr_Local,0))+INDEX(Locale,MATCH(S$47&amp;$A41,'Financing inputs locale'!$A$3:$A$255&amp;'Financing inputs locale'!$P$3:$P$255,0),MATCH(S$45,Yr_Local,0)),0)</f>
        <v>0</v>
      </c>
      <c r="T41" s="164" t="str">
        <f t="array" ref="T41">IFERROR(INDEX(Locale,MATCH(T$46&amp;$A41,'Financing inputs locale'!$A$3:$A$255&amp;'Financing inputs locale'!$P$3:$P$255,0),MATCH(T$45,Yr_Local,0)),0)</f>
        <v/>
      </c>
      <c r="U41" s="164">
        <f t="array" ref="U41">IFERROR(INDEX(Locale,MATCH(U$46&amp;$A41,'Financing inputs locale'!$A$3:$A$255&amp;'Financing inputs locale'!$P$3:$P$255,0),MATCH(U$45,Yr_Local,0))+INDEX(Locale,MATCH(U$47&amp;$A41,'Financing inputs locale'!$A$3:$A$255&amp;'Financing inputs locale'!$P$3:$P$255,0),MATCH(U$45,Yr_Local,0)),0)</f>
        <v>0</v>
      </c>
      <c r="V41" s="164" t="str">
        <f t="array" ref="V41">IFERROR(INDEX(Locale,MATCH(V$46&amp;$A41,'Financing inputs locale'!$A$3:$A$255&amp;'Financing inputs locale'!$P$3:$P$255,0),MATCH(V$45,Yr_Local,0)),0)</f>
        <v/>
      </c>
      <c r="W41" s="164">
        <f t="array" ref="W41">IFERROR(INDEX(Locale,MATCH(W$46&amp;$A41,'Financing inputs locale'!$A$3:$A$255&amp;'Financing inputs locale'!$P$3:$P$255,0),MATCH(W$45,Yr_Local,0))+INDEX(Locale,MATCH(W$47&amp;$A41,'Financing inputs locale'!$A$3:$A$255&amp;'Financing inputs locale'!$P$3:$P$255,0),MATCH(W$45,Yr_Local,0)),0)</f>
        <v>0</v>
      </c>
      <c r="X41" s="164" t="str">
        <f t="array" ref="X41">IFERROR(INDEX(Locale,MATCH(X$46&amp;$A41,'Financing inputs locale'!$A$3:$A$255&amp;'Financing inputs locale'!$P$3:$P$255,0),MATCH(X$45,Yr_Local,0)),0)</f>
        <v/>
      </c>
      <c r="Y41" s="164">
        <f t="array" ref="Y41">IFERROR(INDEX(Locale,MATCH(Y$46&amp;$A41,'Financing inputs locale'!$A$3:$A$255&amp;'Financing inputs locale'!$P$3:$P$255,0),MATCH(Y$45,Yr_Local,0))+INDEX(Locale,MATCH(Y$47&amp;$A41,'Financing inputs locale'!$A$3:$A$255&amp;'Financing inputs locale'!$P$3:$P$255,0),MATCH(Y$45,Yr_Local,0)),0)</f>
        <v>0</v>
      </c>
      <c r="Z41" s="164">
        <f t="array" ref="Z41">IFERROR(INDEX(Locale,MATCH(Z$46&amp;$A41,'Financing inputs locale'!$A$3:$A$255&amp;'Financing inputs locale'!$P$3:$P$255,0),MATCH(Z$45,Yr_Local,0)),0)</f>
        <v>0</v>
      </c>
      <c r="AA41" s="164">
        <f t="array" ref="AA41">IFERROR(INDEX(Locale,MATCH(AA$46&amp;$A41,'Financing inputs locale'!$A$3:$A$255&amp;'Financing inputs locale'!$P$3:$P$255,0),MATCH(AA$45,Yr_Local,0))+INDEX(Locale,MATCH(AA$47&amp;$A41,'Financing inputs locale'!$A$3:$A$255&amp;'Financing inputs locale'!$P$3:$P$255,0),MATCH(AA$45,Yr_Local,0)),0)</f>
        <v>0</v>
      </c>
    </row>
    <row r="42" spans="1:27" x14ac:dyDescent="0.25">
      <c r="A42" s="6" t="str">
        <f>'Gap analysis'!$A$147:$O$147</f>
        <v>Autre 9</v>
      </c>
      <c r="B42" s="164" t="str">
        <f t="array" ref="B42">IFERROR(INDEX(Locale,MATCH(B$46&amp;$A42,'Financing inputs locale'!$A$3:$A$255&amp;'Financing inputs locale'!$P$3:$P$255,0),MATCH(B$45,Yr_Local,0)),0)</f>
        <v/>
      </c>
      <c r="C42" s="164">
        <f t="array" ref="C42">IFERROR(INDEX(Locale,MATCH(C$46&amp;$A42,'Financing inputs locale'!$A$3:$A$255&amp;'Financing inputs locale'!$P$3:$P$255,0),MATCH(C$45,Yr_Local,0))+INDEX(Locale,MATCH(C$47&amp;$A42,'Financing inputs locale'!$A$3:$A$255&amp;'Financing inputs locale'!$P$3:$P$255,0),MATCH(C$45,Yr_Local,0)),0)</f>
        <v>0</v>
      </c>
      <c r="D42" s="164" t="str">
        <f t="array" ref="D42">IFERROR(INDEX(Locale,MATCH(D$46&amp;$A42,'Financing inputs locale'!$A$3:$A$255&amp;'Financing inputs locale'!$P$3:$P$255,0),MATCH(D$45,Yr_Local,0)),0)</f>
        <v/>
      </c>
      <c r="E42" s="164">
        <f t="array" ref="E42">IFERROR(INDEX(Locale,MATCH(E$46&amp;$A42,'Financing inputs locale'!$A$3:$A$255&amp;'Financing inputs locale'!$P$3:$P$255,0),MATCH(E$45,Yr_Local,0))+INDEX(Locale,MATCH(E$47&amp;$A42,'Financing inputs locale'!$A$3:$A$255&amp;'Financing inputs locale'!$P$3:$P$255,0),MATCH(E$45,Yr_Local,0)),0)</f>
        <v>0</v>
      </c>
      <c r="F42" s="164" t="str">
        <f t="array" ref="F42">IFERROR(INDEX(Locale,MATCH(F$46&amp;$A42,'Financing inputs locale'!$A$3:$A$255&amp;'Financing inputs locale'!$P$3:$P$255,0),MATCH(F$45,Yr_Local,0)),0)</f>
        <v/>
      </c>
      <c r="G42" s="164">
        <f t="array" ref="G42">IFERROR(INDEX(Locale,MATCH(G$46&amp;$A42,'Financing inputs locale'!$A$3:$A$255&amp;'Financing inputs locale'!$P$3:$P$255,0),MATCH(G$45,Yr_Local,0))+INDEX(Locale,MATCH(G$47&amp;$A42,'Financing inputs locale'!$A$3:$A$255&amp;'Financing inputs locale'!$P$3:$P$255,0),MATCH(G$45,Yr_Local,0)),0)</f>
        <v>0</v>
      </c>
      <c r="H42" s="164" t="str">
        <f t="array" ref="H42">IFERROR(INDEX(Locale,MATCH(H$46&amp;$A42,'Financing inputs locale'!$A$3:$A$255&amp;'Financing inputs locale'!$P$3:$P$255,0),MATCH(H$45,Yr_Local,0)),0)</f>
        <v/>
      </c>
      <c r="I42" s="164">
        <f t="array" ref="I42">IFERROR(INDEX(Locale,MATCH(I$46&amp;$A42,'Financing inputs locale'!$A$3:$A$255&amp;'Financing inputs locale'!$P$3:$P$255,0),MATCH(I$45,Yr_Local,0))+INDEX(Locale,MATCH(I$47&amp;$A42,'Financing inputs locale'!$A$3:$A$255&amp;'Financing inputs locale'!$P$3:$P$255,0),MATCH(I$45,Yr_Local,0)),0)</f>
        <v>0</v>
      </c>
      <c r="J42" s="164" t="str">
        <f t="array" ref="J42">IFERROR(INDEX(Locale,MATCH(J$46&amp;$A42,'Financing inputs locale'!$A$3:$A$255&amp;'Financing inputs locale'!$P$3:$P$255,0),MATCH(J$45,Yr_Local,0)),0)</f>
        <v/>
      </c>
      <c r="K42" s="164">
        <f t="array" ref="K42">IFERROR(INDEX(Locale,MATCH(K$46&amp;$A42,'Financing inputs locale'!$A$3:$A$255&amp;'Financing inputs locale'!$P$3:$P$255,0),MATCH(K$45,Yr_Local,0))+INDEX(Locale,MATCH(K$47&amp;$A42,'Financing inputs locale'!$A$3:$A$255&amp;'Financing inputs locale'!$P$3:$P$255,0),MATCH(K$45,Yr_Local,0)),0)</f>
        <v>0</v>
      </c>
      <c r="L42" s="164" t="str">
        <f t="array" ref="L42">IFERROR(INDEX(Locale,MATCH(L$46&amp;$A42,'Financing inputs locale'!$A$3:$A$255&amp;'Financing inputs locale'!$P$3:$P$255,0),MATCH(L$45,Yr_Local,0)),0)</f>
        <v/>
      </c>
      <c r="M42" s="164">
        <f t="array" ref="M42">IFERROR(INDEX(Locale,MATCH(M$46&amp;$A42,'Financing inputs locale'!$A$3:$A$255&amp;'Financing inputs locale'!$P$3:$P$255,0),MATCH(M$45,Yr_Local,0))+INDEX(Locale,MATCH(M$47&amp;$A42,'Financing inputs locale'!$A$3:$A$255&amp;'Financing inputs locale'!$P$3:$P$255,0),MATCH(M$45,Yr_Local,0)),0)</f>
        <v>0</v>
      </c>
      <c r="N42" s="164" t="str">
        <f t="array" ref="N42">IFERROR(INDEX(Locale,MATCH(N$46&amp;$A42,'Financing inputs locale'!$A$3:$A$255&amp;'Financing inputs locale'!$P$3:$P$255,0),MATCH(N$45,Yr_Local,0)),0)</f>
        <v/>
      </c>
      <c r="O42" s="164">
        <f t="array" ref="O42">IFERROR(INDEX(Locale,MATCH(O$46&amp;$A42,'Financing inputs locale'!$A$3:$A$255&amp;'Financing inputs locale'!$P$3:$P$255,0),MATCH(O$45,Yr_Local,0))+INDEX(Locale,MATCH(O$47&amp;$A42,'Financing inputs locale'!$A$3:$A$255&amp;'Financing inputs locale'!$P$3:$P$255,0),MATCH(O$45,Yr_Local,0)),0)</f>
        <v>0</v>
      </c>
      <c r="P42" s="164" t="str">
        <f t="array" ref="P42">IFERROR(INDEX(Locale,MATCH(P$46&amp;$A42,'Financing inputs locale'!$A$3:$A$255&amp;'Financing inputs locale'!$P$3:$P$255,0),MATCH(P$45,Yr_Local,0)),0)</f>
        <v/>
      </c>
      <c r="Q42" s="164">
        <f t="array" ref="Q42">IFERROR(INDEX(Locale,MATCH(Q$46&amp;$A42,'Financing inputs locale'!$A$3:$A$255&amp;'Financing inputs locale'!$P$3:$P$255,0),MATCH(Q$45,Yr_Local,0))+INDEX(Locale,MATCH(Q$47&amp;$A42,'Financing inputs locale'!$A$3:$A$255&amp;'Financing inputs locale'!$P$3:$P$255,0),MATCH(Q$45,Yr_Local,0)),0)</f>
        <v>0</v>
      </c>
      <c r="R42" s="164" t="str">
        <f t="array" ref="R42">IFERROR(INDEX(Locale,MATCH(R$46&amp;$A42,'Financing inputs locale'!$A$3:$A$255&amp;'Financing inputs locale'!$P$3:$P$255,0),MATCH(R$45,Yr_Local,0)),0)</f>
        <v/>
      </c>
      <c r="S42" s="164">
        <f t="array" ref="S42">IFERROR(INDEX(Locale,MATCH(S$46&amp;$A42,'Financing inputs locale'!$A$3:$A$255&amp;'Financing inputs locale'!$P$3:$P$255,0),MATCH(S$45,Yr_Local,0))+INDEX(Locale,MATCH(S$47&amp;$A42,'Financing inputs locale'!$A$3:$A$255&amp;'Financing inputs locale'!$P$3:$P$255,0),MATCH(S$45,Yr_Local,0)),0)</f>
        <v>0</v>
      </c>
      <c r="T42" s="164" t="str">
        <f t="array" ref="T42">IFERROR(INDEX(Locale,MATCH(T$46&amp;$A42,'Financing inputs locale'!$A$3:$A$255&amp;'Financing inputs locale'!$P$3:$P$255,0),MATCH(T$45,Yr_Local,0)),0)</f>
        <v/>
      </c>
      <c r="U42" s="164">
        <f t="array" ref="U42">IFERROR(INDEX(Locale,MATCH(U$46&amp;$A42,'Financing inputs locale'!$A$3:$A$255&amp;'Financing inputs locale'!$P$3:$P$255,0),MATCH(U$45,Yr_Local,0))+INDEX(Locale,MATCH(U$47&amp;$A42,'Financing inputs locale'!$A$3:$A$255&amp;'Financing inputs locale'!$P$3:$P$255,0),MATCH(U$45,Yr_Local,0)),0)</f>
        <v>0</v>
      </c>
      <c r="V42" s="164" t="str">
        <f t="array" ref="V42">IFERROR(INDEX(Locale,MATCH(V$46&amp;$A42,'Financing inputs locale'!$A$3:$A$255&amp;'Financing inputs locale'!$P$3:$P$255,0),MATCH(V$45,Yr_Local,0)),0)</f>
        <v/>
      </c>
      <c r="W42" s="164">
        <f t="array" ref="W42">IFERROR(INDEX(Locale,MATCH(W$46&amp;$A42,'Financing inputs locale'!$A$3:$A$255&amp;'Financing inputs locale'!$P$3:$P$255,0),MATCH(W$45,Yr_Local,0))+INDEX(Locale,MATCH(W$47&amp;$A42,'Financing inputs locale'!$A$3:$A$255&amp;'Financing inputs locale'!$P$3:$P$255,0),MATCH(W$45,Yr_Local,0)),0)</f>
        <v>0</v>
      </c>
      <c r="X42" s="164" t="str">
        <f t="array" ref="X42">IFERROR(INDEX(Locale,MATCH(X$46&amp;$A42,'Financing inputs locale'!$A$3:$A$255&amp;'Financing inputs locale'!$P$3:$P$255,0),MATCH(X$45,Yr_Local,0)),0)</f>
        <v/>
      </c>
      <c r="Y42" s="164">
        <f t="array" ref="Y42">IFERROR(INDEX(Locale,MATCH(Y$46&amp;$A42,'Financing inputs locale'!$A$3:$A$255&amp;'Financing inputs locale'!$P$3:$P$255,0),MATCH(Y$45,Yr_Local,0))+INDEX(Locale,MATCH(Y$47&amp;$A42,'Financing inputs locale'!$A$3:$A$255&amp;'Financing inputs locale'!$P$3:$P$255,0),MATCH(Y$45,Yr_Local,0)),0)</f>
        <v>0</v>
      </c>
      <c r="Z42" s="164">
        <f t="array" ref="Z42">IFERROR(INDEX(Locale,MATCH(Z$46&amp;$A42,'Financing inputs locale'!$A$3:$A$255&amp;'Financing inputs locale'!$P$3:$P$255,0),MATCH(Z$45,Yr_Local,0)),0)</f>
        <v>0</v>
      </c>
      <c r="AA42" s="164">
        <f t="array" ref="AA42">IFERROR(INDEX(Locale,MATCH(AA$46&amp;$A42,'Financing inputs locale'!$A$3:$A$255&amp;'Financing inputs locale'!$P$3:$P$255,0),MATCH(AA$45,Yr_Local,0))+INDEX(Locale,MATCH(AA$47&amp;$A42,'Financing inputs locale'!$A$3:$A$255&amp;'Financing inputs locale'!$P$3:$P$255,0),MATCH(AA$45,Yr_Local,0)),0)</f>
        <v>0</v>
      </c>
    </row>
    <row r="43" spans="1:27" x14ac:dyDescent="0.25">
      <c r="A43" s="6" t="str">
        <f>'Gap analysis'!$A$163:$O$163</f>
        <v>Autre 10</v>
      </c>
      <c r="B43" s="164" t="str">
        <f t="array" ref="B43">IFERROR(INDEX(Locale,MATCH(B$46&amp;$A43,'Financing inputs locale'!$A$3:$A$255&amp;'Financing inputs locale'!$P$3:$P$255,0),MATCH(B$45,Yr_Local,0)),0)</f>
        <v/>
      </c>
      <c r="C43" s="164">
        <f t="array" ref="C43">IFERROR(INDEX(Locale,MATCH(C$46&amp;$A43,'Financing inputs locale'!$A$3:$A$255&amp;'Financing inputs locale'!$P$3:$P$255,0),MATCH(C$45,Yr_Local,0))+INDEX(Locale,MATCH(C$47&amp;$A43,'Financing inputs locale'!$A$3:$A$255&amp;'Financing inputs locale'!$P$3:$P$255,0),MATCH(C$45,Yr_Local,0)),0)</f>
        <v>0</v>
      </c>
      <c r="D43" s="164" t="str">
        <f t="array" ref="D43">IFERROR(INDEX(Locale,MATCH(D$46&amp;$A43,'Financing inputs locale'!$A$3:$A$255&amp;'Financing inputs locale'!$P$3:$P$255,0),MATCH(D$45,Yr_Local,0)),0)</f>
        <v/>
      </c>
      <c r="E43" s="164">
        <f t="array" ref="E43">IFERROR(INDEX(Locale,MATCH(E$46&amp;$A43,'Financing inputs locale'!$A$3:$A$255&amp;'Financing inputs locale'!$P$3:$P$255,0),MATCH(E$45,Yr_Local,0))+INDEX(Locale,MATCH(E$47&amp;$A43,'Financing inputs locale'!$A$3:$A$255&amp;'Financing inputs locale'!$P$3:$P$255,0),MATCH(E$45,Yr_Local,0)),0)</f>
        <v>0</v>
      </c>
      <c r="F43" s="164" t="str">
        <f t="array" ref="F43">IFERROR(INDEX(Locale,MATCH(F$46&amp;$A43,'Financing inputs locale'!$A$3:$A$255&amp;'Financing inputs locale'!$P$3:$P$255,0),MATCH(F$45,Yr_Local,0)),0)</f>
        <v/>
      </c>
      <c r="G43" s="164">
        <f t="array" ref="G43">IFERROR(INDEX(Locale,MATCH(G$46&amp;$A43,'Financing inputs locale'!$A$3:$A$255&amp;'Financing inputs locale'!$P$3:$P$255,0),MATCH(G$45,Yr_Local,0))+INDEX(Locale,MATCH(G$47&amp;$A43,'Financing inputs locale'!$A$3:$A$255&amp;'Financing inputs locale'!$P$3:$P$255,0),MATCH(G$45,Yr_Local,0)),0)</f>
        <v>0</v>
      </c>
      <c r="H43" s="164" t="str">
        <f t="array" ref="H43">IFERROR(INDEX(Locale,MATCH(H$46&amp;$A43,'Financing inputs locale'!$A$3:$A$255&amp;'Financing inputs locale'!$P$3:$P$255,0),MATCH(H$45,Yr_Local,0)),0)</f>
        <v/>
      </c>
      <c r="I43" s="164">
        <f t="array" ref="I43">IFERROR(INDEX(Locale,MATCH(I$46&amp;$A43,'Financing inputs locale'!$A$3:$A$255&amp;'Financing inputs locale'!$P$3:$P$255,0),MATCH(I$45,Yr_Local,0))+INDEX(Locale,MATCH(I$47&amp;$A43,'Financing inputs locale'!$A$3:$A$255&amp;'Financing inputs locale'!$P$3:$P$255,0),MATCH(I$45,Yr_Local,0)),0)</f>
        <v>0</v>
      </c>
      <c r="J43" s="164" t="str">
        <f t="array" ref="J43">IFERROR(INDEX(Locale,MATCH(J$46&amp;$A43,'Financing inputs locale'!$A$3:$A$255&amp;'Financing inputs locale'!$P$3:$P$255,0),MATCH(J$45,Yr_Local,0)),0)</f>
        <v/>
      </c>
      <c r="K43" s="164">
        <f t="array" ref="K43">IFERROR(INDEX(Locale,MATCH(K$46&amp;$A43,'Financing inputs locale'!$A$3:$A$255&amp;'Financing inputs locale'!$P$3:$P$255,0),MATCH(K$45,Yr_Local,0))+INDEX(Locale,MATCH(K$47&amp;$A43,'Financing inputs locale'!$A$3:$A$255&amp;'Financing inputs locale'!$P$3:$P$255,0),MATCH(K$45,Yr_Local,0)),0)</f>
        <v>0</v>
      </c>
      <c r="L43" s="164" t="str">
        <f t="array" ref="L43">IFERROR(INDEX(Locale,MATCH(L$46&amp;$A43,'Financing inputs locale'!$A$3:$A$255&amp;'Financing inputs locale'!$P$3:$P$255,0),MATCH(L$45,Yr_Local,0)),0)</f>
        <v/>
      </c>
      <c r="M43" s="164">
        <f t="array" ref="M43">IFERROR(INDEX(Locale,MATCH(M$46&amp;$A43,'Financing inputs locale'!$A$3:$A$255&amp;'Financing inputs locale'!$P$3:$P$255,0),MATCH(M$45,Yr_Local,0))+INDEX(Locale,MATCH(M$47&amp;$A43,'Financing inputs locale'!$A$3:$A$255&amp;'Financing inputs locale'!$P$3:$P$255,0),MATCH(M$45,Yr_Local,0)),0)</f>
        <v>0</v>
      </c>
      <c r="N43" s="164" t="str">
        <f t="array" ref="N43">IFERROR(INDEX(Locale,MATCH(N$46&amp;$A43,'Financing inputs locale'!$A$3:$A$255&amp;'Financing inputs locale'!$P$3:$P$255,0),MATCH(N$45,Yr_Local,0)),0)</f>
        <v/>
      </c>
      <c r="O43" s="164">
        <f t="array" ref="O43">IFERROR(INDEX(Locale,MATCH(O$46&amp;$A43,'Financing inputs locale'!$A$3:$A$255&amp;'Financing inputs locale'!$P$3:$P$255,0),MATCH(O$45,Yr_Local,0))+INDEX(Locale,MATCH(O$47&amp;$A43,'Financing inputs locale'!$A$3:$A$255&amp;'Financing inputs locale'!$P$3:$P$255,0),MATCH(O$45,Yr_Local,0)),0)</f>
        <v>0</v>
      </c>
      <c r="P43" s="164" t="str">
        <f t="array" ref="P43">IFERROR(INDEX(Locale,MATCH(P$46&amp;$A43,'Financing inputs locale'!$A$3:$A$255&amp;'Financing inputs locale'!$P$3:$P$255,0),MATCH(P$45,Yr_Local,0)),0)</f>
        <v/>
      </c>
      <c r="Q43" s="164">
        <f t="array" ref="Q43">IFERROR(INDEX(Locale,MATCH(Q$46&amp;$A43,'Financing inputs locale'!$A$3:$A$255&amp;'Financing inputs locale'!$P$3:$P$255,0),MATCH(Q$45,Yr_Local,0))+INDEX(Locale,MATCH(Q$47&amp;$A43,'Financing inputs locale'!$A$3:$A$255&amp;'Financing inputs locale'!$P$3:$P$255,0),MATCH(Q$45,Yr_Local,0)),0)</f>
        <v>0</v>
      </c>
      <c r="R43" s="164" t="str">
        <f t="array" ref="R43">IFERROR(INDEX(Locale,MATCH(R$46&amp;$A43,'Financing inputs locale'!$A$3:$A$255&amp;'Financing inputs locale'!$P$3:$P$255,0),MATCH(R$45,Yr_Local,0)),0)</f>
        <v/>
      </c>
      <c r="S43" s="164">
        <f t="array" ref="S43">IFERROR(INDEX(Locale,MATCH(S$46&amp;$A43,'Financing inputs locale'!$A$3:$A$255&amp;'Financing inputs locale'!$P$3:$P$255,0),MATCH(S$45,Yr_Local,0))+INDEX(Locale,MATCH(S$47&amp;$A43,'Financing inputs locale'!$A$3:$A$255&amp;'Financing inputs locale'!$P$3:$P$255,0),MATCH(S$45,Yr_Local,0)),0)</f>
        <v>0</v>
      </c>
      <c r="T43" s="164" t="str">
        <f t="array" ref="T43">IFERROR(INDEX(Locale,MATCH(T$46&amp;$A43,'Financing inputs locale'!$A$3:$A$255&amp;'Financing inputs locale'!$P$3:$P$255,0),MATCH(T$45,Yr_Local,0)),0)</f>
        <v/>
      </c>
      <c r="U43" s="164">
        <f t="array" ref="U43">IFERROR(INDEX(Locale,MATCH(U$46&amp;$A43,'Financing inputs locale'!$A$3:$A$255&amp;'Financing inputs locale'!$P$3:$P$255,0),MATCH(U$45,Yr_Local,0))+INDEX(Locale,MATCH(U$47&amp;$A43,'Financing inputs locale'!$A$3:$A$255&amp;'Financing inputs locale'!$P$3:$P$255,0),MATCH(U$45,Yr_Local,0)),0)</f>
        <v>0</v>
      </c>
      <c r="V43" s="164" t="str">
        <f t="array" ref="V43">IFERROR(INDEX(Locale,MATCH(V$46&amp;$A43,'Financing inputs locale'!$A$3:$A$255&amp;'Financing inputs locale'!$P$3:$P$255,0),MATCH(V$45,Yr_Local,0)),0)</f>
        <v/>
      </c>
      <c r="W43" s="164">
        <f t="array" ref="W43">IFERROR(INDEX(Locale,MATCH(W$46&amp;$A43,'Financing inputs locale'!$A$3:$A$255&amp;'Financing inputs locale'!$P$3:$P$255,0),MATCH(W$45,Yr_Local,0))+INDEX(Locale,MATCH(W$47&amp;$A43,'Financing inputs locale'!$A$3:$A$255&amp;'Financing inputs locale'!$P$3:$P$255,0),MATCH(W$45,Yr_Local,0)),0)</f>
        <v>0</v>
      </c>
      <c r="X43" s="164" t="str">
        <f t="array" ref="X43">IFERROR(INDEX(Locale,MATCH(X$46&amp;$A43,'Financing inputs locale'!$A$3:$A$255&amp;'Financing inputs locale'!$P$3:$P$255,0),MATCH(X$45,Yr_Local,0)),0)</f>
        <v/>
      </c>
      <c r="Y43" s="164">
        <f t="array" ref="Y43">IFERROR(INDEX(Locale,MATCH(Y$46&amp;$A43,'Financing inputs locale'!$A$3:$A$255&amp;'Financing inputs locale'!$P$3:$P$255,0),MATCH(Y$45,Yr_Local,0))+INDEX(Locale,MATCH(Y$47&amp;$A43,'Financing inputs locale'!$A$3:$A$255&amp;'Financing inputs locale'!$P$3:$P$255,0),MATCH(Y$45,Yr_Local,0)),0)</f>
        <v>0</v>
      </c>
      <c r="Z43" s="164">
        <f t="array" ref="Z43">IFERROR(INDEX(Locale,MATCH(Z$46&amp;$A43,'Financing inputs locale'!$A$3:$A$255&amp;'Financing inputs locale'!$P$3:$P$255,0),MATCH(Z$45,Yr_Local,0)),0)</f>
        <v>0</v>
      </c>
      <c r="AA43" s="164">
        <f t="array" ref="AA43">IFERROR(INDEX(Locale,MATCH(AA$46&amp;$A43,'Financing inputs locale'!$A$3:$A$255&amp;'Financing inputs locale'!$P$3:$P$255,0),MATCH(AA$45,Yr_Local,0))+INDEX(Locale,MATCH(AA$47&amp;$A43,'Financing inputs locale'!$A$3:$A$255&amp;'Financing inputs locale'!$P$3:$P$255,0),MATCH(AA$45,Yr_Local,0)),0)</f>
        <v>0</v>
      </c>
    </row>
    <row r="44" spans="1:27" x14ac:dyDescent="0.25">
      <c r="A44" s="6" t="str">
        <f>'Gap analysis'!$A$179:$O$179</f>
        <v>Autre 11</v>
      </c>
      <c r="B44" s="164" t="str">
        <f t="array" ref="B44">IFERROR(INDEX(Locale,MATCH(B$46&amp;$A44,'Financing inputs locale'!$A$3:$A$255&amp;'Financing inputs locale'!$P$3:$P$255,0),MATCH(B$45,Yr_Local,0)),0)</f>
        <v/>
      </c>
      <c r="C44" s="164">
        <f t="array" ref="C44">IFERROR(INDEX(Locale,MATCH(C$46&amp;$A44,'Financing inputs locale'!$A$3:$A$255&amp;'Financing inputs locale'!$P$3:$P$255,0),MATCH(C$45,Yr_Local,0))+INDEX(Locale,MATCH(C$47&amp;$A44,'Financing inputs locale'!$A$3:$A$255&amp;'Financing inputs locale'!$P$3:$P$255,0),MATCH(C$45,Yr_Local,0)),0)</f>
        <v>0</v>
      </c>
      <c r="D44" s="164" t="str">
        <f t="array" ref="D44">IFERROR(INDEX(Locale,MATCH(D$46&amp;$A44,'Financing inputs locale'!$A$3:$A$255&amp;'Financing inputs locale'!$P$3:$P$255,0),MATCH(D$45,Yr_Local,0)),0)</f>
        <v/>
      </c>
      <c r="E44" s="164">
        <f t="array" ref="E44">IFERROR(INDEX(Locale,MATCH(E$46&amp;$A44,'Financing inputs locale'!$A$3:$A$255&amp;'Financing inputs locale'!$P$3:$P$255,0),MATCH(E$45,Yr_Local,0))+INDEX(Locale,MATCH(E$47&amp;$A44,'Financing inputs locale'!$A$3:$A$255&amp;'Financing inputs locale'!$P$3:$P$255,0),MATCH(E$45,Yr_Local,0)),0)</f>
        <v>0</v>
      </c>
      <c r="F44" s="164" t="str">
        <f t="array" ref="F44">IFERROR(INDEX(Locale,MATCH(F$46&amp;$A44,'Financing inputs locale'!$A$3:$A$255&amp;'Financing inputs locale'!$P$3:$P$255,0),MATCH(F$45,Yr_Local,0)),0)</f>
        <v/>
      </c>
      <c r="G44" s="164">
        <f t="array" ref="G44">IFERROR(INDEX(Locale,MATCH(G$46&amp;$A44,'Financing inputs locale'!$A$3:$A$255&amp;'Financing inputs locale'!$P$3:$P$255,0),MATCH(G$45,Yr_Local,0))+INDEX(Locale,MATCH(G$47&amp;$A44,'Financing inputs locale'!$A$3:$A$255&amp;'Financing inputs locale'!$P$3:$P$255,0),MATCH(G$45,Yr_Local,0)),0)</f>
        <v>0</v>
      </c>
      <c r="H44" s="164" t="str">
        <f t="array" ref="H44">IFERROR(INDEX(Locale,MATCH(H$46&amp;$A44,'Financing inputs locale'!$A$3:$A$255&amp;'Financing inputs locale'!$P$3:$P$255,0),MATCH(H$45,Yr_Local,0)),0)</f>
        <v/>
      </c>
      <c r="I44" s="164">
        <f t="array" ref="I44">IFERROR(INDEX(Locale,MATCH(I$46&amp;$A44,'Financing inputs locale'!$A$3:$A$255&amp;'Financing inputs locale'!$P$3:$P$255,0),MATCH(I$45,Yr_Local,0))+INDEX(Locale,MATCH(I$47&amp;$A44,'Financing inputs locale'!$A$3:$A$255&amp;'Financing inputs locale'!$P$3:$P$255,0),MATCH(I$45,Yr_Local,0)),0)</f>
        <v>0</v>
      </c>
      <c r="J44" s="164" t="str">
        <f t="array" ref="J44">IFERROR(INDEX(Locale,MATCH(J$46&amp;$A44,'Financing inputs locale'!$A$3:$A$255&amp;'Financing inputs locale'!$P$3:$P$255,0),MATCH(J$45,Yr_Local,0)),0)</f>
        <v/>
      </c>
      <c r="K44" s="164">
        <f t="array" ref="K44">IFERROR(INDEX(Locale,MATCH(K$46&amp;$A44,'Financing inputs locale'!$A$3:$A$255&amp;'Financing inputs locale'!$P$3:$P$255,0),MATCH(K$45,Yr_Local,0))+INDEX(Locale,MATCH(K$47&amp;$A44,'Financing inputs locale'!$A$3:$A$255&amp;'Financing inputs locale'!$P$3:$P$255,0),MATCH(K$45,Yr_Local,0)),0)</f>
        <v>0</v>
      </c>
      <c r="L44" s="164" t="str">
        <f t="array" ref="L44">IFERROR(INDEX(Locale,MATCH(L$46&amp;$A44,'Financing inputs locale'!$A$3:$A$255&amp;'Financing inputs locale'!$P$3:$P$255,0),MATCH(L$45,Yr_Local,0)),0)</f>
        <v/>
      </c>
      <c r="M44" s="164">
        <f t="array" ref="M44">IFERROR(INDEX(Locale,MATCH(M$46&amp;$A44,'Financing inputs locale'!$A$3:$A$255&amp;'Financing inputs locale'!$P$3:$P$255,0),MATCH(M$45,Yr_Local,0))+INDEX(Locale,MATCH(M$47&amp;$A44,'Financing inputs locale'!$A$3:$A$255&amp;'Financing inputs locale'!$P$3:$P$255,0),MATCH(M$45,Yr_Local,0)),0)</f>
        <v>0</v>
      </c>
      <c r="N44" s="164" t="str">
        <f t="array" ref="N44">IFERROR(INDEX(Locale,MATCH(N$46&amp;$A44,'Financing inputs locale'!$A$3:$A$255&amp;'Financing inputs locale'!$P$3:$P$255,0),MATCH(N$45,Yr_Local,0)),0)</f>
        <v/>
      </c>
      <c r="O44" s="164">
        <f t="array" ref="O44">IFERROR(INDEX(Locale,MATCH(O$46&amp;$A44,'Financing inputs locale'!$A$3:$A$255&amp;'Financing inputs locale'!$P$3:$P$255,0),MATCH(O$45,Yr_Local,0))+INDEX(Locale,MATCH(O$47&amp;$A44,'Financing inputs locale'!$A$3:$A$255&amp;'Financing inputs locale'!$P$3:$P$255,0),MATCH(O$45,Yr_Local,0)),0)</f>
        <v>0</v>
      </c>
      <c r="P44" s="164" t="str">
        <f t="array" ref="P44">IFERROR(INDEX(Locale,MATCH(P$46&amp;$A44,'Financing inputs locale'!$A$3:$A$255&amp;'Financing inputs locale'!$P$3:$P$255,0),MATCH(P$45,Yr_Local,0)),0)</f>
        <v/>
      </c>
      <c r="Q44" s="164">
        <f t="array" ref="Q44">IFERROR(INDEX(Locale,MATCH(Q$46&amp;$A44,'Financing inputs locale'!$A$3:$A$255&amp;'Financing inputs locale'!$P$3:$P$255,0),MATCH(Q$45,Yr_Local,0))+INDEX(Locale,MATCH(Q$47&amp;$A44,'Financing inputs locale'!$A$3:$A$255&amp;'Financing inputs locale'!$P$3:$P$255,0),MATCH(Q$45,Yr_Local,0)),0)</f>
        <v>0</v>
      </c>
      <c r="R44" s="164" t="str">
        <f t="array" ref="R44">IFERROR(INDEX(Locale,MATCH(R$46&amp;$A44,'Financing inputs locale'!$A$3:$A$255&amp;'Financing inputs locale'!$P$3:$P$255,0),MATCH(R$45,Yr_Local,0)),0)</f>
        <v/>
      </c>
      <c r="S44" s="164">
        <f t="array" ref="S44">IFERROR(INDEX(Locale,MATCH(S$46&amp;$A44,'Financing inputs locale'!$A$3:$A$255&amp;'Financing inputs locale'!$P$3:$P$255,0),MATCH(S$45,Yr_Local,0))+INDEX(Locale,MATCH(S$47&amp;$A44,'Financing inputs locale'!$A$3:$A$255&amp;'Financing inputs locale'!$P$3:$P$255,0),MATCH(S$45,Yr_Local,0)),0)</f>
        <v>0</v>
      </c>
      <c r="T44" s="164" t="str">
        <f t="array" ref="T44">IFERROR(INDEX(Locale,MATCH(T$46&amp;$A44,'Financing inputs locale'!$A$3:$A$255&amp;'Financing inputs locale'!$P$3:$P$255,0),MATCH(T$45,Yr_Local,0)),0)</f>
        <v/>
      </c>
      <c r="U44" s="164">
        <f t="array" ref="U44">IFERROR(INDEX(Locale,MATCH(U$46&amp;$A44,'Financing inputs locale'!$A$3:$A$255&amp;'Financing inputs locale'!$P$3:$P$255,0),MATCH(U$45,Yr_Local,0))+INDEX(Locale,MATCH(U$47&amp;$A44,'Financing inputs locale'!$A$3:$A$255&amp;'Financing inputs locale'!$P$3:$P$255,0),MATCH(U$45,Yr_Local,0)),0)</f>
        <v>0</v>
      </c>
      <c r="V44" s="164" t="str">
        <f t="array" ref="V44">IFERROR(INDEX(Locale,MATCH(V$46&amp;$A44,'Financing inputs locale'!$A$3:$A$255&amp;'Financing inputs locale'!$P$3:$P$255,0),MATCH(V$45,Yr_Local,0)),0)</f>
        <v/>
      </c>
      <c r="W44" s="164">
        <f t="array" ref="W44">IFERROR(INDEX(Locale,MATCH(W$46&amp;$A44,'Financing inputs locale'!$A$3:$A$255&amp;'Financing inputs locale'!$P$3:$P$255,0),MATCH(W$45,Yr_Local,0))+INDEX(Locale,MATCH(W$47&amp;$A44,'Financing inputs locale'!$A$3:$A$255&amp;'Financing inputs locale'!$P$3:$P$255,0),MATCH(W$45,Yr_Local,0)),0)</f>
        <v>0</v>
      </c>
      <c r="X44" s="164" t="str">
        <f t="array" ref="X44">IFERROR(INDEX(Locale,MATCH(X$46&amp;$A44,'Financing inputs locale'!$A$3:$A$255&amp;'Financing inputs locale'!$P$3:$P$255,0),MATCH(X$45,Yr_Local,0)),0)</f>
        <v/>
      </c>
      <c r="Y44" s="164">
        <f t="array" ref="Y44">IFERROR(INDEX(Locale,MATCH(Y$46&amp;$A44,'Financing inputs locale'!$A$3:$A$255&amp;'Financing inputs locale'!$P$3:$P$255,0),MATCH(Y$45,Yr_Local,0))+INDEX(Locale,MATCH(Y$47&amp;$A44,'Financing inputs locale'!$A$3:$A$255&amp;'Financing inputs locale'!$P$3:$P$255,0),MATCH(Y$45,Yr_Local,0)),0)</f>
        <v>0</v>
      </c>
      <c r="Z44" s="164">
        <f t="array" ref="Z44">IFERROR(INDEX(Locale,MATCH(Z$46&amp;$A44,'Financing inputs locale'!$A$3:$A$255&amp;'Financing inputs locale'!$P$3:$P$255,0),MATCH(Z$45,Yr_Local,0)),0)</f>
        <v>0</v>
      </c>
      <c r="AA44" s="164">
        <f t="array" ref="AA44">IFERROR(INDEX(Locale,MATCH(AA$46&amp;$A44,'Financing inputs locale'!$A$3:$A$255&amp;'Financing inputs locale'!$P$3:$P$255,0),MATCH(AA$45,Yr_Local,0))+INDEX(Locale,MATCH(AA$47&amp;$A44,'Financing inputs locale'!$A$3:$A$255&amp;'Financing inputs locale'!$P$3:$P$255,0),MATCH(AA$45,Yr_Local,0)),0)</f>
        <v>0</v>
      </c>
    </row>
    <row r="45" spans="1:27" hidden="1" x14ac:dyDescent="0.25">
      <c r="A45" s="12"/>
      <c r="B45" s="12">
        <f>Yr_Start</f>
        <v>0</v>
      </c>
      <c r="C45">
        <f>B45</f>
        <v>0</v>
      </c>
      <c r="D45" s="12">
        <f>B45+1</f>
        <v>1</v>
      </c>
      <c r="E45" s="12">
        <f>C45+1</f>
        <v>1</v>
      </c>
      <c r="F45" s="12">
        <f t="shared" ref="F45:Y45" si="32">D45+1</f>
        <v>2</v>
      </c>
      <c r="G45" s="12">
        <f t="shared" si="32"/>
        <v>2</v>
      </c>
      <c r="H45" s="12">
        <f t="shared" si="32"/>
        <v>3</v>
      </c>
      <c r="I45" s="12">
        <f t="shared" si="32"/>
        <v>3</v>
      </c>
      <c r="J45" s="12">
        <f t="shared" si="32"/>
        <v>4</v>
      </c>
      <c r="K45" s="12">
        <f t="shared" si="32"/>
        <v>4</v>
      </c>
      <c r="L45" s="12">
        <f t="shared" si="32"/>
        <v>5</v>
      </c>
      <c r="M45" s="12">
        <f t="shared" si="32"/>
        <v>5</v>
      </c>
      <c r="N45" s="12">
        <f t="shared" si="32"/>
        <v>6</v>
      </c>
      <c r="O45" s="12">
        <f t="shared" si="32"/>
        <v>6</v>
      </c>
      <c r="P45" s="12">
        <f t="shared" si="32"/>
        <v>7</v>
      </c>
      <c r="Q45" s="12">
        <f t="shared" si="32"/>
        <v>7</v>
      </c>
      <c r="R45" s="12">
        <f t="shared" si="32"/>
        <v>8</v>
      </c>
      <c r="S45" s="12">
        <f t="shared" si="32"/>
        <v>8</v>
      </c>
      <c r="T45" s="12">
        <f t="shared" si="32"/>
        <v>9</v>
      </c>
      <c r="U45" s="12">
        <f t="shared" si="32"/>
        <v>9</v>
      </c>
      <c r="V45" s="12">
        <f t="shared" si="32"/>
        <v>10</v>
      </c>
      <c r="W45" s="12">
        <f t="shared" si="32"/>
        <v>10</v>
      </c>
      <c r="X45" s="12">
        <f t="shared" si="32"/>
        <v>11</v>
      </c>
      <c r="Y45" s="12">
        <f t="shared" si="32"/>
        <v>11</v>
      </c>
      <c r="Z45" s="12" t="s">
        <v>3</v>
      </c>
      <c r="AA45" s="12" t="s">
        <v>3</v>
      </c>
    </row>
    <row r="46" spans="1:27" hidden="1" x14ac:dyDescent="0.25">
      <c r="A46" s="12"/>
      <c r="B46" s="12" t="s">
        <v>34</v>
      </c>
      <c r="C46" s="12" t="s">
        <v>52</v>
      </c>
      <c r="D46" s="12" t="s">
        <v>34</v>
      </c>
      <c r="E46" s="12" t="s">
        <v>52</v>
      </c>
      <c r="F46" s="12" t="s">
        <v>34</v>
      </c>
      <c r="G46" s="12" t="s">
        <v>52</v>
      </c>
      <c r="H46" s="12" t="s">
        <v>34</v>
      </c>
      <c r="I46" s="12" t="s">
        <v>52</v>
      </c>
      <c r="J46" s="12" t="s">
        <v>34</v>
      </c>
      <c r="K46" s="12" t="s">
        <v>52</v>
      </c>
      <c r="L46" s="12" t="s">
        <v>34</v>
      </c>
      <c r="M46" s="12" t="s">
        <v>52</v>
      </c>
      <c r="N46" s="12" t="s">
        <v>34</v>
      </c>
      <c r="O46" s="12" t="s">
        <v>52</v>
      </c>
      <c r="P46" s="12" t="s">
        <v>34</v>
      </c>
      <c r="Q46" s="12" t="s">
        <v>52</v>
      </c>
      <c r="R46" s="12" t="s">
        <v>34</v>
      </c>
      <c r="S46" s="12" t="s">
        <v>52</v>
      </c>
      <c r="T46" s="12" t="s">
        <v>34</v>
      </c>
      <c r="U46" s="12" t="s">
        <v>52</v>
      </c>
      <c r="V46" s="12" t="s">
        <v>34</v>
      </c>
      <c r="W46" s="12" t="s">
        <v>52</v>
      </c>
      <c r="X46" s="12" t="s">
        <v>34</v>
      </c>
      <c r="Y46" s="12" t="s">
        <v>52</v>
      </c>
      <c r="Z46" s="12" t="s">
        <v>34</v>
      </c>
      <c r="AA46" s="12" t="s">
        <v>52</v>
      </c>
    </row>
    <row r="47" spans="1:27" hidden="1" x14ac:dyDescent="0.25">
      <c r="A47" s="12"/>
      <c r="C47" s="12" t="s">
        <v>42</v>
      </c>
      <c r="E47" s="12" t="s">
        <v>42</v>
      </c>
      <c r="G47" s="12" t="s">
        <v>42</v>
      </c>
      <c r="I47" s="12" t="s">
        <v>42</v>
      </c>
      <c r="K47" s="12" t="s">
        <v>42</v>
      </c>
      <c r="M47" s="12" t="s">
        <v>42</v>
      </c>
      <c r="O47" s="12" t="s">
        <v>42</v>
      </c>
      <c r="Q47" s="12" t="s">
        <v>42</v>
      </c>
      <c r="S47" s="12" t="s">
        <v>42</v>
      </c>
      <c r="U47" s="12" t="s">
        <v>42</v>
      </c>
      <c r="W47" s="12" t="s">
        <v>42</v>
      </c>
      <c r="Y47" s="12" t="s">
        <v>42</v>
      </c>
      <c r="AA47" s="12" t="s">
        <v>42</v>
      </c>
    </row>
    <row r="48" spans="1:27" x14ac:dyDescent="0.25">
      <c r="A48" s="12"/>
      <c r="C48" s="12"/>
      <c r="E48" s="12"/>
      <c r="G48" s="12"/>
      <c r="I48" s="12"/>
      <c r="K48" s="12"/>
      <c r="M48" s="12"/>
      <c r="O48" s="12"/>
      <c r="Q48" s="12"/>
      <c r="S48" s="12"/>
      <c r="U48" s="12"/>
      <c r="W48" s="12"/>
      <c r="Y48" s="12"/>
      <c r="AA48" s="12"/>
    </row>
    <row r="49" spans="1:27" x14ac:dyDescent="0.25">
      <c r="A49" s="12"/>
      <c r="C49" s="12"/>
      <c r="E49" s="12"/>
      <c r="G49" s="12"/>
      <c r="I49" s="12"/>
      <c r="K49" s="12"/>
      <c r="M49" s="12"/>
      <c r="O49" s="12"/>
      <c r="Q49" s="12"/>
      <c r="S49" s="12"/>
      <c r="U49" s="12"/>
      <c r="W49" s="12"/>
      <c r="Y49" s="12"/>
      <c r="AA49" s="12"/>
    </row>
    <row r="50" spans="1:27" x14ac:dyDescent="0.25">
      <c r="A50" s="12"/>
      <c r="C50" s="12"/>
      <c r="E50" s="12"/>
      <c r="G50" s="12"/>
      <c r="I50" s="12"/>
      <c r="K50" s="12"/>
      <c r="M50" s="12"/>
      <c r="O50" s="12"/>
      <c r="Q50" s="12"/>
      <c r="S50" s="12"/>
      <c r="U50" s="12"/>
      <c r="W50" s="12"/>
      <c r="Y50" s="12"/>
      <c r="AA50" s="12"/>
    </row>
    <row r="51" spans="1:27" x14ac:dyDescent="0.25">
      <c r="A51" s="12"/>
      <c r="C51" s="12"/>
      <c r="E51" s="12"/>
      <c r="G51" s="12"/>
      <c r="I51" s="12"/>
      <c r="K51" s="12"/>
      <c r="M51" s="12"/>
      <c r="O51" s="12"/>
      <c r="Q51" s="12"/>
      <c r="S51" s="12"/>
      <c r="U51" s="12"/>
      <c r="W51" s="12"/>
      <c r="Y51" s="12"/>
      <c r="AA51" s="12"/>
    </row>
    <row r="52" spans="1:27" x14ac:dyDescent="0.25">
      <c r="A52" s="12"/>
      <c r="C52" s="12"/>
      <c r="E52" s="12"/>
      <c r="G52" s="12"/>
      <c r="I52" s="12"/>
      <c r="K52" s="12"/>
      <c r="M52" s="12"/>
      <c r="O52" s="12"/>
      <c r="Q52" s="12"/>
      <c r="S52" s="12"/>
      <c r="U52" s="12"/>
      <c r="W52" s="12"/>
      <c r="Y52" s="12"/>
      <c r="AA52" s="12"/>
    </row>
    <row r="53" spans="1:27" x14ac:dyDescent="0.25">
      <c r="A53" s="12"/>
      <c r="C53" s="12"/>
      <c r="E53" s="12"/>
      <c r="G53" s="12"/>
      <c r="I53" s="12"/>
      <c r="K53" s="12"/>
      <c r="M53" s="12"/>
      <c r="O53" s="12"/>
      <c r="Q53" s="12"/>
      <c r="S53" s="12"/>
      <c r="U53" s="12"/>
      <c r="W53" s="12"/>
      <c r="Y53" s="12"/>
      <c r="AA53" s="12"/>
    </row>
    <row r="54" spans="1:27" x14ac:dyDescent="0.25">
      <c r="A54" s="12"/>
      <c r="C54" s="12"/>
      <c r="E54" s="12"/>
      <c r="G54" s="12"/>
      <c r="I54" s="12"/>
      <c r="K54" s="12"/>
      <c r="M54" s="12"/>
      <c r="O54" s="12"/>
      <c r="Q54" s="12"/>
      <c r="S54" s="12"/>
      <c r="U54" s="12"/>
      <c r="W54" s="12"/>
      <c r="Y54" s="12"/>
      <c r="AA54" s="12"/>
    </row>
    <row r="55" spans="1:27" x14ac:dyDescent="0.25">
      <c r="A55" s="12"/>
      <c r="C55" s="12"/>
      <c r="E55" s="12"/>
      <c r="G55" s="12"/>
      <c r="I55" s="12"/>
      <c r="K55" s="12"/>
      <c r="M55" s="12"/>
      <c r="O55" s="12"/>
      <c r="Q55" s="12"/>
      <c r="S55" s="12"/>
      <c r="U55" s="12"/>
      <c r="W55" s="12"/>
      <c r="Y55" s="12"/>
      <c r="AA55" s="12"/>
    </row>
    <row r="56" spans="1:27" x14ac:dyDescent="0.25">
      <c r="A56" s="12"/>
      <c r="C56" s="12"/>
      <c r="E56" s="12"/>
      <c r="G56" s="12"/>
      <c r="I56" s="12"/>
      <c r="K56" s="12"/>
      <c r="M56" s="12"/>
      <c r="O56" s="12"/>
      <c r="Q56" s="12"/>
      <c r="S56" s="12"/>
      <c r="U56" s="12"/>
      <c r="W56" s="12"/>
      <c r="Y56" s="12"/>
      <c r="AA56" s="12"/>
    </row>
    <row r="57" spans="1:27" x14ac:dyDescent="0.25">
      <c r="A57" s="12"/>
      <c r="C57" s="12"/>
      <c r="E57" s="12"/>
      <c r="G57" s="12"/>
      <c r="I57" s="12"/>
      <c r="K57" s="12"/>
      <c r="M57" s="12"/>
      <c r="O57" s="12"/>
      <c r="Q57" s="12"/>
      <c r="S57" s="12"/>
      <c r="U57" s="12"/>
      <c r="W57" s="12"/>
      <c r="Y57" s="12"/>
      <c r="AA57" s="12"/>
    </row>
  </sheetData>
  <sheetProtection password="CC82" sheet="1" scenarios="1" formatCells="0" formatColumns="0" formatRows="0"/>
  <mergeCells count="41">
    <mergeCell ref="A16:AA16"/>
    <mergeCell ref="A1:AA1"/>
    <mergeCell ref="B2:C2"/>
    <mergeCell ref="D2:E2"/>
    <mergeCell ref="F2:G2"/>
    <mergeCell ref="H2:I2"/>
    <mergeCell ref="J2:K2"/>
    <mergeCell ref="L2:M2"/>
    <mergeCell ref="N2:O2"/>
    <mergeCell ref="P2:Q2"/>
    <mergeCell ref="R2:S2"/>
    <mergeCell ref="T2:U2"/>
    <mergeCell ref="V2:W2"/>
    <mergeCell ref="X2:Y2"/>
    <mergeCell ref="Z2:AA2"/>
    <mergeCell ref="B17:C17"/>
    <mergeCell ref="D17:E17"/>
    <mergeCell ref="F17:G17"/>
    <mergeCell ref="H17:I17"/>
    <mergeCell ref="J17:K17"/>
    <mergeCell ref="L17:M17"/>
    <mergeCell ref="N17:O17"/>
    <mergeCell ref="P17:Q17"/>
    <mergeCell ref="R17:S17"/>
    <mergeCell ref="T17:U17"/>
    <mergeCell ref="Z32:AA32"/>
    <mergeCell ref="V17:W17"/>
    <mergeCell ref="X17:Y17"/>
    <mergeCell ref="Z17:AA17"/>
    <mergeCell ref="B32:C32"/>
    <mergeCell ref="D32:E32"/>
    <mergeCell ref="F32:G32"/>
    <mergeCell ref="H32:I32"/>
    <mergeCell ref="J32:K32"/>
    <mergeCell ref="L32:M32"/>
    <mergeCell ref="N32:O32"/>
    <mergeCell ref="P32:Q32"/>
    <mergeCell ref="R32:S32"/>
    <mergeCell ref="T32:U32"/>
    <mergeCell ref="V32:W32"/>
    <mergeCell ref="X32:Y32"/>
  </mergeCells>
  <pageMargins left="0.7" right="0.7" top="0.75" bottom="0.75" header="0.3" footer="0.3"/>
  <pageSetup orientation="portrait" verticalDpi="3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Basic Country Info</vt:lpstr>
      <vt:lpstr>Financing inputs</vt:lpstr>
      <vt:lpstr>Financing inputs locale</vt:lpstr>
      <vt:lpstr>Financing inputs USD</vt:lpstr>
      <vt:lpstr>Financing inputs Euro</vt:lpstr>
      <vt:lpstr>Gap analysis</vt:lpstr>
      <vt:lpstr>Gap summary</vt:lpstr>
      <vt:lpstr>CoutTot_Euro</vt:lpstr>
      <vt:lpstr>CoutTot_Local</vt:lpstr>
      <vt:lpstr>CoutTot_USD</vt:lpstr>
      <vt:lpstr>Currency</vt:lpstr>
      <vt:lpstr>Euro</vt:lpstr>
      <vt:lpstr>Euro_USD</vt:lpstr>
      <vt:lpstr>Fond_Euro</vt:lpstr>
      <vt:lpstr>Fond_Locale</vt:lpstr>
      <vt:lpstr>Fond_USD</vt:lpstr>
      <vt:lpstr>Inflation</vt:lpstr>
      <vt:lpstr>Loc_Euro</vt:lpstr>
      <vt:lpstr>Loc_USD</vt:lpstr>
      <vt:lpstr>Locale</vt:lpstr>
      <vt:lpstr>USD</vt:lpstr>
      <vt:lpstr>Yr_End</vt:lpstr>
      <vt:lpstr>Yr_Euro</vt:lpstr>
      <vt:lpstr>Yr_Local</vt:lpstr>
      <vt:lpstr>Yr_Start</vt:lpstr>
      <vt:lpstr>Yr_USD</vt:lpstr>
    </vt:vector>
  </TitlesOfParts>
  <Company>Futures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Taryn Couture</dc:creator>
  <cp:lastModifiedBy>Sayaka Koseki</cp:lastModifiedBy>
  <dcterms:created xsi:type="dcterms:W3CDTF">2014-12-04T15:40:16Z</dcterms:created>
  <dcterms:modified xsi:type="dcterms:W3CDTF">2015-07-16T13:21:45Z</dcterms:modified>
</cp:coreProperties>
</file>